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635" firstSheet="2" activeTab="2"/>
  </bookViews>
  <sheets>
    <sheet name="data" sheetId="2" state="hidden" r:id="rId1"/>
    <sheet name="ie_sec" sheetId="5" state="hidden" r:id="rId2"/>
    <sheet name="Anexo_01" sheetId="6" r:id="rId3"/>
    <sheet name="Anexo_02" sheetId="7" r:id="rId4"/>
    <sheet name="Anexo_03" sheetId="9" r:id="rId5"/>
    <sheet name="Anexo 04" sheetId="10" r:id="rId6"/>
    <sheet name="Anexo_05" sheetId="11" r:id="rId7"/>
    <sheet name="HORARIO DOCENTE" sheetId="16" r:id="rId8"/>
    <sheet name="HORARIO DE CLASES" sheetId="13" r:id="rId9"/>
    <sheet name="Hoja1" sheetId="17" r:id="rId10"/>
  </sheets>
  <definedNames>
    <definedName name="_xlnm._FilterDatabase" localSheetId="2" hidden="1">Anexo_01!$A$19:$R$152</definedName>
    <definedName name="_xlnm._FilterDatabase" localSheetId="4" hidden="1">Anexo_03!$A$11:$K$1452</definedName>
    <definedName name="_xlnm._FilterDatabase" localSheetId="0" hidden="1">data!$A$2:$AD$2549</definedName>
    <definedName name="_xlnm._FilterDatabase" localSheetId="1" hidden="1">ie_sec!$A$3:$AI$115</definedName>
    <definedName name="_xlnm.Print_Area" localSheetId="5">'Anexo 04'!$A$1:$L$36</definedName>
    <definedName name="_xlnm.Print_Area" localSheetId="2">Anexo_01!$A$1:$P$188</definedName>
    <definedName name="_xlnm.Print_Area" localSheetId="3">Anexo_02!$A$1:$T$33</definedName>
    <definedName name="_xlnm.Criteria" localSheetId="2">Anexo_01!$I$19</definedName>
    <definedName name="_xlnm.Print_Titles" localSheetId="2">Anexo_01!$17:$19</definedName>
    <definedName name="_xlnm.Print_Titles" localSheetId="4">Anexo_03!$10:$11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52" i="9" l="1"/>
  <c r="F1452" i="9"/>
  <c r="G1452" i="9"/>
  <c r="H1452" i="9"/>
  <c r="D1452" i="9"/>
  <c r="B21" i="6" l="1"/>
  <c r="D21" i="6"/>
  <c r="E21" i="6"/>
  <c r="B22" i="6"/>
  <c r="D22" i="6"/>
  <c r="E22" i="6"/>
  <c r="B23" i="6"/>
  <c r="D23" i="6"/>
  <c r="E23" i="6"/>
  <c r="B24" i="6"/>
  <c r="D24" i="6"/>
  <c r="E24" i="6"/>
  <c r="B25" i="6"/>
  <c r="D25" i="6"/>
  <c r="E25" i="6"/>
  <c r="B26" i="6"/>
  <c r="D26" i="6"/>
  <c r="E26" i="6"/>
  <c r="B27" i="6"/>
  <c r="D27" i="6"/>
  <c r="E27" i="6"/>
  <c r="B28" i="6"/>
  <c r="D28" i="6"/>
  <c r="E28" i="6"/>
  <c r="B29" i="6"/>
  <c r="D29" i="6"/>
  <c r="E29" i="6"/>
  <c r="B30" i="6"/>
  <c r="D30" i="6"/>
  <c r="E30" i="6"/>
  <c r="B31" i="6"/>
  <c r="D31" i="6"/>
  <c r="E31" i="6"/>
  <c r="B32" i="6"/>
  <c r="D32" i="6"/>
  <c r="E32" i="6"/>
  <c r="B33" i="6"/>
  <c r="D33" i="6"/>
  <c r="E33" i="6"/>
  <c r="AV66" i="13" l="1"/>
  <c r="AV65" i="13"/>
  <c r="AV64" i="13"/>
  <c r="AV63" i="13"/>
  <c r="AV62" i="13"/>
  <c r="AV61" i="13"/>
  <c r="AV60" i="13"/>
  <c r="AV59" i="13"/>
  <c r="AV58" i="13"/>
  <c r="AV57" i="13"/>
  <c r="AV56" i="13"/>
  <c r="AV55" i="13"/>
  <c r="AV54" i="13"/>
  <c r="AV53" i="13"/>
  <c r="AV52" i="13"/>
  <c r="AV51" i="13"/>
  <c r="AV50" i="13"/>
  <c r="AV49" i="13"/>
  <c r="AV48" i="13"/>
  <c r="AV47" i="13"/>
  <c r="AV46" i="13"/>
  <c r="AV45" i="13"/>
  <c r="AV44" i="13"/>
  <c r="AV43" i="13"/>
  <c r="AV42" i="13"/>
  <c r="AV41" i="13"/>
  <c r="AV40" i="13"/>
  <c r="AV39" i="13"/>
  <c r="AV38" i="13"/>
  <c r="AV37" i="13"/>
  <c r="AV36" i="13"/>
  <c r="AV35" i="13"/>
  <c r="AV34" i="13"/>
  <c r="AV33" i="13"/>
  <c r="AV32" i="13"/>
  <c r="AV31" i="13"/>
  <c r="AV30" i="13"/>
  <c r="AV29" i="13"/>
  <c r="AV28" i="13"/>
  <c r="AV27" i="13"/>
  <c r="AV26" i="13"/>
  <c r="AV25" i="13"/>
  <c r="AV24" i="13"/>
  <c r="AV23" i="13"/>
  <c r="AV22" i="13"/>
  <c r="AV21" i="13"/>
  <c r="AV20" i="13"/>
  <c r="AV19" i="13"/>
  <c r="AV18" i="13"/>
  <c r="AV17" i="13"/>
  <c r="AV16" i="13"/>
  <c r="AV15" i="13"/>
  <c r="AV14" i="13"/>
  <c r="AV13" i="13"/>
  <c r="AV12" i="13"/>
  <c r="AV11" i="13"/>
  <c r="AV10" i="13"/>
  <c r="AV9" i="13"/>
  <c r="AV8" i="13"/>
  <c r="AV7" i="13"/>
  <c r="AV6" i="13"/>
  <c r="AV5" i="13"/>
  <c r="AV134" i="16"/>
  <c r="AV133" i="16"/>
  <c r="AV132" i="16"/>
  <c r="AV131" i="16"/>
  <c r="AV130" i="16"/>
  <c r="AV129" i="16"/>
  <c r="AV128" i="16"/>
  <c r="AV127" i="16"/>
  <c r="AV126" i="16"/>
  <c r="AV125" i="16"/>
  <c r="AV124" i="16"/>
  <c r="AV123" i="16"/>
  <c r="AV122" i="16"/>
  <c r="AV121" i="16"/>
  <c r="AV120" i="16"/>
  <c r="AV119" i="16"/>
  <c r="AV118" i="16"/>
  <c r="AV117" i="16"/>
  <c r="AV116" i="16"/>
  <c r="AV115" i="16"/>
  <c r="AV114" i="16"/>
  <c r="AV113" i="16"/>
  <c r="AV112" i="16"/>
  <c r="AV111" i="16"/>
  <c r="AV110" i="16"/>
  <c r="AV109" i="16"/>
  <c r="AV108" i="16"/>
  <c r="AV107" i="16"/>
  <c r="AV106" i="16"/>
  <c r="AV105" i="16"/>
  <c r="AV104" i="16"/>
  <c r="AV103" i="16"/>
  <c r="AV102" i="16"/>
  <c r="AV101" i="16"/>
  <c r="AV100" i="16"/>
  <c r="AV99" i="16"/>
  <c r="AV98" i="16"/>
  <c r="AV97" i="16"/>
  <c r="AV96" i="16"/>
  <c r="AV95" i="16"/>
  <c r="AV94" i="16"/>
  <c r="AV93" i="16"/>
  <c r="AV92" i="16"/>
  <c r="AV91" i="16"/>
  <c r="AV90" i="16"/>
  <c r="AV89" i="16"/>
  <c r="AV88" i="16"/>
  <c r="AV87" i="16"/>
  <c r="AV86" i="16"/>
  <c r="AV85" i="16"/>
  <c r="AV84" i="16"/>
  <c r="AV83" i="16"/>
  <c r="AV82" i="16"/>
  <c r="AV81" i="16"/>
  <c r="AV80" i="16"/>
  <c r="AV79" i="16"/>
  <c r="AV78" i="16"/>
  <c r="AV77" i="16"/>
  <c r="AV76" i="16"/>
  <c r="AV75" i="16"/>
  <c r="AV74" i="16"/>
  <c r="AV73" i="16"/>
  <c r="AV72" i="16"/>
  <c r="AV71" i="16"/>
  <c r="AV70" i="16"/>
  <c r="AV69" i="16"/>
  <c r="AV68" i="16"/>
  <c r="AV67" i="16"/>
  <c r="AV66" i="16"/>
  <c r="AV65" i="16"/>
  <c r="AV64" i="16"/>
  <c r="AV63" i="16"/>
  <c r="AV62" i="16"/>
  <c r="AV61" i="16"/>
  <c r="AV60" i="16"/>
  <c r="AV59" i="16"/>
  <c r="AV58" i="16"/>
  <c r="AV57" i="16"/>
  <c r="AV56" i="16"/>
  <c r="AV55" i="16"/>
  <c r="AV54" i="16"/>
  <c r="AV53" i="16"/>
  <c r="AV52" i="16"/>
  <c r="AV51" i="16"/>
  <c r="AV50" i="16"/>
  <c r="AV49" i="16"/>
  <c r="AV48" i="16"/>
  <c r="AV47" i="16"/>
  <c r="AV46" i="16"/>
  <c r="AV45" i="16"/>
  <c r="AV44" i="16"/>
  <c r="AV43" i="16"/>
  <c r="AV42" i="16"/>
  <c r="AV41" i="16"/>
  <c r="AV40" i="16"/>
  <c r="AV39" i="16"/>
  <c r="AV38" i="16"/>
  <c r="AV37" i="16"/>
  <c r="AV36" i="16"/>
  <c r="AV35" i="16"/>
  <c r="AV34" i="16"/>
  <c r="AV33" i="16"/>
  <c r="AV32" i="16"/>
  <c r="AV31" i="16"/>
  <c r="AV30" i="16"/>
  <c r="AV29" i="16"/>
  <c r="AV28" i="16"/>
  <c r="AV27" i="16"/>
  <c r="AV26" i="16"/>
  <c r="AV25" i="16"/>
  <c r="AV24" i="16"/>
  <c r="AV23" i="16"/>
  <c r="AV22" i="16"/>
  <c r="AV21" i="16"/>
  <c r="AV20" i="16"/>
  <c r="AV19" i="16"/>
  <c r="AV18" i="16"/>
  <c r="AV17" i="16"/>
  <c r="AV16" i="16"/>
  <c r="AV15" i="16"/>
  <c r="AV14" i="16"/>
  <c r="AV13" i="16"/>
  <c r="AV12" i="16"/>
  <c r="AV11" i="16"/>
  <c r="AV10" i="16"/>
  <c r="AV9" i="16"/>
  <c r="AV8" i="16"/>
  <c r="AV7" i="16"/>
  <c r="AV6" i="16"/>
  <c r="AV5" i="16"/>
  <c r="B8" i="16" l="1"/>
  <c r="AO116" i="5" l="1"/>
  <c r="AN116" i="5"/>
  <c r="AM116" i="5"/>
  <c r="AL116" i="5"/>
  <c r="AJ116" i="5" s="1"/>
  <c r="AK116" i="5"/>
  <c r="A116" i="5"/>
  <c r="AO115" i="5"/>
  <c r="AN115" i="5"/>
  <c r="AM115" i="5"/>
  <c r="AL115" i="5"/>
  <c r="AK115" i="5"/>
  <c r="AJ115" i="5" s="1"/>
  <c r="A115" i="5"/>
  <c r="AO114" i="5"/>
  <c r="AN114" i="5"/>
  <c r="AJ114" i="5" s="1"/>
  <c r="AM114" i="5"/>
  <c r="AL114" i="5"/>
  <c r="AK114" i="5"/>
  <c r="A114" i="5"/>
  <c r="AO113" i="5"/>
  <c r="AN113" i="5"/>
  <c r="AM113" i="5"/>
  <c r="AL113" i="5"/>
  <c r="AK113" i="5"/>
  <c r="AJ113" i="5" s="1"/>
  <c r="A113" i="5"/>
  <c r="AO112" i="5"/>
  <c r="AN112" i="5"/>
  <c r="AM112" i="5"/>
  <c r="AL112" i="5"/>
  <c r="AJ112" i="5" s="1"/>
  <c r="AK112" i="5"/>
  <c r="A112" i="5"/>
  <c r="AO111" i="5"/>
  <c r="AN111" i="5"/>
  <c r="AM111" i="5"/>
  <c r="AL111" i="5"/>
  <c r="AK111" i="5"/>
  <c r="AJ111" i="5" s="1"/>
  <c r="A111" i="5"/>
  <c r="AO110" i="5"/>
  <c r="AN110" i="5"/>
  <c r="AM110" i="5"/>
  <c r="AL110" i="5"/>
  <c r="AK110" i="5"/>
  <c r="AJ110" i="5"/>
  <c r="A110" i="5"/>
  <c r="AO109" i="5"/>
  <c r="AN109" i="5"/>
  <c r="AM109" i="5"/>
  <c r="AL109" i="5"/>
  <c r="AK109" i="5"/>
  <c r="AJ109" i="5" s="1"/>
  <c r="A109" i="5"/>
  <c r="AO108" i="5"/>
  <c r="AN108" i="5"/>
  <c r="AM108" i="5"/>
  <c r="AL108" i="5"/>
  <c r="AK108" i="5"/>
  <c r="AJ108" i="5"/>
  <c r="A108" i="5"/>
  <c r="AO107" i="5"/>
  <c r="AJ107" i="5" s="1"/>
  <c r="AN107" i="5"/>
  <c r="AM107" i="5"/>
  <c r="AL107" i="5"/>
  <c r="AK107" i="5"/>
  <c r="A107" i="5"/>
  <c r="AO106" i="5"/>
  <c r="AN106" i="5"/>
  <c r="AM106" i="5"/>
  <c r="AL106" i="5"/>
  <c r="AK106" i="5"/>
  <c r="AJ106" i="5" s="1"/>
  <c r="A106" i="5"/>
  <c r="AO105" i="5"/>
  <c r="AN105" i="5"/>
  <c r="AM105" i="5"/>
  <c r="AJ105" i="5" s="1"/>
  <c r="AL105" i="5"/>
  <c r="AK105" i="5"/>
  <c r="A105" i="5"/>
  <c r="AO104" i="5"/>
  <c r="AN104" i="5"/>
  <c r="AM104" i="5"/>
  <c r="AL104" i="5"/>
  <c r="AK104" i="5"/>
  <c r="AJ104" i="5" s="1"/>
  <c r="A104" i="5"/>
  <c r="AO103" i="5"/>
  <c r="AN103" i="5"/>
  <c r="AM103" i="5"/>
  <c r="AL103" i="5"/>
  <c r="AK103" i="5"/>
  <c r="AJ103" i="5" s="1"/>
  <c r="A103" i="5"/>
  <c r="AO102" i="5"/>
  <c r="AN102" i="5"/>
  <c r="AM102" i="5"/>
  <c r="AL102" i="5"/>
  <c r="AK102" i="5"/>
  <c r="AJ102" i="5"/>
  <c r="A102" i="5"/>
  <c r="AO101" i="5"/>
  <c r="AN101" i="5"/>
  <c r="AM101" i="5"/>
  <c r="AL101" i="5"/>
  <c r="AK101" i="5"/>
  <c r="AJ101" i="5" s="1"/>
  <c r="A101" i="5"/>
  <c r="AO100" i="5"/>
  <c r="AN100" i="5"/>
  <c r="AM100" i="5"/>
  <c r="AL100" i="5"/>
  <c r="AK100" i="5"/>
  <c r="AJ100" i="5"/>
  <c r="A100" i="5"/>
  <c r="AO99" i="5"/>
  <c r="AN99" i="5"/>
  <c r="AM99" i="5"/>
  <c r="AL99" i="5"/>
  <c r="AJ99" i="5" s="1"/>
  <c r="AK99" i="5"/>
  <c r="A99" i="5"/>
  <c r="AO98" i="5"/>
  <c r="AN98" i="5"/>
  <c r="AM98" i="5"/>
  <c r="AL98" i="5"/>
  <c r="AK98" i="5"/>
  <c r="AJ98" i="5" s="1"/>
  <c r="A98" i="5"/>
  <c r="AO97" i="5"/>
  <c r="AN97" i="5"/>
  <c r="AM97" i="5"/>
  <c r="AJ97" i="5" s="1"/>
  <c r="AL97" i="5"/>
  <c r="AK97" i="5"/>
  <c r="A97" i="5"/>
  <c r="AO96" i="5"/>
  <c r="AN96" i="5"/>
  <c r="AM96" i="5"/>
  <c r="AL96" i="5"/>
  <c r="AK96" i="5"/>
  <c r="AJ96" i="5" s="1"/>
  <c r="A96" i="5"/>
  <c r="AO95" i="5"/>
  <c r="AN95" i="5"/>
  <c r="AM95" i="5"/>
  <c r="AL95" i="5"/>
  <c r="AK95" i="5"/>
  <c r="AJ95" i="5" s="1"/>
  <c r="A95" i="5"/>
  <c r="AO94" i="5"/>
  <c r="AN94" i="5"/>
  <c r="AM94" i="5"/>
  <c r="AL94" i="5"/>
  <c r="AK94" i="5"/>
  <c r="AJ94" i="5"/>
  <c r="A94" i="5"/>
  <c r="AO93" i="5"/>
  <c r="AN93" i="5"/>
  <c r="AM93" i="5"/>
  <c r="AL93" i="5"/>
  <c r="AK93" i="5"/>
  <c r="AJ93" i="5" s="1"/>
  <c r="A93" i="5"/>
  <c r="AO92" i="5"/>
  <c r="AN92" i="5"/>
  <c r="AM92" i="5"/>
  <c r="AL92" i="5"/>
  <c r="AK92" i="5"/>
  <c r="AJ92" i="5"/>
  <c r="A92" i="5"/>
  <c r="AO91" i="5"/>
  <c r="AN91" i="5"/>
  <c r="AM91" i="5"/>
  <c r="AL91" i="5"/>
  <c r="AJ91" i="5" s="1"/>
  <c r="AK91" i="5"/>
  <c r="A91" i="5"/>
  <c r="AO90" i="5"/>
  <c r="AN90" i="5"/>
  <c r="AM90" i="5"/>
  <c r="AL90" i="5"/>
  <c r="AK90" i="5"/>
  <c r="AJ90" i="5" s="1"/>
  <c r="A90" i="5"/>
  <c r="AO89" i="5"/>
  <c r="AN89" i="5"/>
  <c r="AM89" i="5"/>
  <c r="AL89" i="5"/>
  <c r="AK89" i="5"/>
  <c r="AJ89" i="5" s="1"/>
  <c r="A89" i="5"/>
  <c r="AO88" i="5"/>
  <c r="AN88" i="5"/>
  <c r="AM88" i="5"/>
  <c r="AL88" i="5"/>
  <c r="AK88" i="5"/>
  <c r="AJ88" i="5" s="1"/>
  <c r="A88" i="5"/>
  <c r="AO87" i="5"/>
  <c r="AN87" i="5"/>
  <c r="AM87" i="5"/>
  <c r="AL87" i="5"/>
  <c r="AK87" i="5"/>
  <c r="AJ87" i="5" s="1"/>
  <c r="A87" i="5"/>
  <c r="AO86" i="5"/>
  <c r="AN86" i="5"/>
  <c r="AM86" i="5"/>
  <c r="AL86" i="5"/>
  <c r="AK86" i="5"/>
  <c r="AJ86" i="5"/>
  <c r="A86" i="5"/>
  <c r="AO85" i="5"/>
  <c r="AN85" i="5"/>
  <c r="AM85" i="5"/>
  <c r="AL85" i="5"/>
  <c r="AK85" i="5"/>
  <c r="AJ85" i="5" s="1"/>
  <c r="A85" i="5"/>
  <c r="AO84" i="5"/>
  <c r="AN84" i="5"/>
  <c r="AM84" i="5"/>
  <c r="AL84" i="5"/>
  <c r="AK84" i="5"/>
  <c r="AJ84" i="5"/>
  <c r="A84" i="5"/>
  <c r="AO83" i="5"/>
  <c r="AN83" i="5"/>
  <c r="AM83" i="5"/>
  <c r="AL83" i="5"/>
  <c r="AK83" i="5"/>
  <c r="AJ83" i="5" s="1"/>
  <c r="A83" i="5"/>
  <c r="AO82" i="5"/>
  <c r="AN82" i="5"/>
  <c r="AM82" i="5"/>
  <c r="AL82" i="5"/>
  <c r="AK82" i="5"/>
  <c r="AJ82" i="5" s="1"/>
  <c r="A82" i="5"/>
  <c r="AO81" i="5"/>
  <c r="AN81" i="5"/>
  <c r="AM81" i="5"/>
  <c r="AL81" i="5"/>
  <c r="AK81" i="5"/>
  <c r="AJ81" i="5" s="1"/>
  <c r="A81" i="5"/>
  <c r="AO80" i="5"/>
  <c r="AN80" i="5"/>
  <c r="AM80" i="5"/>
  <c r="AL80" i="5"/>
  <c r="AK80" i="5"/>
  <c r="AJ80" i="5" s="1"/>
  <c r="A80" i="5"/>
  <c r="AO79" i="5"/>
  <c r="AN79" i="5"/>
  <c r="AM79" i="5"/>
  <c r="AL79" i="5"/>
  <c r="AK79" i="5"/>
  <c r="AJ79" i="5" s="1"/>
  <c r="A79" i="5"/>
  <c r="AO78" i="5"/>
  <c r="AN78" i="5"/>
  <c r="AM78" i="5"/>
  <c r="AL78" i="5"/>
  <c r="AK78" i="5"/>
  <c r="AJ78" i="5"/>
  <c r="A78" i="5"/>
  <c r="AO77" i="5"/>
  <c r="AN77" i="5"/>
  <c r="AM77" i="5"/>
  <c r="AL77" i="5"/>
  <c r="AK77" i="5"/>
  <c r="AJ77" i="5" s="1"/>
  <c r="A77" i="5"/>
  <c r="AO76" i="5"/>
  <c r="AN76" i="5"/>
  <c r="AM76" i="5"/>
  <c r="AL76" i="5"/>
  <c r="AK76" i="5"/>
  <c r="AJ76" i="5"/>
  <c r="A76" i="5"/>
  <c r="AO75" i="5"/>
  <c r="AN75" i="5"/>
  <c r="AM75" i="5"/>
  <c r="AL75" i="5"/>
  <c r="AK75" i="5"/>
  <c r="AJ75" i="5" s="1"/>
  <c r="A75" i="5"/>
  <c r="AO74" i="5"/>
  <c r="AN74" i="5"/>
  <c r="AM74" i="5"/>
  <c r="AL74" i="5"/>
  <c r="AK74" i="5"/>
  <c r="AJ74" i="5" s="1"/>
  <c r="A74" i="5"/>
  <c r="AO73" i="5"/>
  <c r="AN73" i="5"/>
  <c r="AM73" i="5"/>
  <c r="AL73" i="5"/>
  <c r="AK73" i="5"/>
  <c r="AJ73" i="5" s="1"/>
  <c r="A73" i="5"/>
  <c r="AO72" i="5"/>
  <c r="AN72" i="5"/>
  <c r="AM72" i="5"/>
  <c r="AL72" i="5"/>
  <c r="AJ72" i="5" s="1"/>
  <c r="AK72" i="5"/>
  <c r="A72" i="5"/>
  <c r="AO71" i="5"/>
  <c r="AN71" i="5"/>
  <c r="AM71" i="5"/>
  <c r="AL71" i="5"/>
  <c r="AK71" i="5"/>
  <c r="AJ71" i="5" s="1"/>
  <c r="A71" i="5"/>
  <c r="AO70" i="5"/>
  <c r="AN70" i="5"/>
  <c r="AM70" i="5"/>
  <c r="AL70" i="5"/>
  <c r="AK70" i="5"/>
  <c r="AJ70" i="5"/>
  <c r="A70" i="5"/>
  <c r="AO69" i="5"/>
  <c r="AN69" i="5"/>
  <c r="AM69" i="5"/>
  <c r="AL69" i="5"/>
  <c r="AK69" i="5"/>
  <c r="AJ69" i="5" s="1"/>
  <c r="A69" i="5"/>
  <c r="AO68" i="5"/>
  <c r="AN68" i="5"/>
  <c r="AM68" i="5"/>
  <c r="AL68" i="5"/>
  <c r="AK68" i="5"/>
  <c r="AJ68" i="5"/>
  <c r="A68" i="5"/>
  <c r="AO67" i="5"/>
  <c r="AN67" i="5"/>
  <c r="AM67" i="5"/>
  <c r="AL67" i="5"/>
  <c r="AK67" i="5"/>
  <c r="AJ67" i="5" s="1"/>
  <c r="A67" i="5"/>
  <c r="AO66" i="5"/>
  <c r="AN66" i="5"/>
  <c r="AM66" i="5"/>
  <c r="AL66" i="5"/>
  <c r="AK66" i="5"/>
  <c r="AJ66" i="5" s="1"/>
  <c r="A66" i="5"/>
  <c r="AO65" i="5"/>
  <c r="AN65" i="5"/>
  <c r="AM65" i="5"/>
  <c r="AL65" i="5"/>
  <c r="AK65" i="5"/>
  <c r="AJ65" i="5" s="1"/>
  <c r="A65" i="5"/>
  <c r="AO64" i="5"/>
  <c r="AN64" i="5"/>
  <c r="AM64" i="5"/>
  <c r="AL64" i="5"/>
  <c r="AJ64" i="5" s="1"/>
  <c r="AK64" i="5"/>
  <c r="A64" i="5"/>
  <c r="AO63" i="5"/>
  <c r="AN63" i="5"/>
  <c r="AM63" i="5"/>
  <c r="AL63" i="5"/>
  <c r="AK63" i="5"/>
  <c r="AJ63" i="5" s="1"/>
  <c r="A63" i="5"/>
  <c r="AO62" i="5"/>
  <c r="AN62" i="5"/>
  <c r="AM62" i="5"/>
  <c r="AL62" i="5"/>
  <c r="AK62" i="5"/>
  <c r="AJ62" i="5"/>
  <c r="A62" i="5"/>
  <c r="AO61" i="5"/>
  <c r="AN61" i="5"/>
  <c r="AM61" i="5"/>
  <c r="AL61" i="5"/>
  <c r="AK61" i="5"/>
  <c r="AJ61" i="5" s="1"/>
  <c r="A61" i="5"/>
  <c r="AO60" i="5"/>
  <c r="AN60" i="5"/>
  <c r="AM60" i="5"/>
  <c r="AL60" i="5"/>
  <c r="AK60" i="5"/>
  <c r="AJ60" i="5"/>
  <c r="A60" i="5"/>
  <c r="AO59" i="5"/>
  <c r="AN59" i="5"/>
  <c r="AM59" i="5"/>
  <c r="AL59" i="5"/>
  <c r="AK59" i="5"/>
  <c r="AJ59" i="5" s="1"/>
  <c r="A59" i="5"/>
  <c r="AO58" i="5"/>
  <c r="AN58" i="5"/>
  <c r="AM58" i="5"/>
  <c r="AL58" i="5"/>
  <c r="AK58" i="5"/>
  <c r="AJ58" i="5" s="1"/>
  <c r="A58" i="5"/>
  <c r="AO57" i="5"/>
  <c r="AN57" i="5"/>
  <c r="AM57" i="5"/>
  <c r="AL57" i="5"/>
  <c r="AK57" i="5"/>
  <c r="AJ57" i="5" s="1"/>
  <c r="A57" i="5"/>
  <c r="AO56" i="5"/>
  <c r="AN56" i="5"/>
  <c r="AM56" i="5"/>
  <c r="AL56" i="5"/>
  <c r="AK56" i="5"/>
  <c r="AJ56" i="5" s="1"/>
  <c r="A56" i="5"/>
  <c r="AO55" i="5"/>
  <c r="AN55" i="5"/>
  <c r="AM55" i="5"/>
  <c r="AL55" i="5"/>
  <c r="AK55" i="5"/>
  <c r="AJ55" i="5" s="1"/>
  <c r="A55" i="5"/>
  <c r="AO54" i="5"/>
  <c r="AN54" i="5"/>
  <c r="AM54" i="5"/>
  <c r="AL54" i="5"/>
  <c r="AK54" i="5"/>
  <c r="AJ54" i="5"/>
  <c r="A54" i="5"/>
  <c r="AO53" i="5"/>
  <c r="AN53" i="5"/>
  <c r="AM53" i="5"/>
  <c r="AL53" i="5"/>
  <c r="AK53" i="5"/>
  <c r="AJ53" i="5" s="1"/>
  <c r="A53" i="5"/>
  <c r="AO52" i="5"/>
  <c r="AN52" i="5"/>
  <c r="AM52" i="5"/>
  <c r="AL52" i="5"/>
  <c r="AK52" i="5"/>
  <c r="AJ52" i="5"/>
  <c r="A52" i="5"/>
  <c r="AO51" i="5"/>
  <c r="AN51" i="5"/>
  <c r="AM51" i="5"/>
  <c r="AL51" i="5"/>
  <c r="AK51" i="5"/>
  <c r="AJ51" i="5" s="1"/>
  <c r="A51" i="5"/>
  <c r="AO50" i="5"/>
  <c r="AN50" i="5"/>
  <c r="AM50" i="5"/>
  <c r="AL50" i="5"/>
  <c r="AK50" i="5"/>
  <c r="AJ50" i="5" s="1"/>
  <c r="A50" i="5"/>
  <c r="AO49" i="5"/>
  <c r="AN49" i="5"/>
  <c r="AM49" i="5"/>
  <c r="AL49" i="5"/>
  <c r="AK49" i="5"/>
  <c r="AJ49" i="5" s="1"/>
  <c r="A49" i="5"/>
  <c r="AO48" i="5"/>
  <c r="AN48" i="5"/>
  <c r="AM48" i="5"/>
  <c r="AL48" i="5"/>
  <c r="AK48" i="5"/>
  <c r="AJ48" i="5" s="1"/>
  <c r="A48" i="5"/>
  <c r="AO47" i="5"/>
  <c r="AN47" i="5"/>
  <c r="AM47" i="5"/>
  <c r="AL47" i="5"/>
  <c r="AK47" i="5"/>
  <c r="AJ47" i="5" s="1"/>
  <c r="A47" i="5"/>
  <c r="AO46" i="5"/>
  <c r="AN46" i="5"/>
  <c r="AM46" i="5"/>
  <c r="AL46" i="5"/>
  <c r="AK46" i="5"/>
  <c r="AJ46" i="5"/>
  <c r="A46" i="5"/>
  <c r="AO45" i="5"/>
  <c r="AN45" i="5"/>
  <c r="AM45" i="5"/>
  <c r="AL45" i="5"/>
  <c r="AK45" i="5"/>
  <c r="AJ45" i="5" s="1"/>
  <c r="A45" i="5"/>
  <c r="AO44" i="5"/>
  <c r="AN44" i="5"/>
  <c r="AM44" i="5"/>
  <c r="AL44" i="5"/>
  <c r="AK44" i="5"/>
  <c r="AJ44" i="5"/>
  <c r="A44" i="5"/>
  <c r="AO43" i="5"/>
  <c r="AN43" i="5"/>
  <c r="AM43" i="5"/>
  <c r="AL43" i="5"/>
  <c r="AK43" i="5"/>
  <c r="AJ43" i="5" s="1"/>
  <c r="A43" i="5"/>
  <c r="AO42" i="5"/>
  <c r="AN42" i="5"/>
  <c r="AM42" i="5"/>
  <c r="AL42" i="5"/>
  <c r="AK42" i="5"/>
  <c r="AJ42" i="5" s="1"/>
  <c r="A42" i="5"/>
  <c r="AO41" i="5"/>
  <c r="AN41" i="5"/>
  <c r="AM41" i="5"/>
  <c r="AL41" i="5"/>
  <c r="AK41" i="5"/>
  <c r="AJ41" i="5" s="1"/>
  <c r="A41" i="5"/>
  <c r="AO40" i="5"/>
  <c r="AN40" i="5"/>
  <c r="AM40" i="5"/>
  <c r="AL40" i="5"/>
  <c r="AK40" i="5"/>
  <c r="AJ40" i="5" s="1"/>
  <c r="A40" i="5"/>
  <c r="AO39" i="5"/>
  <c r="AN39" i="5"/>
  <c r="AM39" i="5"/>
  <c r="AL39" i="5"/>
  <c r="AK39" i="5"/>
  <c r="AJ39" i="5" s="1"/>
  <c r="A39" i="5"/>
  <c r="AO38" i="5"/>
  <c r="AN38" i="5"/>
  <c r="AM38" i="5"/>
  <c r="AL38" i="5"/>
  <c r="AK38" i="5"/>
  <c r="AJ38" i="5"/>
  <c r="A38" i="5"/>
  <c r="AO37" i="5"/>
  <c r="AN37" i="5"/>
  <c r="AM37" i="5"/>
  <c r="AL37" i="5"/>
  <c r="AK37" i="5"/>
  <c r="AJ37" i="5" s="1"/>
  <c r="A37" i="5"/>
  <c r="AO36" i="5"/>
  <c r="AN36" i="5"/>
  <c r="AM36" i="5"/>
  <c r="AL36" i="5"/>
  <c r="AK36" i="5"/>
  <c r="AJ36" i="5"/>
  <c r="A36" i="5"/>
  <c r="AO35" i="5"/>
  <c r="AN35" i="5"/>
  <c r="AM35" i="5"/>
  <c r="AL35" i="5"/>
  <c r="AK35" i="5"/>
  <c r="AJ35" i="5" s="1"/>
  <c r="A35" i="5"/>
  <c r="AO34" i="5"/>
  <c r="AN34" i="5"/>
  <c r="AM34" i="5"/>
  <c r="AL34" i="5"/>
  <c r="AK34" i="5"/>
  <c r="AJ34" i="5" s="1"/>
  <c r="A34" i="5"/>
  <c r="AO33" i="5"/>
  <c r="AN33" i="5"/>
  <c r="AM33" i="5"/>
  <c r="AL33" i="5"/>
  <c r="AK33" i="5"/>
  <c r="AJ33" i="5" s="1"/>
  <c r="A33" i="5"/>
  <c r="AO32" i="5"/>
  <c r="AN32" i="5"/>
  <c r="AM32" i="5"/>
  <c r="AL32" i="5"/>
  <c r="AK32" i="5"/>
  <c r="AJ32" i="5" s="1"/>
  <c r="A32" i="5"/>
  <c r="AO31" i="5"/>
  <c r="AN31" i="5"/>
  <c r="AM31" i="5"/>
  <c r="AL31" i="5"/>
  <c r="AK31" i="5"/>
  <c r="AJ31" i="5" s="1"/>
  <c r="A31" i="5"/>
  <c r="AO30" i="5"/>
  <c r="AN30" i="5"/>
  <c r="AM30" i="5"/>
  <c r="AL30" i="5"/>
  <c r="AK30" i="5"/>
  <c r="AJ30" i="5"/>
  <c r="A30" i="5"/>
  <c r="AO29" i="5"/>
  <c r="AN29" i="5"/>
  <c r="AM29" i="5"/>
  <c r="AL29" i="5"/>
  <c r="AK29" i="5"/>
  <c r="AJ29" i="5" s="1"/>
  <c r="A29" i="5"/>
  <c r="AO28" i="5"/>
  <c r="AN28" i="5"/>
  <c r="AM28" i="5"/>
  <c r="AL28" i="5"/>
  <c r="AK28" i="5"/>
  <c r="AJ28" i="5"/>
  <c r="A28" i="5"/>
  <c r="AO27" i="5"/>
  <c r="AN27" i="5"/>
  <c r="AM27" i="5"/>
  <c r="AL27" i="5"/>
  <c r="AK27" i="5"/>
  <c r="AJ27" i="5" s="1"/>
  <c r="A27" i="5"/>
  <c r="AO26" i="5"/>
  <c r="AN26" i="5"/>
  <c r="AM26" i="5"/>
  <c r="AL26" i="5"/>
  <c r="AK26" i="5"/>
  <c r="AJ26" i="5" s="1"/>
  <c r="A26" i="5"/>
  <c r="AO25" i="5"/>
  <c r="AN25" i="5"/>
  <c r="AM25" i="5"/>
  <c r="AL25" i="5"/>
  <c r="AK25" i="5"/>
  <c r="AJ25" i="5" s="1"/>
  <c r="A25" i="5"/>
  <c r="AO24" i="5"/>
  <c r="AN24" i="5"/>
  <c r="AM24" i="5"/>
  <c r="AL24" i="5"/>
  <c r="AK24" i="5"/>
  <c r="AJ24" i="5" s="1"/>
  <c r="A24" i="5"/>
  <c r="AO23" i="5"/>
  <c r="AN23" i="5"/>
  <c r="AM23" i="5"/>
  <c r="AL23" i="5"/>
  <c r="AK23" i="5"/>
  <c r="AJ23" i="5" s="1"/>
  <c r="A23" i="5"/>
  <c r="AO22" i="5"/>
  <c r="AN22" i="5"/>
  <c r="AM22" i="5"/>
  <c r="AL22" i="5"/>
  <c r="AK22" i="5"/>
  <c r="AJ22" i="5"/>
  <c r="A22" i="5"/>
  <c r="AO21" i="5"/>
  <c r="AN21" i="5"/>
  <c r="AM21" i="5"/>
  <c r="AL21" i="5"/>
  <c r="AK21" i="5"/>
  <c r="AJ21" i="5" s="1"/>
  <c r="A21" i="5"/>
  <c r="AO20" i="5"/>
  <c r="AN20" i="5"/>
  <c r="AM20" i="5"/>
  <c r="AL20" i="5"/>
  <c r="AK20" i="5"/>
  <c r="AJ20" i="5"/>
  <c r="A20" i="5"/>
  <c r="AO19" i="5"/>
  <c r="AN19" i="5"/>
  <c r="AM19" i="5"/>
  <c r="AL19" i="5"/>
  <c r="AK19" i="5"/>
  <c r="AJ19" i="5" s="1"/>
  <c r="A19" i="5"/>
  <c r="AO18" i="5"/>
  <c r="AN18" i="5"/>
  <c r="AM18" i="5"/>
  <c r="AL18" i="5"/>
  <c r="AK18" i="5"/>
  <c r="AJ18" i="5" s="1"/>
  <c r="A18" i="5"/>
  <c r="AO17" i="5"/>
  <c r="AN17" i="5"/>
  <c r="AM17" i="5"/>
  <c r="AL17" i="5"/>
  <c r="AJ17" i="5" s="1"/>
  <c r="AK17" i="5"/>
  <c r="A17" i="5"/>
  <c r="AO16" i="5"/>
  <c r="AN16" i="5"/>
  <c r="AM16" i="5"/>
  <c r="AL16" i="5"/>
  <c r="AK16" i="5"/>
  <c r="AJ16" i="5" s="1"/>
  <c r="A16" i="5"/>
  <c r="AO15" i="5"/>
  <c r="AN15" i="5"/>
  <c r="AM15" i="5"/>
  <c r="AL15" i="5"/>
  <c r="AK15" i="5"/>
  <c r="AJ15" i="5" s="1"/>
  <c r="A15" i="5"/>
  <c r="AO14" i="5"/>
  <c r="AN14" i="5"/>
  <c r="AM14" i="5"/>
  <c r="AL14" i="5"/>
  <c r="AK14" i="5"/>
  <c r="AJ14" i="5"/>
  <c r="A14" i="5"/>
  <c r="AO13" i="5"/>
  <c r="AN13" i="5"/>
  <c r="AM13" i="5"/>
  <c r="AL13" i="5"/>
  <c r="AK13" i="5"/>
  <c r="AJ13" i="5" s="1"/>
  <c r="A13" i="5"/>
  <c r="AO12" i="5"/>
  <c r="AN12" i="5"/>
  <c r="AM12" i="5"/>
  <c r="AL12" i="5"/>
  <c r="AK12" i="5"/>
  <c r="AJ12" i="5"/>
  <c r="A12" i="5"/>
  <c r="AO11" i="5"/>
  <c r="AN11" i="5"/>
  <c r="AM11" i="5"/>
  <c r="AL11" i="5"/>
  <c r="AK11" i="5"/>
  <c r="AJ11" i="5" s="1"/>
  <c r="A11" i="5"/>
  <c r="AO10" i="5"/>
  <c r="AN10" i="5"/>
  <c r="AM10" i="5"/>
  <c r="AL10" i="5"/>
  <c r="AK10" i="5"/>
  <c r="AJ10" i="5" s="1"/>
  <c r="A10" i="5"/>
  <c r="AO9" i="5"/>
  <c r="AN9" i="5"/>
  <c r="AM9" i="5"/>
  <c r="AL9" i="5"/>
  <c r="AJ9" i="5" s="1"/>
  <c r="AK9" i="5"/>
  <c r="A9" i="5"/>
  <c r="AO8" i="5"/>
  <c r="AN8" i="5"/>
  <c r="AM8" i="5"/>
  <c r="AL8" i="5"/>
  <c r="AK8" i="5"/>
  <c r="AJ8" i="5" s="1"/>
  <c r="A8" i="5"/>
  <c r="AO7" i="5"/>
  <c r="AN7" i="5"/>
  <c r="AM7" i="5"/>
  <c r="AL7" i="5"/>
  <c r="AK7" i="5"/>
  <c r="AJ7" i="5" s="1"/>
  <c r="A7" i="5"/>
  <c r="AO6" i="5"/>
  <c r="AN6" i="5"/>
  <c r="AM6" i="5"/>
  <c r="AL6" i="5"/>
  <c r="AK6" i="5"/>
  <c r="AJ6" i="5"/>
  <c r="A6" i="5"/>
  <c r="AO5" i="5"/>
  <c r="AN5" i="5"/>
  <c r="AM5" i="5"/>
  <c r="AL5" i="5"/>
  <c r="AK5" i="5"/>
  <c r="AJ5" i="5" s="1"/>
  <c r="A5" i="5"/>
  <c r="AO4" i="5"/>
  <c r="AN4" i="5"/>
  <c r="AM4" i="5"/>
  <c r="AL4" i="5"/>
  <c r="AK4" i="5"/>
  <c r="AJ4" i="5"/>
  <c r="A4" i="5"/>
  <c r="C34" i="9" l="1"/>
  <c r="C30" i="9"/>
  <c r="B6" i="16"/>
  <c r="B47" i="7" l="1"/>
  <c r="B46" i="7"/>
  <c r="B48" i="7"/>
  <c r="B49" i="7"/>
  <c r="B50" i="7"/>
  <c r="B51" i="7"/>
  <c r="B52" i="7"/>
  <c r="B53" i="7"/>
  <c r="B54" i="7"/>
  <c r="B55" i="7"/>
  <c r="B56" i="7"/>
  <c r="C1447" i="9"/>
  <c r="C1445" i="9"/>
  <c r="C1444" i="9"/>
  <c r="C1443" i="9"/>
  <c r="C1438" i="9"/>
  <c r="C1436" i="9"/>
  <c r="C1435" i="9"/>
  <c r="C1434" i="9"/>
  <c r="C1429" i="9"/>
  <c r="C1427" i="9"/>
  <c r="C1426" i="9"/>
  <c r="C1425" i="9"/>
  <c r="C1420" i="9"/>
  <c r="C1418" i="9"/>
  <c r="C1417" i="9"/>
  <c r="C1416" i="9"/>
  <c r="C1411" i="9"/>
  <c r="C1409" i="9"/>
  <c r="C1408" i="9"/>
  <c r="C1407" i="9"/>
  <c r="C1402" i="9"/>
  <c r="C1400" i="9"/>
  <c r="C1399" i="9"/>
  <c r="C1398" i="9"/>
  <c r="C1393" i="9"/>
  <c r="C1391" i="9"/>
  <c r="C1390" i="9"/>
  <c r="C1389" i="9"/>
  <c r="C1384" i="9"/>
  <c r="C1382" i="9"/>
  <c r="C1381" i="9"/>
  <c r="C1380" i="9"/>
  <c r="C1375" i="9"/>
  <c r="C1373" i="9"/>
  <c r="C1372" i="9"/>
  <c r="C1371" i="9"/>
  <c r="C1366" i="9"/>
  <c r="C1364" i="9"/>
  <c r="C1363" i="9"/>
  <c r="C1362" i="9"/>
  <c r="C1357" i="9"/>
  <c r="C1355" i="9"/>
  <c r="C1354" i="9"/>
  <c r="C1353" i="9"/>
  <c r="C1348" i="9"/>
  <c r="C1346" i="9"/>
  <c r="C1345" i="9"/>
  <c r="C1344" i="9"/>
  <c r="C1339" i="9"/>
  <c r="C1337" i="9"/>
  <c r="C1336" i="9"/>
  <c r="C1335" i="9"/>
  <c r="C1330" i="9"/>
  <c r="C1328" i="9"/>
  <c r="C1327" i="9"/>
  <c r="C1326" i="9"/>
  <c r="C1321" i="9"/>
  <c r="C1319" i="9"/>
  <c r="C1318" i="9"/>
  <c r="C1317" i="9"/>
  <c r="C1312" i="9"/>
  <c r="C1310" i="9"/>
  <c r="C1309" i="9"/>
  <c r="C1308" i="9"/>
  <c r="C1303" i="9"/>
  <c r="C1301" i="9"/>
  <c r="C1300" i="9"/>
  <c r="C1299" i="9"/>
  <c r="C1294" i="9"/>
  <c r="C1292" i="9"/>
  <c r="C1291" i="9"/>
  <c r="C1290" i="9"/>
  <c r="C1285" i="9"/>
  <c r="C1283" i="9"/>
  <c r="C1282" i="9"/>
  <c r="C1281" i="9"/>
  <c r="C1276" i="9"/>
  <c r="C1274" i="9"/>
  <c r="C1273" i="9"/>
  <c r="C1272" i="9"/>
  <c r="C1267" i="9"/>
  <c r="C1265" i="9"/>
  <c r="C1264" i="9"/>
  <c r="C1263" i="9"/>
  <c r="C1258" i="9"/>
  <c r="C1256" i="9"/>
  <c r="C1255" i="9"/>
  <c r="C1254" i="9"/>
  <c r="C1249" i="9"/>
  <c r="C1247" i="9"/>
  <c r="C1246" i="9"/>
  <c r="C1245" i="9"/>
  <c r="C1240" i="9"/>
  <c r="C1238" i="9"/>
  <c r="C1237" i="9"/>
  <c r="C1236" i="9"/>
  <c r="C1231" i="9" l="1"/>
  <c r="C1229" i="9"/>
  <c r="C1228" i="9"/>
  <c r="C1227" i="9"/>
  <c r="C1222" i="9"/>
  <c r="C1220" i="9"/>
  <c r="C1219" i="9"/>
  <c r="C1218" i="9"/>
  <c r="C1213" i="9"/>
  <c r="C1211" i="9"/>
  <c r="C1210" i="9"/>
  <c r="C1209" i="9"/>
  <c r="C1204" i="9"/>
  <c r="C1202" i="9"/>
  <c r="C1201" i="9"/>
  <c r="C1200" i="9"/>
  <c r="C1195" i="9"/>
  <c r="C1193" i="9"/>
  <c r="C1192" i="9"/>
  <c r="C1191" i="9"/>
  <c r="C1186" i="9"/>
  <c r="C1184" i="9"/>
  <c r="C1183" i="9"/>
  <c r="C1182" i="9"/>
  <c r="I1451" i="9"/>
  <c r="I1450" i="9"/>
  <c r="I1449" i="9"/>
  <c r="I1448" i="9"/>
  <c r="I1447" i="9"/>
  <c r="I1446" i="9"/>
  <c r="I1445" i="9"/>
  <c r="I1444" i="9"/>
  <c r="I1443" i="9"/>
  <c r="I1442" i="9"/>
  <c r="I1441" i="9"/>
  <c r="I1440" i="9"/>
  <c r="I1439" i="9"/>
  <c r="I1438" i="9"/>
  <c r="I1437" i="9"/>
  <c r="I1436" i="9"/>
  <c r="I1435" i="9"/>
  <c r="I1434" i="9"/>
  <c r="I1433" i="9"/>
  <c r="I1432" i="9"/>
  <c r="I1431" i="9"/>
  <c r="I1430" i="9"/>
  <c r="I1429" i="9"/>
  <c r="I1428" i="9"/>
  <c r="I1427" i="9"/>
  <c r="I1426" i="9"/>
  <c r="I1425" i="9"/>
  <c r="I1424" i="9"/>
  <c r="I1423" i="9"/>
  <c r="I1422" i="9"/>
  <c r="I1421" i="9"/>
  <c r="I1420" i="9"/>
  <c r="I1419" i="9"/>
  <c r="I1418" i="9"/>
  <c r="I1417" i="9"/>
  <c r="I1416" i="9"/>
  <c r="I1415" i="9"/>
  <c r="I1414" i="9"/>
  <c r="I1413" i="9"/>
  <c r="I1412" i="9"/>
  <c r="I1411" i="9"/>
  <c r="I1410" i="9"/>
  <c r="I1409" i="9"/>
  <c r="I1408" i="9"/>
  <c r="I1407" i="9"/>
  <c r="I1406" i="9"/>
  <c r="I1405" i="9"/>
  <c r="I1404" i="9"/>
  <c r="I1403" i="9"/>
  <c r="I1402" i="9"/>
  <c r="I1401" i="9"/>
  <c r="I1400" i="9"/>
  <c r="I1399" i="9"/>
  <c r="I1398" i="9"/>
  <c r="I1397" i="9"/>
  <c r="I1396" i="9"/>
  <c r="I1395" i="9"/>
  <c r="I1394" i="9"/>
  <c r="I1393" i="9"/>
  <c r="I1392" i="9"/>
  <c r="I1391" i="9"/>
  <c r="I1390" i="9"/>
  <c r="I1389" i="9"/>
  <c r="I1388" i="9"/>
  <c r="I1387" i="9"/>
  <c r="I1386" i="9"/>
  <c r="I1385" i="9"/>
  <c r="I1384" i="9"/>
  <c r="I1383" i="9"/>
  <c r="I1382" i="9"/>
  <c r="I1381" i="9"/>
  <c r="I1380" i="9"/>
  <c r="I1379" i="9"/>
  <c r="I1378" i="9"/>
  <c r="I1377" i="9"/>
  <c r="I1376" i="9"/>
  <c r="I1375" i="9"/>
  <c r="I1374" i="9"/>
  <c r="I1373" i="9"/>
  <c r="I1372" i="9"/>
  <c r="I1371" i="9"/>
  <c r="I1370" i="9"/>
  <c r="I1369" i="9"/>
  <c r="I1368" i="9"/>
  <c r="I1367" i="9"/>
  <c r="I1366" i="9"/>
  <c r="I1365" i="9"/>
  <c r="I1364" i="9"/>
  <c r="I1363" i="9"/>
  <c r="I1362" i="9"/>
  <c r="C1177" i="9"/>
  <c r="C1173" i="9"/>
  <c r="C1168" i="9"/>
  <c r="C1164" i="9"/>
  <c r="C1159" i="9"/>
  <c r="C1155" i="9"/>
  <c r="C1150" i="9"/>
  <c r="C1146" i="9"/>
  <c r="C1141" i="9"/>
  <c r="C1137" i="9"/>
  <c r="C1132" i="9"/>
  <c r="C1128" i="9"/>
  <c r="C1123" i="9"/>
  <c r="C1119" i="9"/>
  <c r="C1114" i="9"/>
  <c r="C1110" i="9"/>
  <c r="C1105" i="9"/>
  <c r="C1101" i="9"/>
  <c r="C1096" i="9"/>
  <c r="C1092" i="9"/>
  <c r="C1087" i="9"/>
  <c r="C1083" i="9"/>
  <c r="C1078" i="9"/>
  <c r="C1074" i="9"/>
  <c r="C1069" i="9"/>
  <c r="C1065" i="9"/>
  <c r="C1060" i="9"/>
  <c r="C1056" i="9"/>
  <c r="C1051" i="9"/>
  <c r="C1047" i="9"/>
  <c r="C1042" i="9"/>
  <c r="C1038" i="9"/>
  <c r="C1033" i="9"/>
  <c r="C1029" i="9"/>
  <c r="C1024" i="9"/>
  <c r="C1020" i="9"/>
  <c r="C1015" i="9"/>
  <c r="C1011" i="9"/>
  <c r="C1006" i="9"/>
  <c r="C1002" i="9"/>
  <c r="C997" i="9"/>
  <c r="C993" i="9"/>
  <c r="C988" i="9"/>
  <c r="C984" i="9"/>
  <c r="C979" i="9"/>
  <c r="C975" i="9"/>
  <c r="C970" i="9"/>
  <c r="C966" i="9"/>
  <c r="C961" i="9"/>
  <c r="C957" i="9"/>
  <c r="C952" i="9"/>
  <c r="C948" i="9"/>
  <c r="C943" i="9"/>
  <c r="C939" i="9"/>
  <c r="C934" i="9"/>
  <c r="C930" i="9"/>
  <c r="C925" i="9"/>
  <c r="C921" i="9"/>
  <c r="C916" i="9"/>
  <c r="C912" i="9"/>
  <c r="C907" i="9"/>
  <c r="C903" i="9"/>
  <c r="C898" i="9"/>
  <c r="C894" i="9"/>
  <c r="C889" i="9"/>
  <c r="C885" i="9"/>
  <c r="C880" i="9"/>
  <c r="C876" i="9"/>
  <c r="C871" i="9"/>
  <c r="C867" i="9"/>
  <c r="C862" i="9"/>
  <c r="C858" i="9"/>
  <c r="C853" i="9"/>
  <c r="C849" i="9"/>
  <c r="C844" i="9"/>
  <c r="C840" i="9"/>
  <c r="C835" i="9"/>
  <c r="C831" i="9"/>
  <c r="C826" i="9"/>
  <c r="C822" i="9"/>
  <c r="C817" i="9"/>
  <c r="C813" i="9"/>
  <c r="C808" i="9"/>
  <c r="C804" i="9"/>
  <c r="C799" i="9"/>
  <c r="C795" i="9"/>
  <c r="C790" i="9"/>
  <c r="C786" i="9"/>
  <c r="C781" i="9"/>
  <c r="C777" i="9"/>
  <c r="C772" i="9"/>
  <c r="C768" i="9"/>
  <c r="C763" i="9"/>
  <c r="C759" i="9"/>
  <c r="C754" i="9"/>
  <c r="C750" i="9"/>
  <c r="C745" i="9"/>
  <c r="C741" i="9"/>
  <c r="C736" i="9"/>
  <c r="C732" i="9"/>
  <c r="C727" i="9"/>
  <c r="C723" i="9"/>
  <c r="C718" i="9"/>
  <c r="C714" i="9"/>
  <c r="C709" i="9"/>
  <c r="C705" i="9"/>
  <c r="C700" i="9"/>
  <c r="C696" i="9"/>
  <c r="C691" i="9"/>
  <c r="C687" i="9"/>
  <c r="C682" i="9"/>
  <c r="C678" i="9"/>
  <c r="C673" i="9"/>
  <c r="C669" i="9"/>
  <c r="C664" i="9"/>
  <c r="C660" i="9"/>
  <c r="C655" i="9"/>
  <c r="C651" i="9"/>
  <c r="C646" i="9"/>
  <c r="C642" i="9"/>
  <c r="C637" i="9"/>
  <c r="C628" i="9"/>
  <c r="C619" i="9"/>
  <c r="C610" i="9"/>
  <c r="C601" i="9"/>
  <c r="C592" i="9"/>
  <c r="C583" i="9"/>
  <c r="C574" i="9"/>
  <c r="C565" i="9"/>
  <c r="C556" i="9"/>
  <c r="C547" i="9"/>
  <c r="C538" i="9"/>
  <c r="C529" i="9"/>
  <c r="C520" i="9"/>
  <c r="C511" i="9"/>
  <c r="C502" i="9"/>
  <c r="C493" i="9"/>
  <c r="C484" i="9"/>
  <c r="C475" i="9"/>
  <c r="C466" i="9"/>
  <c r="C457" i="9"/>
  <c r="C448" i="9"/>
  <c r="C439" i="9"/>
  <c r="C430" i="9"/>
  <c r="C421" i="9"/>
  <c r="C412" i="9"/>
  <c r="C403" i="9"/>
  <c r="C394" i="9"/>
  <c r="C385" i="9"/>
  <c r="C376" i="9"/>
  <c r="C367" i="9"/>
  <c r="C358" i="9"/>
  <c r="C349" i="9"/>
  <c r="C340" i="9"/>
  <c r="C331" i="9"/>
  <c r="C322" i="9"/>
  <c r="C313" i="9"/>
  <c r="C304" i="9"/>
  <c r="C295" i="9"/>
  <c r="C286" i="9"/>
  <c r="C277" i="9"/>
  <c r="C268" i="9"/>
  <c r="C259" i="9"/>
  <c r="C250" i="9"/>
  <c r="C241" i="9"/>
  <c r="C232" i="9"/>
  <c r="C223" i="9"/>
  <c r="C214" i="9"/>
  <c r="C205" i="9"/>
  <c r="C196" i="9"/>
  <c r="C187" i="9"/>
  <c r="C178" i="9"/>
  <c r="C169" i="9"/>
  <c r="C160" i="9"/>
  <c r="C151" i="9"/>
  <c r="C142" i="9"/>
  <c r="C133" i="9"/>
  <c r="C124" i="9"/>
  <c r="C115" i="9"/>
  <c r="C106" i="9"/>
  <c r="C97" i="9"/>
  <c r="C88" i="9"/>
  <c r="C79" i="9"/>
  <c r="C70" i="9"/>
  <c r="C61" i="9"/>
  <c r="C52" i="9"/>
  <c r="C43" i="9"/>
  <c r="C25" i="9"/>
  <c r="C16" i="9"/>
  <c r="L185" i="6"/>
  <c r="K1434" i="9" l="1"/>
  <c r="K1443" i="9"/>
  <c r="K1362" i="9"/>
  <c r="K1389" i="9"/>
  <c r="K1398" i="9"/>
  <c r="K1407" i="9"/>
  <c r="K1416" i="9"/>
  <c r="K1425" i="9"/>
  <c r="K1371" i="9"/>
  <c r="K1380" i="9"/>
  <c r="I13" i="11"/>
  <c r="O33" i="7"/>
  <c r="L33" i="7"/>
  <c r="I33" i="7"/>
  <c r="F33" i="7"/>
  <c r="C33" i="7"/>
  <c r="E7" i="11" l="1"/>
  <c r="B7" i="11"/>
  <c r="B8" i="11"/>
  <c r="B9" i="11"/>
  <c r="B10" i="11"/>
  <c r="B6" i="11"/>
  <c r="I21" i="10"/>
  <c r="C8" i="10"/>
  <c r="A11" i="10"/>
  <c r="A10" i="10"/>
  <c r="A9" i="10"/>
  <c r="A8" i="10"/>
  <c r="A7" i="10"/>
  <c r="C633" i="9"/>
  <c r="C624" i="9"/>
  <c r="C615" i="9"/>
  <c r="C606" i="9"/>
  <c r="C597" i="9"/>
  <c r="C588" i="9"/>
  <c r="C579" i="9"/>
  <c r="C570" i="9"/>
  <c r="C561" i="9"/>
  <c r="C552" i="9"/>
  <c r="C543" i="9"/>
  <c r="C534" i="9"/>
  <c r="C525" i="9"/>
  <c r="C516" i="9"/>
  <c r="C507" i="9"/>
  <c r="C498" i="9"/>
  <c r="C489" i="9"/>
  <c r="C480" i="9"/>
  <c r="C471" i="9"/>
  <c r="C462" i="9"/>
  <c r="C453" i="9"/>
  <c r="C444" i="9"/>
  <c r="C435" i="9"/>
  <c r="C426" i="9"/>
  <c r="C417" i="9"/>
  <c r="C408" i="9"/>
  <c r="C399" i="9"/>
  <c r="C390" i="9"/>
  <c r="C381" i="9"/>
  <c r="C372" i="9"/>
  <c r="C363" i="9"/>
  <c r="C354" i="9"/>
  <c r="C345" i="9"/>
  <c r="C336" i="9"/>
  <c r="C327" i="9"/>
  <c r="C318" i="9"/>
  <c r="C309" i="9"/>
  <c r="C300" i="9"/>
  <c r="C291" i="9"/>
  <c r="C282" i="9"/>
  <c r="C273" i="9"/>
  <c r="C264" i="9"/>
  <c r="C255" i="9"/>
  <c r="C246" i="9"/>
  <c r="C237" i="9"/>
  <c r="C228" i="9"/>
  <c r="C219" i="9"/>
  <c r="C210" i="9"/>
  <c r="C201" i="9"/>
  <c r="C192" i="9"/>
  <c r="C183" i="9"/>
  <c r="C174" i="9"/>
  <c r="C165" i="9"/>
  <c r="C156" i="9"/>
  <c r="C147" i="9"/>
  <c r="C138" i="9"/>
  <c r="C129" i="9"/>
  <c r="C120" i="9"/>
  <c r="C111" i="9"/>
  <c r="C102" i="9"/>
  <c r="C93" i="9"/>
  <c r="C84" i="9"/>
  <c r="C75" i="9"/>
  <c r="C66" i="9"/>
  <c r="C57" i="9"/>
  <c r="C48" i="9"/>
  <c r="C39" i="9"/>
  <c r="I1361" i="9"/>
  <c r="I1360" i="9"/>
  <c r="I1359" i="9"/>
  <c r="I1358" i="9"/>
  <c r="I1357" i="9"/>
  <c r="I1356" i="9"/>
  <c r="I1355" i="9"/>
  <c r="I1354" i="9"/>
  <c r="I1353" i="9"/>
  <c r="I1352" i="9"/>
  <c r="I1351" i="9"/>
  <c r="I1350" i="9"/>
  <c r="I1349" i="9"/>
  <c r="I1348" i="9"/>
  <c r="I1347" i="9"/>
  <c r="I1346" i="9"/>
  <c r="I1345" i="9"/>
  <c r="I1344" i="9"/>
  <c r="I1343" i="9"/>
  <c r="I1342" i="9"/>
  <c r="I1341" i="9"/>
  <c r="I1340" i="9"/>
  <c r="I1339" i="9"/>
  <c r="I1338" i="9"/>
  <c r="I1337" i="9"/>
  <c r="I1336" i="9"/>
  <c r="I1335" i="9"/>
  <c r="I1334" i="9"/>
  <c r="I1333" i="9"/>
  <c r="I1332" i="9"/>
  <c r="I1331" i="9"/>
  <c r="I1330" i="9"/>
  <c r="I1329" i="9"/>
  <c r="I1328" i="9"/>
  <c r="I1327" i="9"/>
  <c r="I1326" i="9"/>
  <c r="I1325" i="9"/>
  <c r="I1324" i="9"/>
  <c r="I1323" i="9"/>
  <c r="I1322" i="9"/>
  <c r="I1321" i="9"/>
  <c r="I1320" i="9"/>
  <c r="I1319" i="9"/>
  <c r="I1318" i="9"/>
  <c r="I1317" i="9"/>
  <c r="I1316" i="9"/>
  <c r="I1315" i="9"/>
  <c r="I1314" i="9"/>
  <c r="I1313" i="9"/>
  <c r="I1312" i="9"/>
  <c r="I1311" i="9"/>
  <c r="I1310" i="9"/>
  <c r="I1309" i="9"/>
  <c r="I1308" i="9"/>
  <c r="I1307" i="9"/>
  <c r="I1306" i="9"/>
  <c r="I1305" i="9"/>
  <c r="I1304" i="9"/>
  <c r="I1303" i="9"/>
  <c r="I1302" i="9"/>
  <c r="I1301" i="9"/>
  <c r="I1300" i="9"/>
  <c r="I1299" i="9"/>
  <c r="I1298" i="9"/>
  <c r="I1297" i="9"/>
  <c r="I1296" i="9"/>
  <c r="I1295" i="9"/>
  <c r="I1294" i="9"/>
  <c r="I1293" i="9"/>
  <c r="I1292" i="9"/>
  <c r="I1291" i="9"/>
  <c r="I1290" i="9"/>
  <c r="I1289" i="9"/>
  <c r="I1288" i="9"/>
  <c r="I1287" i="9"/>
  <c r="I1286" i="9"/>
  <c r="I1285" i="9"/>
  <c r="I1284" i="9"/>
  <c r="I1283" i="9"/>
  <c r="I1282" i="9"/>
  <c r="I1281" i="9"/>
  <c r="I1280" i="9"/>
  <c r="I1279" i="9"/>
  <c r="I1278" i="9"/>
  <c r="I1277" i="9"/>
  <c r="I1276" i="9"/>
  <c r="I1275" i="9"/>
  <c r="I1274" i="9"/>
  <c r="I1273" i="9"/>
  <c r="I1272" i="9"/>
  <c r="I1271" i="9"/>
  <c r="I1270" i="9"/>
  <c r="I1269" i="9"/>
  <c r="I1268" i="9"/>
  <c r="I1267" i="9"/>
  <c r="I1266" i="9"/>
  <c r="I1265" i="9"/>
  <c r="I1264" i="9"/>
  <c r="I1263" i="9"/>
  <c r="I1262" i="9"/>
  <c r="I1261" i="9"/>
  <c r="I1260" i="9"/>
  <c r="I1259" i="9"/>
  <c r="I1258" i="9"/>
  <c r="I1257" i="9"/>
  <c r="I1256" i="9"/>
  <c r="I1255" i="9"/>
  <c r="I1254" i="9"/>
  <c r="I1253" i="9"/>
  <c r="I1252" i="9"/>
  <c r="I1251" i="9"/>
  <c r="I1250" i="9"/>
  <c r="I1249" i="9"/>
  <c r="I1248" i="9"/>
  <c r="I1247" i="9"/>
  <c r="I1246" i="9"/>
  <c r="I1245" i="9"/>
  <c r="I1244" i="9"/>
  <c r="I1243" i="9"/>
  <c r="I1242" i="9"/>
  <c r="I1241" i="9"/>
  <c r="I1240" i="9"/>
  <c r="I1239" i="9"/>
  <c r="I1238" i="9"/>
  <c r="I1237" i="9"/>
  <c r="I1236" i="9"/>
  <c r="I1235" i="9"/>
  <c r="I1234" i="9"/>
  <c r="I1233" i="9"/>
  <c r="I1232" i="9"/>
  <c r="I1231" i="9"/>
  <c r="I1230" i="9"/>
  <c r="I1229" i="9"/>
  <c r="I1228" i="9"/>
  <c r="I1227" i="9"/>
  <c r="I1226" i="9"/>
  <c r="I1225" i="9"/>
  <c r="I1224" i="9"/>
  <c r="I1223" i="9"/>
  <c r="I1222" i="9"/>
  <c r="I1221" i="9"/>
  <c r="I1220" i="9"/>
  <c r="I1219" i="9"/>
  <c r="I1218" i="9"/>
  <c r="I1217" i="9"/>
  <c r="I1216" i="9"/>
  <c r="I1215" i="9"/>
  <c r="I1214" i="9"/>
  <c r="I1213" i="9"/>
  <c r="I1212" i="9"/>
  <c r="I1211" i="9"/>
  <c r="I1210" i="9"/>
  <c r="I1209" i="9"/>
  <c r="I1208" i="9"/>
  <c r="I1207" i="9"/>
  <c r="I1206" i="9"/>
  <c r="I1205" i="9"/>
  <c r="I1204" i="9"/>
  <c r="I1203" i="9"/>
  <c r="I1202" i="9"/>
  <c r="I1201" i="9"/>
  <c r="I1200" i="9"/>
  <c r="I1199" i="9"/>
  <c r="I1198" i="9"/>
  <c r="I1197" i="9"/>
  <c r="I1196" i="9"/>
  <c r="I1195" i="9"/>
  <c r="I1194" i="9"/>
  <c r="I1193" i="9"/>
  <c r="I1192" i="9"/>
  <c r="I1191" i="9"/>
  <c r="I1190" i="9"/>
  <c r="I1189" i="9"/>
  <c r="I1188" i="9"/>
  <c r="I1187" i="9"/>
  <c r="I1186" i="9"/>
  <c r="I1185" i="9"/>
  <c r="I1184" i="9"/>
  <c r="I1183" i="9"/>
  <c r="I1182" i="9"/>
  <c r="I1181" i="9"/>
  <c r="I1180" i="9"/>
  <c r="I1179" i="9"/>
  <c r="I1178" i="9"/>
  <c r="I1177" i="9"/>
  <c r="I1176" i="9"/>
  <c r="I1175" i="9"/>
  <c r="I1174" i="9"/>
  <c r="I1173" i="9"/>
  <c r="I1172" i="9"/>
  <c r="I1171" i="9"/>
  <c r="I1170" i="9"/>
  <c r="I1169" i="9"/>
  <c r="I1168" i="9"/>
  <c r="I1167" i="9"/>
  <c r="I1166" i="9"/>
  <c r="I1165" i="9"/>
  <c r="I1164" i="9"/>
  <c r="I1163" i="9"/>
  <c r="I1162" i="9"/>
  <c r="I1161" i="9"/>
  <c r="I1160" i="9"/>
  <c r="I1159" i="9"/>
  <c r="I1158" i="9"/>
  <c r="I1157" i="9"/>
  <c r="I1156" i="9"/>
  <c r="I1155" i="9"/>
  <c r="I1154" i="9"/>
  <c r="I1153" i="9"/>
  <c r="I1152" i="9"/>
  <c r="I1151" i="9"/>
  <c r="I1150" i="9"/>
  <c r="I1149" i="9"/>
  <c r="I1148" i="9"/>
  <c r="I1147" i="9"/>
  <c r="I1146" i="9"/>
  <c r="I1145" i="9"/>
  <c r="I1144" i="9"/>
  <c r="I1143" i="9"/>
  <c r="I1142" i="9"/>
  <c r="I1141" i="9"/>
  <c r="I1140" i="9"/>
  <c r="I1139" i="9"/>
  <c r="I1138" i="9"/>
  <c r="I1137" i="9"/>
  <c r="I1136" i="9"/>
  <c r="I1135" i="9"/>
  <c r="I1134" i="9"/>
  <c r="I1133" i="9"/>
  <c r="I1132" i="9"/>
  <c r="I1131" i="9"/>
  <c r="I1130" i="9"/>
  <c r="I1129" i="9"/>
  <c r="I1128" i="9"/>
  <c r="I1127" i="9"/>
  <c r="I1126" i="9"/>
  <c r="I1125" i="9"/>
  <c r="I1124" i="9"/>
  <c r="I1123" i="9"/>
  <c r="I1122" i="9"/>
  <c r="I1121" i="9"/>
  <c r="I1120" i="9"/>
  <c r="I1119" i="9"/>
  <c r="I1118" i="9"/>
  <c r="I1117" i="9"/>
  <c r="I1116" i="9"/>
  <c r="I1115" i="9"/>
  <c r="I1114" i="9"/>
  <c r="I1113" i="9"/>
  <c r="I1112" i="9"/>
  <c r="I1111" i="9"/>
  <c r="I1110" i="9"/>
  <c r="I1109" i="9"/>
  <c r="I1108" i="9"/>
  <c r="I1107" i="9"/>
  <c r="I1106" i="9"/>
  <c r="I1105" i="9"/>
  <c r="I1104" i="9"/>
  <c r="I1103" i="9"/>
  <c r="I1102" i="9"/>
  <c r="I1101" i="9"/>
  <c r="I1100" i="9"/>
  <c r="I1099" i="9"/>
  <c r="I1098" i="9"/>
  <c r="I1097" i="9"/>
  <c r="I1096" i="9"/>
  <c r="I1095" i="9"/>
  <c r="I1094" i="9"/>
  <c r="I1093" i="9"/>
  <c r="I1092" i="9"/>
  <c r="I1091" i="9"/>
  <c r="I1090" i="9"/>
  <c r="I1089" i="9"/>
  <c r="I1088" i="9"/>
  <c r="I1087" i="9"/>
  <c r="I1086" i="9"/>
  <c r="I1085" i="9"/>
  <c r="I1084" i="9"/>
  <c r="I1083" i="9"/>
  <c r="I1082" i="9"/>
  <c r="I1081" i="9"/>
  <c r="I1080" i="9"/>
  <c r="I1079" i="9"/>
  <c r="I1078" i="9"/>
  <c r="I1077" i="9"/>
  <c r="I1076" i="9"/>
  <c r="I1075" i="9"/>
  <c r="I1074" i="9"/>
  <c r="I1073" i="9"/>
  <c r="I1072" i="9"/>
  <c r="I1071" i="9"/>
  <c r="I1070" i="9"/>
  <c r="I1069" i="9"/>
  <c r="I1068" i="9"/>
  <c r="I1067" i="9"/>
  <c r="I1066" i="9"/>
  <c r="I1065" i="9"/>
  <c r="I1064" i="9"/>
  <c r="I1063" i="9"/>
  <c r="I1062" i="9"/>
  <c r="I1061" i="9"/>
  <c r="I1060" i="9"/>
  <c r="I1059" i="9"/>
  <c r="I1058" i="9"/>
  <c r="I1057" i="9"/>
  <c r="I1056" i="9"/>
  <c r="I1055" i="9"/>
  <c r="I1054" i="9"/>
  <c r="I1053" i="9"/>
  <c r="I1052" i="9"/>
  <c r="I1051" i="9"/>
  <c r="I1050" i="9"/>
  <c r="I1049" i="9"/>
  <c r="I1048" i="9"/>
  <c r="I1047" i="9"/>
  <c r="I1046" i="9"/>
  <c r="I1045" i="9"/>
  <c r="I1044" i="9"/>
  <c r="I1043" i="9"/>
  <c r="I1042" i="9"/>
  <c r="I1041" i="9"/>
  <c r="I1040" i="9"/>
  <c r="I1039" i="9"/>
  <c r="I1038" i="9"/>
  <c r="I1037" i="9"/>
  <c r="I1036" i="9"/>
  <c r="I1035" i="9"/>
  <c r="I1034" i="9"/>
  <c r="I1033" i="9"/>
  <c r="I1032" i="9"/>
  <c r="I1031" i="9"/>
  <c r="I1030" i="9"/>
  <c r="I1029" i="9"/>
  <c r="I1028" i="9"/>
  <c r="I1027" i="9"/>
  <c r="I1026" i="9"/>
  <c r="I1025" i="9"/>
  <c r="I1024" i="9"/>
  <c r="I1023" i="9"/>
  <c r="I1022" i="9"/>
  <c r="I1021" i="9"/>
  <c r="I1020" i="9"/>
  <c r="I1019" i="9"/>
  <c r="I1018" i="9"/>
  <c r="I1017" i="9"/>
  <c r="I1016" i="9"/>
  <c r="I1015" i="9"/>
  <c r="I1014" i="9"/>
  <c r="I1013" i="9"/>
  <c r="I1012" i="9"/>
  <c r="I1011" i="9"/>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C21" i="9"/>
  <c r="I29" i="9"/>
  <c r="I28" i="9"/>
  <c r="I27" i="9"/>
  <c r="I26" i="9"/>
  <c r="I25" i="9"/>
  <c r="I24" i="9"/>
  <c r="I23" i="9"/>
  <c r="I22" i="9"/>
  <c r="I21" i="9"/>
  <c r="C12" i="9"/>
  <c r="C5" i="9"/>
  <c r="C5" i="7"/>
  <c r="I12" i="9"/>
  <c r="I13" i="9"/>
  <c r="I14" i="9"/>
  <c r="I15" i="9"/>
  <c r="I20" i="9"/>
  <c r="I19" i="9"/>
  <c r="I18" i="9"/>
  <c r="I17" i="9"/>
  <c r="I16" i="9"/>
  <c r="O23" i="7"/>
  <c r="O24" i="7" s="1"/>
  <c r="L23" i="7"/>
  <c r="L24" i="7" s="1"/>
  <c r="I23" i="7"/>
  <c r="I24" i="7" s="1"/>
  <c r="F23" i="7"/>
  <c r="F24" i="7" s="1"/>
  <c r="C23" i="7"/>
  <c r="C24" i="7" s="1"/>
  <c r="A8" i="9"/>
  <c r="A7" i="9"/>
  <c r="A6" i="9"/>
  <c r="A5" i="9"/>
  <c r="A4" i="9"/>
  <c r="I1452" i="9" l="1"/>
  <c r="K1029" i="9"/>
  <c r="K939" i="9"/>
  <c r="K1020" i="9"/>
  <c r="K1038" i="9"/>
  <c r="K1083" i="9"/>
  <c r="K39" i="9"/>
  <c r="K147" i="9"/>
  <c r="K471" i="9"/>
  <c r="K489" i="9"/>
  <c r="K507" i="9"/>
  <c r="K525" i="9"/>
  <c r="K543" i="9"/>
  <c r="K579" i="9"/>
  <c r="K615" i="9"/>
  <c r="K651" i="9"/>
  <c r="K687" i="9"/>
  <c r="K723" i="9"/>
  <c r="K759" i="9"/>
  <c r="K795" i="9"/>
  <c r="K831" i="9"/>
  <c r="K867" i="9"/>
  <c r="K903" i="9"/>
  <c r="K1182" i="9"/>
  <c r="K1218" i="9"/>
  <c r="K1236" i="9"/>
  <c r="K1254" i="9"/>
  <c r="K1272" i="9"/>
  <c r="K975" i="9"/>
  <c r="K1011" i="9"/>
  <c r="K1047" i="9"/>
  <c r="K1128" i="9"/>
  <c r="K66" i="9"/>
  <c r="K102" i="9"/>
  <c r="K138" i="9"/>
  <c r="K597" i="9"/>
  <c r="K606" i="9"/>
  <c r="K732" i="9"/>
  <c r="K741" i="9"/>
  <c r="K750" i="9"/>
  <c r="K876" i="9"/>
  <c r="K885" i="9"/>
  <c r="K894" i="9"/>
  <c r="K1119" i="9"/>
  <c r="K1155" i="9"/>
  <c r="K1200" i="9"/>
  <c r="K21" i="9"/>
  <c r="K174" i="9"/>
  <c r="K210" i="9"/>
  <c r="K228" i="9"/>
  <c r="K246" i="9"/>
  <c r="K264" i="9"/>
  <c r="K282" i="9"/>
  <c r="K354" i="9"/>
  <c r="K426" i="9"/>
  <c r="K561" i="9"/>
  <c r="K624" i="9"/>
  <c r="K642" i="9"/>
  <c r="K786" i="9"/>
  <c r="K912" i="9"/>
  <c r="K921" i="9"/>
  <c r="K1056" i="9"/>
  <c r="K1065" i="9"/>
  <c r="K1137" i="9"/>
  <c r="K1290" i="9"/>
  <c r="K1308" i="9"/>
  <c r="K30" i="9"/>
  <c r="K48" i="9"/>
  <c r="K57" i="9"/>
  <c r="K75" i="9"/>
  <c r="K84" i="9"/>
  <c r="K93" i="9"/>
  <c r="K111" i="9"/>
  <c r="K129" i="9"/>
  <c r="K156" i="9"/>
  <c r="K480" i="9"/>
  <c r="K498" i="9"/>
  <c r="K516" i="9"/>
  <c r="K534" i="9"/>
  <c r="K588" i="9"/>
  <c r="K660" i="9"/>
  <c r="K669" i="9"/>
  <c r="K678" i="9"/>
  <c r="K804" i="9"/>
  <c r="K813" i="9"/>
  <c r="K822" i="9"/>
  <c r="K948" i="9"/>
  <c r="K957" i="9"/>
  <c r="K966" i="9"/>
  <c r="K1092" i="9"/>
  <c r="K1101" i="9"/>
  <c r="K1110" i="9"/>
  <c r="K1173" i="9"/>
  <c r="K1191" i="9"/>
  <c r="K1209" i="9"/>
  <c r="K1227" i="9"/>
  <c r="K1245" i="9"/>
  <c r="K1263" i="9"/>
  <c r="K120" i="9"/>
  <c r="K318" i="9"/>
  <c r="K390" i="9"/>
  <c r="K462" i="9"/>
  <c r="K633" i="9"/>
  <c r="K768" i="9"/>
  <c r="K777" i="9"/>
  <c r="K930" i="9"/>
  <c r="K1074" i="9"/>
  <c r="K1164" i="9"/>
  <c r="K1326" i="9"/>
  <c r="K1344" i="9"/>
  <c r="K165" i="9"/>
  <c r="K183" i="9"/>
  <c r="K192" i="9"/>
  <c r="K201" i="9"/>
  <c r="K219" i="9"/>
  <c r="K237" i="9"/>
  <c r="K255" i="9"/>
  <c r="K273" i="9"/>
  <c r="K291" i="9"/>
  <c r="K300" i="9"/>
  <c r="K309" i="9"/>
  <c r="K327" i="9"/>
  <c r="K336" i="9"/>
  <c r="K345" i="9"/>
  <c r="K363" i="9"/>
  <c r="K372" i="9"/>
  <c r="K381" i="9"/>
  <c r="K399" i="9"/>
  <c r="K408" i="9"/>
  <c r="K417" i="9"/>
  <c r="K435" i="9"/>
  <c r="K444" i="9"/>
  <c r="K453" i="9"/>
  <c r="K552" i="9"/>
  <c r="K570" i="9"/>
  <c r="K696" i="9"/>
  <c r="K705" i="9"/>
  <c r="K714" i="9"/>
  <c r="K840" i="9"/>
  <c r="K849" i="9"/>
  <c r="K858" i="9"/>
  <c r="K984" i="9"/>
  <c r="K993" i="9"/>
  <c r="K1002" i="9"/>
  <c r="K1146" i="9"/>
  <c r="K1281" i="9"/>
  <c r="K1299" i="9"/>
  <c r="K1317" i="9"/>
  <c r="K1335" i="9"/>
  <c r="K1353" i="9"/>
  <c r="K12" i="9"/>
  <c r="A8" i="7"/>
  <c r="A7" i="7"/>
  <c r="A6" i="7"/>
  <c r="A5" i="7"/>
  <c r="A4" i="7"/>
  <c r="K1452" i="9" l="1"/>
  <c r="P12" i="7"/>
  <c r="M12" i="7"/>
  <c r="J12" i="7"/>
  <c r="G12" i="7"/>
  <c r="D12" i="7"/>
  <c r="R33" i="7"/>
  <c r="I34" i="11" s="1"/>
  <c r="R22" i="7"/>
  <c r="R21" i="7"/>
  <c r="R20" i="7"/>
  <c r="R19" i="7"/>
  <c r="R18" i="7"/>
  <c r="R17" i="7"/>
  <c r="R16" i="7"/>
  <c r="R15" i="7"/>
  <c r="R14" i="7"/>
  <c r="R13" i="7"/>
  <c r="R12" i="7"/>
  <c r="J23" i="7" l="1"/>
  <c r="K23" i="7" s="1"/>
  <c r="E12" i="7"/>
  <c r="M23" i="7"/>
  <c r="N23" i="7" s="1"/>
  <c r="P23" i="7"/>
  <c r="Q23" i="7" s="1"/>
  <c r="S33" i="7"/>
  <c r="E14" i="7"/>
  <c r="G23" i="7"/>
  <c r="H23" i="7" s="1"/>
  <c r="H20" i="7"/>
  <c r="R23" i="7"/>
  <c r="K14" i="7"/>
  <c r="N16" i="7"/>
  <c r="Q14" i="7"/>
  <c r="H14" i="7"/>
  <c r="Q13" i="7"/>
  <c r="K18" i="7"/>
  <c r="E21" i="7"/>
  <c r="K13" i="7"/>
  <c r="H17" i="7"/>
  <c r="K22" i="7"/>
  <c r="K17" i="7"/>
  <c r="K12" i="7"/>
  <c r="H16" i="7"/>
  <c r="Q20" i="7"/>
  <c r="K20" i="7"/>
  <c r="K16" i="7"/>
  <c r="H13" i="7"/>
  <c r="Q17" i="7"/>
  <c r="K19" i="7"/>
  <c r="K15" i="7"/>
  <c r="H19" i="7"/>
  <c r="H12" i="7"/>
  <c r="N17" i="7"/>
  <c r="Q19" i="7"/>
  <c r="Q16" i="7"/>
  <c r="Q12" i="7"/>
  <c r="N19" i="7"/>
  <c r="N12" i="7"/>
  <c r="E13" i="7"/>
  <c r="E20" i="7"/>
  <c r="Q22" i="7"/>
  <c r="Q18" i="7"/>
  <c r="Q15" i="7"/>
  <c r="N22" i="7"/>
  <c r="N18" i="7"/>
  <c r="N15" i="7"/>
  <c r="H22" i="7"/>
  <c r="H18" i="7"/>
  <c r="H15" i="7"/>
  <c r="E16" i="7"/>
  <c r="E18" i="7"/>
  <c r="Q21" i="7"/>
  <c r="N21" i="7"/>
  <c r="N14" i="7"/>
  <c r="K21" i="7"/>
  <c r="H21" i="7"/>
  <c r="N13" i="7"/>
  <c r="N20" i="7"/>
  <c r="D23" i="7"/>
  <c r="E23" i="7" s="1"/>
  <c r="S12" i="7"/>
  <c r="S23" i="7" s="1"/>
  <c r="E15" i="7"/>
  <c r="E17" i="7"/>
  <c r="E19" i="7"/>
  <c r="E22" i="7"/>
  <c r="Q24" i="6" l="1"/>
  <c r="C53" i="9" s="1"/>
  <c r="Q28" i="6"/>
  <c r="C89" i="9" s="1"/>
  <c r="Q32" i="6"/>
  <c r="C125" i="9" s="1"/>
  <c r="Q36" i="6"/>
  <c r="C161" i="9" s="1"/>
  <c r="Q40" i="6"/>
  <c r="C197" i="9" s="1"/>
  <c r="Q44" i="6"/>
  <c r="C233" i="9" s="1"/>
  <c r="Q48" i="6"/>
  <c r="C269" i="9" s="1"/>
  <c r="Q52" i="6"/>
  <c r="C305" i="9" s="1"/>
  <c r="Q56" i="6"/>
  <c r="C341" i="9" s="1"/>
  <c r="Q60" i="6"/>
  <c r="C377" i="9" s="1"/>
  <c r="Q64" i="6"/>
  <c r="C413" i="9" s="1"/>
  <c r="Q68" i="6"/>
  <c r="C449" i="9" s="1"/>
  <c r="Q72" i="6"/>
  <c r="C485" i="9" s="1"/>
  <c r="Q76" i="6"/>
  <c r="C521" i="9" s="1"/>
  <c r="Q80" i="6"/>
  <c r="C557" i="9" s="1"/>
  <c r="Q84" i="6"/>
  <c r="C593" i="9" s="1"/>
  <c r="Q88" i="6"/>
  <c r="C629" i="9" s="1"/>
  <c r="Q92" i="6"/>
  <c r="C665" i="9" s="1"/>
  <c r="Q96" i="6"/>
  <c r="C701" i="9" s="1"/>
  <c r="Q100" i="6"/>
  <c r="C737" i="9" s="1"/>
  <c r="Q104" i="6"/>
  <c r="C773" i="9" s="1"/>
  <c r="Q108" i="6"/>
  <c r="C809" i="9" s="1"/>
  <c r="Q112" i="6"/>
  <c r="C845" i="9" s="1"/>
  <c r="Q116" i="6"/>
  <c r="C881" i="9" s="1"/>
  <c r="Q120" i="6"/>
  <c r="C917" i="9" s="1"/>
  <c r="Q124" i="6"/>
  <c r="C953" i="9" s="1"/>
  <c r="Q128" i="6"/>
  <c r="C989" i="9" s="1"/>
  <c r="Q132" i="6"/>
  <c r="C1025" i="9" s="1"/>
  <c r="Q136" i="6"/>
  <c r="C1061" i="9" s="1"/>
  <c r="Q140" i="6"/>
  <c r="C1097" i="9" s="1"/>
  <c r="Q144" i="6"/>
  <c r="C1133" i="9" s="1"/>
  <c r="Q148" i="6"/>
  <c r="C1169" i="9" s="1"/>
  <c r="P30" i="6"/>
  <c r="C105" i="9" s="1"/>
  <c r="P34" i="6"/>
  <c r="C141" i="9" s="1"/>
  <c r="P38" i="6"/>
  <c r="C177" i="9" s="1"/>
  <c r="P42" i="6"/>
  <c r="C213" i="9" s="1"/>
  <c r="P46" i="6"/>
  <c r="C249" i="9" s="1"/>
  <c r="P50" i="6"/>
  <c r="C285" i="9" s="1"/>
  <c r="P54" i="6"/>
  <c r="C321" i="9" s="1"/>
  <c r="P58" i="6"/>
  <c r="C357" i="9" s="1"/>
  <c r="P62" i="6"/>
  <c r="C393" i="9" s="1"/>
  <c r="P66" i="6"/>
  <c r="C429" i="9" s="1"/>
  <c r="P70" i="6"/>
  <c r="C465" i="9" s="1"/>
  <c r="P74" i="6"/>
  <c r="C501" i="9" s="1"/>
  <c r="P78" i="6"/>
  <c r="C537" i="9" s="1"/>
  <c r="P82" i="6"/>
  <c r="C573" i="9" s="1"/>
  <c r="P86" i="6"/>
  <c r="C609" i="9" s="1"/>
  <c r="P90" i="6"/>
  <c r="C645" i="9" s="1"/>
  <c r="P94" i="6"/>
  <c r="C681" i="9" s="1"/>
  <c r="P98" i="6"/>
  <c r="C717" i="9" s="1"/>
  <c r="P102" i="6"/>
  <c r="C753" i="9" s="1"/>
  <c r="P106" i="6"/>
  <c r="C789" i="9" s="1"/>
  <c r="P110" i="6"/>
  <c r="C825" i="9" s="1"/>
  <c r="P114" i="6"/>
  <c r="C861" i="9" s="1"/>
  <c r="P118" i="6"/>
  <c r="C897" i="9" s="1"/>
  <c r="P122" i="6"/>
  <c r="C933" i="9" s="1"/>
  <c r="P126" i="6"/>
  <c r="C969" i="9" s="1"/>
  <c r="P130" i="6"/>
  <c r="C1005" i="9" s="1"/>
  <c r="P134" i="6"/>
  <c r="C1041" i="9" s="1"/>
  <c r="P138" i="6"/>
  <c r="C1077" i="9" s="1"/>
  <c r="P142" i="6"/>
  <c r="C1113" i="9" s="1"/>
  <c r="P146" i="6"/>
  <c r="C1149" i="9" s="1"/>
  <c r="P21" i="6"/>
  <c r="C24" i="9" s="1"/>
  <c r="P25" i="6"/>
  <c r="C60" i="9" s="1"/>
  <c r="P20" i="6"/>
  <c r="C15" i="9" s="1"/>
  <c r="Q21" i="6"/>
  <c r="C26" i="9" s="1"/>
  <c r="Q25" i="6"/>
  <c r="C62" i="9" s="1"/>
  <c r="Q29" i="6"/>
  <c r="C98" i="9" s="1"/>
  <c r="Q33" i="6"/>
  <c r="C134" i="9" s="1"/>
  <c r="Q37" i="6"/>
  <c r="C170" i="9" s="1"/>
  <c r="Q41" i="6"/>
  <c r="C206" i="9" s="1"/>
  <c r="Q45" i="6"/>
  <c r="C242" i="9" s="1"/>
  <c r="Q49" i="6"/>
  <c r="C278" i="9" s="1"/>
  <c r="Q53" i="6"/>
  <c r="C314" i="9" s="1"/>
  <c r="Q57" i="6"/>
  <c r="C350" i="9" s="1"/>
  <c r="Q61" i="6"/>
  <c r="C386" i="9" s="1"/>
  <c r="Q65" i="6"/>
  <c r="C422" i="9" s="1"/>
  <c r="Q69" i="6"/>
  <c r="C458" i="9" s="1"/>
  <c r="Q73" i="6"/>
  <c r="C494" i="9" s="1"/>
  <c r="Q77" i="6"/>
  <c r="Q81" i="6"/>
  <c r="C566" i="9" s="1"/>
  <c r="Q85" i="6"/>
  <c r="C602" i="9" s="1"/>
  <c r="Q89" i="6"/>
  <c r="C638" i="9" s="1"/>
  <c r="Q93" i="6"/>
  <c r="C674" i="9" s="1"/>
  <c r="Q97" i="6"/>
  <c r="C710" i="9" s="1"/>
  <c r="Q101" i="6"/>
  <c r="C746" i="9" s="1"/>
  <c r="Q105" i="6"/>
  <c r="C782" i="9" s="1"/>
  <c r="Q109" i="6"/>
  <c r="C818" i="9" s="1"/>
  <c r="Q113" i="6"/>
  <c r="C854" i="9" s="1"/>
  <c r="Q117" i="6"/>
  <c r="C890" i="9" s="1"/>
  <c r="Q121" i="6"/>
  <c r="C926" i="9" s="1"/>
  <c r="Q125" i="6"/>
  <c r="C962" i="9" s="1"/>
  <c r="Q129" i="6"/>
  <c r="C998" i="9" s="1"/>
  <c r="Q133" i="6"/>
  <c r="C1034" i="9" s="1"/>
  <c r="Q137" i="6"/>
  <c r="C1070" i="9" s="1"/>
  <c r="Q141" i="6"/>
  <c r="C1106" i="9" s="1"/>
  <c r="Q145" i="6"/>
  <c r="C1142" i="9" s="1"/>
  <c r="Q149" i="6"/>
  <c r="C1178" i="9" s="1"/>
  <c r="P31" i="6"/>
  <c r="C114" i="9" s="1"/>
  <c r="P35" i="6"/>
  <c r="C150" i="9" s="1"/>
  <c r="P39" i="6"/>
  <c r="C186" i="9" s="1"/>
  <c r="P43" i="6"/>
  <c r="C222" i="9" s="1"/>
  <c r="P47" i="6"/>
  <c r="C258" i="9" s="1"/>
  <c r="P51" i="6"/>
  <c r="C294" i="9" s="1"/>
  <c r="P55" i="6"/>
  <c r="C330" i="9" s="1"/>
  <c r="P59" i="6"/>
  <c r="C366" i="9" s="1"/>
  <c r="P63" i="6"/>
  <c r="C402" i="9" s="1"/>
  <c r="P67" i="6"/>
  <c r="C438" i="9" s="1"/>
  <c r="P71" i="6"/>
  <c r="C474" i="9" s="1"/>
  <c r="P75" i="6"/>
  <c r="C510" i="9" s="1"/>
  <c r="P79" i="6"/>
  <c r="C546" i="9" s="1"/>
  <c r="P83" i="6"/>
  <c r="C582" i="9" s="1"/>
  <c r="P87" i="6"/>
  <c r="C618" i="9" s="1"/>
  <c r="P91" i="6"/>
  <c r="C654" i="9" s="1"/>
  <c r="P95" i="6"/>
  <c r="C690" i="9" s="1"/>
  <c r="P99" i="6"/>
  <c r="C726" i="9" s="1"/>
  <c r="P103" i="6"/>
  <c r="C762" i="9" s="1"/>
  <c r="P107" i="6"/>
  <c r="C798" i="9" s="1"/>
  <c r="P111" i="6"/>
  <c r="C834" i="9" s="1"/>
  <c r="P115" i="6"/>
  <c r="C870" i="9" s="1"/>
  <c r="P119" i="6"/>
  <c r="C906" i="9" s="1"/>
  <c r="P123" i="6"/>
  <c r="C942" i="9" s="1"/>
  <c r="P127" i="6"/>
  <c r="C978" i="9" s="1"/>
  <c r="P131" i="6"/>
  <c r="C1014" i="9" s="1"/>
  <c r="P135" i="6"/>
  <c r="C1050" i="9" s="1"/>
  <c r="P139" i="6"/>
  <c r="C1086" i="9" s="1"/>
  <c r="P143" i="6"/>
  <c r="C1122" i="9" s="1"/>
  <c r="P147" i="6"/>
  <c r="C1158" i="9" s="1"/>
  <c r="P22" i="6"/>
  <c r="C33" i="9" s="1"/>
  <c r="P26" i="6"/>
  <c r="C69" i="9" s="1"/>
  <c r="Q22" i="6"/>
  <c r="C35" i="9" s="1"/>
  <c r="Q26" i="6"/>
  <c r="C71" i="9" s="1"/>
  <c r="Q30" i="6"/>
  <c r="C107" i="9" s="1"/>
  <c r="Q34" i="6"/>
  <c r="C143" i="9" s="1"/>
  <c r="Q38" i="6"/>
  <c r="C179" i="9" s="1"/>
  <c r="Q42" i="6"/>
  <c r="C215" i="9" s="1"/>
  <c r="Q46" i="6"/>
  <c r="C251" i="9" s="1"/>
  <c r="Q50" i="6"/>
  <c r="C287" i="9" s="1"/>
  <c r="Q54" i="6"/>
  <c r="C323" i="9" s="1"/>
  <c r="Q58" i="6"/>
  <c r="C359" i="9" s="1"/>
  <c r="Q62" i="6"/>
  <c r="C395" i="9" s="1"/>
  <c r="Q66" i="6"/>
  <c r="C431" i="9" s="1"/>
  <c r="Q70" i="6"/>
  <c r="C467" i="9" s="1"/>
  <c r="Q74" i="6"/>
  <c r="C503" i="9" s="1"/>
  <c r="Q78" i="6"/>
  <c r="Q82" i="6"/>
  <c r="C575" i="9" s="1"/>
  <c r="Q86" i="6"/>
  <c r="C611" i="9" s="1"/>
  <c r="Q90" i="6"/>
  <c r="C647" i="9" s="1"/>
  <c r="Q94" i="6"/>
  <c r="C683" i="9" s="1"/>
  <c r="Q98" i="6"/>
  <c r="C719" i="9" s="1"/>
  <c r="Q102" i="6"/>
  <c r="C755" i="9" s="1"/>
  <c r="Q106" i="6"/>
  <c r="C791" i="9" s="1"/>
  <c r="Q110" i="6"/>
  <c r="C827" i="9" s="1"/>
  <c r="Q114" i="6"/>
  <c r="C863" i="9" s="1"/>
  <c r="Q118" i="6"/>
  <c r="C899" i="9" s="1"/>
  <c r="Q122" i="6"/>
  <c r="C935" i="9" s="1"/>
  <c r="Q126" i="6"/>
  <c r="C971" i="9" s="1"/>
  <c r="Q130" i="6"/>
  <c r="C1007" i="9" s="1"/>
  <c r="Q134" i="6"/>
  <c r="C1043" i="9" s="1"/>
  <c r="Q138" i="6"/>
  <c r="C1079" i="9" s="1"/>
  <c r="Q142" i="6"/>
  <c r="C1115" i="9" s="1"/>
  <c r="Q146" i="6"/>
  <c r="C1151" i="9" s="1"/>
  <c r="P28" i="6"/>
  <c r="C87" i="9" s="1"/>
  <c r="P32" i="6"/>
  <c r="C123" i="9" s="1"/>
  <c r="P36" i="6"/>
  <c r="C159" i="9" s="1"/>
  <c r="P40" i="6"/>
  <c r="C195" i="9" s="1"/>
  <c r="P44" i="6"/>
  <c r="C231" i="9" s="1"/>
  <c r="P48" i="6"/>
  <c r="C267" i="9" s="1"/>
  <c r="P52" i="6"/>
  <c r="C303" i="9" s="1"/>
  <c r="P56" i="6"/>
  <c r="C339" i="9" s="1"/>
  <c r="P60" i="6"/>
  <c r="C375" i="9" s="1"/>
  <c r="P64" i="6"/>
  <c r="C411" i="9" s="1"/>
  <c r="P68" i="6"/>
  <c r="C447" i="9" s="1"/>
  <c r="P72" i="6"/>
  <c r="C483" i="9" s="1"/>
  <c r="P76" i="6"/>
  <c r="C519" i="9" s="1"/>
  <c r="P80" i="6"/>
  <c r="C555" i="9" s="1"/>
  <c r="P84" i="6"/>
  <c r="C591" i="9" s="1"/>
  <c r="P88" i="6"/>
  <c r="C627" i="9" s="1"/>
  <c r="P92" i="6"/>
  <c r="C663" i="9" s="1"/>
  <c r="P96" i="6"/>
  <c r="C699" i="9" s="1"/>
  <c r="P100" i="6"/>
  <c r="C735" i="9" s="1"/>
  <c r="P104" i="6"/>
  <c r="C771" i="9" s="1"/>
  <c r="P108" i="6"/>
  <c r="C807" i="9" s="1"/>
  <c r="P112" i="6"/>
  <c r="C843" i="9" s="1"/>
  <c r="P116" i="6"/>
  <c r="C879" i="9" s="1"/>
  <c r="P120" i="6"/>
  <c r="C915" i="9" s="1"/>
  <c r="P124" i="6"/>
  <c r="C951" i="9" s="1"/>
  <c r="P128" i="6"/>
  <c r="C987" i="9" s="1"/>
  <c r="P132" i="6"/>
  <c r="C1023" i="9" s="1"/>
  <c r="P136" i="6"/>
  <c r="C1059" i="9" s="1"/>
  <c r="P140" i="6"/>
  <c r="C1095" i="9" s="1"/>
  <c r="P144" i="6"/>
  <c r="C1131" i="9" s="1"/>
  <c r="P148" i="6"/>
  <c r="C1167" i="9" s="1"/>
  <c r="P23" i="6"/>
  <c r="C42" i="9" s="1"/>
  <c r="P27" i="6"/>
  <c r="C78" i="9" s="1"/>
  <c r="Q23" i="6"/>
  <c r="C44" i="9" s="1"/>
  <c r="Q27" i="6"/>
  <c r="C80" i="9" s="1"/>
  <c r="Q31" i="6"/>
  <c r="C116" i="9" s="1"/>
  <c r="Q35" i="6"/>
  <c r="C152" i="9" s="1"/>
  <c r="Q39" i="6"/>
  <c r="C188" i="9" s="1"/>
  <c r="Q43" i="6"/>
  <c r="C224" i="9" s="1"/>
  <c r="Q47" i="6"/>
  <c r="C260" i="9" s="1"/>
  <c r="Q51" i="6"/>
  <c r="C296" i="9" s="1"/>
  <c r="Q55" i="6"/>
  <c r="C332" i="9" s="1"/>
  <c r="Q59" i="6"/>
  <c r="C368" i="9" s="1"/>
  <c r="Q63" i="6"/>
  <c r="C404" i="9" s="1"/>
  <c r="Q67" i="6"/>
  <c r="C440" i="9" s="1"/>
  <c r="Q71" i="6"/>
  <c r="C476" i="9" s="1"/>
  <c r="Q75" i="6"/>
  <c r="C512" i="9" s="1"/>
  <c r="Q79" i="6"/>
  <c r="C548" i="9" s="1"/>
  <c r="Q83" i="6"/>
  <c r="C584" i="9" s="1"/>
  <c r="Q87" i="6"/>
  <c r="C620" i="9" s="1"/>
  <c r="Q91" i="6"/>
  <c r="C656" i="9" s="1"/>
  <c r="Q95" i="6"/>
  <c r="C692" i="9" s="1"/>
  <c r="Q99" i="6"/>
  <c r="C728" i="9" s="1"/>
  <c r="Q103" i="6"/>
  <c r="C764" i="9" s="1"/>
  <c r="Q107" i="6"/>
  <c r="C800" i="9" s="1"/>
  <c r="Q111" i="6"/>
  <c r="C836" i="9" s="1"/>
  <c r="Q115" i="6"/>
  <c r="C872" i="9" s="1"/>
  <c r="Q119" i="6"/>
  <c r="C908" i="9" s="1"/>
  <c r="Q123" i="6"/>
  <c r="C944" i="9" s="1"/>
  <c r="Q127" i="6"/>
  <c r="C980" i="9" s="1"/>
  <c r="Q131" i="6"/>
  <c r="C1016" i="9" s="1"/>
  <c r="Q135" i="6"/>
  <c r="C1052" i="9" s="1"/>
  <c r="Q139" i="6"/>
  <c r="C1088" i="9" s="1"/>
  <c r="Q143" i="6"/>
  <c r="C1124" i="9" s="1"/>
  <c r="Q147" i="6"/>
  <c r="C1160" i="9" s="1"/>
  <c r="P29" i="6"/>
  <c r="C96" i="9" s="1"/>
  <c r="P33" i="6"/>
  <c r="C132" i="9" s="1"/>
  <c r="P37" i="6"/>
  <c r="C168" i="9" s="1"/>
  <c r="P41" i="6"/>
  <c r="C204" i="9" s="1"/>
  <c r="P45" i="6"/>
  <c r="C240" i="9" s="1"/>
  <c r="P49" i="6"/>
  <c r="C276" i="9" s="1"/>
  <c r="P53" i="6"/>
  <c r="C312" i="9" s="1"/>
  <c r="P57" i="6"/>
  <c r="C348" i="9" s="1"/>
  <c r="P61" i="6"/>
  <c r="C384" i="9" s="1"/>
  <c r="P65" i="6"/>
  <c r="C420" i="9" s="1"/>
  <c r="P69" i="6"/>
  <c r="C456" i="9" s="1"/>
  <c r="P73" i="6"/>
  <c r="C492" i="9" s="1"/>
  <c r="P77" i="6"/>
  <c r="C528" i="9" s="1"/>
  <c r="P81" i="6"/>
  <c r="C564" i="9" s="1"/>
  <c r="P85" i="6"/>
  <c r="C600" i="9" s="1"/>
  <c r="P89" i="6"/>
  <c r="C636" i="9" s="1"/>
  <c r="P93" i="6"/>
  <c r="C672" i="9" s="1"/>
  <c r="P97" i="6"/>
  <c r="C708" i="9" s="1"/>
  <c r="P101" i="6"/>
  <c r="C744" i="9" s="1"/>
  <c r="P105" i="6"/>
  <c r="C780" i="9" s="1"/>
  <c r="P109" i="6"/>
  <c r="C816" i="9" s="1"/>
  <c r="P113" i="6"/>
  <c r="C852" i="9" s="1"/>
  <c r="P117" i="6"/>
  <c r="C888" i="9" s="1"/>
  <c r="P121" i="6"/>
  <c r="C924" i="9" s="1"/>
  <c r="P125" i="6"/>
  <c r="C960" i="9" s="1"/>
  <c r="P129" i="6"/>
  <c r="C996" i="9" s="1"/>
  <c r="P133" i="6"/>
  <c r="C1032" i="9" s="1"/>
  <c r="P137" i="6"/>
  <c r="C1068" i="9" s="1"/>
  <c r="P141" i="6"/>
  <c r="C1104" i="9" s="1"/>
  <c r="P145" i="6"/>
  <c r="C1140" i="9" s="1"/>
  <c r="P149" i="6"/>
  <c r="C1176" i="9" s="1"/>
  <c r="P24" i="6"/>
  <c r="C51" i="9" s="1"/>
  <c r="Q20" i="6"/>
  <c r="C17" i="9" s="1"/>
  <c r="T13" i="7"/>
  <c r="I24" i="11" s="1"/>
  <c r="T16" i="7"/>
  <c r="I27" i="11" s="1"/>
  <c r="T19" i="7"/>
  <c r="I30" i="11" s="1"/>
  <c r="T21" i="7"/>
  <c r="I32" i="11" s="1"/>
  <c r="T18" i="7"/>
  <c r="I29" i="11" s="1"/>
  <c r="T20" i="7"/>
  <c r="I31" i="11" s="1"/>
  <c r="T12" i="7"/>
  <c r="T22" i="7"/>
  <c r="I33" i="11" s="1"/>
  <c r="T17" i="7"/>
  <c r="I28" i="11" s="1"/>
  <c r="T14" i="7"/>
  <c r="I25" i="11" s="1"/>
  <c r="T15" i="7"/>
  <c r="I26" i="11" s="1"/>
  <c r="J21" i="6"/>
  <c r="K21" i="6" s="1"/>
  <c r="J148" i="6"/>
  <c r="K148" i="6" s="1"/>
  <c r="J144" i="6"/>
  <c r="K144" i="6" s="1"/>
  <c r="J140" i="6"/>
  <c r="K140" i="6" s="1"/>
  <c r="J136" i="6"/>
  <c r="K136" i="6" s="1"/>
  <c r="J132" i="6"/>
  <c r="K132" i="6" s="1"/>
  <c r="J128" i="6"/>
  <c r="K128" i="6" s="1"/>
  <c r="J124" i="6"/>
  <c r="K124" i="6" s="1"/>
  <c r="J120" i="6"/>
  <c r="K120" i="6" s="1"/>
  <c r="J116" i="6"/>
  <c r="K116" i="6" s="1"/>
  <c r="J112" i="6"/>
  <c r="K112" i="6" s="1"/>
  <c r="J108" i="6"/>
  <c r="K108" i="6" s="1"/>
  <c r="J104" i="6"/>
  <c r="K104" i="6" s="1"/>
  <c r="J100" i="6"/>
  <c r="K100" i="6" s="1"/>
  <c r="J96" i="6"/>
  <c r="K96" i="6" s="1"/>
  <c r="J92" i="6"/>
  <c r="K92" i="6" s="1"/>
  <c r="J88" i="6"/>
  <c r="K88" i="6" s="1"/>
  <c r="J84" i="6"/>
  <c r="K84" i="6" s="1"/>
  <c r="E149" i="6"/>
  <c r="E145" i="6"/>
  <c r="E141" i="6"/>
  <c r="E137" i="6"/>
  <c r="E133" i="6"/>
  <c r="E129" i="6"/>
  <c r="E125" i="6"/>
  <c r="E121" i="6"/>
  <c r="E117" i="6"/>
  <c r="E113" i="6"/>
  <c r="D148" i="6"/>
  <c r="C1165" i="9" s="1"/>
  <c r="D144" i="6"/>
  <c r="C1129" i="9" s="1"/>
  <c r="D140" i="6"/>
  <c r="C1093" i="9" s="1"/>
  <c r="D136" i="6"/>
  <c r="C1057" i="9" s="1"/>
  <c r="D132" i="6"/>
  <c r="C1021" i="9" s="1"/>
  <c r="D128" i="6"/>
  <c r="C985" i="9" s="1"/>
  <c r="D124" i="6"/>
  <c r="C949" i="9" s="1"/>
  <c r="D120" i="6"/>
  <c r="C913" i="9" s="1"/>
  <c r="D116" i="6"/>
  <c r="C877" i="9" s="1"/>
  <c r="B149" i="6"/>
  <c r="B145" i="6"/>
  <c r="B141" i="6"/>
  <c r="B137" i="6"/>
  <c r="B133" i="6"/>
  <c r="B129" i="6"/>
  <c r="B125" i="6"/>
  <c r="B121" i="6"/>
  <c r="B117" i="6"/>
  <c r="J77" i="6"/>
  <c r="K77" i="6" s="1"/>
  <c r="J73" i="6"/>
  <c r="K73" i="6" s="1"/>
  <c r="J69" i="6"/>
  <c r="K69" i="6" s="1"/>
  <c r="J65" i="6"/>
  <c r="K65" i="6" s="1"/>
  <c r="J61" i="6"/>
  <c r="K61" i="6" s="1"/>
  <c r="J57" i="6"/>
  <c r="K57" i="6" s="1"/>
  <c r="J53" i="6"/>
  <c r="K53" i="6" s="1"/>
  <c r="J49" i="6"/>
  <c r="K49" i="6" s="1"/>
  <c r="J45" i="6"/>
  <c r="K45" i="6" s="1"/>
  <c r="J41" i="6"/>
  <c r="K41" i="6" s="1"/>
  <c r="E109" i="6"/>
  <c r="E105" i="6"/>
  <c r="E101" i="6"/>
  <c r="E97" i="6"/>
  <c r="E93" i="6"/>
  <c r="E89" i="6"/>
  <c r="E85" i="6"/>
  <c r="E81" i="6"/>
  <c r="E77" i="6"/>
  <c r="E73" i="6"/>
  <c r="E69" i="6"/>
  <c r="E65" i="6"/>
  <c r="E61" i="6"/>
  <c r="E57" i="6"/>
  <c r="J149" i="6"/>
  <c r="K149" i="6" s="1"/>
  <c r="J143" i="6"/>
  <c r="K143" i="6" s="1"/>
  <c r="J138" i="6"/>
  <c r="K138" i="6" s="1"/>
  <c r="J133" i="6"/>
  <c r="K133" i="6" s="1"/>
  <c r="J127" i="6"/>
  <c r="K127" i="6" s="1"/>
  <c r="J122" i="6"/>
  <c r="K122" i="6" s="1"/>
  <c r="J117" i="6"/>
  <c r="K117" i="6" s="1"/>
  <c r="J111" i="6"/>
  <c r="K111" i="6" s="1"/>
  <c r="J106" i="6"/>
  <c r="K106" i="6" s="1"/>
  <c r="J101" i="6"/>
  <c r="K101" i="6" s="1"/>
  <c r="J95" i="6"/>
  <c r="K95" i="6" s="1"/>
  <c r="J90" i="6"/>
  <c r="K90" i="6" s="1"/>
  <c r="J85" i="6"/>
  <c r="K85" i="6" s="1"/>
  <c r="E148" i="6"/>
  <c r="E143" i="6"/>
  <c r="E138" i="6"/>
  <c r="E132" i="6"/>
  <c r="E127" i="6"/>
  <c r="E122" i="6"/>
  <c r="E116" i="6"/>
  <c r="E111" i="6"/>
  <c r="D145" i="6"/>
  <c r="C1138" i="9" s="1"/>
  <c r="D139" i="6"/>
  <c r="C1084" i="9" s="1"/>
  <c r="D134" i="6"/>
  <c r="C1039" i="9" s="1"/>
  <c r="D129" i="6"/>
  <c r="C994" i="9" s="1"/>
  <c r="D123" i="6"/>
  <c r="C940" i="9" s="1"/>
  <c r="D118" i="6"/>
  <c r="C895" i="9" s="1"/>
  <c r="D113" i="6"/>
  <c r="C850" i="9" s="1"/>
  <c r="B144" i="6"/>
  <c r="B139" i="6"/>
  <c r="B134" i="6"/>
  <c r="B128" i="6"/>
  <c r="B123" i="6"/>
  <c r="B118" i="6"/>
  <c r="J76" i="6"/>
  <c r="K76" i="6" s="1"/>
  <c r="J71" i="6"/>
  <c r="K71" i="6" s="1"/>
  <c r="J66" i="6"/>
  <c r="K66" i="6" s="1"/>
  <c r="J60" i="6"/>
  <c r="K60" i="6" s="1"/>
  <c r="J55" i="6"/>
  <c r="K55" i="6" s="1"/>
  <c r="J50" i="6"/>
  <c r="K50" i="6" s="1"/>
  <c r="J44" i="6"/>
  <c r="K44" i="6" s="1"/>
  <c r="J39" i="6"/>
  <c r="K39" i="6" s="1"/>
  <c r="E106" i="6"/>
  <c r="E100" i="6"/>
  <c r="E95" i="6"/>
  <c r="E90" i="6"/>
  <c r="E84" i="6"/>
  <c r="E79" i="6"/>
  <c r="E74" i="6"/>
  <c r="E68" i="6"/>
  <c r="E63" i="6"/>
  <c r="E58" i="6"/>
  <c r="E53" i="6"/>
  <c r="E49" i="6"/>
  <c r="E45" i="6"/>
  <c r="E41" i="6"/>
  <c r="D110" i="6"/>
  <c r="C823" i="9" s="1"/>
  <c r="D106" i="6"/>
  <c r="C787" i="9" s="1"/>
  <c r="D102" i="6"/>
  <c r="C751" i="9" s="1"/>
  <c r="D98" i="6"/>
  <c r="C715" i="9" s="1"/>
  <c r="D94" i="6"/>
  <c r="C679" i="9" s="1"/>
  <c r="D90" i="6"/>
  <c r="C643" i="9" s="1"/>
  <c r="D86" i="6"/>
  <c r="C607" i="9" s="1"/>
  <c r="D82" i="6"/>
  <c r="C571" i="9" s="1"/>
  <c r="D78" i="6"/>
  <c r="C535" i="9" s="1"/>
  <c r="D74" i="6"/>
  <c r="C499" i="9" s="1"/>
  <c r="D70" i="6"/>
  <c r="C463" i="9" s="1"/>
  <c r="D66" i="6"/>
  <c r="C427" i="9" s="1"/>
  <c r="D62" i="6"/>
  <c r="C391" i="9" s="1"/>
  <c r="D58" i="6"/>
  <c r="C355" i="9" s="1"/>
  <c r="D54" i="6"/>
  <c r="C319" i="9" s="1"/>
  <c r="D50" i="6"/>
  <c r="C283" i="9" s="1"/>
  <c r="D46" i="6"/>
  <c r="C247" i="9" s="1"/>
  <c r="J147" i="6"/>
  <c r="K147" i="6" s="1"/>
  <c r="J142" i="6"/>
  <c r="K142" i="6" s="1"/>
  <c r="J137" i="6"/>
  <c r="K137" i="6" s="1"/>
  <c r="J131" i="6"/>
  <c r="K131" i="6" s="1"/>
  <c r="J126" i="6"/>
  <c r="K126" i="6" s="1"/>
  <c r="J121" i="6"/>
  <c r="K121" i="6" s="1"/>
  <c r="J115" i="6"/>
  <c r="K115" i="6" s="1"/>
  <c r="J110" i="6"/>
  <c r="K110" i="6" s="1"/>
  <c r="J105" i="6"/>
  <c r="K105" i="6" s="1"/>
  <c r="J99" i="6"/>
  <c r="K99" i="6" s="1"/>
  <c r="J94" i="6"/>
  <c r="K94" i="6" s="1"/>
  <c r="J89" i="6"/>
  <c r="K89" i="6" s="1"/>
  <c r="J83" i="6"/>
  <c r="K83" i="6" s="1"/>
  <c r="E147" i="6"/>
  <c r="E142" i="6"/>
  <c r="E136" i="6"/>
  <c r="E131" i="6"/>
  <c r="E126" i="6"/>
  <c r="E120" i="6"/>
  <c r="E115" i="6"/>
  <c r="D149" i="6"/>
  <c r="C1174" i="9" s="1"/>
  <c r="D143" i="6"/>
  <c r="C1120" i="9" s="1"/>
  <c r="D138" i="6"/>
  <c r="C1075" i="9" s="1"/>
  <c r="D133" i="6"/>
  <c r="C1030" i="9" s="1"/>
  <c r="D127" i="6"/>
  <c r="C976" i="9" s="1"/>
  <c r="D122" i="6"/>
  <c r="C931" i="9" s="1"/>
  <c r="D117" i="6"/>
  <c r="C886" i="9" s="1"/>
  <c r="B148" i="6"/>
  <c r="B143" i="6"/>
  <c r="B138" i="6"/>
  <c r="B132" i="6"/>
  <c r="B127" i="6"/>
  <c r="B122" i="6"/>
  <c r="J80" i="6"/>
  <c r="K80" i="6" s="1"/>
  <c r="J75" i="6"/>
  <c r="K75" i="6" s="1"/>
  <c r="J70" i="6"/>
  <c r="K70" i="6" s="1"/>
  <c r="J64" i="6"/>
  <c r="K64" i="6" s="1"/>
  <c r="J59" i="6"/>
  <c r="K59" i="6" s="1"/>
  <c r="J54" i="6"/>
  <c r="K54" i="6" s="1"/>
  <c r="J48" i="6"/>
  <c r="K48" i="6" s="1"/>
  <c r="J43" i="6"/>
  <c r="K43" i="6" s="1"/>
  <c r="E110" i="6"/>
  <c r="E104" i="6"/>
  <c r="E99" i="6"/>
  <c r="E94" i="6"/>
  <c r="E88" i="6"/>
  <c r="E83" i="6"/>
  <c r="E78" i="6"/>
  <c r="E72" i="6"/>
  <c r="E67" i="6"/>
  <c r="E62" i="6"/>
  <c r="E56" i="6"/>
  <c r="E52" i="6"/>
  <c r="E48" i="6"/>
  <c r="E44" i="6"/>
  <c r="E40" i="6"/>
  <c r="D109" i="6"/>
  <c r="C814" i="9" s="1"/>
  <c r="D105" i="6"/>
  <c r="C778" i="9" s="1"/>
  <c r="D101" i="6"/>
  <c r="C742" i="9" s="1"/>
  <c r="D97" i="6"/>
  <c r="C706" i="9" s="1"/>
  <c r="D93" i="6"/>
  <c r="C670" i="9" s="1"/>
  <c r="D89" i="6"/>
  <c r="C634" i="9" s="1"/>
  <c r="D85" i="6"/>
  <c r="C598" i="9" s="1"/>
  <c r="D81" i="6"/>
  <c r="C562" i="9" s="1"/>
  <c r="D77" i="6"/>
  <c r="C526" i="9" s="1"/>
  <c r="D73" i="6"/>
  <c r="C490" i="9" s="1"/>
  <c r="D69" i="6"/>
  <c r="C454" i="9" s="1"/>
  <c r="D65" i="6"/>
  <c r="C418" i="9" s="1"/>
  <c r="D61" i="6"/>
  <c r="C382" i="9" s="1"/>
  <c r="D57" i="6"/>
  <c r="C346" i="9" s="1"/>
  <c r="D53" i="6"/>
  <c r="C310" i="9" s="1"/>
  <c r="D49" i="6"/>
  <c r="C274" i="9" s="1"/>
  <c r="D45" i="6"/>
  <c r="C238" i="9" s="1"/>
  <c r="D41" i="6"/>
  <c r="C202" i="9" s="1"/>
  <c r="J141" i="6"/>
  <c r="K141" i="6" s="1"/>
  <c r="J130" i="6"/>
  <c r="K130" i="6" s="1"/>
  <c r="J119" i="6"/>
  <c r="K119" i="6" s="1"/>
  <c r="J109" i="6"/>
  <c r="K109" i="6" s="1"/>
  <c r="J98" i="6"/>
  <c r="K98" i="6" s="1"/>
  <c r="J87" i="6"/>
  <c r="K87" i="6" s="1"/>
  <c r="E140" i="6"/>
  <c r="E130" i="6"/>
  <c r="E119" i="6"/>
  <c r="D142" i="6"/>
  <c r="C1111" i="9" s="1"/>
  <c r="D131" i="6"/>
  <c r="C1012" i="9" s="1"/>
  <c r="D121" i="6"/>
  <c r="C922" i="9" s="1"/>
  <c r="B142" i="6"/>
  <c r="B131" i="6"/>
  <c r="B120" i="6"/>
  <c r="J74" i="6"/>
  <c r="K74" i="6" s="1"/>
  <c r="J63" i="6"/>
  <c r="K63" i="6" s="1"/>
  <c r="J52" i="6"/>
  <c r="K52" i="6" s="1"/>
  <c r="J42" i="6"/>
  <c r="K42" i="6" s="1"/>
  <c r="E103" i="6"/>
  <c r="E92" i="6"/>
  <c r="E82" i="6"/>
  <c r="E71" i="6"/>
  <c r="E60" i="6"/>
  <c r="E51" i="6"/>
  <c r="E43" i="6"/>
  <c r="D108" i="6"/>
  <c r="C805" i="9" s="1"/>
  <c r="D100" i="6"/>
  <c r="C733" i="9" s="1"/>
  <c r="D92" i="6"/>
  <c r="C661" i="9" s="1"/>
  <c r="D84" i="6"/>
  <c r="C589" i="9" s="1"/>
  <c r="D76" i="6"/>
  <c r="C517" i="9" s="1"/>
  <c r="D68" i="6"/>
  <c r="C445" i="9" s="1"/>
  <c r="D60" i="6"/>
  <c r="C373" i="9" s="1"/>
  <c r="D52" i="6"/>
  <c r="C301" i="9" s="1"/>
  <c r="D44" i="6"/>
  <c r="C229" i="9" s="1"/>
  <c r="B40" i="6"/>
  <c r="B44" i="6"/>
  <c r="B48" i="6"/>
  <c r="B52" i="6"/>
  <c r="B56" i="6"/>
  <c r="B60" i="6"/>
  <c r="B64" i="6"/>
  <c r="B68" i="6"/>
  <c r="B72" i="6"/>
  <c r="B76" i="6"/>
  <c r="B80" i="6"/>
  <c r="B84" i="6"/>
  <c r="B88" i="6"/>
  <c r="B92" i="6"/>
  <c r="B96" i="6"/>
  <c r="B100" i="6"/>
  <c r="B104" i="6"/>
  <c r="B108" i="6"/>
  <c r="B112" i="6"/>
  <c r="B116" i="6"/>
  <c r="J145" i="6"/>
  <c r="K145" i="6" s="1"/>
  <c r="J123" i="6"/>
  <c r="K123" i="6" s="1"/>
  <c r="E123" i="6"/>
  <c r="D135" i="6"/>
  <c r="C1048" i="9" s="1"/>
  <c r="B124" i="6"/>
  <c r="J56" i="6"/>
  <c r="K56" i="6" s="1"/>
  <c r="E96" i="6"/>
  <c r="E64" i="6"/>
  <c r="D111" i="6"/>
  <c r="C832" i="9" s="1"/>
  <c r="D87" i="6"/>
  <c r="C616" i="9" s="1"/>
  <c r="D55" i="6"/>
  <c r="C328" i="9" s="1"/>
  <c r="D40" i="6"/>
  <c r="C193" i="9" s="1"/>
  <c r="B51" i="6"/>
  <c r="B63" i="6"/>
  <c r="B75" i="6"/>
  <c r="B87" i="6"/>
  <c r="B99" i="6"/>
  <c r="B111" i="6"/>
  <c r="J139" i="6"/>
  <c r="K139" i="6" s="1"/>
  <c r="J129" i="6"/>
  <c r="K129" i="6" s="1"/>
  <c r="J118" i="6"/>
  <c r="K118" i="6" s="1"/>
  <c r="J107" i="6"/>
  <c r="K107" i="6" s="1"/>
  <c r="J97" i="6"/>
  <c r="K97" i="6" s="1"/>
  <c r="J86" i="6"/>
  <c r="K86" i="6" s="1"/>
  <c r="E139" i="6"/>
  <c r="E128" i="6"/>
  <c r="E118" i="6"/>
  <c r="D141" i="6"/>
  <c r="C1102" i="9" s="1"/>
  <c r="D130" i="6"/>
  <c r="C1003" i="9" s="1"/>
  <c r="D119" i="6"/>
  <c r="C904" i="9" s="1"/>
  <c r="B140" i="6"/>
  <c r="B130" i="6"/>
  <c r="B119" i="6"/>
  <c r="J72" i="6"/>
  <c r="K72" i="6" s="1"/>
  <c r="J62" i="6"/>
  <c r="K62" i="6" s="1"/>
  <c r="J51" i="6"/>
  <c r="K51" i="6" s="1"/>
  <c r="J40" i="6"/>
  <c r="K40" i="6" s="1"/>
  <c r="E102" i="6"/>
  <c r="E91" i="6"/>
  <c r="E80" i="6"/>
  <c r="E70" i="6"/>
  <c r="E59" i="6"/>
  <c r="E50" i="6"/>
  <c r="E42" i="6"/>
  <c r="D107" i="6"/>
  <c r="C796" i="9" s="1"/>
  <c r="D99" i="6"/>
  <c r="C724" i="9" s="1"/>
  <c r="D91" i="6"/>
  <c r="C652" i="9" s="1"/>
  <c r="D83" i="6"/>
  <c r="C580" i="9" s="1"/>
  <c r="D75" i="6"/>
  <c r="C508" i="9" s="1"/>
  <c r="D67" i="6"/>
  <c r="C436" i="9" s="1"/>
  <c r="D59" i="6"/>
  <c r="C364" i="9" s="1"/>
  <c r="D51" i="6"/>
  <c r="C292" i="9" s="1"/>
  <c r="D43" i="6"/>
  <c r="C220" i="9" s="1"/>
  <c r="B41" i="6"/>
  <c r="B45" i="6"/>
  <c r="B49" i="6"/>
  <c r="B53" i="6"/>
  <c r="B57" i="6"/>
  <c r="B61" i="6"/>
  <c r="B65" i="6"/>
  <c r="B69" i="6"/>
  <c r="B73" i="6"/>
  <c r="B77" i="6"/>
  <c r="B81" i="6"/>
  <c r="B85" i="6"/>
  <c r="B89" i="6"/>
  <c r="B93" i="6"/>
  <c r="B97" i="6"/>
  <c r="B101" i="6"/>
  <c r="B105" i="6"/>
  <c r="B109" i="6"/>
  <c r="B113" i="6"/>
  <c r="E39" i="6"/>
  <c r="J102" i="6"/>
  <c r="K102" i="6" s="1"/>
  <c r="J81" i="6"/>
  <c r="K81" i="6" s="1"/>
  <c r="E144" i="6"/>
  <c r="E112" i="6"/>
  <c r="D146" i="6"/>
  <c r="C1147" i="9" s="1"/>
  <c r="D114" i="6"/>
  <c r="C859" i="9" s="1"/>
  <c r="B135" i="6"/>
  <c r="J78" i="6"/>
  <c r="K78" i="6" s="1"/>
  <c r="E107" i="6"/>
  <c r="E86" i="6"/>
  <c r="E54" i="6"/>
  <c r="D103" i="6"/>
  <c r="C760" i="9" s="1"/>
  <c r="D79" i="6"/>
  <c r="C544" i="9" s="1"/>
  <c r="D63" i="6"/>
  <c r="C400" i="9" s="1"/>
  <c r="B59" i="6"/>
  <c r="B71" i="6"/>
  <c r="B83" i="6"/>
  <c r="B95" i="6"/>
  <c r="B107" i="6"/>
  <c r="B39" i="6"/>
  <c r="J146" i="6"/>
  <c r="K146" i="6" s="1"/>
  <c r="J135" i="6"/>
  <c r="K135" i="6" s="1"/>
  <c r="J125" i="6"/>
  <c r="K125" i="6" s="1"/>
  <c r="J114" i="6"/>
  <c r="K114" i="6" s="1"/>
  <c r="J103" i="6"/>
  <c r="K103" i="6" s="1"/>
  <c r="J93" i="6"/>
  <c r="K93" i="6" s="1"/>
  <c r="J82" i="6"/>
  <c r="K82" i="6" s="1"/>
  <c r="E146" i="6"/>
  <c r="E135" i="6"/>
  <c r="E124" i="6"/>
  <c r="E114" i="6"/>
  <c r="D147" i="6"/>
  <c r="C1156" i="9" s="1"/>
  <c r="D137" i="6"/>
  <c r="C1066" i="9" s="1"/>
  <c r="D126" i="6"/>
  <c r="C967" i="9" s="1"/>
  <c r="D115" i="6"/>
  <c r="C868" i="9" s="1"/>
  <c r="B147" i="6"/>
  <c r="B136" i="6"/>
  <c r="B126" i="6"/>
  <c r="J79" i="6"/>
  <c r="K79" i="6" s="1"/>
  <c r="J68" i="6"/>
  <c r="K68" i="6" s="1"/>
  <c r="J58" i="6"/>
  <c r="K58" i="6" s="1"/>
  <c r="J47" i="6"/>
  <c r="K47" i="6" s="1"/>
  <c r="E108" i="6"/>
  <c r="E98" i="6"/>
  <c r="E87" i="6"/>
  <c r="E76" i="6"/>
  <c r="E66" i="6"/>
  <c r="E55" i="6"/>
  <c r="E47" i="6"/>
  <c r="D112" i="6"/>
  <c r="C841" i="9" s="1"/>
  <c r="D104" i="6"/>
  <c r="C769" i="9" s="1"/>
  <c r="D96" i="6"/>
  <c r="C697" i="9" s="1"/>
  <c r="D88" i="6"/>
  <c r="C625" i="9" s="1"/>
  <c r="D80" i="6"/>
  <c r="C553" i="9" s="1"/>
  <c r="D72" i="6"/>
  <c r="C481" i="9" s="1"/>
  <c r="D64" i="6"/>
  <c r="C409" i="9" s="1"/>
  <c r="D56" i="6"/>
  <c r="C337" i="9" s="1"/>
  <c r="D48" i="6"/>
  <c r="C265" i="9" s="1"/>
  <c r="D42" i="6"/>
  <c r="C211" i="9" s="1"/>
  <c r="B42" i="6"/>
  <c r="B46" i="6"/>
  <c r="B50" i="6"/>
  <c r="B54" i="6"/>
  <c r="B58" i="6"/>
  <c r="B62" i="6"/>
  <c r="B66" i="6"/>
  <c r="B70" i="6"/>
  <c r="B74" i="6"/>
  <c r="B78" i="6"/>
  <c r="B82" i="6"/>
  <c r="B86" i="6"/>
  <c r="B90" i="6"/>
  <c r="B94" i="6"/>
  <c r="B98" i="6"/>
  <c r="B102" i="6"/>
  <c r="B106" i="6"/>
  <c r="B110" i="6"/>
  <c r="B114" i="6"/>
  <c r="D39" i="6"/>
  <c r="C184" i="9" s="1"/>
  <c r="J134" i="6"/>
  <c r="K134" i="6" s="1"/>
  <c r="J113" i="6"/>
  <c r="K113" i="6" s="1"/>
  <c r="J91" i="6"/>
  <c r="K91" i="6" s="1"/>
  <c r="E134" i="6"/>
  <c r="D125" i="6"/>
  <c r="C958" i="9" s="1"/>
  <c r="B146" i="6"/>
  <c r="J67" i="6"/>
  <c r="K67" i="6" s="1"/>
  <c r="J46" i="6"/>
  <c r="K46" i="6" s="1"/>
  <c r="E75" i="6"/>
  <c r="E46" i="6"/>
  <c r="D95" i="6"/>
  <c r="C688" i="9" s="1"/>
  <c r="D71" i="6"/>
  <c r="C472" i="9" s="1"/>
  <c r="D47" i="6"/>
  <c r="C256" i="9" s="1"/>
  <c r="B47" i="6"/>
  <c r="B55" i="6"/>
  <c r="B67" i="6"/>
  <c r="B79" i="6"/>
  <c r="B91" i="6"/>
  <c r="B103" i="6"/>
  <c r="B115" i="6"/>
  <c r="B20" i="6"/>
  <c r="B5" i="16" s="1"/>
  <c r="B9" i="16"/>
  <c r="D36" i="6"/>
  <c r="C157" i="9" s="1"/>
  <c r="C85" i="9"/>
  <c r="E20" i="6"/>
  <c r="J36" i="6"/>
  <c r="K36" i="6" s="1"/>
  <c r="J28" i="6"/>
  <c r="K28" i="6" s="1"/>
  <c r="B35" i="6"/>
  <c r="C41" i="9"/>
  <c r="D35" i="6"/>
  <c r="C148" i="9" s="1"/>
  <c r="C112" i="9"/>
  <c r="C76" i="9"/>
  <c r="C40" i="9"/>
  <c r="E35" i="6"/>
  <c r="J20" i="6"/>
  <c r="K20" i="6" s="1"/>
  <c r="J35" i="6"/>
  <c r="K35" i="6" s="1"/>
  <c r="J31" i="6"/>
  <c r="K31" i="6" s="1"/>
  <c r="J27" i="6"/>
  <c r="K27" i="6" s="1"/>
  <c r="J23" i="6"/>
  <c r="K23" i="6" s="1"/>
  <c r="B36" i="6"/>
  <c r="D20" i="6"/>
  <c r="C13" i="9" s="1"/>
  <c r="C121" i="9"/>
  <c r="C49" i="9"/>
  <c r="E36" i="6"/>
  <c r="J32" i="6"/>
  <c r="K32" i="6" s="1"/>
  <c r="J24" i="6"/>
  <c r="K24" i="6" s="1"/>
  <c r="B38" i="6"/>
  <c r="B34" i="6"/>
  <c r="B11" i="16"/>
  <c r="B7" i="16"/>
  <c r="D38" i="6"/>
  <c r="C175" i="9" s="1"/>
  <c r="D34" i="6"/>
  <c r="C139" i="9" s="1"/>
  <c r="C103" i="9"/>
  <c r="C67" i="9"/>
  <c r="C31" i="9"/>
  <c r="E38" i="6"/>
  <c r="E34" i="6"/>
  <c r="J38" i="6"/>
  <c r="K38" i="6" s="1"/>
  <c r="J34" i="6"/>
  <c r="K34" i="6" s="1"/>
  <c r="J30" i="6"/>
  <c r="K30" i="6" s="1"/>
  <c r="J26" i="6"/>
  <c r="K26" i="6" s="1"/>
  <c r="J22" i="6"/>
  <c r="K22" i="6" s="1"/>
  <c r="B37" i="6"/>
  <c r="C23" i="9"/>
  <c r="D37" i="6"/>
  <c r="C166" i="9" s="1"/>
  <c r="C130" i="9"/>
  <c r="C94" i="9"/>
  <c r="C58" i="9"/>
  <c r="C22" i="9"/>
  <c r="E37" i="6"/>
  <c r="J37" i="6"/>
  <c r="K37" i="6" s="1"/>
  <c r="J33" i="6"/>
  <c r="K33" i="6" s="1"/>
  <c r="J29" i="6"/>
  <c r="K29" i="6" s="1"/>
  <c r="J25" i="6"/>
  <c r="K25" i="6" s="1"/>
  <c r="C869" i="9" l="1"/>
  <c r="B100" i="16"/>
  <c r="C437" i="9"/>
  <c r="B52" i="16"/>
  <c r="B52" i="13"/>
  <c r="C752" i="9"/>
  <c r="B87" i="16"/>
  <c r="C608" i="9"/>
  <c r="B71" i="16"/>
  <c r="C464" i="9"/>
  <c r="B55" i="13"/>
  <c r="B55" i="16"/>
  <c r="C320" i="9"/>
  <c r="B39" i="13"/>
  <c r="B39" i="16"/>
  <c r="C797" i="9"/>
  <c r="B92" i="16"/>
  <c r="C365" i="9"/>
  <c r="B44" i="13"/>
  <c r="B44" i="16"/>
  <c r="C743" i="9"/>
  <c r="B86" i="16"/>
  <c r="C599" i="9"/>
  <c r="B70" i="16"/>
  <c r="C455" i="9"/>
  <c r="B54" i="13"/>
  <c r="B54" i="16"/>
  <c r="C311" i="9"/>
  <c r="B38" i="16"/>
  <c r="B38" i="13"/>
  <c r="C905" i="9"/>
  <c r="B104" i="16"/>
  <c r="C725" i="9"/>
  <c r="B84" i="16"/>
  <c r="C293" i="9"/>
  <c r="B36" i="16"/>
  <c r="B36" i="13"/>
  <c r="C950" i="9"/>
  <c r="B109" i="16"/>
  <c r="C770" i="9"/>
  <c r="B89" i="16"/>
  <c r="C626" i="9"/>
  <c r="B73" i="16"/>
  <c r="C482" i="9"/>
  <c r="B57" i="13"/>
  <c r="B57" i="16"/>
  <c r="C338" i="9"/>
  <c r="B41" i="13"/>
  <c r="B41" i="16"/>
  <c r="C194" i="9"/>
  <c r="B25" i="13"/>
  <c r="B25" i="16"/>
  <c r="C1076" i="9"/>
  <c r="B123" i="16"/>
  <c r="C1040" i="9"/>
  <c r="B119" i="16"/>
  <c r="C923" i="9"/>
  <c r="B106" i="16"/>
  <c r="C1067" i="9"/>
  <c r="B122" i="16"/>
  <c r="B20" i="16"/>
  <c r="B20" i="13"/>
  <c r="C761" i="9"/>
  <c r="B88" i="16"/>
  <c r="C329" i="9"/>
  <c r="B40" i="13"/>
  <c r="B40" i="16"/>
  <c r="C860" i="9"/>
  <c r="B99" i="16"/>
  <c r="C716" i="9"/>
  <c r="B83" i="16"/>
  <c r="C572" i="9"/>
  <c r="B67" i="16"/>
  <c r="C428" i="9"/>
  <c r="B51" i="13"/>
  <c r="B51" i="16"/>
  <c r="C284" i="9"/>
  <c r="B35" i="13"/>
  <c r="B35" i="16"/>
  <c r="C968" i="9"/>
  <c r="B111" i="16"/>
  <c r="C689" i="9"/>
  <c r="B80" i="16"/>
  <c r="C221" i="9"/>
  <c r="B28" i="16"/>
  <c r="B28" i="13"/>
  <c r="C1049" i="9"/>
  <c r="B120" i="16"/>
  <c r="C851" i="9"/>
  <c r="B98" i="16"/>
  <c r="C707" i="9"/>
  <c r="B82" i="16"/>
  <c r="C563" i="9"/>
  <c r="B66" i="13"/>
  <c r="B66" i="16"/>
  <c r="C419" i="9"/>
  <c r="B50" i="13"/>
  <c r="B50" i="16"/>
  <c r="C275" i="9"/>
  <c r="B34" i="13"/>
  <c r="B34" i="16"/>
  <c r="C1004" i="9"/>
  <c r="B115" i="16"/>
  <c r="C617" i="9"/>
  <c r="B72" i="16"/>
  <c r="C878" i="9"/>
  <c r="B101" i="16"/>
  <c r="C734" i="9"/>
  <c r="B85" i="16"/>
  <c r="C590" i="9"/>
  <c r="B69" i="16"/>
  <c r="C446" i="9"/>
  <c r="B53" i="13"/>
  <c r="B53" i="16"/>
  <c r="C302" i="9"/>
  <c r="B37" i="13"/>
  <c r="B37" i="16"/>
  <c r="C914" i="9"/>
  <c r="B105" i="16"/>
  <c r="C932" i="9"/>
  <c r="B107" i="16"/>
  <c r="C1121" i="9"/>
  <c r="B128" i="16"/>
  <c r="C896" i="9"/>
  <c r="B103" i="16"/>
  <c r="C1085" i="9"/>
  <c r="B124" i="16"/>
  <c r="C959" i="9"/>
  <c r="B110" i="16"/>
  <c r="C1103" i="9"/>
  <c r="B126" i="16"/>
  <c r="B14" i="16"/>
  <c r="B19" i="16"/>
  <c r="B17" i="16"/>
  <c r="C653" i="9"/>
  <c r="B76" i="16"/>
  <c r="C257" i="9"/>
  <c r="B32" i="16"/>
  <c r="B32" i="13"/>
  <c r="C1148" i="9"/>
  <c r="B131" i="16"/>
  <c r="C824" i="9"/>
  <c r="B95" i="16"/>
  <c r="C680" i="9"/>
  <c r="B79" i="16"/>
  <c r="C536" i="9"/>
  <c r="B63" i="13"/>
  <c r="B63" i="16"/>
  <c r="C392" i="9"/>
  <c r="B47" i="13"/>
  <c r="B47" i="16"/>
  <c r="C248" i="9"/>
  <c r="B31" i="13"/>
  <c r="B31" i="16"/>
  <c r="C1058" i="9"/>
  <c r="B121" i="16"/>
  <c r="C581" i="9"/>
  <c r="B68" i="16"/>
  <c r="C815" i="9"/>
  <c r="B94" i="16"/>
  <c r="C671" i="9"/>
  <c r="B78" i="16"/>
  <c r="C527" i="9"/>
  <c r="B62" i="13"/>
  <c r="B62" i="16"/>
  <c r="C383" i="9"/>
  <c r="B46" i="16"/>
  <c r="B46" i="13"/>
  <c r="C239" i="9"/>
  <c r="B30" i="13"/>
  <c r="B30" i="16"/>
  <c r="C1094" i="9"/>
  <c r="B125" i="16"/>
  <c r="C509" i="9"/>
  <c r="B60" i="16"/>
  <c r="B60" i="13"/>
  <c r="C842" i="9"/>
  <c r="B97" i="16"/>
  <c r="C698" i="9"/>
  <c r="B81" i="16"/>
  <c r="C554" i="9"/>
  <c r="B65" i="13"/>
  <c r="B65" i="16"/>
  <c r="C410" i="9"/>
  <c r="B49" i="13"/>
  <c r="B49" i="16"/>
  <c r="C266" i="9"/>
  <c r="B33" i="13"/>
  <c r="B33" i="16"/>
  <c r="C1013" i="9"/>
  <c r="B116" i="16"/>
  <c r="C977" i="9"/>
  <c r="B112" i="16"/>
  <c r="C1166" i="9"/>
  <c r="B133" i="16"/>
  <c r="C941" i="9"/>
  <c r="B108" i="16"/>
  <c r="C1130" i="9"/>
  <c r="B129" i="16"/>
  <c r="C995" i="9"/>
  <c r="B114" i="16"/>
  <c r="C1139" i="9"/>
  <c r="B130" i="16"/>
  <c r="B21" i="13"/>
  <c r="B21" i="16"/>
  <c r="B16" i="16"/>
  <c r="B15" i="16"/>
  <c r="B18" i="16"/>
  <c r="C167" i="9"/>
  <c r="B22" i="16"/>
  <c r="B22" i="13"/>
  <c r="C176" i="9"/>
  <c r="B23" i="13"/>
  <c r="B23" i="16"/>
  <c r="B13" i="16"/>
  <c r="B12" i="16"/>
  <c r="C545" i="9"/>
  <c r="B64" i="16"/>
  <c r="B64" i="13"/>
  <c r="C788" i="9"/>
  <c r="B91" i="16"/>
  <c r="C644" i="9"/>
  <c r="B75" i="16"/>
  <c r="C500" i="9"/>
  <c r="B59" i="13"/>
  <c r="B59" i="16"/>
  <c r="C356" i="9"/>
  <c r="B43" i="13"/>
  <c r="B43" i="16"/>
  <c r="C212" i="9"/>
  <c r="B27" i="13"/>
  <c r="B27" i="16"/>
  <c r="C1157" i="9"/>
  <c r="B132" i="16"/>
  <c r="C185" i="9"/>
  <c r="B24" i="16"/>
  <c r="B24" i="13"/>
  <c r="C473" i="9"/>
  <c r="B56" i="16"/>
  <c r="B56" i="13"/>
  <c r="C779" i="9"/>
  <c r="B90" i="16"/>
  <c r="C635" i="9"/>
  <c r="B74" i="16"/>
  <c r="C491" i="9"/>
  <c r="B58" i="13"/>
  <c r="B58" i="16"/>
  <c r="C347" i="9"/>
  <c r="B42" i="16"/>
  <c r="B42" i="13"/>
  <c r="C203" i="9"/>
  <c r="B26" i="13"/>
  <c r="B26" i="16"/>
  <c r="C833" i="9"/>
  <c r="B96" i="16"/>
  <c r="C401" i="9"/>
  <c r="B48" i="16"/>
  <c r="B48" i="13"/>
  <c r="C806" i="9"/>
  <c r="B93" i="16"/>
  <c r="C662" i="9"/>
  <c r="B77" i="16"/>
  <c r="C518" i="9"/>
  <c r="B61" i="13"/>
  <c r="B61" i="16"/>
  <c r="C374" i="9"/>
  <c r="B45" i="13"/>
  <c r="B45" i="16"/>
  <c r="C230" i="9"/>
  <c r="B29" i="13"/>
  <c r="C1112" i="9"/>
  <c r="B127" i="16"/>
  <c r="C1022" i="9"/>
  <c r="B117" i="16"/>
  <c r="C986" i="9"/>
  <c r="B113" i="16"/>
  <c r="C887" i="9"/>
  <c r="B102" i="16"/>
  <c r="C1031" i="9"/>
  <c r="B118" i="16"/>
  <c r="C1175" i="9"/>
  <c r="B134" i="16"/>
  <c r="B10" i="16"/>
  <c r="C68" i="9"/>
  <c r="C158" i="9"/>
  <c r="C113" i="9"/>
  <c r="C59" i="9"/>
  <c r="C95" i="9"/>
  <c r="C104" i="9"/>
  <c r="C149" i="9"/>
  <c r="C50" i="9"/>
  <c r="C131" i="9"/>
  <c r="C140" i="9"/>
  <c r="C122" i="9"/>
  <c r="C32" i="9"/>
  <c r="C86" i="9"/>
  <c r="C77" i="9"/>
  <c r="C14" i="9"/>
  <c r="C530" i="9"/>
  <c r="C539" i="9"/>
  <c r="I23" i="11"/>
  <c r="T23" i="7"/>
  <c r="T25" i="7" s="1"/>
  <c r="G8" i="6"/>
  <c r="K8" i="6"/>
  <c r="K7" i="6"/>
  <c r="I35" i="11" l="1"/>
  <c r="I37" i="11" s="1"/>
  <c r="K6" i="6"/>
  <c r="G6" i="6"/>
  <c r="C7" i="6"/>
  <c r="K5" i="6"/>
  <c r="C8" i="6"/>
  <c r="G5" i="6"/>
  <c r="C6" i="6"/>
  <c r="L150" i="6"/>
  <c r="I150" i="6"/>
  <c r="H15" i="6"/>
  <c r="G15" i="6"/>
  <c r="F15" i="6"/>
  <c r="E15" i="6"/>
  <c r="D15" i="6"/>
  <c r="H14" i="6"/>
  <c r="G14" i="6"/>
  <c r="F14" i="6"/>
  <c r="E14" i="6"/>
  <c r="D14" i="6"/>
  <c r="I13" i="6"/>
  <c r="I12" i="6"/>
  <c r="C11" i="10" l="1"/>
  <c r="E10" i="11"/>
  <c r="C8" i="9"/>
  <c r="C8" i="7"/>
  <c r="A17" i="6"/>
  <c r="E8" i="11"/>
  <c r="C6" i="9"/>
  <c r="C9" i="10"/>
  <c r="C6" i="7"/>
  <c r="E9" i="11"/>
  <c r="C10" i="10"/>
  <c r="C7" i="9"/>
  <c r="C7" i="7"/>
  <c r="L186" i="6"/>
  <c r="I14" i="6"/>
  <c r="O14" i="6" l="1"/>
  <c r="L1452" i="9" l="1"/>
  <c r="D188" i="6"/>
  <c r="D187" i="6"/>
  <c r="U25" i="7"/>
</calcChain>
</file>

<file path=xl/sharedStrings.xml><?xml version="1.0" encoding="utf-8"?>
<sst xmlns="http://schemas.openxmlformats.org/spreadsheetml/2006/main" count="69739" uniqueCount="13787">
  <si>
    <t>DISTRITO</t>
  </si>
  <si>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</si>
  <si>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</si>
  <si>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</si>
  <si>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</si>
  <si>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</si>
  <si>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</si>
  <si>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</si>
  <si>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</si>
  <si>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</si>
  <si>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</si>
  <si>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</si>
  <si>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</si>
  <si>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</si>
  <si>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</si>
  <si>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</si>
  <si>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</si>
  <si>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</si>
  <si>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</si>
  <si>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</si>
  <si>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</si>
  <si>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</si>
  <si>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</si>
  <si>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</si>
  <si>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</si>
  <si>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</si>
  <si>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</si>
  <si>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</si>
  <si>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</si>
  <si>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</si>
  <si>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</si>
  <si>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</si>
  <si>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</si>
  <si>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</si>
  <si>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</si>
  <si>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</si>
  <si>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</si>
  <si>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</si>
  <si>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</si>
  <si>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</si>
  <si>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</si>
  <si>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</si>
  <si>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</si>
  <si>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</si>
  <si>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</si>
  <si>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</si>
  <si>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</si>
  <si>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</si>
  <si>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</si>
  <si>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</si>
  <si>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</si>
  <si>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</si>
  <si>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</si>
  <si>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</si>
  <si>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</si>
  <si>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</si>
  <si>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</si>
  <si>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</si>
  <si>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</si>
  <si>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</si>
  <si>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YESSICA</t>
  </si>
  <si>
    <t>4</t>
  </si>
  <si>
    <t>GALLEGOS</t>
  </si>
  <si>
    <t>CONTRATADO</t>
  </si>
  <si>
    <t>MEDINA</t>
  </si>
  <si>
    <t>ORTIZ</t>
  </si>
  <si>
    <t>1</t>
  </si>
  <si>
    <t>DESIGNACION ESPECIALISTA EN EDUCACION</t>
  </si>
  <si>
    <t>SIN REGIMEN</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</si>
  <si>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</si>
  <si>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</si>
  <si>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</si>
  <si>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</si>
  <si>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</si>
  <si>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</si>
  <si>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</si>
  <si>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</si>
  <si>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</si>
  <si>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</si>
  <si>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</si>
  <si>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</si>
  <si>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</si>
  <si>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</si>
  <si>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</si>
  <si>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</si>
  <si>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</si>
  <si>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</si>
  <si>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</si>
  <si>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</si>
  <si>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</si>
  <si>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</si>
  <si>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</si>
  <si>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</si>
  <si>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</si>
  <si>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</si>
  <si>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</si>
  <si>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</si>
  <si>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</si>
  <si>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</si>
  <si>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</si>
  <si>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</si>
  <si>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</si>
  <si>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</si>
  <si>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</si>
  <si>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</si>
  <si>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</si>
  <si>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</si>
  <si>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</si>
  <si>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DESIGNACION COMO DIRECTIVO DE I.E. (R.S.G. 1551-2014)</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</si>
  <si>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</si>
  <si>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</si>
  <si>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</si>
  <si>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</si>
  <si>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</si>
  <si>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</si>
  <si>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</si>
  <si>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</si>
  <si>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</si>
  <si>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</si>
  <si>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</si>
  <si>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</si>
  <si>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</si>
  <si>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</si>
  <si>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EVENTUAL</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</si>
  <si>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</si>
  <si>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</si>
  <si>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</si>
  <si>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</si>
  <si>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</si>
  <si>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</si>
  <si>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</si>
  <si>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</si>
  <si>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</si>
  <si>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</si>
  <si>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</si>
  <si>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</si>
  <si>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</si>
  <si>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</si>
  <si>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</si>
  <si>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</si>
  <si>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</si>
  <si>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</si>
  <si>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</si>
  <si>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</si>
  <si>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</si>
  <si>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</si>
  <si>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</si>
  <si>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</si>
  <si>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</si>
  <si>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</si>
  <si>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</si>
  <si>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</si>
  <si>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</si>
  <si>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</si>
  <si>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</si>
  <si>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</si>
  <si>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</si>
  <si>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</si>
  <si>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</si>
  <si>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</si>
  <si>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</si>
  <si>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</si>
  <si>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</si>
  <si>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</si>
  <si>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</si>
  <si>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</si>
  <si>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</si>
  <si>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</si>
  <si>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</si>
  <si>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</si>
  <si>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</si>
  <si>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</si>
  <si>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</si>
  <si>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</si>
  <si>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</si>
  <si>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</si>
  <si>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</si>
  <si>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</si>
  <si>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</si>
  <si>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</si>
  <si>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</si>
  <si>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</si>
  <si>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</si>
  <si>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</si>
  <si>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</si>
  <si>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</si>
  <si>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</si>
  <si>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</si>
  <si>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</si>
  <si>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</si>
  <si>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</si>
  <si>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</si>
  <si>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</si>
  <si>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</si>
  <si>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</si>
  <si>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</si>
  <si>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</si>
  <si>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</si>
  <si>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</si>
  <si>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</si>
  <si>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</si>
  <si>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</si>
  <si>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</si>
  <si>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</si>
  <si>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</si>
  <si>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</si>
  <si>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</si>
  <si>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</si>
  <si>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</si>
  <si>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</si>
  <si>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ZIRENA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</si>
  <si>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</si>
  <si>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</si>
  <si>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</si>
  <si>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</si>
  <si>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</si>
  <si>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</si>
  <si>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</si>
  <si>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</si>
  <si>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</si>
  <si>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</si>
  <si>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</si>
  <si>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</si>
  <si>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</si>
  <si>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</si>
  <si>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</si>
  <si>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</si>
  <si>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</si>
  <si>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</si>
  <si>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</si>
  <si>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</si>
  <si>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</si>
  <si>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</si>
  <si>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ZELIO</t>
  </si>
  <si>
    <t>CAHUAPAZA</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</si>
  <si>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</si>
  <si>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</si>
  <si>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</si>
  <si>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</si>
  <si>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</si>
  <si>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</si>
  <si>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</si>
  <si>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</si>
  <si>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</si>
  <si>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</si>
  <si>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</si>
  <si>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</si>
  <si>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</si>
  <si>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</si>
  <si>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</si>
  <si>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</si>
  <si>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</si>
  <si>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</si>
  <si>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</si>
  <si>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</si>
  <si>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</si>
  <si>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</si>
  <si>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</si>
  <si>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</si>
  <si>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</si>
  <si>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</si>
  <si>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</si>
  <si>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</si>
  <si>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</si>
  <si>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</si>
  <si>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</si>
  <si>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</si>
  <si>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</si>
  <si>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</si>
  <si>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</si>
  <si>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</si>
  <si>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</si>
  <si>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</si>
  <si>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</si>
  <si>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</si>
  <si>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</si>
  <si>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</si>
  <si>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</si>
  <si>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</si>
  <si>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</si>
  <si>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</si>
  <si>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</si>
  <si>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</si>
  <si>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</si>
  <si>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</si>
  <si>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SOFIA</t>
  </si>
  <si>
    <t>MARTIN</t>
  </si>
  <si>
    <t>PLAZA PREVISTA PUESTA A CONCURSO DE CARGOS DIRECTIVOS</t>
  </si>
  <si>
    <t>CUEVA</t>
  </si>
  <si>
    <t>HILDA</t>
  </si>
  <si>
    <t>FLORA</t>
  </si>
  <si>
    <t>OFICIO N° 153-2017-MINEDU/SPE-OPEP-UPP</t>
  </si>
  <si>
    <t>SOSA</t>
  </si>
  <si>
    <t>ASTOQUILCA</t>
  </si>
  <si>
    <t>CHAMBILLA</t>
  </si>
  <si>
    <t>BEDOYA</t>
  </si>
  <si>
    <t>ALVAREZ</t>
  </si>
  <si>
    <t>NINA</t>
  </si>
  <si>
    <t>LUCIO</t>
  </si>
  <si>
    <t>PROFESOR (FUNCIONES DE DIRECTOR)</t>
  </si>
  <si>
    <t>JESSICA</t>
  </si>
  <si>
    <t>MOLINA</t>
  </si>
  <si>
    <t>FIGUEROA</t>
  </si>
  <si>
    <t>ZEA</t>
  </si>
  <si>
    <t>LUQUE</t>
  </si>
  <si>
    <t>CELIA</t>
  </si>
  <si>
    <t>AGUILAR</t>
  </si>
  <si>
    <t>PAXI</t>
  </si>
  <si>
    <t>BONIFACIO</t>
  </si>
  <si>
    <t>TAPIA</t>
  </si>
  <si>
    <t>POR REEMPLAZO</t>
  </si>
  <si>
    <t>LICENCIA SIN GOCE DE HABER POR MOTIVOS PARTICULARES</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</si>
  <si>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</si>
  <si>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</si>
  <si>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</si>
  <si>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</si>
  <si>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</si>
  <si>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</si>
  <si>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</si>
  <si>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</si>
  <si>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</si>
  <si>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</si>
  <si>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</si>
  <si>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</si>
  <si>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</si>
  <si>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</si>
  <si>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</si>
  <si>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</si>
  <si>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</si>
  <si>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</si>
  <si>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</si>
  <si>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REJE</t>
  </si>
  <si>
    <t>MARIA LUISA</t>
  </si>
  <si>
    <t>ZARATE</t>
  </si>
  <si>
    <t>MERMA</t>
  </si>
  <si>
    <t>MENDOZA</t>
  </si>
  <si>
    <t>MADARIAGA</t>
  </si>
  <si>
    <t>TOMA</t>
  </si>
  <si>
    <t>VILCANQUI</t>
  </si>
  <si>
    <t>GUMERCINDA</t>
  </si>
  <si>
    <t>COAQUIRA</t>
  </si>
  <si>
    <t>COLQUEHUANCA</t>
  </si>
  <si>
    <t>MARIBEL</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</si>
  <si>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</si>
  <si>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</si>
  <si>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</si>
  <si>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</si>
  <si>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</si>
  <si>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</si>
  <si>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</si>
  <si>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</si>
  <si>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</si>
  <si>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</si>
  <si>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</si>
  <si>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</si>
  <si>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</si>
  <si>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</si>
  <si>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</si>
  <si>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</si>
  <si>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</si>
  <si>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</si>
  <si>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</si>
  <si>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</si>
  <si>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</si>
  <si>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</si>
  <si>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</si>
  <si>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</si>
  <si>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</si>
  <si>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</si>
  <si>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</si>
  <si>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</si>
  <si>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</si>
  <si>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</si>
  <si>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</si>
  <si>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</si>
  <si>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</si>
  <si>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</si>
  <si>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</si>
  <si>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</si>
  <si>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</si>
  <si>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</si>
  <si>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</si>
  <si>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</si>
  <si>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</si>
  <si>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</si>
  <si>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</si>
  <si>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</si>
  <si>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</si>
  <si>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</si>
  <si>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</si>
  <si>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</si>
  <si>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</si>
  <si>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</si>
  <si>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</si>
  <si>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</si>
  <si>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</si>
  <si>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</si>
  <si>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DORA MARLENY</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</si>
  <si>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</si>
  <si>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</si>
  <si>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</si>
  <si>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</si>
  <si>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</si>
  <si>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</si>
  <si>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</si>
  <si>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</si>
  <si>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</si>
  <si>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</si>
  <si>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</si>
  <si>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</si>
  <si>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</si>
  <si>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</si>
  <si>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</si>
  <si>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</si>
  <si>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</si>
  <si>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VALENTINA</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</si>
  <si>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</si>
  <si>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</si>
  <si>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</si>
  <si>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</si>
  <si>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</si>
  <si>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</si>
  <si>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</si>
  <si>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</si>
  <si>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</si>
  <si>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</si>
  <si>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</si>
  <si>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</si>
  <si>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</si>
  <si>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</si>
  <si>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</si>
  <si>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</si>
  <si>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</si>
  <si>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</si>
  <si>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</si>
  <si>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</si>
  <si>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</si>
  <si>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MAÃƒâ€˜AZO</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</si>
  <si>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</si>
  <si>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</si>
  <si>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</si>
  <si>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</si>
  <si>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</si>
  <si>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</si>
  <si>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</si>
  <si>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</si>
  <si>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</si>
  <si>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</si>
  <si>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</si>
  <si>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</si>
  <si>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</si>
  <si>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</si>
  <si>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</si>
  <si>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</si>
  <si>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</si>
  <si>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</si>
  <si>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</si>
  <si>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</si>
  <si>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</si>
  <si>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</si>
  <si>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</si>
  <si>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</si>
  <si>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</si>
  <si>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</si>
  <si>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</si>
  <si>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</si>
  <si>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</si>
  <si>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</si>
  <si>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</si>
  <si>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</si>
  <si>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</si>
  <si>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</si>
  <si>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</si>
  <si>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</si>
  <si>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BENIQUE</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</si>
  <si>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</si>
  <si>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</si>
  <si>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</si>
  <si>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</si>
  <si>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</si>
  <si>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</si>
  <si>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</si>
  <si>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</si>
  <si>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</si>
  <si>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</si>
  <si>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</si>
  <si>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</si>
  <si>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</si>
  <si>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</si>
  <si>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</si>
  <si>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</si>
  <si>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</si>
  <si>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</si>
  <si>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</si>
  <si>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</si>
  <si>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</si>
  <si>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</si>
  <si>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</si>
  <si>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</si>
  <si>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</si>
  <si>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</si>
  <si>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</si>
  <si>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</si>
  <si>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</si>
  <si>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</si>
  <si>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</si>
  <si>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</si>
  <si>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</si>
  <si>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</si>
  <si>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</si>
  <si>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CHUSI</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</si>
  <si>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</si>
  <si>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</si>
  <si>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</si>
  <si>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</si>
  <si>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</si>
  <si>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</si>
  <si>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</si>
  <si>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</si>
  <si>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</si>
  <si>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</si>
  <si>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</si>
  <si>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</si>
  <si>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</si>
  <si>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</si>
  <si>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</si>
  <si>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</si>
  <si>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</si>
  <si>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</si>
  <si>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</si>
  <si>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</si>
  <si>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</si>
  <si>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</si>
  <si>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</si>
  <si>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</si>
  <si>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</si>
  <si>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</si>
  <si>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</si>
  <si>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</si>
  <si>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</si>
  <si>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</si>
  <si>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</si>
  <si>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</si>
  <si>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</si>
  <si>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</si>
  <si>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CAMAPAZA</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</si>
  <si>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</si>
  <si>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</si>
  <si>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</si>
  <si>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</si>
  <si>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</si>
  <si>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</si>
  <si>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</si>
  <si>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</si>
  <si>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</si>
  <si>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</si>
  <si>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</si>
  <si>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</si>
  <si>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</si>
  <si>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</si>
  <si>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</si>
  <si>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</si>
  <si>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</si>
  <si>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</si>
  <si>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</si>
  <si>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</si>
  <si>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</si>
  <si>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</si>
  <si>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</si>
  <si>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</si>
  <si>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</si>
  <si>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</si>
  <si>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</si>
  <si>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</si>
  <si>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</si>
  <si>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</si>
  <si>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</si>
  <si>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</si>
  <si>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</si>
  <si>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</si>
  <si>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</si>
  <si>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</si>
  <si>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</si>
  <si>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</si>
  <si>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</si>
  <si>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</si>
  <si>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</si>
  <si>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</si>
  <si>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</si>
  <si>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</si>
  <si>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</si>
  <si>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</si>
  <si>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CHALLAPA</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</si>
  <si>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</si>
  <si>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</si>
  <si>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</si>
  <si>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</si>
  <si>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</si>
  <si>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</si>
  <si>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</si>
  <si>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</si>
  <si>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</si>
  <si>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</si>
  <si>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</si>
  <si>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</si>
  <si>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</si>
  <si>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</si>
  <si>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</si>
  <si>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</si>
  <si>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</si>
  <si>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</si>
  <si>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</si>
  <si>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</si>
  <si>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</si>
  <si>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</si>
  <si>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</si>
  <si>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</si>
  <si>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</si>
  <si>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TICANI PAMPA</t>
  </si>
  <si>
    <t>SANTUYO</t>
  </si>
  <si>
    <t>WILBER</t>
  </si>
  <si>
    <t>QUISCA</t>
  </si>
  <si>
    <t>DOMITILA</t>
  </si>
  <si>
    <t>CARUCAYA</t>
  </si>
  <si>
    <t>AROCUTIPA</t>
  </si>
  <si>
    <t>SAN JUAN</t>
  </si>
  <si>
    <t>AROHUANCA</t>
  </si>
  <si>
    <t>YUPANQUI</t>
  </si>
  <si>
    <t>LOPE</t>
  </si>
  <si>
    <t>DAVID</t>
  </si>
  <si>
    <t>ATAHUACHI</t>
  </si>
  <si>
    <t>ALICIA</t>
  </si>
  <si>
    <t>TITILACA</t>
  </si>
  <si>
    <t>YOVANA</t>
  </si>
  <si>
    <t>LUZ MERY</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</si>
  <si>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</si>
  <si>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</si>
  <si>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</si>
  <si>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</si>
  <si>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</si>
  <si>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</si>
  <si>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</si>
  <si>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</si>
  <si>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</si>
  <si>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</si>
  <si>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</si>
  <si>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</si>
  <si>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</si>
  <si>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</si>
  <si>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</si>
  <si>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</si>
  <si>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</si>
  <si>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</si>
  <si>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</si>
  <si>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</si>
  <si>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</si>
  <si>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</si>
  <si>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ELIZABETH ROCIO</t>
  </si>
  <si>
    <t>JOSE ANTONIO ENCINAS</t>
  </si>
  <si>
    <t>ARAPA</t>
  </si>
  <si>
    <t>RIVA</t>
  </si>
  <si>
    <t>CCAMA</t>
  </si>
  <si>
    <t>AYMA</t>
  </si>
  <si>
    <t>CATARI</t>
  </si>
  <si>
    <t>ESTRADA</t>
  </si>
  <si>
    <t>ALCCA</t>
  </si>
  <si>
    <t>CHECALLA</t>
  </si>
  <si>
    <t>ALCOS</t>
  </si>
  <si>
    <t>LOURDES</t>
  </si>
  <si>
    <t>ROGER</t>
  </si>
  <si>
    <t>ESCALLANI</t>
  </si>
  <si>
    <t>PARILLO</t>
  </si>
  <si>
    <t>LLUTARI</t>
  </si>
  <si>
    <t>SAN SALVADOR</t>
  </si>
  <si>
    <t>AZA</t>
  </si>
  <si>
    <t>SUASACA</t>
  </si>
  <si>
    <t>SORAZA</t>
  </si>
  <si>
    <t>LAQUISE</t>
  </si>
  <si>
    <t>IRENE</t>
  </si>
  <si>
    <t>RIVERA</t>
  </si>
  <si>
    <t>ANAHUA</t>
  </si>
  <si>
    <t>PERCCA</t>
  </si>
  <si>
    <t>MAÑAZO</t>
  </si>
  <si>
    <t>OHA</t>
  </si>
  <si>
    <t>ANDRADE</t>
  </si>
  <si>
    <t>YUDY ROCIO</t>
  </si>
  <si>
    <t>TOTORANI</t>
  </si>
  <si>
    <t>MATILDE</t>
  </si>
  <si>
    <t>QUIJO</t>
  </si>
  <si>
    <t>CHAIÑA</t>
  </si>
  <si>
    <t>CUCHO ESQUEÑA</t>
  </si>
  <si>
    <t>CCANCCAPA</t>
  </si>
  <si>
    <t>LIPA</t>
  </si>
  <si>
    <t>PASTOR</t>
  </si>
  <si>
    <t>JAMACHI</t>
  </si>
  <si>
    <t>SERGIO</t>
  </si>
  <si>
    <t>SEBASTIAN</t>
  </si>
  <si>
    <t>OVIEDO</t>
  </si>
  <si>
    <t>INES</t>
  </si>
  <si>
    <t>NANCY</t>
  </si>
  <si>
    <t>CACHIPASCANA</t>
  </si>
  <si>
    <t>ZAMALLOA</t>
  </si>
  <si>
    <t>JOSE LUIS</t>
  </si>
  <si>
    <t>TIPO</t>
  </si>
  <si>
    <t>JUANA ROSA</t>
  </si>
  <si>
    <t>PACHACUTE</t>
  </si>
  <si>
    <t>CONDEMAYTA</t>
  </si>
  <si>
    <t>VIDAL</t>
  </si>
  <si>
    <t>MIGUEL ANGEL</t>
  </si>
  <si>
    <t>INQUILLA</t>
  </si>
  <si>
    <t>ADUVIRI</t>
  </si>
  <si>
    <t>EPIFANIO</t>
  </si>
  <si>
    <t>ARRAZOLA</t>
  </si>
  <si>
    <t>MANUEL</t>
  </si>
  <si>
    <t>MARY LUZ</t>
  </si>
  <si>
    <t>BAILON</t>
  </si>
  <si>
    <t>ARI</t>
  </si>
  <si>
    <t>SAN MIGUEL</t>
  </si>
  <si>
    <t>MARYLU</t>
  </si>
  <si>
    <t>NESTOR</t>
  </si>
  <si>
    <t>MENA</t>
  </si>
  <si>
    <t>MULLISACA</t>
  </si>
  <si>
    <t>MARTINEZ</t>
  </si>
  <si>
    <t>OTAZU</t>
  </si>
  <si>
    <t>ENCARGADO</t>
  </si>
  <si>
    <t>ANASTACIO</t>
  </si>
  <si>
    <t>PARISUAÑA</t>
  </si>
  <si>
    <t>JUAN</t>
  </si>
  <si>
    <t>CAPAQUIRA</t>
  </si>
  <si>
    <t>LEONOR</t>
  </si>
  <si>
    <t>EUGENIA</t>
  </si>
  <si>
    <t>ROSARIO</t>
  </si>
  <si>
    <t>ARGANDOÑA</t>
  </si>
  <si>
    <t>BERNABE</t>
  </si>
  <si>
    <t>SUB-DIRECTOR I.E.</t>
  </si>
  <si>
    <t>CHOQUEHUAYTA</t>
  </si>
  <si>
    <t>CAMACHO</t>
  </si>
  <si>
    <t>CCOA</t>
  </si>
  <si>
    <t>BRIGIDA</t>
  </si>
  <si>
    <t>BERRIOS</t>
  </si>
  <si>
    <t>BLANCO</t>
  </si>
  <si>
    <t>CALATAYUD</t>
  </si>
  <si>
    <t>FLORENTINO</t>
  </si>
  <si>
    <t>VERA</t>
  </si>
  <si>
    <t>9</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</si>
  <si>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</si>
  <si>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</si>
  <si>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</si>
  <si>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</si>
  <si>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</si>
  <si>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</si>
  <si>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</si>
  <si>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</si>
  <si>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</si>
  <si>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</si>
  <si>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</si>
  <si>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</si>
  <si>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</si>
  <si>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</si>
  <si>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</si>
  <si>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</si>
  <si>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</si>
  <si>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</si>
  <si>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</si>
  <si>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</si>
  <si>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</si>
  <si>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</si>
  <si>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</si>
  <si>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</si>
  <si>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QUINTANILLA</t>
  </si>
  <si>
    <t>ABARCA</t>
  </si>
  <si>
    <t>HUMPIRE</t>
  </si>
  <si>
    <t>ALEJANDRO</t>
  </si>
  <si>
    <t>PAQUITA</t>
  </si>
  <si>
    <t>PEÑALOZA</t>
  </si>
  <si>
    <t>18</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</si>
  <si>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</si>
  <si>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</si>
  <si>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</si>
  <si>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</si>
  <si>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</si>
  <si>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</si>
  <si>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</si>
  <si>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</si>
  <si>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</si>
  <si>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</si>
  <si>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</si>
  <si>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</si>
  <si>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</si>
  <si>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</si>
  <si>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</si>
  <si>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</si>
  <si>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</si>
  <si>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</si>
  <si>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</si>
  <si>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</si>
  <si>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</si>
  <si>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</si>
  <si>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</si>
  <si>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CAS</t>
  </si>
  <si>
    <t>ZENON VIDAL</t>
  </si>
  <si>
    <t>SE</t>
  </si>
  <si>
    <t>48</t>
  </si>
  <si>
    <t>01316810</t>
  </si>
  <si>
    <t>D. LEG. Nº 1057</t>
  </si>
  <si>
    <t>UMPIRI</t>
  </si>
  <si>
    <t>NICOLAS</t>
  </si>
  <si>
    <t>CORINA</t>
  </si>
  <si>
    <t>HUAYLLAPUMA</t>
  </si>
  <si>
    <t>CESAR</t>
  </si>
  <si>
    <t>CESAR AUGUSTO</t>
  </si>
  <si>
    <t>12</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</si>
  <si>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</si>
  <si>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</si>
  <si>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</si>
  <si>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</si>
  <si>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</si>
  <si>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</si>
  <si>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</si>
  <si>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</si>
  <si>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</si>
  <si>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</si>
  <si>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</si>
  <si>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</si>
  <si>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</si>
  <si>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</si>
  <si>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</si>
  <si>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</si>
  <si>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</si>
  <si>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</si>
  <si>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</si>
  <si>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</si>
  <si>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</si>
  <si>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</si>
  <si>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</si>
  <si>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</si>
  <si>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</si>
  <si>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</si>
  <si>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</si>
  <si>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</si>
  <si>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ENCARGATURA</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</si>
  <si>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</si>
  <si>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</si>
  <si>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</si>
  <si>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</si>
  <si>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</si>
  <si>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</si>
  <si>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</si>
  <si>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</si>
  <si>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</si>
  <si>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</si>
  <si>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</si>
  <si>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</si>
  <si>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</si>
  <si>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</si>
  <si>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</si>
  <si>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</si>
  <si>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</si>
  <si>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</si>
  <si>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</si>
  <si>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</si>
  <si>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</si>
  <si>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</si>
  <si>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</si>
  <si>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</si>
  <si>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</si>
  <si>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</si>
  <si>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JOSE ALBERTO</t>
  </si>
  <si>
    <t>HECTOR</t>
  </si>
  <si>
    <t>PONGO</t>
  </si>
  <si>
    <t>HUANACUNI</t>
  </si>
  <si>
    <t>CHACON</t>
  </si>
  <si>
    <t>TUMI</t>
  </si>
  <si>
    <t>ONQUE</t>
  </si>
  <si>
    <t>YAGUNO</t>
  </si>
  <si>
    <t>RUBEN DARIO</t>
  </si>
  <si>
    <t>JOVE</t>
  </si>
  <si>
    <t>PERALTA</t>
  </si>
  <si>
    <t>LUIZA AGUSTINA</t>
  </si>
  <si>
    <t>1001200667</t>
  </si>
  <si>
    <t>01200667</t>
  </si>
  <si>
    <t>SOTO</t>
  </si>
  <si>
    <t>BARRA</t>
  </si>
  <si>
    <t>LICENCIA SIN GOCE DE HABER POR ESTUDIOS DE ESPECIALIZACION DOCENTE</t>
  </si>
  <si>
    <t>GLADYS PILAR</t>
  </si>
  <si>
    <t>CARRION</t>
  </si>
  <si>
    <t>PAULINA</t>
  </si>
  <si>
    <t>PORFIRIO</t>
  </si>
  <si>
    <t>JALLO</t>
  </si>
  <si>
    <t>CAUNA</t>
  </si>
  <si>
    <t>24</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</si>
  <si>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</si>
  <si>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</si>
  <si>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</si>
  <si>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</si>
  <si>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</si>
  <si>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</si>
  <si>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</si>
  <si>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</si>
  <si>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</si>
  <si>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</si>
  <si>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</si>
  <si>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</si>
  <si>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</si>
  <si>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</si>
  <si>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</si>
  <si>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</si>
  <si>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</si>
  <si>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</si>
  <si>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</si>
  <si>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</si>
  <si>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</si>
  <si>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</si>
  <si>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</si>
  <si>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</si>
  <si>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</si>
  <si>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</si>
  <si>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</si>
  <si>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</si>
  <si>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</si>
  <si>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</si>
  <si>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</si>
  <si>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</si>
  <si>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</si>
  <si>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</si>
  <si>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</si>
  <si>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</si>
  <si>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</si>
  <si>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</si>
  <si>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</si>
  <si>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</si>
  <si>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</si>
  <si>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</si>
  <si>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</si>
  <si>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</si>
  <si>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</si>
  <si>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</si>
  <si>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</si>
  <si>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</si>
  <si>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</si>
  <si>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</si>
  <si>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</si>
  <si>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</si>
  <si>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PULLUYQUERI</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</si>
  <si>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</si>
  <si>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</si>
  <si>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</si>
  <si>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</si>
  <si>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</si>
  <si>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</si>
  <si>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</si>
  <si>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</si>
  <si>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</si>
  <si>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</si>
  <si>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</si>
  <si>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</si>
  <si>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</si>
  <si>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</si>
  <si>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</si>
  <si>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</si>
  <si>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</si>
  <si>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</si>
  <si>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</si>
  <si>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</si>
  <si>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</si>
  <si>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</si>
  <si>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</si>
  <si>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</si>
  <si>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</si>
  <si>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</si>
  <si>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</si>
  <si>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</si>
  <si>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</si>
  <si>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</si>
  <si>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</si>
  <si>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</si>
  <si>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</si>
  <si>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</si>
  <si>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</si>
  <si>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</si>
  <si>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</si>
  <si>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</si>
  <si>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</si>
  <si>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</si>
  <si>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</si>
  <si>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</si>
  <si>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</si>
  <si>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</si>
  <si>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</si>
  <si>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ABANDONO DE CARGO</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</si>
  <si>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</si>
  <si>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</si>
  <si>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</si>
  <si>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</si>
  <si>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</si>
  <si>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</si>
  <si>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</si>
  <si>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</si>
  <si>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</si>
  <si>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</si>
  <si>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</si>
  <si>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</si>
  <si>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</si>
  <si>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</si>
  <si>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</si>
  <si>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</si>
  <si>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</si>
  <si>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</si>
  <si>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</si>
  <si>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</si>
  <si>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</si>
  <si>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</si>
  <si>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</si>
  <si>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</si>
  <si>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</si>
  <si>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</si>
  <si>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</si>
  <si>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</si>
  <si>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</si>
  <si>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</si>
  <si>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</si>
  <si>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</si>
  <si>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LUCIANO</t>
  </si>
  <si>
    <t>TOMAS</t>
  </si>
  <si>
    <t>ALVARADO</t>
  </si>
  <si>
    <t>DARIO</t>
  </si>
  <si>
    <t>MURILLO</t>
  </si>
  <si>
    <t>FREDY</t>
  </si>
  <si>
    <t>VENTURA</t>
  </si>
  <si>
    <t>ELIAS</t>
  </si>
  <si>
    <t>TACCA</t>
  </si>
  <si>
    <t>PUMACAJIA</t>
  </si>
  <si>
    <t>FILOMENA</t>
  </si>
  <si>
    <t>ROMANI</t>
  </si>
  <si>
    <t>SAENZ</t>
  </si>
  <si>
    <t>MARCIAL</t>
  </si>
  <si>
    <t>YANAPA</t>
  </si>
  <si>
    <t>GREGORIO</t>
  </si>
  <si>
    <t>GAMARRA</t>
  </si>
  <si>
    <t>ALBERTO DAVID</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</si>
  <si>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</si>
  <si>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</si>
  <si>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</si>
  <si>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</si>
  <si>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</si>
  <si>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</si>
  <si>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</si>
  <si>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</si>
  <si>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</si>
  <si>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</si>
  <si>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</si>
  <si>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</si>
  <si>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</si>
  <si>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</si>
  <si>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</si>
  <si>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</si>
  <si>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</si>
  <si>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</si>
  <si>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</si>
  <si>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</si>
  <si>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</si>
  <si>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</si>
  <si>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TAMAYO</t>
  </si>
  <si>
    <t>CARREON</t>
  </si>
  <si>
    <t>WALTER</t>
  </si>
  <si>
    <t>ARIZACA</t>
  </si>
  <si>
    <t>PARISACA</t>
  </si>
  <si>
    <t>JORGE GERARDO</t>
  </si>
  <si>
    <t>WILLIAM</t>
  </si>
  <si>
    <t>PERCY</t>
  </si>
  <si>
    <t>URSULA</t>
  </si>
  <si>
    <t>EDMUNDO</t>
  </si>
  <si>
    <t>MARIA CAROLINA</t>
  </si>
  <si>
    <t>JALIRI</t>
  </si>
  <si>
    <t>CALIXTO</t>
  </si>
  <si>
    <t>ARCAYA</t>
  </si>
  <si>
    <t>YUDITH</t>
  </si>
  <si>
    <t>CHECCA</t>
  </si>
  <si>
    <t>AVALOS</t>
  </si>
  <si>
    <t>OSCAR</t>
  </si>
  <si>
    <t>MOROCCO</t>
  </si>
  <si>
    <t>USCAMAYTA</t>
  </si>
  <si>
    <t>HAÑARI</t>
  </si>
  <si>
    <t>HERMOSA</t>
  </si>
  <si>
    <t>MAXIMILIANA</t>
  </si>
  <si>
    <t>PATIÑO</t>
  </si>
  <si>
    <t>JESUS</t>
  </si>
  <si>
    <t>PARIAPAZA</t>
  </si>
  <si>
    <t>JUSTO PASTOR</t>
  </si>
  <si>
    <t>LUCAS</t>
  </si>
  <si>
    <t>SIXTO</t>
  </si>
  <si>
    <t>PARIPANCA</t>
  </si>
  <si>
    <t>ELOY</t>
  </si>
  <si>
    <t>AVENDAÑO</t>
  </si>
  <si>
    <t>DESTAQUE EN PLAZA DE PROFESOR</t>
  </si>
  <si>
    <t>MARCELA</t>
  </si>
  <si>
    <t>MOGROVEJO</t>
  </si>
  <si>
    <t>TEBES</t>
  </si>
  <si>
    <t>PADILLO</t>
  </si>
  <si>
    <t>JAIME RAUL</t>
  </si>
  <si>
    <t>ASCENCIO</t>
  </si>
  <si>
    <t>ITURRY</t>
  </si>
  <si>
    <t>ANTALLACA</t>
  </si>
  <si>
    <t>HERBERT</t>
  </si>
  <si>
    <t>SARMIENTO</t>
  </si>
  <si>
    <t>1024033</t>
  </si>
  <si>
    <t>LY023035</t>
  </si>
  <si>
    <t>IES JOSE CARLOS MARIATEGUI APLICACION UNA</t>
  </si>
  <si>
    <t>1164114311E0</t>
  </si>
  <si>
    <t>1001288338</t>
  </si>
  <si>
    <t>01288338</t>
  </si>
  <si>
    <t>1164114311E2</t>
  </si>
  <si>
    <t>01310673</t>
  </si>
  <si>
    <t>1164114311E4</t>
  </si>
  <si>
    <t>DESIGNACION COMO DIRECTIVO DE I.E. (R.S.G. 1551-2014) DE BIZARRO FLORES, WILFREDO HERNAN</t>
  </si>
  <si>
    <t>ARANIBAR</t>
  </si>
  <si>
    <t>1029733158</t>
  </si>
  <si>
    <t>29733158</t>
  </si>
  <si>
    <t>1164114311E5</t>
  </si>
  <si>
    <t>SONIA AGLEY</t>
  </si>
  <si>
    <t>1001280987</t>
  </si>
  <si>
    <t>01280987</t>
  </si>
  <si>
    <t>1164114311E6</t>
  </si>
  <si>
    <t>DESIGNACION COMO DIRECTIVO DE: CARRERA CUTIPA, EFRAIN SEGUN RSG Nº 279-2016</t>
  </si>
  <si>
    <t>1045705011</t>
  </si>
  <si>
    <t>45705011</t>
  </si>
  <si>
    <t>1164114311E7</t>
  </si>
  <si>
    <t>1002412017</t>
  </si>
  <si>
    <t>02412017</t>
  </si>
  <si>
    <t>1164114311E8</t>
  </si>
  <si>
    <t>1001307785</t>
  </si>
  <si>
    <t>01307785</t>
  </si>
  <si>
    <t>1164114311E9</t>
  </si>
  <si>
    <t>NAZARIO SIMON</t>
  </si>
  <si>
    <t>1001227759</t>
  </si>
  <si>
    <t>01227759</t>
  </si>
  <si>
    <t>1164114321E1</t>
  </si>
  <si>
    <t>DESIGNACION COMO ESPECIALISTA EN EDUCACION DE MACHICAO CALDERON, JAVIER RSG Nº 279-2016</t>
  </si>
  <si>
    <t>SANTIAGO FRANCISCO</t>
  </si>
  <si>
    <t>1080067682</t>
  </si>
  <si>
    <t>80067682</t>
  </si>
  <si>
    <t>1164114321E2</t>
  </si>
  <si>
    <t>PAP APROBADO</t>
  </si>
  <si>
    <t>HERMOCILLA</t>
  </si>
  <si>
    <t>LOURDES GLORIA</t>
  </si>
  <si>
    <t>1001335361</t>
  </si>
  <si>
    <t>01335361</t>
  </si>
  <si>
    <t>1164114321E3</t>
  </si>
  <si>
    <t>JUAN ISIDRO</t>
  </si>
  <si>
    <t>1001207303</t>
  </si>
  <si>
    <t>01207303</t>
  </si>
  <si>
    <t>1164114321E4</t>
  </si>
  <si>
    <t>REASIGNACION DE PERSONAL DOCENTE : QUISPE RUELAS, ALBERTO, Resolución Nº 288-07-UGELP</t>
  </si>
  <si>
    <t>CERDA</t>
  </si>
  <si>
    <t>FREDDY MIGUEL</t>
  </si>
  <si>
    <t>1001304462</t>
  </si>
  <si>
    <t>01304462</t>
  </si>
  <si>
    <t>1164114321E5</t>
  </si>
  <si>
    <t>ROSALIA REGINA</t>
  </si>
  <si>
    <t>1001310320</t>
  </si>
  <si>
    <t>01310320</t>
  </si>
  <si>
    <t>1164114321E8</t>
  </si>
  <si>
    <t>PRESUPUESTO CAP - LEY 27491</t>
  </si>
  <si>
    <t>GLORIA TERESA</t>
  </si>
  <si>
    <t>1001317114</t>
  </si>
  <si>
    <t>01317114</t>
  </si>
  <si>
    <t>1164114321E9</t>
  </si>
  <si>
    <t>CESE POR LIMITE DE EDAD DE: MAQUERA SANCHEZ, HUGO GABRIEL, Resolución Nº 4055-16-UGELP</t>
  </si>
  <si>
    <t>GLINIO</t>
  </si>
  <si>
    <t>1044146081</t>
  </si>
  <si>
    <t>44146081</t>
  </si>
  <si>
    <t>1118114431E8</t>
  </si>
  <si>
    <t>REUBICACION DE PLAZA OCUPADA: Resolución Nº 4199-15-UGELP</t>
  </si>
  <si>
    <t>1001224837</t>
  </si>
  <si>
    <t>01224837</t>
  </si>
  <si>
    <t>1164114321E7</t>
  </si>
  <si>
    <t>REASIGNACION DE MENDOZA MACHACA FRANCISCO</t>
  </si>
  <si>
    <t>WILSON</t>
  </si>
  <si>
    <t>1001297086</t>
  </si>
  <si>
    <t>01297086</t>
  </si>
  <si>
    <t>1164114311E3</t>
  </si>
  <si>
    <t>1001838929</t>
  </si>
  <si>
    <t>01838929</t>
  </si>
  <si>
    <t>MARONA</t>
  </si>
  <si>
    <t>0701557</t>
  </si>
  <si>
    <t>LY023040</t>
  </si>
  <si>
    <t>IES SAN JOSE</t>
  </si>
  <si>
    <t>1115114311E8</t>
  </si>
  <si>
    <t>FAUSTO</t>
  </si>
  <si>
    <t>1001309096</t>
  </si>
  <si>
    <t>01309096</t>
  </si>
  <si>
    <t>1115114311E0</t>
  </si>
  <si>
    <t>1001233845</t>
  </si>
  <si>
    <t>01233845</t>
  </si>
  <si>
    <t>1115114311E4</t>
  </si>
  <si>
    <t>1001286519</t>
  </si>
  <si>
    <t>01286519</t>
  </si>
  <si>
    <t>1115114311E5</t>
  </si>
  <si>
    <t>ASCENSO A CARGOS DIRECTIVOS : MELO QUISPE, FAUSTO, Resolución Nº 1053-05-UGELP</t>
  </si>
  <si>
    <t>NOHEMI LUPE</t>
  </si>
  <si>
    <t>1001234028</t>
  </si>
  <si>
    <t>01234028</t>
  </si>
  <si>
    <t>1115114311E6</t>
  </si>
  <si>
    <t>DESIGNACION COMO DIRECTIVO DE: ARUHUANCA AROAPAZA, ARTURO SEGUN RSG Nº 279-2016</t>
  </si>
  <si>
    <t>1115114311E9</t>
  </si>
  <si>
    <t>USCA</t>
  </si>
  <si>
    <t>NESTOR ALBERTO</t>
  </si>
  <si>
    <t>1002146722</t>
  </si>
  <si>
    <t>02146722</t>
  </si>
  <si>
    <t>1115114321E1</t>
  </si>
  <si>
    <t>DANTE HERNAN</t>
  </si>
  <si>
    <t>1001206262</t>
  </si>
  <si>
    <t>01206262</t>
  </si>
  <si>
    <t>1115114321E7</t>
  </si>
  <si>
    <t>RETIRO DEL SERVICIO POR LA 2da. DISPOSICION COMPLEMENTARIA TRANSITORIA Y FINAL LEY Nº 29944 DE: PACORI FERNANDEZ, JUAN RAUL</t>
  </si>
  <si>
    <t>1001306418</t>
  </si>
  <si>
    <t>01306418</t>
  </si>
  <si>
    <t>1117113212E4</t>
  </si>
  <si>
    <t>CESE POR LIMITE DE EDAD DE: CONDORI LLAHUILLA, BRAULIO, Resolución Nº 3363-15-UGELP</t>
  </si>
  <si>
    <t>1001836243</t>
  </si>
  <si>
    <t>01836243</t>
  </si>
  <si>
    <t>1115114311E3</t>
  </si>
  <si>
    <t>1115114311E2</t>
  </si>
  <si>
    <t>LUZ FANI</t>
  </si>
  <si>
    <t>1001262856</t>
  </si>
  <si>
    <t>01262856</t>
  </si>
  <si>
    <t>1115114321E4</t>
  </si>
  <si>
    <t>CESE DE VELASQUEZ CHAMBILLA ROBERTO RD 6216-02</t>
  </si>
  <si>
    <t>ADRIANO</t>
  </si>
  <si>
    <t>1001223653</t>
  </si>
  <si>
    <t>01223653</t>
  </si>
  <si>
    <t>0578799</t>
  </si>
  <si>
    <t>LY023085</t>
  </si>
  <si>
    <t>IES JOSE ANTONIO ENCINAS</t>
  </si>
  <si>
    <t>1169114331E2</t>
  </si>
  <si>
    <t>UBALDO RODRIGO</t>
  </si>
  <si>
    <t>1001225833</t>
  </si>
  <si>
    <t>01225833</t>
  </si>
  <si>
    <t>1169114341E2</t>
  </si>
  <si>
    <t>JERARQUICO</t>
  </si>
  <si>
    <t>JEFE DE LABORATORIO</t>
  </si>
  <si>
    <t>CESE DE FLORES ARIAS VIVIANA RD. 5008-2003-DREP</t>
  </si>
  <si>
    <t>GLADYS NEMIA</t>
  </si>
  <si>
    <t>1001216593</t>
  </si>
  <si>
    <t>01216593</t>
  </si>
  <si>
    <t>1169114311E0</t>
  </si>
  <si>
    <t>HIPOLITO ABDON</t>
  </si>
  <si>
    <t>1001283478</t>
  </si>
  <si>
    <t>01283478</t>
  </si>
  <si>
    <t>1169114311E2</t>
  </si>
  <si>
    <t>ANGELA CARMINA</t>
  </si>
  <si>
    <t>1001307380</t>
  </si>
  <si>
    <t>01307380</t>
  </si>
  <si>
    <t>1169114311E3</t>
  </si>
  <si>
    <t>ISIDORA ROSALIA</t>
  </si>
  <si>
    <t>1001227766</t>
  </si>
  <si>
    <t>01227766</t>
  </si>
  <si>
    <t>1169114311E4</t>
  </si>
  <si>
    <t>1001210450</t>
  </si>
  <si>
    <t>01210450</t>
  </si>
  <si>
    <t>1169114311E5</t>
  </si>
  <si>
    <t>YANET FANNY</t>
  </si>
  <si>
    <t>1001316987</t>
  </si>
  <si>
    <t>01316987</t>
  </si>
  <si>
    <t>1169114311E7</t>
  </si>
  <si>
    <t>1001200655</t>
  </si>
  <si>
    <t>01200655</t>
  </si>
  <si>
    <t>1169114311E9</t>
  </si>
  <si>
    <t>1169114321E1</t>
  </si>
  <si>
    <t>WILIAM ALCIDES</t>
  </si>
  <si>
    <t>1001235348</t>
  </si>
  <si>
    <t>01235348</t>
  </si>
  <si>
    <t>1169114321E2</t>
  </si>
  <si>
    <t>GARAMBEL</t>
  </si>
  <si>
    <t>ADRIAN FAUSTINO</t>
  </si>
  <si>
    <t>1001231494</t>
  </si>
  <si>
    <t>01231494</t>
  </si>
  <si>
    <t>1169114321E3</t>
  </si>
  <si>
    <t>CESE POR LIMITE DE EDAD DE: JIMENEZ CAMPOS, MARIA VIRGINIA, Resolución Nº 2740-2013-UGELP</t>
  </si>
  <si>
    <t>OLIMPIA MARIA</t>
  </si>
  <si>
    <t>1001222769</t>
  </si>
  <si>
    <t>01222769</t>
  </si>
  <si>
    <t>1169114321E5</t>
  </si>
  <si>
    <t>REASIGNACION DE PERSONAL DOCENTE : LOAYZA HILARI, IRMA DELIA, Resolución Nº 142-07-UGELP</t>
  </si>
  <si>
    <t>JULIA DORIS</t>
  </si>
  <si>
    <t>1001224656</t>
  </si>
  <si>
    <t>01224656</t>
  </si>
  <si>
    <t>1169114321E9</t>
  </si>
  <si>
    <t>ENCARGATURA DE:MEDINA GUTIERREZ, GLADYS NEMIA, Resolución Nº -</t>
  </si>
  <si>
    <t>1040814323</t>
  </si>
  <si>
    <t>40814323</t>
  </si>
  <si>
    <t>1169114331E3</t>
  </si>
  <si>
    <t>ASCENSO A CARGOS DIRECTIVOS : PARI HUMPIRI, UBALDO RODRIGO, Resolución Nº 1058-05-UGELP</t>
  </si>
  <si>
    <t>JUAN ALDO</t>
  </si>
  <si>
    <t>1009865202</t>
  </si>
  <si>
    <t>09865202</t>
  </si>
  <si>
    <t>1169114331E6</t>
  </si>
  <si>
    <t>LUCIA DEMETRINA</t>
  </si>
  <si>
    <t>1001218148</t>
  </si>
  <si>
    <t>01218148</t>
  </si>
  <si>
    <t>1169114331E7</t>
  </si>
  <si>
    <t>LUCRECIA ELSA</t>
  </si>
  <si>
    <t>1001234535</t>
  </si>
  <si>
    <t>01234535</t>
  </si>
  <si>
    <t>1169114331E9</t>
  </si>
  <si>
    <t>DAVID FABIAN</t>
  </si>
  <si>
    <t>1001227468</t>
  </si>
  <si>
    <t>01227468</t>
  </si>
  <si>
    <t>1169114341E3</t>
  </si>
  <si>
    <t>PERMUTA DE: MERMA MENDOZA, ALBERTO, Resolución Nº 2011-2016-UGELP</t>
  </si>
  <si>
    <t>WILLY HERACLIDES</t>
  </si>
  <si>
    <t>1040365427</t>
  </si>
  <si>
    <t>40365427</t>
  </si>
  <si>
    <t>1169114311E6</t>
  </si>
  <si>
    <t>ANGEL HUGO</t>
  </si>
  <si>
    <t>1001234036</t>
  </si>
  <si>
    <t>01234036</t>
  </si>
  <si>
    <t>1169114331E1</t>
  </si>
  <si>
    <t>YONI JESUS</t>
  </si>
  <si>
    <t>1001311361</t>
  </si>
  <si>
    <t>01311361</t>
  </si>
  <si>
    <t>1169114321E7</t>
  </si>
  <si>
    <t>HUARMANILLO</t>
  </si>
  <si>
    <t>1001284607</t>
  </si>
  <si>
    <t>01284607</t>
  </si>
  <si>
    <t>1169114321E0</t>
  </si>
  <si>
    <t>1001287982</t>
  </si>
  <si>
    <t>01287982</t>
  </si>
  <si>
    <t>1169114321E4</t>
  </si>
  <si>
    <t>AUXILIAR DE LABORATORIO</t>
  </si>
  <si>
    <t>1001216856</t>
  </si>
  <si>
    <t>01216856</t>
  </si>
  <si>
    <t>1169114321E6</t>
  </si>
  <si>
    <t>CESE POR LIMITE DE EDAD DE: MAMANI CHINO, GREGORIO, Resolución Nº 4803-15-UGELP</t>
  </si>
  <si>
    <t>1023853429</t>
  </si>
  <si>
    <t>23853429</t>
  </si>
  <si>
    <t>1169114321E8</t>
  </si>
  <si>
    <t>CESE DE : MAYTA QUISPE, FELIX JULIAN, Resolución Nº 1850-10-UGELP</t>
  </si>
  <si>
    <t>GREGORIO JOSE</t>
  </si>
  <si>
    <t>1001231567</t>
  </si>
  <si>
    <t>01231567</t>
  </si>
  <si>
    <t>921441215917</t>
  </si>
  <si>
    <t>TRANSFERENCIA DE PLAZA: RD N° 1461-2008-DREP</t>
  </si>
  <si>
    <t>SAIRITUPA</t>
  </si>
  <si>
    <t>ELOY NATALIO</t>
  </si>
  <si>
    <t>1001210008</t>
  </si>
  <si>
    <t>01210008</t>
  </si>
  <si>
    <t>0578773</t>
  </si>
  <si>
    <t>LY023092</t>
  </si>
  <si>
    <t>IES INDEPENDENCIA NACIONAL PUNO</t>
  </si>
  <si>
    <t>1130114311E9</t>
  </si>
  <si>
    <t>CESE A SOLICITUD DE: CALIZAYA ZEVALLOS, JOSE ANGEL, Resolución Nº 4040-2014-UGELP</t>
  </si>
  <si>
    <t>GUIDO HERNAN</t>
  </si>
  <si>
    <t>1001209370</t>
  </si>
  <si>
    <t>01209370</t>
  </si>
  <si>
    <t>1130114361E8</t>
  </si>
  <si>
    <t>WILBER RAFAEL</t>
  </si>
  <si>
    <t>1001308197</t>
  </si>
  <si>
    <t>01308197</t>
  </si>
  <si>
    <t>1130114361E4</t>
  </si>
  <si>
    <t>ASESOR</t>
  </si>
  <si>
    <t>CESE DE MAYDANA VILCA MARTHA</t>
  </si>
  <si>
    <t>ELBA BETTY</t>
  </si>
  <si>
    <t>1001221887</t>
  </si>
  <si>
    <t>01221887</t>
  </si>
  <si>
    <t>1130114361E5</t>
  </si>
  <si>
    <t>CESE DE MONTALVO RIVERA FREDDY JUSTO</t>
  </si>
  <si>
    <t>MARICRUZ</t>
  </si>
  <si>
    <t>1001226736</t>
  </si>
  <si>
    <t>01226736</t>
  </si>
  <si>
    <t>1130114361E6</t>
  </si>
  <si>
    <t>CESE DE CARREON PANCA ELOY</t>
  </si>
  <si>
    <t>GLORIA URSULA</t>
  </si>
  <si>
    <t>1001222864</t>
  </si>
  <si>
    <t>01222864</t>
  </si>
  <si>
    <t>1115214712E2</t>
  </si>
  <si>
    <t>REUBICACION DE PLAZA OCUPADA: Resolución Nº 945-12-UGELP</t>
  </si>
  <si>
    <t>1002420576</t>
  </si>
  <si>
    <t>02420576</t>
  </si>
  <si>
    <t>1130114311E0</t>
  </si>
  <si>
    <t>ENCARGATURA DE:CASTILLO MENDOZA, GLORIA URSULA, Resolución Nº -</t>
  </si>
  <si>
    <t>SULLCA</t>
  </si>
  <si>
    <t>1024715263</t>
  </si>
  <si>
    <t>24715263</t>
  </si>
  <si>
    <t>1130114311E2</t>
  </si>
  <si>
    <t>CESE POR LIMITE DE EDAD DE: ACEITUNO VARGAS, PEDRO, Resolución Nº 1617-13-UGELP</t>
  </si>
  <si>
    <t>1002142210</t>
  </si>
  <si>
    <t>02142210</t>
  </si>
  <si>
    <t>1130114311E8</t>
  </si>
  <si>
    <t>EDWIN ELIAS</t>
  </si>
  <si>
    <t>1001204367</t>
  </si>
  <si>
    <t>01204367</t>
  </si>
  <si>
    <t>1130114321E2</t>
  </si>
  <si>
    <t>TONCONI</t>
  </si>
  <si>
    <t>JUSTO ARSENIO</t>
  </si>
  <si>
    <t>1001223411</t>
  </si>
  <si>
    <t>01223411</t>
  </si>
  <si>
    <t>1130114321E4</t>
  </si>
  <si>
    <t>BELISARIO</t>
  </si>
  <si>
    <t>1001221820</t>
  </si>
  <si>
    <t>01221820</t>
  </si>
  <si>
    <t>1130114321E7</t>
  </si>
  <si>
    <t>1130114321E8</t>
  </si>
  <si>
    <t>SIXTO PRIMITIVO</t>
  </si>
  <si>
    <t>1001340263</t>
  </si>
  <si>
    <t>01340263</t>
  </si>
  <si>
    <t>1130114331E0</t>
  </si>
  <si>
    <t>1004748104</t>
  </si>
  <si>
    <t>04748104</t>
  </si>
  <si>
    <t>1130114331E1</t>
  </si>
  <si>
    <t>1001212359</t>
  </si>
  <si>
    <t>01212359</t>
  </si>
  <si>
    <t>1130114331E3</t>
  </si>
  <si>
    <t>TROADIO</t>
  </si>
  <si>
    <t>1002144979</t>
  </si>
  <si>
    <t>02144979</t>
  </si>
  <si>
    <t>1130114331E5</t>
  </si>
  <si>
    <t>PERMUTA DE PERSONAL NOMBRADO : HUAYCANI NAVARRO, BASILIO, Resolución Nº 070-07-UGELP</t>
  </si>
  <si>
    <t>FERMIN SATURNINO</t>
  </si>
  <si>
    <t>1001285365</t>
  </si>
  <si>
    <t>01285365</t>
  </si>
  <si>
    <t>1130114331E6</t>
  </si>
  <si>
    <t>HERMOSILLA</t>
  </si>
  <si>
    <t>1001204665</t>
  </si>
  <si>
    <t>01204665</t>
  </si>
  <si>
    <t>1130114331E7</t>
  </si>
  <si>
    <t>1001225536</t>
  </si>
  <si>
    <t>01225536</t>
  </si>
  <si>
    <t>1130114331E8</t>
  </si>
  <si>
    <t>CESE DE PERSONAL NOMBRADO : MAMANI APAZA, ROBERTO PERFECTO, Resolución Nº 1139-05-DREP</t>
  </si>
  <si>
    <t>MATIAS</t>
  </si>
  <si>
    <t>1001207548</t>
  </si>
  <si>
    <t>01207548</t>
  </si>
  <si>
    <t>1130114341E0</t>
  </si>
  <si>
    <t>GILDA MARGOT</t>
  </si>
  <si>
    <t>1001289343</t>
  </si>
  <si>
    <t>01289343</t>
  </si>
  <si>
    <t>1130114341E3</t>
  </si>
  <si>
    <t>QUINTIN MAXIMIANO</t>
  </si>
  <si>
    <t>1001227234</t>
  </si>
  <si>
    <t>01227234</t>
  </si>
  <si>
    <t>1130114341E6</t>
  </si>
  <si>
    <t>ENCARGATURA DE:ORDOÑEZ QUISPE, ELBA BETTY, Resolución Nº -</t>
  </si>
  <si>
    <t>YHONY</t>
  </si>
  <si>
    <t>1001325433</t>
  </si>
  <si>
    <t>01325433</t>
  </si>
  <si>
    <t>1130114341E7</t>
  </si>
  <si>
    <t>DESIGNACION COMO DIRECTIVO DE I.E. (R.S.G. 1551-2014) DE PACHECO FLORES, PEDRO ELARD</t>
  </si>
  <si>
    <t>HARRY</t>
  </si>
  <si>
    <t>1045225108</t>
  </si>
  <si>
    <t>45225108</t>
  </si>
  <si>
    <t>1130114341E8</t>
  </si>
  <si>
    <t>CESE POR LIMITE DE EDAD DE: PACO CHINO, MARIA, Resolución Nº 4050-16-UGELP</t>
  </si>
  <si>
    <t>RONDON</t>
  </si>
  <si>
    <t>1001287741</t>
  </si>
  <si>
    <t>01287741</t>
  </si>
  <si>
    <t>1130114341E9</t>
  </si>
  <si>
    <t>CELINA NELIDA</t>
  </si>
  <si>
    <t>1001281021</t>
  </si>
  <si>
    <t>01281021</t>
  </si>
  <si>
    <t>1130114351E1</t>
  </si>
  <si>
    <t>GREGORIA BACILIA</t>
  </si>
  <si>
    <t>1001223758</t>
  </si>
  <si>
    <t>01223758</t>
  </si>
  <si>
    <t>1130114351E2</t>
  </si>
  <si>
    <t>AGRIPINA MARIA</t>
  </si>
  <si>
    <t>1001204504</t>
  </si>
  <si>
    <t>01204504</t>
  </si>
  <si>
    <t>1130114351E3</t>
  </si>
  <si>
    <t>CESE POR FALLECIMIENTO DE: PEREZ TITO, FERNANDO CONSTANTINO, Resolución Nº 2547-2017-UGELP</t>
  </si>
  <si>
    <t>1130114351E5</t>
  </si>
  <si>
    <t>INCAHUANACO</t>
  </si>
  <si>
    <t>1130114351E6</t>
  </si>
  <si>
    <t>LOURDES AGUEDA</t>
  </si>
  <si>
    <t>1001234420</t>
  </si>
  <si>
    <t>01234420</t>
  </si>
  <si>
    <t>1130114351E7</t>
  </si>
  <si>
    <t>1001228142</t>
  </si>
  <si>
    <t>01228142</t>
  </si>
  <si>
    <t>1130114351E8</t>
  </si>
  <si>
    <t>1001282673</t>
  </si>
  <si>
    <t>01282673</t>
  </si>
  <si>
    <t>1130114351E9</t>
  </si>
  <si>
    <t>ASCENSO A CARGOS DIRECTIVOS : TAPIA FLORES, WILBER RAFAEL, Resolución Nº 1064-05-UGELP</t>
  </si>
  <si>
    <t>YONY ABELARDO</t>
  </si>
  <si>
    <t>1080416857</t>
  </si>
  <si>
    <t>80416857</t>
  </si>
  <si>
    <t>1130114361E0</t>
  </si>
  <si>
    <t>CESE POR LIMITE DE EDAD DE: ONOFRE TTITO, LUISA, Resolución Nº 4176-15-UGELP</t>
  </si>
  <si>
    <t>ROLANDO IGNACIO</t>
  </si>
  <si>
    <t>1001289589</t>
  </si>
  <si>
    <t>01289589</t>
  </si>
  <si>
    <t>1130114361E1</t>
  </si>
  <si>
    <t>ENCARGATURA DE:VARGAS MARON, MARICRUZ, Resolución Nº -</t>
  </si>
  <si>
    <t>JULIO ROGELIO</t>
  </si>
  <si>
    <t>1029681288</t>
  </si>
  <si>
    <t>29681288</t>
  </si>
  <si>
    <t>1130114361E2</t>
  </si>
  <si>
    <t>CESE POR LIMITE DE EDAD DE: VARGAS VILLANUEVA, JUAN, Resolución Nº 4041-16-UGELP</t>
  </si>
  <si>
    <t>MUCHA</t>
  </si>
  <si>
    <t>AMANDA ROSAURA</t>
  </si>
  <si>
    <t>1008585449</t>
  </si>
  <si>
    <t>08585449</t>
  </si>
  <si>
    <t>1130114361E3</t>
  </si>
  <si>
    <t>HERLES</t>
  </si>
  <si>
    <t>1023802091</t>
  </si>
  <si>
    <t>23802091</t>
  </si>
  <si>
    <t>1130114361E9</t>
  </si>
  <si>
    <t>REUBICACION DE PLAZA OCUPADA : Resolución Nº 597-UGELP</t>
  </si>
  <si>
    <t>PEDRO WILFREDO</t>
  </si>
  <si>
    <t>1001229063</t>
  </si>
  <si>
    <t>01229063</t>
  </si>
  <si>
    <t>1130114371E1</t>
  </si>
  <si>
    <t>REUBICACION DE PLAZA OCUPADA : Resolución Nº 1101-06-UGELP</t>
  </si>
  <si>
    <t>ANDRES MAURO</t>
  </si>
  <si>
    <t>1001843400</t>
  </si>
  <si>
    <t>01843400</t>
  </si>
  <si>
    <t>1131214441E5</t>
  </si>
  <si>
    <t>REUBICACION DE PLAZA OCUPADA: Resolución Nº 419-13-UGELP</t>
  </si>
  <si>
    <t>1001235431</t>
  </si>
  <si>
    <t>01235431</t>
  </si>
  <si>
    <t>1161114751E2</t>
  </si>
  <si>
    <t>REUBICACION DE PLAZA VACANTE: Resolución Nº 126-1995-EF</t>
  </si>
  <si>
    <t>CARMEN JULIETA</t>
  </si>
  <si>
    <t>1041131555</t>
  </si>
  <si>
    <t>41131555</t>
  </si>
  <si>
    <t>PROFESOR (PROMOTOR CULTURAL)</t>
  </si>
  <si>
    <t>HUARANCCA</t>
  </si>
  <si>
    <t>1043469392</t>
  </si>
  <si>
    <t>43469392</t>
  </si>
  <si>
    <t>1130114321E3</t>
  </si>
  <si>
    <t>CESE A SOLICITUD DE: CHOQUE VILCA, DARIO NARCIZO, Resolución Nº 2305-2017-UGELP</t>
  </si>
  <si>
    <t>YUJRA VDA DE QUISPE</t>
  </si>
  <si>
    <t>VIVIANA</t>
  </si>
  <si>
    <t>1001305252</t>
  </si>
  <si>
    <t>01305252</t>
  </si>
  <si>
    <t>1130114331E2</t>
  </si>
  <si>
    <t>JULIO JULIAN</t>
  </si>
  <si>
    <t>1001211446</t>
  </si>
  <si>
    <t>01211446</t>
  </si>
  <si>
    <t>1130114341E5</t>
  </si>
  <si>
    <t>PERMUTA DE: OBREGON SAL Y ROSAS, YOLANDA, Resolución Nº 725-12-UGELP</t>
  </si>
  <si>
    <t>HECTOR PULIO</t>
  </si>
  <si>
    <t>1001220812</t>
  </si>
  <si>
    <t>01220812</t>
  </si>
  <si>
    <t>1130114351E0</t>
  </si>
  <si>
    <t>CESE A SOLICITUD DE: VALDIVIA CARRERA, HUGO ANDRES, Resolución Nº 1033-2015-UGELP</t>
  </si>
  <si>
    <t>MERCEDES MERY</t>
  </si>
  <si>
    <t>1001225650</t>
  </si>
  <si>
    <t>01225650</t>
  </si>
  <si>
    <t>1130114311E5</t>
  </si>
  <si>
    <t>ESPECIALISTA ADMINISTRATIVO</t>
  </si>
  <si>
    <t>MASIAS</t>
  </si>
  <si>
    <t>JUAN GUILLERMO</t>
  </si>
  <si>
    <t>F1</t>
  </si>
  <si>
    <t>1001218962</t>
  </si>
  <si>
    <t>01218962</t>
  </si>
  <si>
    <t>1130114311E6</t>
  </si>
  <si>
    <t>SECRETARIA I</t>
  </si>
  <si>
    <t>NELLY LIDENY</t>
  </si>
  <si>
    <t>1001313084</t>
  </si>
  <si>
    <t>01313084</t>
  </si>
  <si>
    <t>1130114311E7</t>
  </si>
  <si>
    <t>CESE DE : BAILON ORTEGA, TERESA, Resolución Nº 430-10-UGELP</t>
  </si>
  <si>
    <t>1001214257</t>
  </si>
  <si>
    <t>01214257</t>
  </si>
  <si>
    <t>1130114331E4</t>
  </si>
  <si>
    <t>TECNICO ADMINISTRATIVO III</t>
  </si>
  <si>
    <t>MARICELA</t>
  </si>
  <si>
    <t>PA</t>
  </si>
  <si>
    <t>1001217342</t>
  </si>
  <si>
    <t>01217342</t>
  </si>
  <si>
    <t>1130114341E2</t>
  </si>
  <si>
    <t>REASIGNACION POR INTERES PERSONAL DE:MELO MACHACA, GUMERCINDA, Resolución N° 4019-16-UGELP</t>
  </si>
  <si>
    <t>APOLINARIO</t>
  </si>
  <si>
    <t>1002140190</t>
  </si>
  <si>
    <t>02140190</t>
  </si>
  <si>
    <t>1130114341E4</t>
  </si>
  <si>
    <t>1130114321E0</t>
  </si>
  <si>
    <t>CESE A SOLICITUD DE: CUTIPA FLORES, JULIAN, Resolución Nº 2299-2017-UGELP</t>
  </si>
  <si>
    <t>MARTHA MARGOT</t>
  </si>
  <si>
    <t>1001203238</t>
  </si>
  <si>
    <t>01203238</t>
  </si>
  <si>
    <t>1130114321E1</t>
  </si>
  <si>
    <t>PEREA</t>
  </si>
  <si>
    <t>ROXANA JUDITH</t>
  </si>
  <si>
    <t>1001217175</t>
  </si>
  <si>
    <t>01217175</t>
  </si>
  <si>
    <t>1130114321E9</t>
  </si>
  <si>
    <t>1001219571</t>
  </si>
  <si>
    <t>01219571</t>
  </si>
  <si>
    <t>1130114331E9</t>
  </si>
  <si>
    <t>CIPRIANO</t>
  </si>
  <si>
    <t>1001785245</t>
  </si>
  <si>
    <t>01785245</t>
  </si>
  <si>
    <t>1130114341E1</t>
  </si>
  <si>
    <t>1001481484</t>
  </si>
  <si>
    <t>01481484</t>
  </si>
  <si>
    <t>1130114351E4</t>
  </si>
  <si>
    <t>CESE POR LIMITE DE EDAD DE: QUISPE FLORES, TEOFILO FAUSTINO, Resolución Nº 4004-16-UGELP</t>
  </si>
  <si>
    <t>MARCIA</t>
  </si>
  <si>
    <t>1001288494</t>
  </si>
  <si>
    <t>01288494</t>
  </si>
  <si>
    <t>0618447</t>
  </si>
  <si>
    <t>LY023104</t>
  </si>
  <si>
    <t>IES POLITECNICO HUASCAR</t>
  </si>
  <si>
    <t>1151214321E8</t>
  </si>
  <si>
    <t>UBICACION DE PROFESORES (de Directivo a Profesor) DE:CORTEZ SEGALES, EZEQUIEL</t>
  </si>
  <si>
    <t>ARANDA</t>
  </si>
  <si>
    <t>ROLANDO MARTIN</t>
  </si>
  <si>
    <t>1001328804</t>
  </si>
  <si>
    <t>01328804</t>
  </si>
  <si>
    <t>1151214311E2</t>
  </si>
  <si>
    <t>DESIGNACION DE: ALEMAN CRUZ, LUCILA. RD</t>
  </si>
  <si>
    <t>1040198926</t>
  </si>
  <si>
    <t>40198926</t>
  </si>
  <si>
    <t>1151214311E6</t>
  </si>
  <si>
    <t>ATOCHE</t>
  </si>
  <si>
    <t>1001224639</t>
  </si>
  <si>
    <t>01224639</t>
  </si>
  <si>
    <t>1151214311E8</t>
  </si>
  <si>
    <t>JUAN JOSE</t>
  </si>
  <si>
    <t>1151214311E9</t>
  </si>
  <si>
    <t>INES VICENTA</t>
  </si>
  <si>
    <t>1001228394</t>
  </si>
  <si>
    <t>01228394</t>
  </si>
  <si>
    <t>1151214321E1</t>
  </si>
  <si>
    <t>JUAN SABINO</t>
  </si>
  <si>
    <t>1001209623</t>
  </si>
  <si>
    <t>01209623</t>
  </si>
  <si>
    <t>1151214321E2</t>
  </si>
  <si>
    <t>MIREYA FLAVIA</t>
  </si>
  <si>
    <t>1001210708</t>
  </si>
  <si>
    <t>01210708</t>
  </si>
  <si>
    <t>1151214321E3</t>
  </si>
  <si>
    <t>1001205337</t>
  </si>
  <si>
    <t>01205337</t>
  </si>
  <si>
    <t>1151214321E5</t>
  </si>
  <si>
    <t>JERONIMO</t>
  </si>
  <si>
    <t>1001218537</t>
  </si>
  <si>
    <t>01218537</t>
  </si>
  <si>
    <t>1151214321E6</t>
  </si>
  <si>
    <t>REASIGNACION DE PERSONAL DOCENTE : IBAÑEZ BANDA, FELIX RICARDO, Resolución Nº 1484-04-UGEL</t>
  </si>
  <si>
    <t>SEGUNDINO</t>
  </si>
  <si>
    <t>1001215622</t>
  </si>
  <si>
    <t>01215622</t>
  </si>
  <si>
    <t>1151214321E7</t>
  </si>
  <si>
    <t>1001200781</t>
  </si>
  <si>
    <t>01200781</t>
  </si>
  <si>
    <t>1151214331E0</t>
  </si>
  <si>
    <t>LODY YURI</t>
  </si>
  <si>
    <t>1001305950</t>
  </si>
  <si>
    <t>01305950</t>
  </si>
  <si>
    <t>1151214331E2</t>
  </si>
  <si>
    <t>1001210479</t>
  </si>
  <si>
    <t>01210479</t>
  </si>
  <si>
    <t>1151214331E3</t>
  </si>
  <si>
    <t>ISIDRO MANUEL</t>
  </si>
  <si>
    <t>1001254174</t>
  </si>
  <si>
    <t>01254174</t>
  </si>
  <si>
    <t>1151214341E1</t>
  </si>
  <si>
    <t>PERMUTA DE: SALAZAR TICONA, JOSE LUIS, Resolución Nº 2628-2016-UGELP</t>
  </si>
  <si>
    <t>FREDDY FRANS</t>
  </si>
  <si>
    <t>1010510877</t>
  </si>
  <si>
    <t>10510877</t>
  </si>
  <si>
    <t>1151214341E2</t>
  </si>
  <si>
    <t>SUMI</t>
  </si>
  <si>
    <t>1001218406</t>
  </si>
  <si>
    <t>01218406</t>
  </si>
  <si>
    <t>1151214341E3</t>
  </si>
  <si>
    <t>TACORA</t>
  </si>
  <si>
    <t>ENRIQUE</t>
  </si>
  <si>
    <t>1001844061</t>
  </si>
  <si>
    <t>01844061</t>
  </si>
  <si>
    <t>1151214341E4</t>
  </si>
  <si>
    <t>1002144420</t>
  </si>
  <si>
    <t>02144420</t>
  </si>
  <si>
    <t>1151214341E9</t>
  </si>
  <si>
    <t>1001322174</t>
  </si>
  <si>
    <t>01322174</t>
  </si>
  <si>
    <t>1151214351E1</t>
  </si>
  <si>
    <t>REUBICACION Y/O ADECUACION DE PLAZA VACANTE : Resolución Nº 647-05-UGELP</t>
  </si>
  <si>
    <t>1001210650</t>
  </si>
  <si>
    <t>01210650</t>
  </si>
  <si>
    <t>1151214351E3</t>
  </si>
  <si>
    <t>LIVISI</t>
  </si>
  <si>
    <t>JULIO ENRIQUE</t>
  </si>
  <si>
    <t>1001231377</t>
  </si>
  <si>
    <t>01231377</t>
  </si>
  <si>
    <t>1151214351E4</t>
  </si>
  <si>
    <t>1001221774</t>
  </si>
  <si>
    <t>01221774</t>
  </si>
  <si>
    <t>1151214351E5</t>
  </si>
  <si>
    <t>REUBICACION Y/O ADECUACION DE PLAZA VACANTE : Resolución Nº 1594-06-UGELP</t>
  </si>
  <si>
    <t>1001307851</t>
  </si>
  <si>
    <t>01307851</t>
  </si>
  <si>
    <t>1151214311E7</t>
  </si>
  <si>
    <t>1001271526</t>
  </si>
  <si>
    <t>01271526</t>
  </si>
  <si>
    <t>1151214331E5</t>
  </si>
  <si>
    <t>CESE POR LIMITE DE EDAD DE: PINEDA CHAIÑA, GILMA GLADIS, Resolución Nº 3995-16-UGELP</t>
  </si>
  <si>
    <t>SHIRLEY</t>
  </si>
  <si>
    <t>1040433072</t>
  </si>
  <si>
    <t>40433072</t>
  </si>
  <si>
    <t>1151214311E5</t>
  </si>
  <si>
    <t>ARDILES</t>
  </si>
  <si>
    <t>PAEZ</t>
  </si>
  <si>
    <t>DINORA ARISONA SOLEDAD</t>
  </si>
  <si>
    <t>1001225129</t>
  </si>
  <si>
    <t>01225129</t>
  </si>
  <si>
    <t>1151214331E8</t>
  </si>
  <si>
    <t>MERILUZ CARMEN</t>
  </si>
  <si>
    <t>1001306896</t>
  </si>
  <si>
    <t>01306896</t>
  </si>
  <si>
    <t>1151214331E9</t>
  </si>
  <si>
    <t>TECNICO ADMINISTRATIVO II</t>
  </si>
  <si>
    <t>CESE A SOLICITUD DE: GALLEGOS GALLEGOS, EUSEBIO, Resolución Nº 1285-2013-UGEL-SR</t>
  </si>
  <si>
    <t>SANTIAGO</t>
  </si>
  <si>
    <t>1001204043</t>
  </si>
  <si>
    <t>01204043</t>
  </si>
  <si>
    <t>1151214311E3</t>
  </si>
  <si>
    <t>MARCELINO JESUS</t>
  </si>
  <si>
    <t>1001208414</t>
  </si>
  <si>
    <t>01208414</t>
  </si>
  <si>
    <t>1151214331E1</t>
  </si>
  <si>
    <t>CESE POR FALLECIMIENTO DE: ARPASI TAPIA, PEDRO, Resolución Nº 1262-16-UGELP</t>
  </si>
  <si>
    <t>CARLOS ALBERTO</t>
  </si>
  <si>
    <t>1001321363</t>
  </si>
  <si>
    <t>01321363</t>
  </si>
  <si>
    <t>1151214331E7</t>
  </si>
  <si>
    <t>LUORDES</t>
  </si>
  <si>
    <t>1001334256</t>
  </si>
  <si>
    <t>01334256</t>
  </si>
  <si>
    <t>1151214341E0</t>
  </si>
  <si>
    <t>NELIO FELIPE</t>
  </si>
  <si>
    <t>1001314362</t>
  </si>
  <si>
    <t>01314362</t>
  </si>
  <si>
    <t>1151214351E2</t>
  </si>
  <si>
    <t>REUBICACION DE PLAZA OCUPADA : Resolución Nº 1081-05-UGELP</t>
  </si>
  <si>
    <t>1001334092</t>
  </si>
  <si>
    <t>01334092</t>
  </si>
  <si>
    <t>0240176</t>
  </si>
  <si>
    <t>LY033005</t>
  </si>
  <si>
    <t>IES GRAN UNIDAD ESCOLAR SAN CARLOS</t>
  </si>
  <si>
    <t>1161114451E8</t>
  </si>
  <si>
    <t>DESIGNACION COMO DIRECTIVO DE: MAQUERA QUISPE, BERNABE SEGUN RSG Nº 279-2016</t>
  </si>
  <si>
    <t>1001220391</t>
  </si>
  <si>
    <t>01220391</t>
  </si>
  <si>
    <t>1161114491E2</t>
  </si>
  <si>
    <t>1001231134</t>
  </si>
  <si>
    <t>01231134</t>
  </si>
  <si>
    <t>1161124431E5</t>
  </si>
  <si>
    <t>UBICACION DE PROFESORES (de Directivo a Profesor) DE:SOTOMAYOR CHAMBI, RUBEN VAILON</t>
  </si>
  <si>
    <t>GABINO</t>
  </si>
  <si>
    <t>1001227341</t>
  </si>
  <si>
    <t>01227341</t>
  </si>
  <si>
    <t>1161124461E9</t>
  </si>
  <si>
    <t>UBICACION DE PROFESORES (de Directivo a Profesor) DE:VELASQUEZ BAILON, GUIDO HERNAN</t>
  </si>
  <si>
    <t>SIMON SAMUEL</t>
  </si>
  <si>
    <t>1001310123</t>
  </si>
  <si>
    <t>01310123</t>
  </si>
  <si>
    <t>1161124481E5</t>
  </si>
  <si>
    <t>UBICACION DE PROFESORES (de Directivo a Profesor) DE:TINTA VASQUEZ, MARIO AURELIO</t>
  </si>
  <si>
    <t>MARIO JACINTO</t>
  </si>
  <si>
    <t>1001208051</t>
  </si>
  <si>
    <t>01208051</t>
  </si>
  <si>
    <t>1161114401E7</t>
  </si>
  <si>
    <t>CESE DE PERSONAL NOMBRADO : PINEDA CRUZ, AURELIO NILO, Resolución Nº 795-05-DREP</t>
  </si>
  <si>
    <t>1001304371</t>
  </si>
  <si>
    <t>01304371</t>
  </si>
  <si>
    <t>1161114401E8</t>
  </si>
  <si>
    <t>COORDINADOR DE TUTORIA Y ORIENTACION EDUCATIVA</t>
  </si>
  <si>
    <t>MARIO HERNAN</t>
  </si>
  <si>
    <t>1001212080</t>
  </si>
  <si>
    <t>01212080</t>
  </si>
  <si>
    <t>1161114411E8</t>
  </si>
  <si>
    <t>JEFE DE TALLER DE ELECTRICIDAD</t>
  </si>
  <si>
    <t>ARANZABAL</t>
  </si>
  <si>
    <t>MASHIRO DAVID</t>
  </si>
  <si>
    <t>1001317842</t>
  </si>
  <si>
    <t>01317842</t>
  </si>
  <si>
    <t>1161114441E5</t>
  </si>
  <si>
    <t>1001249068</t>
  </si>
  <si>
    <t>01249068</t>
  </si>
  <si>
    <t>1161114441E9</t>
  </si>
  <si>
    <t>DESIGNACION COMO DIRECTIVO DE I.E. (R.S.G. 1551-2014) DE CUENTAS ALVARADO, MARIO JACINTO</t>
  </si>
  <si>
    <t>GLADYS SABINA</t>
  </si>
  <si>
    <t>1001264117</t>
  </si>
  <si>
    <t>01264117</t>
  </si>
  <si>
    <t>1161114451E7</t>
  </si>
  <si>
    <t>COORDINADOR ACADEMICO</t>
  </si>
  <si>
    <t>CESE DE : GALVEZ ILASACA, LUIS ALBERTO, Resolución Nº 1222-06-DREP</t>
  </si>
  <si>
    <t>IBAÑEZ</t>
  </si>
  <si>
    <t>BANDA</t>
  </si>
  <si>
    <t>FELIX RICARDO</t>
  </si>
  <si>
    <t>1001232712</t>
  </si>
  <si>
    <t>01232712</t>
  </si>
  <si>
    <t>1161114461E0</t>
  </si>
  <si>
    <t>DESIGNACION COMO DIRECTIVO DE I.E. (R.S.G. 1551-2014) DE JULI CONTRERAS, CARLOS</t>
  </si>
  <si>
    <t>WILFREDO JOHN</t>
  </si>
  <si>
    <t>1001304293</t>
  </si>
  <si>
    <t>01304293</t>
  </si>
  <si>
    <t>1161114461E1</t>
  </si>
  <si>
    <t>JAVIER JORGE</t>
  </si>
  <si>
    <t>1001216301</t>
  </si>
  <si>
    <t>01216301</t>
  </si>
  <si>
    <t>1161114461E8</t>
  </si>
  <si>
    <t>MAXIMO ALBERTO</t>
  </si>
  <si>
    <t>1001216333</t>
  </si>
  <si>
    <t>01216333</t>
  </si>
  <si>
    <t>1161114471E4</t>
  </si>
  <si>
    <t>CESE POR LIMITE DE EDAD DE: MACHACA CRESPO, ROBERTO, Resolución Nº 2759-2013-UGELP</t>
  </si>
  <si>
    <t>FELIX WILBER</t>
  </si>
  <si>
    <t>1001305823</t>
  </si>
  <si>
    <t>01305823</t>
  </si>
  <si>
    <t>1161114491E7</t>
  </si>
  <si>
    <t>MADONIO</t>
  </si>
  <si>
    <t>1001232646</t>
  </si>
  <si>
    <t>01232646</t>
  </si>
  <si>
    <t>1161124411E0</t>
  </si>
  <si>
    <t>GUYER ZENON</t>
  </si>
  <si>
    <t>1001234971</t>
  </si>
  <si>
    <t>01234971</t>
  </si>
  <si>
    <t>1161124411E1</t>
  </si>
  <si>
    <t>PORTO</t>
  </si>
  <si>
    <t>1001224026</t>
  </si>
  <si>
    <t>01224026</t>
  </si>
  <si>
    <t>1161124411E5</t>
  </si>
  <si>
    <t>CESE POR LIMITE DE EDAD DE: QUISPE ARUHUANCA, AUGUSTO GIL, Resolución Nº 4183-15-UGELP</t>
  </si>
  <si>
    <t>CORINA MARCELINA</t>
  </si>
  <si>
    <t>1001235638</t>
  </si>
  <si>
    <t>01235638</t>
  </si>
  <si>
    <t>1161124411E7</t>
  </si>
  <si>
    <t>ROTACION POR ESPECIALID.DOCENTE/ASCENSO ADMINISTRATIVO : QUISPE MAMANI, IRENE ROSA, Resolu</t>
  </si>
  <si>
    <t>CLAUDIO MARCOS</t>
  </si>
  <si>
    <t>1001683414</t>
  </si>
  <si>
    <t>01683414</t>
  </si>
  <si>
    <t>1161124441E1</t>
  </si>
  <si>
    <t>ASCENSO A CARGOS DIRECTIVOS : TINTA VASQUEZ, MARIO AURELIO, Resolución Nº 1064-05-UGELP</t>
  </si>
  <si>
    <t>MARUJA HILDA</t>
  </si>
  <si>
    <t>1001204730</t>
  </si>
  <si>
    <t>01204730</t>
  </si>
  <si>
    <t>1161124441E5</t>
  </si>
  <si>
    <t>EDWARD HIPOLITO</t>
  </si>
  <si>
    <t>1024666614</t>
  </si>
  <si>
    <t>24666614</t>
  </si>
  <si>
    <t>1161124451E4</t>
  </si>
  <si>
    <t>ARMANDO EDWIN</t>
  </si>
  <si>
    <t>1001222013</t>
  </si>
  <si>
    <t>01222013</t>
  </si>
  <si>
    <t>1161124461E8</t>
  </si>
  <si>
    <t>CESE DE VASQUEZ BOMBILLA FERMIN GUILLERMO RD. 4509-03 DREP</t>
  </si>
  <si>
    <t>1161124471E2</t>
  </si>
  <si>
    <t>JEFE DE DEPARTAMENTO</t>
  </si>
  <si>
    <t>CESE MALDONADO ZANABRIA JESUS ANIBAL RD. 3146-03</t>
  </si>
  <si>
    <t>WILFREDO REMBERTO</t>
  </si>
  <si>
    <t>1001280929</t>
  </si>
  <si>
    <t>01280929</t>
  </si>
  <si>
    <t>1161124471E3</t>
  </si>
  <si>
    <t>DESIGNACION COMO DIRECTIVO DE I.E. (R.S.G. 1551-2014) DE MAMANI MAMANI, ELIAS</t>
  </si>
  <si>
    <t>JUAN ENRIQUE</t>
  </si>
  <si>
    <t>1002423191</t>
  </si>
  <si>
    <t>02423191</t>
  </si>
  <si>
    <t>1161124471E4</t>
  </si>
  <si>
    <t>JEFE DE TALLER</t>
  </si>
  <si>
    <t>CESE DE MACHACA ROJAS SAMUEL</t>
  </si>
  <si>
    <t>SIMON DAMIAN</t>
  </si>
  <si>
    <t>1001285662</t>
  </si>
  <si>
    <t>01285662</t>
  </si>
  <si>
    <t>1161124471E5</t>
  </si>
  <si>
    <t>CESE DE DIONICIO CHOQUEMAMANI QUISPE</t>
  </si>
  <si>
    <t>1001224581</t>
  </si>
  <si>
    <t>01224581</t>
  </si>
  <si>
    <t>1161124471E7</t>
  </si>
  <si>
    <t>CESE DE TORRES BRAVO SALVADOR</t>
  </si>
  <si>
    <t>AMERICO ESTEBAN</t>
  </si>
  <si>
    <t>1001232053</t>
  </si>
  <si>
    <t>01232053</t>
  </si>
  <si>
    <t>1161124471E8</t>
  </si>
  <si>
    <t>CESE DE QUISPE MACHACA GILBERTO WILFREDO RD. 2696-03 DREP</t>
  </si>
  <si>
    <t>TRUJILLO</t>
  </si>
  <si>
    <t>ORTIZ DE ORUE</t>
  </si>
  <si>
    <t>HECTOR ANIBAL</t>
  </si>
  <si>
    <t>1001333170</t>
  </si>
  <si>
    <t>01333170</t>
  </si>
  <si>
    <t>1161124471E9</t>
  </si>
  <si>
    <t>JEFE DE TALLER DE MECANICA</t>
  </si>
  <si>
    <t>CESE DE COAQUIRA HERMOSA SERGIO JULIAN RD 10318-03</t>
  </si>
  <si>
    <t>CANAHUA</t>
  </si>
  <si>
    <t>WITHMAN JUAN</t>
  </si>
  <si>
    <t>1001211914</t>
  </si>
  <si>
    <t>01211914</t>
  </si>
  <si>
    <t>1161124491E3</t>
  </si>
  <si>
    <t>JEFE DE DPTO. COMPUTACION E INFORMATICA</t>
  </si>
  <si>
    <t>JOSE PANFILO</t>
  </si>
  <si>
    <t>1008347804</t>
  </si>
  <si>
    <t>08347804</t>
  </si>
  <si>
    <t>1115613622E3</t>
  </si>
  <si>
    <t>REUBICACION DE PLAZA VACANTE: Resolución Nº 3224-14-UGELP</t>
  </si>
  <si>
    <t>TINTA</t>
  </si>
  <si>
    <t>MARIO AURELIO</t>
  </si>
  <si>
    <t>1001223519</t>
  </si>
  <si>
    <t>01223519</t>
  </si>
  <si>
    <t>1121110321E4</t>
  </si>
  <si>
    <t>ADECUACION DE PLAZA: Resolución Nº DEL 2004</t>
  </si>
  <si>
    <t>MARIANELA</t>
  </si>
  <si>
    <t>1001327749</t>
  </si>
  <si>
    <t>01327749</t>
  </si>
  <si>
    <t>1151214331E4</t>
  </si>
  <si>
    <t>DESIGNACION COMO ESPECIALISTA EN EDUCACION DE MANSILLA PARI, MARCO ADRIAN RSG Nº 279-2016</t>
  </si>
  <si>
    <t>1042395358</t>
  </si>
  <si>
    <t>42395358</t>
  </si>
  <si>
    <t>1161114401E0</t>
  </si>
  <si>
    <t>CESE A SOLICITUD DE: POMARI APAZA, VICTOR, Resolución Nº 3223-14-UGELP</t>
  </si>
  <si>
    <t>ENCARGATURA DE:GAMARRA JAEN, WILFREDO JOHN, Resolución Nº -</t>
  </si>
  <si>
    <t>1041115226</t>
  </si>
  <si>
    <t>41115226</t>
  </si>
  <si>
    <t>1161114401E2</t>
  </si>
  <si>
    <t>CESE A SOLICITUD DE: PERCA PEREZ, JULIO EDSON, Resolución Nº 2000</t>
  </si>
  <si>
    <t>YURI</t>
  </si>
  <si>
    <t>1001326780</t>
  </si>
  <si>
    <t>01326780</t>
  </si>
  <si>
    <t>1161114401E3</t>
  </si>
  <si>
    <t>JAIME MAXIMO</t>
  </si>
  <si>
    <t>1001307605</t>
  </si>
  <si>
    <t>01307605</t>
  </si>
  <si>
    <t>1161114401E4</t>
  </si>
  <si>
    <t>CESE A SOLICITUD DE: PEREZ MORENO, MIGUEL OSCAR, Resolución Nº 605-16-UGELP</t>
  </si>
  <si>
    <t>BARRAZA</t>
  </si>
  <si>
    <t>MARUJA ERNESTINA</t>
  </si>
  <si>
    <t>1001314477</t>
  </si>
  <si>
    <t>01314477</t>
  </si>
  <si>
    <t>1161114401E6</t>
  </si>
  <si>
    <t>DESIGNACION COMO DIRECTIVO DE I.E. (R.S.G. 1551-2014) DE VALDIVIA TORO, ROBER</t>
  </si>
  <si>
    <t>ADOLFO ISAAC</t>
  </si>
  <si>
    <t>1042306595</t>
  </si>
  <si>
    <t>42306595</t>
  </si>
  <si>
    <t>1161114411E0</t>
  </si>
  <si>
    <t>1001215299</t>
  </si>
  <si>
    <t>01215299</t>
  </si>
  <si>
    <t>1161114411E2</t>
  </si>
  <si>
    <t>CESE A SOLICITUD DE: AGUILAR PACHO, TEOFILO FELIX, Resolución Nº 2244-15-UGELP</t>
  </si>
  <si>
    <t>1001327978</t>
  </si>
  <si>
    <t>01327978</t>
  </si>
  <si>
    <t>1161114411E3</t>
  </si>
  <si>
    <t>AMERICO ROGER</t>
  </si>
  <si>
    <t>1001215599</t>
  </si>
  <si>
    <t>01215599</t>
  </si>
  <si>
    <t>1161114411E4</t>
  </si>
  <si>
    <t>DESIGNACION COMO DIRECTIVO DE: ALIAGA ARPASI, MIGUEL ANGEL SEGUN RSG Nº 279-2016</t>
  </si>
  <si>
    <t>1161114411E5</t>
  </si>
  <si>
    <t>ALOSILLA</t>
  </si>
  <si>
    <t>1001214036</t>
  </si>
  <si>
    <t>01214036</t>
  </si>
  <si>
    <t>1161114411E6</t>
  </si>
  <si>
    <t>1001232079</t>
  </si>
  <si>
    <t>01232079</t>
  </si>
  <si>
    <t>1161114421E0</t>
  </si>
  <si>
    <t>GUIDO JOSE</t>
  </si>
  <si>
    <t>1161114421E2</t>
  </si>
  <si>
    <t>1001311505</t>
  </si>
  <si>
    <t>01311505</t>
  </si>
  <si>
    <t>1161114421E3</t>
  </si>
  <si>
    <t>1001200738</t>
  </si>
  <si>
    <t>01200738</t>
  </si>
  <si>
    <t>1161114421E5</t>
  </si>
  <si>
    <t>1001205528</t>
  </si>
  <si>
    <t>01205528</t>
  </si>
  <si>
    <t>1161114421E6</t>
  </si>
  <si>
    <t>DESIGNACION COMO DIRECTIVO DE I.E. (R.S.G. 1551-2014) DE SOTOMAYOR CHAMBI, RUBEN VAILON</t>
  </si>
  <si>
    <t>1040208928</t>
  </si>
  <si>
    <t>40208928</t>
  </si>
  <si>
    <t>1161114421E7</t>
  </si>
  <si>
    <t>1001776259</t>
  </si>
  <si>
    <t>01776259</t>
  </si>
  <si>
    <t>1161114421E9</t>
  </si>
  <si>
    <t>DESIGNACION COMO DIRECTIVO DE I.E. (R.S.G. 1551-2014) DE VELASQUEZ BAILON, GUIDO HERNAN</t>
  </si>
  <si>
    <t>1042978155</t>
  </si>
  <si>
    <t>42978155</t>
  </si>
  <si>
    <t>1161114431E0</t>
  </si>
  <si>
    <t>1001227382</t>
  </si>
  <si>
    <t>01227382</t>
  </si>
  <si>
    <t>1161114431E1</t>
  </si>
  <si>
    <t>CESE DE PERSONAL NOMBRADO : CHAMBI VARGAS, JUAN, Resolución Nº 989-06-DREP</t>
  </si>
  <si>
    <t>1001223396</t>
  </si>
  <si>
    <t>01223396</t>
  </si>
  <si>
    <t>1161114431E3</t>
  </si>
  <si>
    <t>JALIRE</t>
  </si>
  <si>
    <t>1001213135</t>
  </si>
  <si>
    <t>01213135</t>
  </si>
  <si>
    <t>1161114431E4</t>
  </si>
  <si>
    <t>EUGENIA RINA</t>
  </si>
  <si>
    <t>1001204275</t>
  </si>
  <si>
    <t>01204275</t>
  </si>
  <si>
    <t>1161114431E6</t>
  </si>
  <si>
    <t>ENCARGATURA DE:CHOQUE MAQUERA, SIMON DAMIAN, Resolución Nº -</t>
  </si>
  <si>
    <t>1161114441E1</t>
  </si>
  <si>
    <t>1002425885</t>
  </si>
  <si>
    <t>02425885</t>
  </si>
  <si>
    <t>1161114441E2</t>
  </si>
  <si>
    <t>ENCARGATURA DE:CONDORI MACHACA, JUAN ENRIQUE, Resolución Nº -</t>
  </si>
  <si>
    <t>1161114441E3</t>
  </si>
  <si>
    <t>ALFREDO RICARDO</t>
  </si>
  <si>
    <t>1001201174</t>
  </si>
  <si>
    <t>01201174</t>
  </si>
  <si>
    <t>1161114441E4</t>
  </si>
  <si>
    <t>QUEA</t>
  </si>
  <si>
    <t>1001307267</t>
  </si>
  <si>
    <t>01307267</t>
  </si>
  <si>
    <t>1161114441E6</t>
  </si>
  <si>
    <t>1001201184</t>
  </si>
  <si>
    <t>01201184</t>
  </si>
  <si>
    <t>1161114441E7</t>
  </si>
  <si>
    <t>1001217116</t>
  </si>
  <si>
    <t>01217116</t>
  </si>
  <si>
    <t>1161114441E8</t>
  </si>
  <si>
    <t>1001200254</t>
  </si>
  <si>
    <t>01200254</t>
  </si>
  <si>
    <t>1161114451E3</t>
  </si>
  <si>
    <t>NESTOR HUGO</t>
  </si>
  <si>
    <t>1001211087</t>
  </si>
  <si>
    <t>01211087</t>
  </si>
  <si>
    <t>1161114451E5</t>
  </si>
  <si>
    <t>CESE POR LIMITE DE EDAD DE: FLORIDO SANCHEZ, FRIDA, Resolución Nº 1616-13-UGELP</t>
  </si>
  <si>
    <t>ESPERILLA</t>
  </si>
  <si>
    <t>ROXANA NORA</t>
  </si>
  <si>
    <t>1001335040</t>
  </si>
  <si>
    <t>01335040</t>
  </si>
  <si>
    <t>1161114451E6</t>
  </si>
  <si>
    <t>1001236830</t>
  </si>
  <si>
    <t>01236830</t>
  </si>
  <si>
    <t>1161114451E9</t>
  </si>
  <si>
    <t>NORCA FREDISVINDA</t>
  </si>
  <si>
    <t>1001209604</t>
  </si>
  <si>
    <t>01209604</t>
  </si>
  <si>
    <t>1161114461E3</t>
  </si>
  <si>
    <t>WAGNER GROBER</t>
  </si>
  <si>
    <t>1001315944</t>
  </si>
  <si>
    <t>01315944</t>
  </si>
  <si>
    <t>1161114461E4</t>
  </si>
  <si>
    <t>ENCARGATURA DE:HERRERA SALINAS, GLADYS SABINA, Resolución Nº -</t>
  </si>
  <si>
    <t>1161114461E5</t>
  </si>
  <si>
    <t>1001220819</t>
  </si>
  <si>
    <t>01220819</t>
  </si>
  <si>
    <t>1161114461E6</t>
  </si>
  <si>
    <t>1001219588</t>
  </si>
  <si>
    <t>01219588</t>
  </si>
  <si>
    <t>1161114461E7</t>
  </si>
  <si>
    <t>HUAYTA</t>
  </si>
  <si>
    <t>ALVARO ALFREDO</t>
  </si>
  <si>
    <t>1002145614</t>
  </si>
  <si>
    <t>02145614</t>
  </si>
  <si>
    <t>1161114471E0</t>
  </si>
  <si>
    <t>MANDAMIENTOS</t>
  </si>
  <si>
    <t>1001844071</t>
  </si>
  <si>
    <t>01844071</t>
  </si>
  <si>
    <t>1161114471E1</t>
  </si>
  <si>
    <t>ZOILA</t>
  </si>
  <si>
    <t>1029288633</t>
  </si>
  <si>
    <t>29288633</t>
  </si>
  <si>
    <t>1161114471E2</t>
  </si>
  <si>
    <t>ALFONSO POLICARPO</t>
  </si>
  <si>
    <t>1001220828</t>
  </si>
  <si>
    <t>01220828</t>
  </si>
  <si>
    <t>1161114471E3</t>
  </si>
  <si>
    <t>DENIS SEBASTIAN</t>
  </si>
  <si>
    <t>1001342476</t>
  </si>
  <si>
    <t>01342476</t>
  </si>
  <si>
    <t>1161114471E5</t>
  </si>
  <si>
    <t>CESE POR FALLECIMIENTO DE: MAMANI CHOQUE, DAVID EFRAIN, Resolución Nº 3190-2017-UGELP</t>
  </si>
  <si>
    <t>1161114471E6</t>
  </si>
  <si>
    <t>LUIS CRISTOBAL</t>
  </si>
  <si>
    <t>1001232130</t>
  </si>
  <si>
    <t>01232130</t>
  </si>
  <si>
    <t>1161114471E8</t>
  </si>
  <si>
    <t>ENCARGATURA DE:MAMANI HUANCA, CORINA MARCELINA, Resolución Nº -</t>
  </si>
  <si>
    <t>1040812768</t>
  </si>
  <si>
    <t>40812768</t>
  </si>
  <si>
    <t>1161114471E9</t>
  </si>
  <si>
    <t>ENCARGATURA DE:MAMANI LLANO, JUSTO, Resolución Nº -</t>
  </si>
  <si>
    <t>1161114481E2</t>
  </si>
  <si>
    <t>AVELINO</t>
  </si>
  <si>
    <t>1001231133</t>
  </si>
  <si>
    <t>01231133</t>
  </si>
  <si>
    <t>1161114481E4</t>
  </si>
  <si>
    <t>PAJA</t>
  </si>
  <si>
    <t>1001288617</t>
  </si>
  <si>
    <t>01288617</t>
  </si>
  <si>
    <t>1161114481E5</t>
  </si>
  <si>
    <t>1161114481E8</t>
  </si>
  <si>
    <t>JUAN TIMOTEO</t>
  </si>
  <si>
    <t>1001288934</t>
  </si>
  <si>
    <t>01288934</t>
  </si>
  <si>
    <t>1161114481E9</t>
  </si>
  <si>
    <t>MENDEZ</t>
  </si>
  <si>
    <t>MARTHA GLADYS</t>
  </si>
  <si>
    <t>1001215942</t>
  </si>
  <si>
    <t>01215942</t>
  </si>
  <si>
    <t>1161114491E1</t>
  </si>
  <si>
    <t>1001333658</t>
  </si>
  <si>
    <t>01333658</t>
  </si>
  <si>
    <t>1161114491E3</t>
  </si>
  <si>
    <t>CALLATA</t>
  </si>
  <si>
    <t>DELFO CASIANO</t>
  </si>
  <si>
    <t>1041646294</t>
  </si>
  <si>
    <t>41646294</t>
  </si>
  <si>
    <t>JARICA</t>
  </si>
  <si>
    <t>CARLOS DAVID</t>
  </si>
  <si>
    <t>1001234991</t>
  </si>
  <si>
    <t>01234991</t>
  </si>
  <si>
    <t>1161114491E4</t>
  </si>
  <si>
    <t>1001207835</t>
  </si>
  <si>
    <t>01207835</t>
  </si>
  <si>
    <t>1161114491E5</t>
  </si>
  <si>
    <t>FORTUNATO</t>
  </si>
  <si>
    <t>1001231004</t>
  </si>
  <si>
    <t>01231004</t>
  </si>
  <si>
    <t>1161114491E8</t>
  </si>
  <si>
    <t>ENCARGATURA DE:LAURA CHIPANA, MARUJA HILDA, Resolución Nº -</t>
  </si>
  <si>
    <t>HUARILLOCLLA</t>
  </si>
  <si>
    <t>1080392156</t>
  </si>
  <si>
    <t>80392156</t>
  </si>
  <si>
    <t>PERMUTA CON PALOMINO MANZANO, ALFREDO RD.829-07-UGELP</t>
  </si>
  <si>
    <t>1161114491E9</t>
  </si>
  <si>
    <t>ROSA ELVIRA</t>
  </si>
  <si>
    <t>1001289326</t>
  </si>
  <si>
    <t>01289326</t>
  </si>
  <si>
    <t>1161114721E4</t>
  </si>
  <si>
    <t>MARY YUL</t>
  </si>
  <si>
    <t>1001335666</t>
  </si>
  <si>
    <t>01335666</t>
  </si>
  <si>
    <t>1161124411E2</t>
  </si>
  <si>
    <t>PURACA</t>
  </si>
  <si>
    <t>ERNAN LAZARO</t>
  </si>
  <si>
    <t>1002449989</t>
  </si>
  <si>
    <t>02449989</t>
  </si>
  <si>
    <t>1161124411E3</t>
  </si>
  <si>
    <t>QUILLE</t>
  </si>
  <si>
    <t>1001213430</t>
  </si>
  <si>
    <t>01213430</t>
  </si>
  <si>
    <t>1161124411E4</t>
  </si>
  <si>
    <t>ENCARGATURA DE:QUINTO MENA, WILFREDO REMBERTO, Resolución Nº -</t>
  </si>
  <si>
    <t>1001308252</t>
  </si>
  <si>
    <t>01308252</t>
  </si>
  <si>
    <t>1161124411E6</t>
  </si>
  <si>
    <t>MARIO JESUS</t>
  </si>
  <si>
    <t>1001206261</t>
  </si>
  <si>
    <t>01206261</t>
  </si>
  <si>
    <t>1161124421E0</t>
  </si>
  <si>
    <t>ENCARGATURA DE:SAGUA CANAHUA, WITHMAN JUAN, Resolución Nº -</t>
  </si>
  <si>
    <t>1080615984</t>
  </si>
  <si>
    <t>80615984</t>
  </si>
  <si>
    <t>1161124421E1</t>
  </si>
  <si>
    <t>LIDIA JUANA</t>
  </si>
  <si>
    <t>1001286328</t>
  </si>
  <si>
    <t>01286328</t>
  </si>
  <si>
    <t>1161124421E2</t>
  </si>
  <si>
    <t>DESIGNACION COMO DIRECTIVO DE I.E. (R.S.G. 1551-2014) DE QUISPE SAIRITUPA, RUBEN</t>
  </si>
  <si>
    <t>1161124421E4</t>
  </si>
  <si>
    <t>CARLOS ENRIQUE</t>
  </si>
  <si>
    <t>1001335785</t>
  </si>
  <si>
    <t>01335785</t>
  </si>
  <si>
    <t>1161124421E6</t>
  </si>
  <si>
    <t>1001207632</t>
  </si>
  <si>
    <t>01207632</t>
  </si>
  <si>
    <t>1161124421E8</t>
  </si>
  <si>
    <t>1001311233</t>
  </si>
  <si>
    <t>01311233</t>
  </si>
  <si>
    <t>1161124421E9</t>
  </si>
  <si>
    <t>SACARI</t>
  </si>
  <si>
    <t>CACHI</t>
  </si>
  <si>
    <t>1001307607</t>
  </si>
  <si>
    <t>01307607</t>
  </si>
  <si>
    <t>1161124431E1</t>
  </si>
  <si>
    <t>1001226788</t>
  </si>
  <si>
    <t>01226788</t>
  </si>
  <si>
    <t>1161124431E2</t>
  </si>
  <si>
    <t>DESIGNACION COMO DIRECTIVO DE: SANIZO MAMANI, PEDRO LEONARDO SEGUN RSG Nº 279-2016</t>
  </si>
  <si>
    <t>1001327860</t>
  </si>
  <si>
    <t>01327860</t>
  </si>
  <si>
    <t>1161124431E3</t>
  </si>
  <si>
    <t>ALEJANDRINA JANETT</t>
  </si>
  <si>
    <t>1001316405</t>
  </si>
  <si>
    <t>01316405</t>
  </si>
  <si>
    <t>1161124431E4</t>
  </si>
  <si>
    <t>ENCARGATURA DE:IBAÑEZ BANDA, FELIX RICARDO, Resolución Nº -</t>
  </si>
  <si>
    <t>REASIGNACION DE PERSONAL DOCENTE : SILVA DUEÑAS, JUAN JOSE, Resolución Nº 1485-04-UGELP</t>
  </si>
  <si>
    <t>1161124431E6</t>
  </si>
  <si>
    <t>DARIO OSWALDO</t>
  </si>
  <si>
    <t>1001288840</t>
  </si>
  <si>
    <t>01288840</t>
  </si>
  <si>
    <t>1161124431E8</t>
  </si>
  <si>
    <t>1001223016</t>
  </si>
  <si>
    <t>01223016</t>
  </si>
  <si>
    <t>1161124441E0</t>
  </si>
  <si>
    <t>WILFREDO BERNABE</t>
  </si>
  <si>
    <t>1001311155</t>
  </si>
  <si>
    <t>01311155</t>
  </si>
  <si>
    <t>1161124441E3</t>
  </si>
  <si>
    <t>DONIA ALIZANDRA</t>
  </si>
  <si>
    <t>1045532021</t>
  </si>
  <si>
    <t>45532021</t>
  </si>
  <si>
    <t>1161124441E4</t>
  </si>
  <si>
    <t>ENCARGATURA DE:TOLEDO BARRIGA, FELIX WILBER, Resolución Nº -</t>
  </si>
  <si>
    <t>MARTA EMILIA</t>
  </si>
  <si>
    <t>1001322567</t>
  </si>
  <si>
    <t>01322567</t>
  </si>
  <si>
    <t>1161124441E7</t>
  </si>
  <si>
    <t>TRIGOS</t>
  </si>
  <si>
    <t>1001305465</t>
  </si>
  <si>
    <t>01305465</t>
  </si>
  <si>
    <t>1161124441E8</t>
  </si>
  <si>
    <t>ENCARGATURA DE:TRUJILLO ORTIZ DE ORUE, HECTOR ANIBAL, Resolución Nº -</t>
  </si>
  <si>
    <t>LERMA</t>
  </si>
  <si>
    <t>1040740224</t>
  </si>
  <si>
    <t>40740224</t>
  </si>
  <si>
    <t>1161124441E9</t>
  </si>
  <si>
    <t>ILDIFONZO WALTER</t>
  </si>
  <si>
    <t>1001321833</t>
  </si>
  <si>
    <t>01321833</t>
  </si>
  <si>
    <t>1161124451E0</t>
  </si>
  <si>
    <t>MARIA AYDEE</t>
  </si>
  <si>
    <t>1001855485</t>
  </si>
  <si>
    <t>01855485</t>
  </si>
  <si>
    <t>1161124451E1</t>
  </si>
  <si>
    <t>ASCENSO A CARGOS DIRECTIVOS : VELASQUEZ BAILON, GUIDO HERNAN, Resolución Nº 1058-05-UGELP</t>
  </si>
  <si>
    <t>SIHUINTA</t>
  </si>
  <si>
    <t>ROBERTO CARLOS</t>
  </si>
  <si>
    <t>1042410294</t>
  </si>
  <si>
    <t>42410294</t>
  </si>
  <si>
    <t>1161124451E3</t>
  </si>
  <si>
    <t>JOEL BRUNO</t>
  </si>
  <si>
    <t>1001305685</t>
  </si>
  <si>
    <t>01305685</t>
  </si>
  <si>
    <t>1161124451E5</t>
  </si>
  <si>
    <t>FRANCISCO MELQUIADES</t>
  </si>
  <si>
    <t>1001205785</t>
  </si>
  <si>
    <t>01205785</t>
  </si>
  <si>
    <t>1161124451E8</t>
  </si>
  <si>
    <t>1001208059</t>
  </si>
  <si>
    <t>01208059</t>
  </si>
  <si>
    <t>1161124461E3</t>
  </si>
  <si>
    <t>ROGER FERNANDO</t>
  </si>
  <si>
    <t>1001308580</t>
  </si>
  <si>
    <t>01308580</t>
  </si>
  <si>
    <t>1161124461E5</t>
  </si>
  <si>
    <t>1001334901</t>
  </si>
  <si>
    <t>01334901</t>
  </si>
  <si>
    <t>1161124461E7</t>
  </si>
  <si>
    <t>CESE DE : ZENTENO MAMANI, ANDRES AGAPITO, Resolución Nº 1682-07-UGELP</t>
  </si>
  <si>
    <t>ENCARGATURA DE:CARPIO PACHECO, AMERICO ESTEBAN, Resolución Nº -</t>
  </si>
  <si>
    <t>1161124481E1</t>
  </si>
  <si>
    <t>CESE DE AGUSTO JOSE MACEDO TRISTAN</t>
  </si>
  <si>
    <t>GUISADO</t>
  </si>
  <si>
    <t>ZAIDA LILIANA</t>
  </si>
  <si>
    <t>1001327595</t>
  </si>
  <si>
    <t>01327595</t>
  </si>
  <si>
    <t>1161124481E8</t>
  </si>
  <si>
    <t>REUBICACION DE PLAZA OCUPADA : Resolución Nº 1103-05-UGELP</t>
  </si>
  <si>
    <t>ABEL</t>
  </si>
  <si>
    <t>1001311173</t>
  </si>
  <si>
    <t>01311173</t>
  </si>
  <si>
    <t>1161124491E2</t>
  </si>
  <si>
    <t>REUBICACION DE PLAZA OCUPADA : Resolución Nº 1505-07-UGELP</t>
  </si>
  <si>
    <t>1001209489</t>
  </si>
  <si>
    <t>01209489</t>
  </si>
  <si>
    <t>1168214411E3</t>
  </si>
  <si>
    <t>ENCARGATURA DE:GONZALES ACHATA, FLOR DE MARIA, Resolución Nº -</t>
  </si>
  <si>
    <t>MARILU</t>
  </si>
  <si>
    <t>1040102818</t>
  </si>
  <si>
    <t>40102818</t>
  </si>
  <si>
    <t>REUBICACION DE PLAZA OCUPADA: Resolución Nº 787-11-UGELP</t>
  </si>
  <si>
    <t>PATRICIO</t>
  </si>
  <si>
    <t>1161114401E1</t>
  </si>
  <si>
    <t>HERNAN ARTURO</t>
  </si>
  <si>
    <t>1001222094</t>
  </si>
  <si>
    <t>01222094</t>
  </si>
  <si>
    <t>1161114421E1</t>
  </si>
  <si>
    <t>SERAFIN RODOLFO</t>
  </si>
  <si>
    <t>1001208115</t>
  </si>
  <si>
    <t>01208115</t>
  </si>
  <si>
    <t>1161114441E0</t>
  </si>
  <si>
    <t>CESE A SOLICITUD DE: GUTIERREZ GUTIERREZ, MIGUEL ANGEL, Resolución Nº 1178-14-UGELP</t>
  </si>
  <si>
    <t>VICTOR ALFREDO</t>
  </si>
  <si>
    <t>1001260951</t>
  </si>
  <si>
    <t>01260951</t>
  </si>
  <si>
    <t>1161114451E1</t>
  </si>
  <si>
    <t>ESTOFANERO</t>
  </si>
  <si>
    <t>ISAAC</t>
  </si>
  <si>
    <t>1002398600</t>
  </si>
  <si>
    <t>02398600</t>
  </si>
  <si>
    <t>1161114451E4</t>
  </si>
  <si>
    <t>FREDDY</t>
  </si>
  <si>
    <t>1001215636</t>
  </si>
  <si>
    <t>01215636</t>
  </si>
  <si>
    <t>1161114481E0</t>
  </si>
  <si>
    <t>FRANCISCO ALFREDO</t>
  </si>
  <si>
    <t>1001228896</t>
  </si>
  <si>
    <t>01228896</t>
  </si>
  <si>
    <t>1161114481E3</t>
  </si>
  <si>
    <t>CESE POR LIMITE DE EDAD DE: MAMANI NORIEGA, PERCY AURELIANO, Resolución Nº 4054-16-UGELP</t>
  </si>
  <si>
    <t>1161124411E9</t>
  </si>
  <si>
    <t>1001226636</t>
  </si>
  <si>
    <t>01226636</t>
  </si>
  <si>
    <t>1161124421E5</t>
  </si>
  <si>
    <t>CESE A SOLICITUD DE: RAMOS COILA, MANUEL RODOLFO, Resolución Nº 1080-11-DREP</t>
  </si>
  <si>
    <t>GANDARILLAS</t>
  </si>
  <si>
    <t>ROGER RAMON</t>
  </si>
  <si>
    <t>1000481995</t>
  </si>
  <si>
    <t>00481995</t>
  </si>
  <si>
    <t>1161124421E7</t>
  </si>
  <si>
    <t>1001222844</t>
  </si>
  <si>
    <t>01222844</t>
  </si>
  <si>
    <t>1161124431E7</t>
  </si>
  <si>
    <t>PERMUTA DE: SULLCA QUISPE, GODOFREDO VICTORIANO, Resolución Nº 1470-13-UGELP</t>
  </si>
  <si>
    <t>1001310015</t>
  </si>
  <si>
    <t>01310015</t>
  </si>
  <si>
    <t>1161124471E1</t>
  </si>
  <si>
    <t>ESPECIALISTA ADMINISTRATIVO I</t>
  </si>
  <si>
    <t>CESE DE SALAS VILCA JOSE SATURNINO</t>
  </si>
  <si>
    <t>LOURDES AMANDA</t>
  </si>
  <si>
    <t>1001213002</t>
  </si>
  <si>
    <t>01213002</t>
  </si>
  <si>
    <t>921481215911</t>
  </si>
  <si>
    <t>INGENIERO</t>
  </si>
  <si>
    <t>TRANSFERENCIA DE PLAZA: RD N° 1785-2008-DREP</t>
  </si>
  <si>
    <t>F3</t>
  </si>
  <si>
    <t>1001249121</t>
  </si>
  <si>
    <t>01249121</t>
  </si>
  <si>
    <t>1161114431E7</t>
  </si>
  <si>
    <t>CHOFER III</t>
  </si>
  <si>
    <t>CESE DE PERSONAL NOMBRADO : CHOQUE MEDINA, JACINTO, Resolución Nº 335-05-DREP</t>
  </si>
  <si>
    <t>FEDERICO</t>
  </si>
  <si>
    <t>1001305155</t>
  </si>
  <si>
    <t>01305155</t>
  </si>
  <si>
    <t>1161114431E8</t>
  </si>
  <si>
    <t>CISNEROS</t>
  </si>
  <si>
    <t>OJEDA</t>
  </si>
  <si>
    <t>VILMA VICTORIA</t>
  </si>
  <si>
    <t>1001204486</t>
  </si>
  <si>
    <t>01204486</t>
  </si>
  <si>
    <t>1161124411E8</t>
  </si>
  <si>
    <t>OPERADOR PAD</t>
  </si>
  <si>
    <t>1001234665</t>
  </si>
  <si>
    <t>01234665</t>
  </si>
  <si>
    <t>1161124431E9</t>
  </si>
  <si>
    <t>1001208436</t>
  </si>
  <si>
    <t>01208436</t>
  </si>
  <si>
    <t>1161124451E7</t>
  </si>
  <si>
    <t>1001297989</t>
  </si>
  <si>
    <t>01297989</t>
  </si>
  <si>
    <t>1161124481E9</t>
  </si>
  <si>
    <t>1001230391</t>
  </si>
  <si>
    <t>01230391</t>
  </si>
  <si>
    <t>1161124491E1</t>
  </si>
  <si>
    <t>1161114401E9</t>
  </si>
  <si>
    <t>POLANCO</t>
  </si>
  <si>
    <t>HUAMANI</t>
  </si>
  <si>
    <t>ROSARIO DORIS</t>
  </si>
  <si>
    <t>1001217319</t>
  </si>
  <si>
    <t>01217319</t>
  </si>
  <si>
    <t>1161114411E7</t>
  </si>
  <si>
    <t>CESE DE PERSONAL NOMBRADO : APAZA GONZALES, SIXTO ISIDRO, Resolución Nº 240-05-DREP</t>
  </si>
  <si>
    <t>1001224915</t>
  </si>
  <si>
    <t>01224915</t>
  </si>
  <si>
    <t>1161114411E9</t>
  </si>
  <si>
    <t>ARAZOLA</t>
  </si>
  <si>
    <t>1001289612</t>
  </si>
  <si>
    <t>01289612</t>
  </si>
  <si>
    <t>1161114421E4</t>
  </si>
  <si>
    <t>OFICINISTA II</t>
  </si>
  <si>
    <t>CASOS</t>
  </si>
  <si>
    <t>AMALIA ARMIDA</t>
  </si>
  <si>
    <t>1001229277</t>
  </si>
  <si>
    <t>01229277</t>
  </si>
  <si>
    <t>1161114431E2</t>
  </si>
  <si>
    <t>1001222763</t>
  </si>
  <si>
    <t>01222763</t>
  </si>
  <si>
    <t>1161114431E5</t>
  </si>
  <si>
    <t>1001217109</t>
  </si>
  <si>
    <t>01217109</t>
  </si>
  <si>
    <t>1161114461E2</t>
  </si>
  <si>
    <t>JUAN ARTURO</t>
  </si>
  <si>
    <t>1001230527</t>
  </si>
  <si>
    <t>01230527</t>
  </si>
  <si>
    <t>1161114461E9</t>
  </si>
  <si>
    <t>AUXILIAR DE OFICINA</t>
  </si>
  <si>
    <t>1001214247</t>
  </si>
  <si>
    <t>01214247</t>
  </si>
  <si>
    <t>1161114471E7</t>
  </si>
  <si>
    <t>LUCIANO ZACARIAS</t>
  </si>
  <si>
    <t>1001224111</t>
  </si>
  <si>
    <t>01224111</t>
  </si>
  <si>
    <t>1161114481E1</t>
  </si>
  <si>
    <t>1001291367</t>
  </si>
  <si>
    <t>01291367</t>
  </si>
  <si>
    <t>1161114481E6</t>
  </si>
  <si>
    <t>1161114491E6</t>
  </si>
  <si>
    <t>1001215884</t>
  </si>
  <si>
    <t>01215884</t>
  </si>
  <si>
    <t>1161124421E3</t>
  </si>
  <si>
    <t>EUSEBIO LEOPOLDO</t>
  </si>
  <si>
    <t>1001210761</t>
  </si>
  <si>
    <t>01210761</t>
  </si>
  <si>
    <t>1161124431E0</t>
  </si>
  <si>
    <t>CESE DE PERSONAL NOMBRADO : TICONA MAMANI, TOMAS, Resolución Nº 1964-06-UGELP</t>
  </si>
  <si>
    <t>ISIDORA</t>
  </si>
  <si>
    <t>1001214276</t>
  </si>
  <si>
    <t>01214276</t>
  </si>
  <si>
    <t>1161124441E2</t>
  </si>
  <si>
    <t>NANCY FRANCISCA</t>
  </si>
  <si>
    <t>1001306383</t>
  </si>
  <si>
    <t>01306383</t>
  </si>
  <si>
    <t>1161124451E2</t>
  </si>
  <si>
    <t>JUAN PASTOR</t>
  </si>
  <si>
    <t>1001309495</t>
  </si>
  <si>
    <t>01309495</t>
  </si>
  <si>
    <t>1161124451E6</t>
  </si>
  <si>
    <t>CESE POR LIMITE DE EDAD DE: VELASQUEZ TAPIA, FRANCISCO, Resolución Nº 4811-15-UGELP</t>
  </si>
  <si>
    <t>MAXIMIANA</t>
  </si>
  <si>
    <t>1001214454</t>
  </si>
  <si>
    <t>01214454</t>
  </si>
  <si>
    <t>1161124451E9</t>
  </si>
  <si>
    <t>1161124461E2</t>
  </si>
  <si>
    <t>CESE DE : YUCRA ARPASI, MARIANO, Resolución Nº 1688-08-UGELP</t>
  </si>
  <si>
    <t>ISAAC FRANCISCO</t>
  </si>
  <si>
    <t>1001315541</t>
  </si>
  <si>
    <t>01315541</t>
  </si>
  <si>
    <t>1161124461E4</t>
  </si>
  <si>
    <t>AUXILIAR DE LABORATORIO I</t>
  </si>
  <si>
    <t>ROTACION POR ESPECIALID.DOCENTE/ASCENSO ADMINISTRATIVO : YUCRA QUISPE, LOURDES AMANDA, Res</t>
  </si>
  <si>
    <t>1001289536</t>
  </si>
  <si>
    <t>01289536</t>
  </si>
  <si>
    <t>1161124461E6</t>
  </si>
  <si>
    <t>ADECUACION DE PLAZA: Resolución Nº 3056-15-UGELP</t>
  </si>
  <si>
    <t>RUTH DELIA</t>
  </si>
  <si>
    <t>1040137228</t>
  </si>
  <si>
    <t>40137228</t>
  </si>
  <si>
    <t>1161124481E0</t>
  </si>
  <si>
    <t>CESE POR FALLECIMIENTO DE: IBAÑEZ BANDA, ZACARIAS OSCAR, Resolución Nº 1501-2015-UGELP</t>
  </si>
  <si>
    <t>ALFONSO DEMETRIO</t>
  </si>
  <si>
    <t>1001259321</t>
  </si>
  <si>
    <t>01259321</t>
  </si>
  <si>
    <t>1161124481E6</t>
  </si>
  <si>
    <t>ROTACION POR ESPECIALID.DOCENTE/ASCENSO ADMINISTRATIVO : PAREDES COLCA, FEDERICO, Resoluci</t>
  </si>
  <si>
    <t>ORLANDO GERVACIO</t>
  </si>
  <si>
    <t>1001324403</t>
  </si>
  <si>
    <t>01324403</t>
  </si>
  <si>
    <t>1161124481E7</t>
  </si>
  <si>
    <t>1001309370</t>
  </si>
  <si>
    <t>01309370</t>
  </si>
  <si>
    <t>0240184</t>
  </si>
  <si>
    <t>LY033010</t>
  </si>
  <si>
    <t>IES GLORIOSO SAN CARLOS</t>
  </si>
  <si>
    <t>1112114411E0</t>
  </si>
  <si>
    <t>RENUNCIA DE DESIGNACION COMO DIRECTIVO DE I.E. (R.S.G. Nº 1551-2014) DE : MELO QUISPE, RICARDO</t>
  </si>
  <si>
    <t>AYDA GLADYS</t>
  </si>
  <si>
    <t>1001304778</t>
  </si>
  <si>
    <t>01304778</t>
  </si>
  <si>
    <t>1112114421E7</t>
  </si>
  <si>
    <t>MARIO SERAPIO</t>
  </si>
  <si>
    <t>1001227790</t>
  </si>
  <si>
    <t>01227790</t>
  </si>
  <si>
    <t>1112114451E6</t>
  </si>
  <si>
    <t>UBICACION DE PROFESORES (de Directivo a Profesor) DE:HUATTA MOLLEAPAZA, ONESIMO SAMUEL</t>
  </si>
  <si>
    <t>1001802678</t>
  </si>
  <si>
    <t>01802678</t>
  </si>
  <si>
    <t>1112124411E6</t>
  </si>
  <si>
    <t>CESE A SOLICITUD DE: VELA ORTIZ, JESUS WALTER, Resolución Nº 2479-14-UGELP</t>
  </si>
  <si>
    <t>LILIANA ANYELA</t>
  </si>
  <si>
    <t>1001314594</t>
  </si>
  <si>
    <t>01314594</t>
  </si>
  <si>
    <t>1112114401E0</t>
  </si>
  <si>
    <t>CESE POR LIMITE DE EDAD DE: TITO PARI, LUIS ERNESTO, Resolución Nº 2716-2013-UGELP</t>
  </si>
  <si>
    <t>ROMULO MARCOS</t>
  </si>
  <si>
    <t>1001223156</t>
  </si>
  <si>
    <t>01223156</t>
  </si>
  <si>
    <t>1112114411E3</t>
  </si>
  <si>
    <t>ALZAMORA</t>
  </si>
  <si>
    <t>MILTON ELMER</t>
  </si>
  <si>
    <t>1001287556</t>
  </si>
  <si>
    <t>01287556</t>
  </si>
  <si>
    <t>1112114421E1</t>
  </si>
  <si>
    <t>JUAN SEBASTIAN</t>
  </si>
  <si>
    <t>1001311247</t>
  </si>
  <si>
    <t>01311247</t>
  </si>
  <si>
    <t>1112114441E9</t>
  </si>
  <si>
    <t>ERNESTO BENITO</t>
  </si>
  <si>
    <t>1001211952</t>
  </si>
  <si>
    <t>01211952</t>
  </si>
  <si>
    <t>1112114451E7</t>
  </si>
  <si>
    <t>CESE POR LIMITE DE EDAD DE: IBAÑEZ BANDA, PRIMITIVA HILDA, Resolución Nº 2553-2017-UGELP</t>
  </si>
  <si>
    <t>EDGAR MOISES</t>
  </si>
  <si>
    <t>1001304447</t>
  </si>
  <si>
    <t>01304447</t>
  </si>
  <si>
    <t>1112114481E8</t>
  </si>
  <si>
    <t>CESE DE PERSONAL NOMBRADO : PEREZ CHAIÑA, ANDRES AVELINO, Resolución Nº 2333-04-DREP</t>
  </si>
  <si>
    <t>EDITH MARIA</t>
  </si>
  <si>
    <t>1001217410</t>
  </si>
  <si>
    <t>01217410</t>
  </si>
  <si>
    <t>1112114491E7</t>
  </si>
  <si>
    <t>CESE POR LIMITE DE EDAD DE: QUISPE GARCIA, RUBEN, Resolución Nº 4186-15-UGELP</t>
  </si>
  <si>
    <t>MARLENI CHEPA</t>
  </si>
  <si>
    <t>1001284976</t>
  </si>
  <si>
    <t>01284976</t>
  </si>
  <si>
    <t>1112124411E5</t>
  </si>
  <si>
    <t>CESE POR LIMITE DE EDAD DE: VARGAS RUELAS, JAIME, Resolución Nº 3285-15-UGELP</t>
  </si>
  <si>
    <t>ABRAHAM</t>
  </si>
  <si>
    <t>1001230859</t>
  </si>
  <si>
    <t>01230859</t>
  </si>
  <si>
    <t>1112124411E9</t>
  </si>
  <si>
    <t>MIRIAM GLORIA</t>
  </si>
  <si>
    <t>1001226910</t>
  </si>
  <si>
    <t>01226910</t>
  </si>
  <si>
    <t>1112124421E6</t>
  </si>
  <si>
    <t>CESE DE CHURA BEDOYA CATALINA RD 2369-03</t>
  </si>
  <si>
    <t>1001223157</t>
  </si>
  <si>
    <t>01223157</t>
  </si>
  <si>
    <t>1112114401E1</t>
  </si>
  <si>
    <t>1001234862</t>
  </si>
  <si>
    <t>01234862</t>
  </si>
  <si>
    <t>1112114401E2</t>
  </si>
  <si>
    <t>RETIRO DEL SERVICIO POR LA 2da. DISPOSICION COMPLEMENTARIA TRANSITORIA Y FINAL LEY Nº 29944 DE: SALAS MANRRIQUE, RAUL ALBERTO</t>
  </si>
  <si>
    <t>YOVANA FLORINDA</t>
  </si>
  <si>
    <t>1001318356</t>
  </si>
  <si>
    <t>01318356</t>
  </si>
  <si>
    <t>1112114401E3</t>
  </si>
  <si>
    <t>CESE A SOLICITUD DE: SALAS PILCO, SDENKA ZOBEIDA, Resolución Nº 3975-16-UGELP</t>
  </si>
  <si>
    <t>LUZ MARITZA</t>
  </si>
  <si>
    <t>1043740828</t>
  </si>
  <si>
    <t>43740828</t>
  </si>
  <si>
    <t>1112114401E6</t>
  </si>
  <si>
    <t>MICAELA ANTONIA</t>
  </si>
  <si>
    <t>1001318081</t>
  </si>
  <si>
    <t>01318081</t>
  </si>
  <si>
    <t>1112114401E7</t>
  </si>
  <si>
    <t>TOMAS GINER</t>
  </si>
  <si>
    <t>1001223622</t>
  </si>
  <si>
    <t>01223622</t>
  </si>
  <si>
    <t>1112114401E8</t>
  </si>
  <si>
    <t>CESE POR LIMITE DE EDAD DE: TAPIA VILLASANTE, TOMAS, Resolución Nº 2738-2013-UGELP</t>
  </si>
  <si>
    <t>WILLIAM LEANDRO</t>
  </si>
  <si>
    <t>1001234096</t>
  </si>
  <si>
    <t>01234096</t>
  </si>
  <si>
    <t>1112114401E9</t>
  </si>
  <si>
    <t>NICOMEDES ARMANDO</t>
  </si>
  <si>
    <t>1001488902</t>
  </si>
  <si>
    <t>01488902</t>
  </si>
  <si>
    <t>1112114411E4</t>
  </si>
  <si>
    <t>ABAD BLAS</t>
  </si>
  <si>
    <t>1001217631</t>
  </si>
  <si>
    <t>01217631</t>
  </si>
  <si>
    <t>1044152512</t>
  </si>
  <si>
    <t>44152512</t>
  </si>
  <si>
    <t>1112114411E5</t>
  </si>
  <si>
    <t>DESIGNACION A CARGO DIRECTIVO DE AQUIZE VILCA ROXANA ANGELA</t>
  </si>
  <si>
    <t>1112114411E7</t>
  </si>
  <si>
    <t>CESE POR LIMITE DE EDAD DE: ATENCIO CUENTAS, EDGAR ALBERTO, Resolución Nº 4189-15-UGELP</t>
  </si>
  <si>
    <t>VILLEN ADER LEE</t>
  </si>
  <si>
    <t>1001292267</t>
  </si>
  <si>
    <t>01292267</t>
  </si>
  <si>
    <t>1112114411E8</t>
  </si>
  <si>
    <t>PERMUTA DE : AVILA DIANDERAS, FRANCISCO, Resolución Nº 414-08-UGELP</t>
  </si>
  <si>
    <t>HUERTA</t>
  </si>
  <si>
    <t>JAVIER GUSTAVO</t>
  </si>
  <si>
    <t>1029603726</t>
  </si>
  <si>
    <t>29603726</t>
  </si>
  <si>
    <t>1112114411E9</t>
  </si>
  <si>
    <t>EDWIN LUIS</t>
  </si>
  <si>
    <t>1001316778</t>
  </si>
  <si>
    <t>01316778</t>
  </si>
  <si>
    <t>1112114421E3</t>
  </si>
  <si>
    <t>ENCARGATURA DE:CALDERON RAMOS, JOSE ANTONIO, Resolución Nº -</t>
  </si>
  <si>
    <t>1112114421E4</t>
  </si>
  <si>
    <t>ENCARGATURA DE:CALLA APAZA, MARLENI CHEPA, Resolución Nº -</t>
  </si>
  <si>
    <t>MARIA YSABEL</t>
  </si>
  <si>
    <t>1040528106</t>
  </si>
  <si>
    <t>40528106</t>
  </si>
  <si>
    <t>1112114421E5</t>
  </si>
  <si>
    <t>CARLOS SATURNINO</t>
  </si>
  <si>
    <t>1001204298</t>
  </si>
  <si>
    <t>01204298</t>
  </si>
  <si>
    <t>1112114421E6</t>
  </si>
  <si>
    <t>YONY</t>
  </si>
  <si>
    <t>PERMUTA DE: CANAZA QUISPE, OSCAR, Resolución Nº 310-11-DUGELL</t>
  </si>
  <si>
    <t>CESAR DAVID</t>
  </si>
  <si>
    <t>1001321031</t>
  </si>
  <si>
    <t>01321031</t>
  </si>
  <si>
    <t>1112114431E2</t>
  </si>
  <si>
    <t>1001228054</t>
  </si>
  <si>
    <t>01228054</t>
  </si>
  <si>
    <t>1042151943</t>
  </si>
  <si>
    <t>42151943</t>
  </si>
  <si>
    <t>1112114431E3</t>
  </si>
  <si>
    <t>DESIGNACION COMO JEFE DE GESTIÓN PEDAGÓGICA DE LA UGEL DECHOQUE,COPARI,RENE</t>
  </si>
  <si>
    <t>1112114431E4</t>
  </si>
  <si>
    <t>CELIA NANCY</t>
  </si>
  <si>
    <t>1001262394</t>
  </si>
  <si>
    <t>01262394</t>
  </si>
  <si>
    <t>1112114431E5</t>
  </si>
  <si>
    <t>REASIGNACION DE PERSONAL DOCENTE : CHURA MAMANI, NELLY FLORA, Resolución Nº 451-06-UGELP</t>
  </si>
  <si>
    <t>LUCILA BEATRIZ</t>
  </si>
  <si>
    <t>1001315807</t>
  </si>
  <si>
    <t>01315807</t>
  </si>
  <si>
    <t>1112114431E6</t>
  </si>
  <si>
    <t>JORGE ORESTES</t>
  </si>
  <si>
    <t>1001234476</t>
  </si>
  <si>
    <t>01234476</t>
  </si>
  <si>
    <t>1112114431E7</t>
  </si>
  <si>
    <t>NOEL ROGER</t>
  </si>
  <si>
    <t>1002146699</t>
  </si>
  <si>
    <t>02146699</t>
  </si>
  <si>
    <t>1112114431E8</t>
  </si>
  <si>
    <t>DESIGNACION COMO DIRECTOR UNIDAD DE GESTION EDUCATIVA LOCAL: CONDORI RIVERA EFRAIN</t>
  </si>
  <si>
    <t>1002306927</t>
  </si>
  <si>
    <t>02306927</t>
  </si>
  <si>
    <t>1112114431E9</t>
  </si>
  <si>
    <t>ENCARGATURA DE:COPA FUENTES, ABRAHAM, Resolución Nº -</t>
  </si>
  <si>
    <t>1001325649</t>
  </si>
  <si>
    <t>01325649</t>
  </si>
  <si>
    <t>1112114441E0</t>
  </si>
  <si>
    <t>GLADYS JULIA</t>
  </si>
  <si>
    <t>1029263699</t>
  </si>
  <si>
    <t>29263699</t>
  </si>
  <si>
    <t>1112114441E2</t>
  </si>
  <si>
    <t>CESE POR FALLECIMIENTO DE: DUEÑAS ESPINOZA, MARIA JOSEFINA, Resolución Nº 1836-12-UGELP</t>
  </si>
  <si>
    <t>ENCARGATURA DE:BORDA ASCENCIO, ROMULO MARCOS, Resolución Nº -</t>
  </si>
  <si>
    <t>1112114441E6</t>
  </si>
  <si>
    <t>NORMA FLORA</t>
  </si>
  <si>
    <t>1001208581</t>
  </si>
  <si>
    <t>01208581</t>
  </si>
  <si>
    <t>1112114441E7</t>
  </si>
  <si>
    <t>ALFREDO EUGENIO</t>
  </si>
  <si>
    <t>1001227764</t>
  </si>
  <si>
    <t>01227764</t>
  </si>
  <si>
    <t>1112114441E8</t>
  </si>
  <si>
    <t>CESE POR LIMITE DE EDAD DE: FLORES FLORES, JESUS ANTONIO, Resolución Nº 4185-15-UGELP</t>
  </si>
  <si>
    <t>EUFROSINA</t>
  </si>
  <si>
    <t>1001302517</t>
  </si>
  <si>
    <t>01302517</t>
  </si>
  <si>
    <t>1112114451E0</t>
  </si>
  <si>
    <t>LEONIDAS HORACIO</t>
  </si>
  <si>
    <t>1001216779</t>
  </si>
  <si>
    <t>01216779</t>
  </si>
  <si>
    <t>1112114451E1</t>
  </si>
  <si>
    <t>1112114461E4</t>
  </si>
  <si>
    <t>1001480409</t>
  </si>
  <si>
    <t>01480409</t>
  </si>
  <si>
    <t>1112114461E5</t>
  </si>
  <si>
    <t>LIRA</t>
  </si>
  <si>
    <t>1112114471E0</t>
  </si>
  <si>
    <t>WILLY SILVESTRE</t>
  </si>
  <si>
    <t>1001309057</t>
  </si>
  <si>
    <t>01309057</t>
  </si>
  <si>
    <t>1112114471E3</t>
  </si>
  <si>
    <t>CESE DE : MANZANEDA PERALTA, MARCOS EFRAIN, Resolución Nº 624-08-UGELP</t>
  </si>
  <si>
    <t>JUAN VICTOR</t>
  </si>
  <si>
    <t>1001311478</t>
  </si>
  <si>
    <t>01311478</t>
  </si>
  <si>
    <t>1112114471E5</t>
  </si>
  <si>
    <t>MOLLUNI</t>
  </si>
  <si>
    <t>1029311236</t>
  </si>
  <si>
    <t>29311236</t>
  </si>
  <si>
    <t>1112114471E6</t>
  </si>
  <si>
    <t>RODOLFO</t>
  </si>
  <si>
    <t>1001546958</t>
  </si>
  <si>
    <t>01546958</t>
  </si>
  <si>
    <t>1112114471E7</t>
  </si>
  <si>
    <t>MUÑUICO</t>
  </si>
  <si>
    <t>1001227175</t>
  </si>
  <si>
    <t>01227175</t>
  </si>
  <si>
    <t>1112114471E8</t>
  </si>
  <si>
    <t>CESE DE : NINAJA CHALCO, MARCO IVAN, Resolución Nº 121-09-UGELAPURIMAC</t>
  </si>
  <si>
    <t>ADA PAMELA</t>
  </si>
  <si>
    <t>1001341300</t>
  </si>
  <si>
    <t>01341300</t>
  </si>
  <si>
    <t>1112114471E9</t>
  </si>
  <si>
    <t>RUBEN THEODULO</t>
  </si>
  <si>
    <t>1001224426</t>
  </si>
  <si>
    <t>01224426</t>
  </si>
  <si>
    <t>1112114481E0</t>
  </si>
  <si>
    <t>OCTAVIO HUMBERTO</t>
  </si>
  <si>
    <t>1001335447</t>
  </si>
  <si>
    <t>01335447</t>
  </si>
  <si>
    <t>1112114481E2</t>
  </si>
  <si>
    <t>JULIA ANTONIA</t>
  </si>
  <si>
    <t>1001212670</t>
  </si>
  <si>
    <t>01212670</t>
  </si>
  <si>
    <t>1112114481E3</t>
  </si>
  <si>
    <t>LOVON</t>
  </si>
  <si>
    <t>ANGEL ROMULO</t>
  </si>
  <si>
    <t>1001234755</t>
  </si>
  <si>
    <t>01234755</t>
  </si>
  <si>
    <t>1112114481E5</t>
  </si>
  <si>
    <t>YOUNG</t>
  </si>
  <si>
    <t>1041605182</t>
  </si>
  <si>
    <t>41605182</t>
  </si>
  <si>
    <t>CESE DE PERSONAL NOMBRADO : PAUCAR LORENZO, CIPRIANO, Resolución Nº 2332-04-DREP</t>
  </si>
  <si>
    <t>1112114481E6</t>
  </si>
  <si>
    <t>1112114481E7</t>
  </si>
  <si>
    <t>CESE DE PERSONAL NOMBRADO : PELAEZ ASCUE, JOSE WALTER, Resolución Nº 1186-06-DREP</t>
  </si>
  <si>
    <t>CATALINA SABINA</t>
  </si>
  <si>
    <t>1001201425</t>
  </si>
  <si>
    <t>01201425</t>
  </si>
  <si>
    <t>1112114481E9</t>
  </si>
  <si>
    <t>1001282558</t>
  </si>
  <si>
    <t>01282558</t>
  </si>
  <si>
    <t>1112114491E0</t>
  </si>
  <si>
    <t>NINFA CARLOTA</t>
  </si>
  <si>
    <t>1001206620</t>
  </si>
  <si>
    <t>01206620</t>
  </si>
  <si>
    <t>1112114491E2</t>
  </si>
  <si>
    <t>GENARO JOSE</t>
  </si>
  <si>
    <t>1001206285</t>
  </si>
  <si>
    <t>01206285</t>
  </si>
  <si>
    <t>1112114491E3</t>
  </si>
  <si>
    <t>SOLIS</t>
  </si>
  <si>
    <t>1112114491E6</t>
  </si>
  <si>
    <t>MIGUEL GABRIEL</t>
  </si>
  <si>
    <t>1001269918</t>
  </si>
  <si>
    <t>01269918</t>
  </si>
  <si>
    <t>1112114491E9</t>
  </si>
  <si>
    <t>FLORENCIA INES</t>
  </si>
  <si>
    <t>1001209980</t>
  </si>
  <si>
    <t>01209980</t>
  </si>
  <si>
    <t>1112124411E1</t>
  </si>
  <si>
    <t>ELIZABETH PETRONILA</t>
  </si>
  <si>
    <t>1001225774</t>
  </si>
  <si>
    <t>01225774</t>
  </si>
  <si>
    <t>1112124411E3</t>
  </si>
  <si>
    <t>VANEGAS</t>
  </si>
  <si>
    <t>BARTOLOME</t>
  </si>
  <si>
    <t>1001224726</t>
  </si>
  <si>
    <t>01224726</t>
  </si>
  <si>
    <t>1112124411E4</t>
  </si>
  <si>
    <t>CESE POR LIMITE DE EDAD DE: VARGAS CHARCA, HUGO RODOLFO, Resolución Nº 4043-16-UGELP</t>
  </si>
  <si>
    <t>ALEX MICHEL</t>
  </si>
  <si>
    <t>1044657466</t>
  </si>
  <si>
    <t>44657466</t>
  </si>
  <si>
    <t>1112124411E8</t>
  </si>
  <si>
    <t>1001288449</t>
  </si>
  <si>
    <t>01288449</t>
  </si>
  <si>
    <t>1112124421E0</t>
  </si>
  <si>
    <t>REUBICACION DE PLAZA OCUPADA : Resolución Nº 016-06-UGELP</t>
  </si>
  <si>
    <t>1001284445</t>
  </si>
  <si>
    <t>01284445</t>
  </si>
  <si>
    <t>1112124421E1</t>
  </si>
  <si>
    <t>1112124421E2</t>
  </si>
  <si>
    <t>ZARAZA</t>
  </si>
  <si>
    <t>JORGE SALVADOR</t>
  </si>
  <si>
    <t>1001234242</t>
  </si>
  <si>
    <t>01234242</t>
  </si>
  <si>
    <t>1112124421E4</t>
  </si>
  <si>
    <t>EFRAIN PAULINO</t>
  </si>
  <si>
    <t>1001286409</t>
  </si>
  <si>
    <t>01286409</t>
  </si>
  <si>
    <t>1112124421E8</t>
  </si>
  <si>
    <t>CESE DE MACEDO TRISTAN ELIZABETH</t>
  </si>
  <si>
    <t>OLGUIN</t>
  </si>
  <si>
    <t>1001228694</t>
  </si>
  <si>
    <t>01228694</t>
  </si>
  <si>
    <t>1112124421E9</t>
  </si>
  <si>
    <t>CESE POR FALLECIMIENTO DE: YUCRA REVILLA, JULIO CESAR, Resolución Nº 1837-12-UGELP</t>
  </si>
  <si>
    <t>1001342759</t>
  </si>
  <si>
    <t>01342759</t>
  </si>
  <si>
    <t>1112124431E1</t>
  </si>
  <si>
    <t>REUBICACION DE PLAZA OCUPADA : Resolución Nº 244-06-UGELP</t>
  </si>
  <si>
    <t>1112124431E2</t>
  </si>
  <si>
    <t>DESIGNACION COMO DIRECTIVO DE I.E. (R.S.G. 1551-2014) DE TICONA LIMA, ABRAHAM ROBERTO</t>
  </si>
  <si>
    <t>CONDORENA</t>
  </si>
  <si>
    <t>MABY ANTONIETA</t>
  </si>
  <si>
    <t>1001339618</t>
  </si>
  <si>
    <t>01339618</t>
  </si>
  <si>
    <t>1112124431E4</t>
  </si>
  <si>
    <t>CESE POR LIMITE DE EDAD DE: GUERRA MAMANI, SALVADOR, Resolución Nº 2735-2013-UGELP</t>
  </si>
  <si>
    <t>ALEGRIA</t>
  </si>
  <si>
    <t>LISBET GRITEL</t>
  </si>
  <si>
    <t>1001311909</t>
  </si>
  <si>
    <t>01311909</t>
  </si>
  <si>
    <t>1115214712E6</t>
  </si>
  <si>
    <t>REUBICACION DE PLAZA OCUPADA: Resolución Nº 113-12-UGELP</t>
  </si>
  <si>
    <t>MODESTA</t>
  </si>
  <si>
    <t>1001234224</t>
  </si>
  <si>
    <t>01234224</t>
  </si>
  <si>
    <t>1130114321E5</t>
  </si>
  <si>
    <t>REUBICACION DE PLAZA OCUPADA: Resolución Nº 2081-2017-UGELP</t>
  </si>
  <si>
    <t>1001200552</t>
  </si>
  <si>
    <t>01200552</t>
  </si>
  <si>
    <t>1168214411E2</t>
  </si>
  <si>
    <t>REUBICACION DE PLAZA OCUPADA: Resolución Nº 786-11-UGELP</t>
  </si>
  <si>
    <t>SILVIO CARLOS</t>
  </si>
  <si>
    <t>1001988571</t>
  </si>
  <si>
    <t>01988571</t>
  </si>
  <si>
    <t>1169214411E3</t>
  </si>
  <si>
    <t>REUBICACION DE PLAZA OCUPADA: Resolución Nº 785-11-UGELP</t>
  </si>
  <si>
    <t>1001221224</t>
  </si>
  <si>
    <t>01221224</t>
  </si>
  <si>
    <t>CARMELA ROSA</t>
  </si>
  <si>
    <t>15</t>
  </si>
  <si>
    <t>1001314526</t>
  </si>
  <si>
    <t>01314526</t>
  </si>
  <si>
    <t>CUADRO DE HORAS</t>
  </si>
  <si>
    <t>1001317563</t>
  </si>
  <si>
    <t>01317563</t>
  </si>
  <si>
    <t>1112114421E2</t>
  </si>
  <si>
    <t>CESE POR FALLECIMIENTO DE: CACERES HUANACUNI, EDMUNDO, Resolución Nº 3977-16-UGELP</t>
  </si>
  <si>
    <t>HUAICANI</t>
  </si>
  <si>
    <t>ALIPIO</t>
  </si>
  <si>
    <t>1001848349</t>
  </si>
  <si>
    <t>01848349</t>
  </si>
  <si>
    <t>1112114441E3</t>
  </si>
  <si>
    <t>EDWALD WILLIAM</t>
  </si>
  <si>
    <t>1001334956</t>
  </si>
  <si>
    <t>01334956</t>
  </si>
  <si>
    <t>1112114451E3</t>
  </si>
  <si>
    <t>1001286109</t>
  </si>
  <si>
    <t>01286109</t>
  </si>
  <si>
    <t>1112114461E7</t>
  </si>
  <si>
    <t>PERMUTA CON : MACEDO ZEA, HECTOR SERAPIO, Resolución Nº 097-09-UGELP</t>
  </si>
  <si>
    <t>MIGUEL PASCUAL</t>
  </si>
  <si>
    <t>1001209662</t>
  </si>
  <si>
    <t>01209662</t>
  </si>
  <si>
    <t>1112114471E2</t>
  </si>
  <si>
    <t>NICOMEDES CIPRIANO</t>
  </si>
  <si>
    <t>1001207747</t>
  </si>
  <si>
    <t>01207747</t>
  </si>
  <si>
    <t>1112114481E4</t>
  </si>
  <si>
    <t>1001214121</t>
  </si>
  <si>
    <t>01214121</t>
  </si>
  <si>
    <t>1112124411E2</t>
  </si>
  <si>
    <t>1112114401E5</t>
  </si>
  <si>
    <t>1029499235</t>
  </si>
  <si>
    <t>29499235</t>
  </si>
  <si>
    <t>1112114431E0</t>
  </si>
  <si>
    <t>TECNICO EN CONTABILIDAD</t>
  </si>
  <si>
    <t>JAIME ANDRES</t>
  </si>
  <si>
    <t>1001204859</t>
  </si>
  <si>
    <t>01204859</t>
  </si>
  <si>
    <t>1112114451E2</t>
  </si>
  <si>
    <t>1001235515</t>
  </si>
  <si>
    <t>01235515</t>
  </si>
  <si>
    <t>1112114461E2</t>
  </si>
  <si>
    <t>1001202448</t>
  </si>
  <si>
    <t>01202448</t>
  </si>
  <si>
    <t>1112114471E1</t>
  </si>
  <si>
    <t>CARLOS JACINTO</t>
  </si>
  <si>
    <t>1001215209</t>
  </si>
  <si>
    <t>01215209</t>
  </si>
  <si>
    <t>1112114401E4</t>
  </si>
  <si>
    <t>WENCESLAO MATEO</t>
  </si>
  <si>
    <t>1001210108</t>
  </si>
  <si>
    <t>01210108</t>
  </si>
  <si>
    <t>1112114411E2</t>
  </si>
  <si>
    <t>WALTER ARTURO</t>
  </si>
  <si>
    <t>1001219511</t>
  </si>
  <si>
    <t>01219511</t>
  </si>
  <si>
    <t>1112114411E6</t>
  </si>
  <si>
    <t>1001217381</t>
  </si>
  <si>
    <t>01217381</t>
  </si>
  <si>
    <t>1112114421E0</t>
  </si>
  <si>
    <t>GUIDO DANTE</t>
  </si>
  <si>
    <t>1001769889</t>
  </si>
  <si>
    <t>01769889</t>
  </si>
  <si>
    <t>1112114421E9</t>
  </si>
  <si>
    <t>1001217046</t>
  </si>
  <si>
    <t>01217046</t>
  </si>
  <si>
    <t>1112114441E4</t>
  </si>
  <si>
    <t>GILMA DIANA</t>
  </si>
  <si>
    <t>1001225567</t>
  </si>
  <si>
    <t>01225567</t>
  </si>
  <si>
    <t>1112114451E4</t>
  </si>
  <si>
    <t>REUBICACION DE PLAZA VACANTE: Resolución Nº 2575-15-DREP</t>
  </si>
  <si>
    <t>1001216544</t>
  </si>
  <si>
    <t>01216544</t>
  </si>
  <si>
    <t>1112114451E5</t>
  </si>
  <si>
    <t>1001232943</t>
  </si>
  <si>
    <t>01232943</t>
  </si>
  <si>
    <t>1112114451E9</t>
  </si>
  <si>
    <t>ISTAÑA</t>
  </si>
  <si>
    <t>1001333737</t>
  </si>
  <si>
    <t>01333737</t>
  </si>
  <si>
    <t>1112114461E1</t>
  </si>
  <si>
    <t>1001216514</t>
  </si>
  <si>
    <t>01216514</t>
  </si>
  <si>
    <t>1112114461E9</t>
  </si>
  <si>
    <t>1001201915</t>
  </si>
  <si>
    <t>01201915</t>
  </si>
  <si>
    <t>1112114471E4</t>
  </si>
  <si>
    <t>1001217825</t>
  </si>
  <si>
    <t>01217825</t>
  </si>
  <si>
    <t>1112114491E1</t>
  </si>
  <si>
    <t>HIGINIO</t>
  </si>
  <si>
    <t>1001234844</t>
  </si>
  <si>
    <t>01234844</t>
  </si>
  <si>
    <t>1112114491E4</t>
  </si>
  <si>
    <t>CESE POR LIMITE DE EDAD DE: PUNTACA VALDIVIA, SIXTO SUCOW, Resolución Nº 4806-15-UGELP</t>
  </si>
  <si>
    <t>CHUPA</t>
  </si>
  <si>
    <t>YOLANDA ADELA</t>
  </si>
  <si>
    <t>TF</t>
  </si>
  <si>
    <t>1001334565</t>
  </si>
  <si>
    <t>01334565</t>
  </si>
  <si>
    <t>1112114491E8</t>
  </si>
  <si>
    <t>HAYMA</t>
  </si>
  <si>
    <t>LAZARO</t>
  </si>
  <si>
    <t>1002390290</t>
  </si>
  <si>
    <t>02390290</t>
  </si>
  <si>
    <t>1112124411E7</t>
  </si>
  <si>
    <t>1001217681</t>
  </si>
  <si>
    <t>01217681</t>
  </si>
  <si>
    <t>1112124421E3</t>
  </si>
  <si>
    <t>1001798526</t>
  </si>
  <si>
    <t>01798526</t>
  </si>
  <si>
    <t>1112124431E3</t>
  </si>
  <si>
    <t>1001790495</t>
  </si>
  <si>
    <t>01790495</t>
  </si>
  <si>
    <t>0240259</t>
  </si>
  <si>
    <t>LY033015</t>
  </si>
  <si>
    <t>IES SANTA ROSA</t>
  </si>
  <si>
    <t>1162114411E3</t>
  </si>
  <si>
    <t>UBICACION DE PROFESORES (de Directivo a Profesor) DE:AIMITUMA AIMITUMA, HILDA</t>
  </si>
  <si>
    <t>JOSE ROBERTO</t>
  </si>
  <si>
    <t>1001321120</t>
  </si>
  <si>
    <t>01321120</t>
  </si>
  <si>
    <t>1162114461E2</t>
  </si>
  <si>
    <t>ANDRES JAIME</t>
  </si>
  <si>
    <t>1001204197</t>
  </si>
  <si>
    <t>01204197</t>
  </si>
  <si>
    <t>1162114471E0</t>
  </si>
  <si>
    <t>CESE A SOLICITUD DE: VALENZUELA BUSTINZA, HERMINIA, Resolución Nº 4049-14-UGELP</t>
  </si>
  <si>
    <t>1001344903</t>
  </si>
  <si>
    <t>01344903</t>
  </si>
  <si>
    <t>1162114411E2</t>
  </si>
  <si>
    <t>ROBERTO ANACLETO</t>
  </si>
  <si>
    <t>1001220209</t>
  </si>
  <si>
    <t>01220209</t>
  </si>
  <si>
    <t>1162114421E3</t>
  </si>
  <si>
    <t>FIDEL HECTOR</t>
  </si>
  <si>
    <t>1001209938</t>
  </si>
  <si>
    <t>01209938</t>
  </si>
  <si>
    <t>1162114431E1</t>
  </si>
  <si>
    <t>1001227723</t>
  </si>
  <si>
    <t>01227723</t>
  </si>
  <si>
    <t>1162114451E7</t>
  </si>
  <si>
    <t>ENCARGATURA DE:PANIURA QUISPE, MARIA ROSA, Resolución Nº -</t>
  </si>
  <si>
    <t>ERMINIA HENILDA</t>
  </si>
  <si>
    <t>1001203878</t>
  </si>
  <si>
    <t>01203878</t>
  </si>
  <si>
    <t>PANIURA</t>
  </si>
  <si>
    <t>1001297609</t>
  </si>
  <si>
    <t>01297609</t>
  </si>
  <si>
    <t>1162114451E8</t>
  </si>
  <si>
    <t>EYZAGUIRRE</t>
  </si>
  <si>
    <t>MARLENE AMPARO</t>
  </si>
  <si>
    <t>1001234069</t>
  </si>
  <si>
    <t>01234069</t>
  </si>
  <si>
    <t>1162114461E7</t>
  </si>
  <si>
    <t>GLADYS MARCELINA</t>
  </si>
  <si>
    <t>1001282567</t>
  </si>
  <si>
    <t>01282567</t>
  </si>
  <si>
    <t>1162114461E9</t>
  </si>
  <si>
    <t>CESE POR INCAPACIDAD FISICA O MENTAL DE: SAN ROMAN AQUIZE, CECILIA GIULIANA, Resolución Nº 0074-2014-UGELP</t>
  </si>
  <si>
    <t>CANASSA</t>
  </si>
  <si>
    <t>LILI YRMA</t>
  </si>
  <si>
    <t>1001317688</t>
  </si>
  <si>
    <t>01317688</t>
  </si>
  <si>
    <t>1162114481E9</t>
  </si>
  <si>
    <t>CESE DE PORTUGAL MAMANI ZOILA</t>
  </si>
  <si>
    <t>ZINAIDA SARA</t>
  </si>
  <si>
    <t>1001308476</t>
  </si>
  <si>
    <t>01308476</t>
  </si>
  <si>
    <t>1162114491E5</t>
  </si>
  <si>
    <t>HANS ARTURO</t>
  </si>
  <si>
    <t>1001222947</t>
  </si>
  <si>
    <t>01222947</t>
  </si>
  <si>
    <t>1118114212E0</t>
  </si>
  <si>
    <t>REUBICACION DE PLAZA OCUPADA: Resolución Nº 2078-2017-UGELP</t>
  </si>
  <si>
    <t>ZAIDA RUTH</t>
  </si>
  <si>
    <t>1001318141</t>
  </si>
  <si>
    <t>01318141</t>
  </si>
  <si>
    <t>1119214611E9</t>
  </si>
  <si>
    <t>REUBICACION DE PLAZA OCUPADA: Resolución Nº 2067-2017-UGELP</t>
  </si>
  <si>
    <t>EDGAR OCTAVIO</t>
  </si>
  <si>
    <t>1001786202</t>
  </si>
  <si>
    <t>01786202</t>
  </si>
  <si>
    <t>1130613322E1</t>
  </si>
  <si>
    <t>REUBICACION DE PLAZA OCUPADA: Resolución Nº 2052-2017-UGELP</t>
  </si>
  <si>
    <t>1001872405</t>
  </si>
  <si>
    <t>01872405</t>
  </si>
  <si>
    <t>1139415311E2</t>
  </si>
  <si>
    <t>REUBICACION DE PLAZA VACANTE: Resolución Nº 1877-14-UGELP</t>
  </si>
  <si>
    <t>1001318863</t>
  </si>
  <si>
    <t>01318863</t>
  </si>
  <si>
    <t>1162114411E0</t>
  </si>
  <si>
    <t>1162114411E4</t>
  </si>
  <si>
    <t>ROZAS</t>
  </si>
  <si>
    <t>JANET MADELEINE</t>
  </si>
  <si>
    <t>1001308731</t>
  </si>
  <si>
    <t>01308731</t>
  </si>
  <si>
    <t>1162114411E5</t>
  </si>
  <si>
    <t>CESE A SOLICITUD DE: ARAGON GONZA, CARMEN LUCIA, Resolución Nº 2968-14-UGELP</t>
  </si>
  <si>
    <t>GONZA</t>
  </si>
  <si>
    <t>CARMEN LUCIA</t>
  </si>
  <si>
    <t>1029372973</t>
  </si>
  <si>
    <t>29372973</t>
  </si>
  <si>
    <t>1162114411E6</t>
  </si>
  <si>
    <t>DESIGNACION COMO DIRECTIVO DE: BERNEDO BERNEDO, ROLANDO JAVIER SEGUN RSG Nº 279-2016</t>
  </si>
  <si>
    <t>1162114411E8</t>
  </si>
  <si>
    <t>CESE DE : BARRA PINEDA, BETHSABE SOBEIDA, Resolución Nº 1893-09-UGELP</t>
  </si>
  <si>
    <t>BETHSABE SOBEIDA</t>
  </si>
  <si>
    <t>1001218462</t>
  </si>
  <si>
    <t>01218462</t>
  </si>
  <si>
    <t>1162114411E9</t>
  </si>
  <si>
    <t>SONIA ESPERANZA</t>
  </si>
  <si>
    <t>1001333946</t>
  </si>
  <si>
    <t>01333946</t>
  </si>
  <si>
    <t>1162114421E0</t>
  </si>
  <si>
    <t>EDWIN ERNESTO</t>
  </si>
  <si>
    <t>1001211704</t>
  </si>
  <si>
    <t>01211704</t>
  </si>
  <si>
    <t>1162114421E1</t>
  </si>
  <si>
    <t>1001297453</t>
  </si>
  <si>
    <t>01297453</t>
  </si>
  <si>
    <t>1162114421E6</t>
  </si>
  <si>
    <t>1162114421E9</t>
  </si>
  <si>
    <t>CESE POR LIMITE DE EDAD DE: CHAVEZ TEJADA, JORGE WILFREDO, Resolución Nº 2715-2013-UGELP</t>
  </si>
  <si>
    <t>IGNACIO GUILLERMO</t>
  </si>
  <si>
    <t>1001840917</t>
  </si>
  <si>
    <t>01840917</t>
  </si>
  <si>
    <t>1162114431E0</t>
  </si>
  <si>
    <t>REASIGNACION POR RUPTURA DE RELACIONES HUMANAS DE:GIBERA QUISPE, ROLANDO IGNACIO, Resolución N° 4641-15-UGELP</t>
  </si>
  <si>
    <t>DORA FRANCISCA</t>
  </si>
  <si>
    <t>1001327264</t>
  </si>
  <si>
    <t>01327264</t>
  </si>
  <si>
    <t>1162114431E2</t>
  </si>
  <si>
    <t>DESIGNACION COMO JEFE DE GESTION PEDAGOGICA: COAQUIRA RAMOS, MARISOL</t>
  </si>
  <si>
    <t>1162114431E3</t>
  </si>
  <si>
    <t>1001343676</t>
  </si>
  <si>
    <t>01343676</t>
  </si>
  <si>
    <t>1162114431E6</t>
  </si>
  <si>
    <t>CESE DE : MONZON MONZON, ANIBAL DANTE, Resolución Nº 437-08-UGELP</t>
  </si>
  <si>
    <t>BACILIA</t>
  </si>
  <si>
    <t>1001307608</t>
  </si>
  <si>
    <t>01307608</t>
  </si>
  <si>
    <t>1162114431E7</t>
  </si>
  <si>
    <t>EMPERATRIZ</t>
  </si>
  <si>
    <t>1001305442</t>
  </si>
  <si>
    <t>01305442</t>
  </si>
  <si>
    <t>1162114431E9</t>
  </si>
  <si>
    <t>MARIA REINA</t>
  </si>
  <si>
    <t>1001307245</t>
  </si>
  <si>
    <t>01307245</t>
  </si>
  <si>
    <t>1162114441E1</t>
  </si>
  <si>
    <t>AGUSTIN EDUARDO</t>
  </si>
  <si>
    <t>1001229806</t>
  </si>
  <si>
    <t>01229806</t>
  </si>
  <si>
    <t>1162114441E2</t>
  </si>
  <si>
    <t>YEMY MARLENY</t>
  </si>
  <si>
    <t>1002426895</t>
  </si>
  <si>
    <t>02426895</t>
  </si>
  <si>
    <t>1162114441E3</t>
  </si>
  <si>
    <t>1001210005</t>
  </si>
  <si>
    <t>01210005</t>
  </si>
  <si>
    <t>1162114441E5</t>
  </si>
  <si>
    <t>1001217490</t>
  </si>
  <si>
    <t>01217490</t>
  </si>
  <si>
    <t>1162114441E8</t>
  </si>
  <si>
    <t>DESIGNACION COMO DIRECTIVO DE I.E. (R.S.G. 1551-2014) DE LLANOS QUISPE, JOSE BERNARDO</t>
  </si>
  <si>
    <t>1162114441E9</t>
  </si>
  <si>
    <t>ENCARGATURA DE:MAMANI CANASSA, LILI YRMA, Resolución Nº -</t>
  </si>
  <si>
    <t>NORMA AYME</t>
  </si>
  <si>
    <t>1041988491</t>
  </si>
  <si>
    <t>41988491</t>
  </si>
  <si>
    <t>1162114451E0</t>
  </si>
  <si>
    <t>MIGUEL ANTONIO</t>
  </si>
  <si>
    <t>1001306366</t>
  </si>
  <si>
    <t>01306366</t>
  </si>
  <si>
    <t>1162114451E1</t>
  </si>
  <si>
    <t>CESE A SOLICITUD DE: MARON PINEDA DE PONCE, DORA BENITA, Resolución Nº 1503-2015-UGELP</t>
  </si>
  <si>
    <t>1001323756</t>
  </si>
  <si>
    <t>01323756</t>
  </si>
  <si>
    <t>1162114451E2</t>
  </si>
  <si>
    <t>LEYDI YEMIRA</t>
  </si>
  <si>
    <t>1001311253</t>
  </si>
  <si>
    <t>01311253</t>
  </si>
  <si>
    <t>1162114451E4</t>
  </si>
  <si>
    <t>FORTUNATA</t>
  </si>
  <si>
    <t>1001322454</t>
  </si>
  <si>
    <t>01322454</t>
  </si>
  <si>
    <t>1162114451E5</t>
  </si>
  <si>
    <t>CARMEN YOLANDA</t>
  </si>
  <si>
    <t>1001320900</t>
  </si>
  <si>
    <t>01320900</t>
  </si>
  <si>
    <t>1162114451E6</t>
  </si>
  <si>
    <t>NALVARTE</t>
  </si>
  <si>
    <t>AVELINA ROXANA</t>
  </si>
  <si>
    <t>1001234434</t>
  </si>
  <si>
    <t>01234434</t>
  </si>
  <si>
    <t>1162114461E0</t>
  </si>
  <si>
    <t>DESIGNACION COMO DIRECTIVO DE I.E. (R.S.G. 1551-2014) DE SARDON FLORES, WALDO</t>
  </si>
  <si>
    <t>1041063179</t>
  </si>
  <si>
    <t>41063179</t>
  </si>
  <si>
    <t>1162114461E1</t>
  </si>
  <si>
    <t>CESE POR LIMITE DE EDAD DE: PINEDA CRUZ, JESUS CARLOS, Resolución Nº 2033-16-UGELP</t>
  </si>
  <si>
    <t>SANTOS ANGEL</t>
  </si>
  <si>
    <t>1001308831</t>
  </si>
  <si>
    <t>01308831</t>
  </si>
  <si>
    <t>1162114461E4</t>
  </si>
  <si>
    <t>ZULEMA</t>
  </si>
  <si>
    <t>1001304934</t>
  </si>
  <si>
    <t>01304934</t>
  </si>
  <si>
    <t>1162114461E5</t>
  </si>
  <si>
    <t>1042463531</t>
  </si>
  <si>
    <t>42463531</t>
  </si>
  <si>
    <t>1162114471E1</t>
  </si>
  <si>
    <t>TAIPE</t>
  </si>
  <si>
    <t>1002165035</t>
  </si>
  <si>
    <t>02165035</t>
  </si>
  <si>
    <t>1162114471E2</t>
  </si>
  <si>
    <t>MARIA GENARA</t>
  </si>
  <si>
    <t>1001308581</t>
  </si>
  <si>
    <t>01308581</t>
  </si>
  <si>
    <t>1162114471E3</t>
  </si>
  <si>
    <t>DORIS ELIANA</t>
  </si>
  <si>
    <t>1001323164</t>
  </si>
  <si>
    <t>01323164</t>
  </si>
  <si>
    <t>1162114471E7</t>
  </si>
  <si>
    <t>DESIGNACION COMO DIRECTIVO DE: VALDIVIA PINTO, MIKO GEORGINA SEGUN RSG Nº 279-2016</t>
  </si>
  <si>
    <t>1162114471E9</t>
  </si>
  <si>
    <t>1001990546</t>
  </si>
  <si>
    <t>01990546</t>
  </si>
  <si>
    <t>1162114481E1</t>
  </si>
  <si>
    <t>DESIGNACION COMO ESPECIALISTA EN EDUCACION DE VARGAS CHARAJA, ALDO GERMAIN RSG Nº 279-2016</t>
  </si>
  <si>
    <t>CUADROS</t>
  </si>
  <si>
    <t>1162114481E2</t>
  </si>
  <si>
    <t>DESIGNACION COMO DIRECTIVO DE I.E. (R.S.G. 1551-2014) DE VARGAS EYZAGUIRRE, DAVID</t>
  </si>
  <si>
    <t>JUANA VILMA</t>
  </si>
  <si>
    <t>1040702962</t>
  </si>
  <si>
    <t>40702962</t>
  </si>
  <si>
    <t>1162114481E3</t>
  </si>
  <si>
    <t>REYES</t>
  </si>
  <si>
    <t>1001308917</t>
  </si>
  <si>
    <t>01308917</t>
  </si>
  <si>
    <t>1162114481E4</t>
  </si>
  <si>
    <t>MARIETA LILIANA</t>
  </si>
  <si>
    <t>1001227340</t>
  </si>
  <si>
    <t>01227340</t>
  </si>
  <si>
    <t>1162114481E6</t>
  </si>
  <si>
    <t>1001220438</t>
  </si>
  <si>
    <t>01220438</t>
  </si>
  <si>
    <t>1162114481E7</t>
  </si>
  <si>
    <t>JUAN WALTER</t>
  </si>
  <si>
    <t>1001305812</t>
  </si>
  <si>
    <t>01305812</t>
  </si>
  <si>
    <t>1162114481E8</t>
  </si>
  <si>
    <t>RETIRO DEL SERVICIO POR LA 2da. DISPOSICION COMPLEMENTARIA TRANSITORIA Y FINAL LEY Nº 29944 DE: ZEA BARRIGA, HILDA GUADALUPE</t>
  </si>
  <si>
    <t>CRISTINA GUADALUPE</t>
  </si>
  <si>
    <t>1001315343</t>
  </si>
  <si>
    <t>01315343</t>
  </si>
  <si>
    <t>1162114491E2</t>
  </si>
  <si>
    <t>NOMBRAMIENTO DE AIMITUMA AIMITUMA HILDA</t>
  </si>
  <si>
    <t>JESUS MARCIAL</t>
  </si>
  <si>
    <t>1002144823</t>
  </si>
  <si>
    <t>02144823</t>
  </si>
  <si>
    <t>1162114491E6</t>
  </si>
  <si>
    <t>REUBICACION DE PLAZA OCUPADA : Resolución Nº 1963-08-UGELP</t>
  </si>
  <si>
    <t>1001209876</t>
  </si>
  <si>
    <t>01209876</t>
  </si>
  <si>
    <t>1163114811E5</t>
  </si>
  <si>
    <t>REUBICACION DE PLAZA OCUPADA : Resolución Nº 2081-09-UGELP</t>
  </si>
  <si>
    <t>NERY LUISA</t>
  </si>
  <si>
    <t>1001334357</t>
  </si>
  <si>
    <t>01334357</t>
  </si>
  <si>
    <t>1042895365</t>
  </si>
  <si>
    <t>42895365</t>
  </si>
  <si>
    <t>CLEVER SEFERINO</t>
  </si>
  <si>
    <t>1001321483</t>
  </si>
  <si>
    <t>01321483</t>
  </si>
  <si>
    <t>ESMERALDA</t>
  </si>
  <si>
    <t>1042601938</t>
  </si>
  <si>
    <t>42601938</t>
  </si>
  <si>
    <t>JOB ARTURO</t>
  </si>
  <si>
    <t>1001267156</t>
  </si>
  <si>
    <t>01267156</t>
  </si>
  <si>
    <t>1070446034</t>
  </si>
  <si>
    <t>70446034</t>
  </si>
  <si>
    <t>ARNEZ</t>
  </si>
  <si>
    <t>ESTER ELENA</t>
  </si>
  <si>
    <t>1001325722</t>
  </si>
  <si>
    <t>01325722</t>
  </si>
  <si>
    <t>CORREA</t>
  </si>
  <si>
    <t>1043695242</t>
  </si>
  <si>
    <t>43695242</t>
  </si>
  <si>
    <t>LIVIA TEODORA</t>
  </si>
  <si>
    <t>1001310331</t>
  </si>
  <si>
    <t>01310331</t>
  </si>
  <si>
    <t>CALANCHO</t>
  </si>
  <si>
    <t>HUGO CESAR</t>
  </si>
  <si>
    <t>1001327139</t>
  </si>
  <si>
    <t>01327139</t>
  </si>
  <si>
    <t>1162114411E7</t>
  </si>
  <si>
    <t>ARISPE</t>
  </si>
  <si>
    <t>REBECA EMERITA</t>
  </si>
  <si>
    <t>1002408003</t>
  </si>
  <si>
    <t>02408003</t>
  </si>
  <si>
    <t>1162114421E5</t>
  </si>
  <si>
    <t>1001306197</t>
  </si>
  <si>
    <t>01306197</t>
  </si>
  <si>
    <t>1162114421E7</t>
  </si>
  <si>
    <t>MARTHA GLORIA</t>
  </si>
  <si>
    <t>1001287901</t>
  </si>
  <si>
    <t>01287901</t>
  </si>
  <si>
    <t>1162114431E4</t>
  </si>
  <si>
    <t>CESE DE PERSONAL NOMBRADO : CORRALES CUBA, VICTORIA NELIDA LUZMILA, Resolución Nº 239-06-D</t>
  </si>
  <si>
    <t>RENE ERNESTO</t>
  </si>
  <si>
    <t>1002388621</t>
  </si>
  <si>
    <t>02388621</t>
  </si>
  <si>
    <t>1162114461E6</t>
  </si>
  <si>
    <t>CESE POR LIMITE DE EDAD DE: ROMERO RONDON, NELIDA FLORA, Resolución Nº 3996-16-UGELP</t>
  </si>
  <si>
    <t>ORIEL JOSE</t>
  </si>
  <si>
    <t>1045625693</t>
  </si>
  <si>
    <t>45625693</t>
  </si>
  <si>
    <t>1162114471E6</t>
  </si>
  <si>
    <t>CESE A SOLICITUD DE: AREVALO PIZARRO, MARIELA DEL ROSARIO, Resolución Nº 1835-12-UGELP</t>
  </si>
  <si>
    <t>HUARACO</t>
  </si>
  <si>
    <t>ELISEO AMADOR</t>
  </si>
  <si>
    <t>1001223642</t>
  </si>
  <si>
    <t>01223642</t>
  </si>
  <si>
    <t>921481215915</t>
  </si>
  <si>
    <t>CESE POR LIMITE DE EDAD DE: GAVILANO BERNA, BERNABE, Resolución Nº 4812-15-UGELP</t>
  </si>
  <si>
    <t>WALTER DUVERLITH</t>
  </si>
  <si>
    <t>1041320993</t>
  </si>
  <si>
    <t>41320993</t>
  </si>
  <si>
    <t>1162114451E9</t>
  </si>
  <si>
    <t>ALICIA IRMA</t>
  </si>
  <si>
    <t>1001226694</t>
  </si>
  <si>
    <t>01226694</t>
  </si>
  <si>
    <t>1162114421E4</t>
  </si>
  <si>
    <t>ASCENSO DE : CALLOHUARI CHAMBI, JOSEFA, Resolución Nº 2280-07-UGELP</t>
  </si>
  <si>
    <t>SERGIO FELIX</t>
  </si>
  <si>
    <t>1001308329</t>
  </si>
  <si>
    <t>01308329</t>
  </si>
  <si>
    <t>1162114421E8</t>
  </si>
  <si>
    <t>1162114431E5</t>
  </si>
  <si>
    <t>PRAXIDES VIVIANA</t>
  </si>
  <si>
    <t>1001286674</t>
  </si>
  <si>
    <t>01286674</t>
  </si>
  <si>
    <t>1162114431E8</t>
  </si>
  <si>
    <t>PAULINA RINA</t>
  </si>
  <si>
    <t>1001216938</t>
  </si>
  <si>
    <t>01216938</t>
  </si>
  <si>
    <t>1162114441E0</t>
  </si>
  <si>
    <t>1001309908</t>
  </si>
  <si>
    <t>01309908</t>
  </si>
  <si>
    <t>1162114441E4</t>
  </si>
  <si>
    <t>CESE A SOLICITUD DE: HUAMAN MESTAS, VALENTINA, Resolución Nº 1026-2015-UGELP</t>
  </si>
  <si>
    <t>1030507134</t>
  </si>
  <si>
    <t>30507134</t>
  </si>
  <si>
    <t>1162114441E6</t>
  </si>
  <si>
    <t>CESE DE : JORDAN PERALTA, NILDA BETHY, Resolución Nº 1687-08-UGELP</t>
  </si>
  <si>
    <t>VILLAVICENCIO</t>
  </si>
  <si>
    <t>BEGAZO</t>
  </si>
  <si>
    <t>MARICELA MERCEDES</t>
  </si>
  <si>
    <t>1029595705</t>
  </si>
  <si>
    <t>29595705</t>
  </si>
  <si>
    <t>1162114441E7</t>
  </si>
  <si>
    <t>CELESTINA MERCEDES</t>
  </si>
  <si>
    <t>1001228313</t>
  </si>
  <si>
    <t>01228313</t>
  </si>
  <si>
    <t>1162114451E3</t>
  </si>
  <si>
    <t>1001286839</t>
  </si>
  <si>
    <t>01286839</t>
  </si>
  <si>
    <t>1162114461E3</t>
  </si>
  <si>
    <t>CESE POR FALLECIMIENTO DE: QUISPE HUISA, CRISTOBAL, Resolución Nº 3342-16-UGELP</t>
  </si>
  <si>
    <t>SIXTA SEGUNDINA</t>
  </si>
  <si>
    <t>1002287587</t>
  </si>
  <si>
    <t>02287587</t>
  </si>
  <si>
    <t>1162114461E8</t>
  </si>
  <si>
    <t>BETSABET GUADALUPE</t>
  </si>
  <si>
    <t>1001304318</t>
  </si>
  <si>
    <t>01304318</t>
  </si>
  <si>
    <t>1162114471E4</t>
  </si>
  <si>
    <t>1001214270</t>
  </si>
  <si>
    <t>01214270</t>
  </si>
  <si>
    <t>1162114471E5</t>
  </si>
  <si>
    <t>DAVID LUIS</t>
  </si>
  <si>
    <t>1001219975</t>
  </si>
  <si>
    <t>01219975</t>
  </si>
  <si>
    <t>1162114471E8</t>
  </si>
  <si>
    <t>1001241467</t>
  </si>
  <si>
    <t>01241467</t>
  </si>
  <si>
    <t>1162114481E0</t>
  </si>
  <si>
    <t>REASIGNACION POR SALUD DE: LAURA URIBE, RAQUEL MARISOL, Resolución Nº 4299-10-UGEL AQP</t>
  </si>
  <si>
    <t>ELIZABETH LOURDES</t>
  </si>
  <si>
    <t>1001304992</t>
  </si>
  <si>
    <t>01304992</t>
  </si>
  <si>
    <t>1162114481E5</t>
  </si>
  <si>
    <t>ROTACION POR ESPECIALIDAD DE: VELASQUEZ NAVARRO SUSANA RD.126-06-UGELP</t>
  </si>
  <si>
    <t>1001263036</t>
  </si>
  <si>
    <t>01263036</t>
  </si>
  <si>
    <t>1162114811E4</t>
  </si>
  <si>
    <t>REUBICACION DE PLAZA OCUPADA: Resolución Nº 3366-16-UGELP</t>
  </si>
  <si>
    <t>LEONARDA</t>
  </si>
  <si>
    <t>1001310396</t>
  </si>
  <si>
    <t>01310396</t>
  </si>
  <si>
    <t>21C000113693</t>
  </si>
  <si>
    <t>JORNADA ESCOLAR COMPLETA</t>
  </si>
  <si>
    <t>APOYO EDUCATIVO</t>
  </si>
  <si>
    <t>NEREYDA SALOME</t>
  </si>
  <si>
    <t>29421044</t>
  </si>
  <si>
    <t>COORDINADOR DE INNOVACION Y SOPORTE TECNOLOGICO</t>
  </si>
  <si>
    <t>CUCHILLO</t>
  </si>
  <si>
    <t>OROCOLLO</t>
  </si>
  <si>
    <t>J. INDIRA</t>
  </si>
  <si>
    <t>01304969</t>
  </si>
  <si>
    <t>21C000113794</t>
  </si>
  <si>
    <t>PERSONAL DE VIGILANCIA</t>
  </si>
  <si>
    <t>CALLIRE</t>
  </si>
  <si>
    <t>PAUL FRANKLIN</t>
  </si>
  <si>
    <t>43799031</t>
  </si>
  <si>
    <t>21C000113815</t>
  </si>
  <si>
    <t>HERNAN ELOY</t>
  </si>
  <si>
    <t>01341134</t>
  </si>
  <si>
    <t>21C000113836</t>
  </si>
  <si>
    <t>TITO MANUEL</t>
  </si>
  <si>
    <t>01311785</t>
  </si>
  <si>
    <t>0240267</t>
  </si>
  <si>
    <t>LY033020</t>
  </si>
  <si>
    <t>IES MARIA AUXILIADORA</t>
  </si>
  <si>
    <t>1113114471E2</t>
  </si>
  <si>
    <t>REASIGNACION POR INTERES PERSONAL DE: CUSILAYME SACACHIPANA, JUAN, Resolución Nº OF.705-2015-DREP</t>
  </si>
  <si>
    <t>1001311018</t>
  </si>
  <si>
    <t>01311018</t>
  </si>
  <si>
    <t>1113114481E7</t>
  </si>
  <si>
    <t>WIGBERTO</t>
  </si>
  <si>
    <t>1001816273</t>
  </si>
  <si>
    <t>01816273</t>
  </si>
  <si>
    <t>1113114481E8</t>
  </si>
  <si>
    <t>DESIGNACION COMO DIRECTIVO DE I.E. (R.S.G. 1551-2014) DE AQUIZE VILCA, ROXANA ANGELA</t>
  </si>
  <si>
    <t>LUDWING BRUNO</t>
  </si>
  <si>
    <t>1001332248</t>
  </si>
  <si>
    <t>01332248</t>
  </si>
  <si>
    <t>1113114411E3</t>
  </si>
  <si>
    <t>ASCENSO A CARGOS DIRECTIVOS : AQUIZE VILCA, ROXANA ANGELA, Resolución Nº 1064-05-UGELP</t>
  </si>
  <si>
    <t>RUBIN DE CELIS</t>
  </si>
  <si>
    <t>DORIS ROXANA</t>
  </si>
  <si>
    <t>1001207005</t>
  </si>
  <si>
    <t>01207005</t>
  </si>
  <si>
    <t>1113114481E2</t>
  </si>
  <si>
    <t>CESE DE PILCO ROMERO FIDELA DORIS RD. 276-03 DREP</t>
  </si>
  <si>
    <t>WERNER ALBERT</t>
  </si>
  <si>
    <t>1001216694</t>
  </si>
  <si>
    <t>01216694</t>
  </si>
  <si>
    <t>1113114481E3</t>
  </si>
  <si>
    <t>CESE DE DANIEL QUISOCALA ESCALANTE</t>
  </si>
  <si>
    <t>1001231026</t>
  </si>
  <si>
    <t>01231026</t>
  </si>
  <si>
    <t>1113114491E3</t>
  </si>
  <si>
    <t>HERNAN OMAR</t>
  </si>
  <si>
    <t>1001310884</t>
  </si>
  <si>
    <t>01310884</t>
  </si>
  <si>
    <t>1113114411E2</t>
  </si>
  <si>
    <t>JAVIER</t>
  </si>
  <si>
    <t>CESE DE : ALCON HERMOZA, ELENA MERCEDES, Resolución Nº 840-09-UGELP</t>
  </si>
  <si>
    <t>1001261345</t>
  </si>
  <si>
    <t>01261345</t>
  </si>
  <si>
    <t>1113114411E4</t>
  </si>
  <si>
    <t>CESE POR LIMITE DE EDAD DE: ARI BAILON, MANUEL, Resolución Nº 2741-2013-UGELP</t>
  </si>
  <si>
    <t>ESTEVEZ</t>
  </si>
  <si>
    <t>MARIBEL SOLEDAD</t>
  </si>
  <si>
    <t>1001304316</t>
  </si>
  <si>
    <t>01304316</t>
  </si>
  <si>
    <t>1113114411E6</t>
  </si>
  <si>
    <t>1001769038</t>
  </si>
  <si>
    <t>01769038</t>
  </si>
  <si>
    <t>1113114411E7</t>
  </si>
  <si>
    <t>1001231067</t>
  </si>
  <si>
    <t>01231067</t>
  </si>
  <si>
    <t>1113114411E9</t>
  </si>
  <si>
    <t>ELSA CEFERINA</t>
  </si>
  <si>
    <t>1001219926</t>
  </si>
  <si>
    <t>01219926</t>
  </si>
  <si>
    <t>1113114421E1</t>
  </si>
  <si>
    <t>DESIGNACION COMO DIRECTIVO DE: CCORI TORO, NORKA BELINDA SEGUN RSG Nº 279-2016</t>
  </si>
  <si>
    <t>1043260613</t>
  </si>
  <si>
    <t>43260613</t>
  </si>
  <si>
    <t>1113114421E2</t>
  </si>
  <si>
    <t>AMADOR</t>
  </si>
  <si>
    <t>1001225930</t>
  </si>
  <si>
    <t>01225930</t>
  </si>
  <si>
    <t>1113114421E3</t>
  </si>
  <si>
    <t>MARLENY PATRICIA</t>
  </si>
  <si>
    <t>1001304484</t>
  </si>
  <si>
    <t>01304484</t>
  </si>
  <si>
    <t>1113114421E4</t>
  </si>
  <si>
    <t>PROFESOR CON FUNCIONES DE COORDINADOR PEDAGOGICO JEC</t>
  </si>
  <si>
    <t>ENCARGATURA DE FUNCIONES COMO COORDINADOR PEDAGOGICO JEC</t>
  </si>
  <si>
    <t>1001306995</t>
  </si>
  <si>
    <t>01306995</t>
  </si>
  <si>
    <t>NOAM JOSUE</t>
  </si>
  <si>
    <t>1071701139</t>
  </si>
  <si>
    <t>71701139</t>
  </si>
  <si>
    <t>1113114421E5</t>
  </si>
  <si>
    <t>1001230010</t>
  </si>
  <si>
    <t>01230010</t>
  </si>
  <si>
    <t>1113114421E6</t>
  </si>
  <si>
    <t>OMAR PLINIO</t>
  </si>
  <si>
    <t>1001225532</t>
  </si>
  <si>
    <t>01225532</t>
  </si>
  <si>
    <t>1113114421E7</t>
  </si>
  <si>
    <t>1001309608</t>
  </si>
  <si>
    <t>01309608</t>
  </si>
  <si>
    <t>1113114421E8</t>
  </si>
  <si>
    <t>ROSA HILDA</t>
  </si>
  <si>
    <t>1001230557</t>
  </si>
  <si>
    <t>01230557</t>
  </si>
  <si>
    <t>1113114431E0</t>
  </si>
  <si>
    <t>AMERICA ZENOBIA</t>
  </si>
  <si>
    <t>1001228147</t>
  </si>
  <si>
    <t>01228147</t>
  </si>
  <si>
    <t>1113114431E2</t>
  </si>
  <si>
    <t>EDGAR MATEO</t>
  </si>
  <si>
    <t>1029221588</t>
  </si>
  <si>
    <t>29221588</t>
  </si>
  <si>
    <t>1113114431E4</t>
  </si>
  <si>
    <t>DESIGNACION COMO DIRECTIVO DE: FLORES QUISPE, BERNARDO WASHINGTON SEGUN RSG Nº 279-2016</t>
  </si>
  <si>
    <t>1080254206</t>
  </si>
  <si>
    <t>80254206</t>
  </si>
  <si>
    <t>1113114431E5</t>
  </si>
  <si>
    <t>FREDY ALFREDO</t>
  </si>
  <si>
    <t>1001848614</t>
  </si>
  <si>
    <t>01848614</t>
  </si>
  <si>
    <t>1113114431E6</t>
  </si>
  <si>
    <t>BENEDICTO ARCADIO</t>
  </si>
  <si>
    <t>1001229701</t>
  </si>
  <si>
    <t>01229701</t>
  </si>
  <si>
    <t>1113114431E8</t>
  </si>
  <si>
    <t>VICTOR BENITO</t>
  </si>
  <si>
    <t>1001221965</t>
  </si>
  <si>
    <t>01221965</t>
  </si>
  <si>
    <t>1113114441E0</t>
  </si>
  <si>
    <t>1001215471</t>
  </si>
  <si>
    <t>01215471</t>
  </si>
  <si>
    <t>1113114441E2</t>
  </si>
  <si>
    <t>PERMUTA DE: HUAQUISTO CACERES, SAMUEL, Resolución Nº 1785-12-UGELP</t>
  </si>
  <si>
    <t>NORMA MARITZA</t>
  </si>
  <si>
    <t>1001343218</t>
  </si>
  <si>
    <t>01343218</t>
  </si>
  <si>
    <t>1113114441E3</t>
  </si>
  <si>
    <t>1001316407</t>
  </si>
  <si>
    <t>01316407</t>
  </si>
  <si>
    <t>1113114441E5</t>
  </si>
  <si>
    <t>CESE POR FALLECIMIENTO DE: JUSTO HANCCO, ISAIAS, Resolución Nº 1674-16-UGELP</t>
  </si>
  <si>
    <t>CHICCALLA</t>
  </si>
  <si>
    <t>1001315753</t>
  </si>
  <si>
    <t>01315753</t>
  </si>
  <si>
    <t>1113114441E8</t>
  </si>
  <si>
    <t>HECTOR LORENZO</t>
  </si>
  <si>
    <t>1001212224</t>
  </si>
  <si>
    <t>01212224</t>
  </si>
  <si>
    <t>1113114441E9</t>
  </si>
  <si>
    <t>1113114451E1</t>
  </si>
  <si>
    <t>CESE POR LIMITE DE EDAD DE: MAMANI MARTINEZ, JOSE GABRIEL, Resolución Nº 2034-16-UGELP</t>
  </si>
  <si>
    <t>MARINA EULOGIA</t>
  </si>
  <si>
    <t>1001316199</t>
  </si>
  <si>
    <t>01316199</t>
  </si>
  <si>
    <t>1113114451E2</t>
  </si>
  <si>
    <t>1001310612</t>
  </si>
  <si>
    <t>01310612</t>
  </si>
  <si>
    <t>1113114451E3</t>
  </si>
  <si>
    <t>1001773581</t>
  </si>
  <si>
    <t>01773581</t>
  </si>
  <si>
    <t>1113114451E7</t>
  </si>
  <si>
    <t>1113114451E9</t>
  </si>
  <si>
    <t>JAIME VICENTE</t>
  </si>
  <si>
    <t>1001287473</t>
  </si>
  <si>
    <t>01287473</t>
  </si>
  <si>
    <t>1113114461E0</t>
  </si>
  <si>
    <t>DESIGNACION A CARGO DIRECTIVO EN TACNA : POCCO PINTO, ANTONIO, Resolución Nº C.P.11</t>
  </si>
  <si>
    <t>1001556333</t>
  </si>
  <si>
    <t>01556333</t>
  </si>
  <si>
    <t>LOIDA EUNICET</t>
  </si>
  <si>
    <t>1042552803</t>
  </si>
  <si>
    <t>42552803</t>
  </si>
  <si>
    <t>1113114461E1</t>
  </si>
  <si>
    <t>NICANOR</t>
  </si>
  <si>
    <t>1001279885</t>
  </si>
  <si>
    <t>01279885</t>
  </si>
  <si>
    <t>1113114461E2</t>
  </si>
  <si>
    <t>1044866861</t>
  </si>
  <si>
    <t>44866861</t>
  </si>
  <si>
    <t>JUAN FRANKLIN</t>
  </si>
  <si>
    <t>1001203775</t>
  </si>
  <si>
    <t>01203775</t>
  </si>
  <si>
    <t>1113114461E3</t>
  </si>
  <si>
    <t>ENCARGATURA DE:PAREDES RUBIN DE CELIS, DORIS ROXANA, Resolución Nº -</t>
  </si>
  <si>
    <t>PAITAN</t>
  </si>
  <si>
    <t>1041257755</t>
  </si>
  <si>
    <t>41257755</t>
  </si>
  <si>
    <t>1113114461E4</t>
  </si>
  <si>
    <t>ASCENSO A CARGOS DIRECTIVOS : PARI ARCAYA, SOCRATES HUGO, Resolución Nº 1064-05-UGELP</t>
  </si>
  <si>
    <t>ENCARGATURA DE:HUAMAN PAREDES, WERNER ALBERT, Resolución Nº -</t>
  </si>
  <si>
    <t>LUIS CHRISTIAN</t>
  </si>
  <si>
    <t>1044373401</t>
  </si>
  <si>
    <t>44373401</t>
  </si>
  <si>
    <t>1113114461E5</t>
  </si>
  <si>
    <t>PASACA</t>
  </si>
  <si>
    <t>LUCANA</t>
  </si>
  <si>
    <t>YUDITH MADELEINE</t>
  </si>
  <si>
    <t>1001324946</t>
  </si>
  <si>
    <t>01324946</t>
  </si>
  <si>
    <t>AMPARO</t>
  </si>
  <si>
    <t>1113114461E6</t>
  </si>
  <si>
    <t>RAUL LEANDRO</t>
  </si>
  <si>
    <t>1001218606</t>
  </si>
  <si>
    <t>01218606</t>
  </si>
  <si>
    <t>1113114461E7</t>
  </si>
  <si>
    <t>DAVID ALBERTO</t>
  </si>
  <si>
    <t>1001232032</t>
  </si>
  <si>
    <t>01232032</t>
  </si>
  <si>
    <t>1001326491</t>
  </si>
  <si>
    <t>01326491</t>
  </si>
  <si>
    <t>1113114461E8</t>
  </si>
  <si>
    <t>ENCARGATURA DE:PEREZ RODRIGUEZ, HERNAN OMAR, Resolución Nº -</t>
  </si>
  <si>
    <t>1001315350</t>
  </si>
  <si>
    <t>01315350</t>
  </si>
  <si>
    <t>1113114471E0</t>
  </si>
  <si>
    <t>RETIRO DEL SERVICIO POR LA 2da. DISPOSICION COMPLEMENTARIA TRANSITORIA Y FINAL LEY Nº 29944 DE: VALVERDE HERRERA, ELIZABETH JESUS</t>
  </si>
  <si>
    <t>1113114471E1</t>
  </si>
  <si>
    <t>ENCARGATURA DE:QUISPE CASTILLO, EDWIN, Resolución Nº -</t>
  </si>
  <si>
    <t>YHONY ALFREDO</t>
  </si>
  <si>
    <t>1041609561</t>
  </si>
  <si>
    <t>41609561</t>
  </si>
  <si>
    <t>1113114471E3</t>
  </si>
  <si>
    <t>ROSA FELICIDAD</t>
  </si>
  <si>
    <t>1001315731</t>
  </si>
  <si>
    <t>01315731</t>
  </si>
  <si>
    <t>1113114471E5</t>
  </si>
  <si>
    <t>CESE POR FALLECIMIENTO DE: RONDON MACHICAO, ENZO ELPHIDIO, Resolución Nº 1630-16-UGELP</t>
  </si>
  <si>
    <t>RAUL EDGAR</t>
  </si>
  <si>
    <t>1001308681</t>
  </si>
  <si>
    <t>01308681</t>
  </si>
  <si>
    <t>1113114471E6</t>
  </si>
  <si>
    <t>JHON ADERLY</t>
  </si>
  <si>
    <t>1045515451</t>
  </si>
  <si>
    <t>45515451</t>
  </si>
  <si>
    <t>JOSE LUIS EUSEBIO</t>
  </si>
  <si>
    <t>1001333166</t>
  </si>
  <si>
    <t>01333166</t>
  </si>
  <si>
    <t>1113114471E7</t>
  </si>
  <si>
    <t>1001225473</t>
  </si>
  <si>
    <t>01225473</t>
  </si>
  <si>
    <t>1113114481E4</t>
  </si>
  <si>
    <t>PROFESOR CON FUNCIONES DE COORDINADOR DE TUTORIA JEC</t>
  </si>
  <si>
    <t>CESE DE PERSONAL DOCENTE : ÑACA MIRANDA, JAVIER Resolución Nº 082-04</t>
  </si>
  <si>
    <t>EDWIN PRESENTACION</t>
  </si>
  <si>
    <t>ENCARGATURA DE FUNCIONES COMO COORDINADOR DE TUTORIA JEC</t>
  </si>
  <si>
    <t>1001285694</t>
  </si>
  <si>
    <t>01285694</t>
  </si>
  <si>
    <t>1113114481E5</t>
  </si>
  <si>
    <t>1040107797</t>
  </si>
  <si>
    <t>40107797</t>
  </si>
  <si>
    <t>1113114481E6</t>
  </si>
  <si>
    <t>ENCARGATURA DE:VASQUEZ CANSAYA, LUIS CESAR, Resolución Nº -</t>
  </si>
  <si>
    <t>LUIS CESAR</t>
  </si>
  <si>
    <t>1001311085</t>
  </si>
  <si>
    <t>01311085</t>
  </si>
  <si>
    <t>1113114491E1</t>
  </si>
  <si>
    <t>1001315730</t>
  </si>
  <si>
    <t>01315730</t>
  </si>
  <si>
    <t>1113114491E2</t>
  </si>
  <si>
    <t>CLAUDIA</t>
  </si>
  <si>
    <t>1001341828</t>
  </si>
  <si>
    <t>01341828</t>
  </si>
  <si>
    <t>1113114491E4</t>
  </si>
  <si>
    <t>DESIGNACION COMO ESPECIALISTA EN EDUCACION DE LAQUI LAIME, EDWIN RSG Nº 279-2016</t>
  </si>
  <si>
    <t>1151214321E4</t>
  </si>
  <si>
    <t>REUBICACION DE PLAZA OCUPADA : Resolución Nº 0137-10-UGEP</t>
  </si>
  <si>
    <t>1001315308</t>
  </si>
  <si>
    <t>01315308</t>
  </si>
  <si>
    <t>1191116441E4</t>
  </si>
  <si>
    <t>REUBICACION DE PLAZA VACANTE: Resolución Nº DEL 2001</t>
  </si>
  <si>
    <t>NARDY</t>
  </si>
  <si>
    <t>1044132564</t>
  </si>
  <si>
    <t>44132564</t>
  </si>
  <si>
    <t>RUTH NURY</t>
  </si>
  <si>
    <t>1044567780</t>
  </si>
  <si>
    <t>44567780</t>
  </si>
  <si>
    <t>KALA</t>
  </si>
  <si>
    <t>1042493958</t>
  </si>
  <si>
    <t>42493958</t>
  </si>
  <si>
    <t>ITURBE</t>
  </si>
  <si>
    <t>DINA CONCEPCION</t>
  </si>
  <si>
    <t>1040800066</t>
  </si>
  <si>
    <t>40800066</t>
  </si>
  <si>
    <t>ANTONIO DONALD</t>
  </si>
  <si>
    <t>1001304115</t>
  </si>
  <si>
    <t>01304115</t>
  </si>
  <si>
    <t>1070180652</t>
  </si>
  <si>
    <t>70180652</t>
  </si>
  <si>
    <t>13</t>
  </si>
  <si>
    <t>CLOVIS NICO</t>
  </si>
  <si>
    <t>1001327558</t>
  </si>
  <si>
    <t>01327558</t>
  </si>
  <si>
    <t>REGINA NERY</t>
  </si>
  <si>
    <t>1044671587</t>
  </si>
  <si>
    <t>44671587</t>
  </si>
  <si>
    <t>WILLIAN ERICK</t>
  </si>
  <si>
    <t>20</t>
  </si>
  <si>
    <t>1046583800</t>
  </si>
  <si>
    <t>46583800</t>
  </si>
  <si>
    <t>GABY SHARY</t>
  </si>
  <si>
    <t>1044590130</t>
  </si>
  <si>
    <t>44590130</t>
  </si>
  <si>
    <t>14</t>
  </si>
  <si>
    <t>1113114451E0</t>
  </si>
  <si>
    <t>CESE POR LIMITE DE EDAD DE: MONROY CASTRO, EVA FLORA, Resolución Nº 3994-16-UGELP</t>
  </si>
  <si>
    <t>1001320445</t>
  </si>
  <si>
    <t>01320445</t>
  </si>
  <si>
    <t>1113114451E5</t>
  </si>
  <si>
    <t>RUBEN LORENZO</t>
  </si>
  <si>
    <t>1001288822</t>
  </si>
  <si>
    <t>01288822</t>
  </si>
  <si>
    <t>1113114451E8</t>
  </si>
  <si>
    <t>1113114471E4</t>
  </si>
  <si>
    <t>1001209460</t>
  </si>
  <si>
    <t>01209460</t>
  </si>
  <si>
    <t>1113114471E9</t>
  </si>
  <si>
    <t>SERAFIN FREDY</t>
  </si>
  <si>
    <t>1001332160</t>
  </si>
  <si>
    <t>01332160</t>
  </si>
  <si>
    <t>1113114441E7</t>
  </si>
  <si>
    <t>CESE POR LIMITE DE EDAD DE: LOPEZ MONJE, ADOLFO, Resolución Nº 4003-16-UGELP</t>
  </si>
  <si>
    <t>1113114431E3</t>
  </si>
  <si>
    <t>CESE POR FALLECIMIENTO DE: FLORES CONDORI, MAXIMO, Resolución Nº 2807-2017-UGELP</t>
  </si>
  <si>
    <t>NEXAR</t>
  </si>
  <si>
    <t>1042208774</t>
  </si>
  <si>
    <t>42208774</t>
  </si>
  <si>
    <t>1113114431E7</t>
  </si>
  <si>
    <t>MERCEDES MARY</t>
  </si>
  <si>
    <t>1001334968</t>
  </si>
  <si>
    <t>01334968</t>
  </si>
  <si>
    <t>1113114441E6</t>
  </si>
  <si>
    <t>FEIJOO</t>
  </si>
  <si>
    <t>1001680011</t>
  </si>
  <si>
    <t>01680011</t>
  </si>
  <si>
    <t>1113114481E1</t>
  </si>
  <si>
    <t>MARLENY LIDIA</t>
  </si>
  <si>
    <t>1001285722</t>
  </si>
  <si>
    <t>01285722</t>
  </si>
  <si>
    <t>1113114411E5</t>
  </si>
  <si>
    <t>1001256227</t>
  </si>
  <si>
    <t>01256227</t>
  </si>
  <si>
    <t>1113114411E8</t>
  </si>
  <si>
    <t>1001277801</t>
  </si>
  <si>
    <t>01277801</t>
  </si>
  <si>
    <t>1113114421E0</t>
  </si>
  <si>
    <t>1001219363</t>
  </si>
  <si>
    <t>01219363</t>
  </si>
  <si>
    <t>1113114421E9</t>
  </si>
  <si>
    <t>1001225197</t>
  </si>
  <si>
    <t>01225197</t>
  </si>
  <si>
    <t>1113114431E1</t>
  </si>
  <si>
    <t>YUNGA</t>
  </si>
  <si>
    <t>FRANCISCO TORIBIO</t>
  </si>
  <si>
    <t>1001207830</t>
  </si>
  <si>
    <t>01207830</t>
  </si>
  <si>
    <t>1113114441E1</t>
  </si>
  <si>
    <t>1001226100</t>
  </si>
  <si>
    <t>01226100</t>
  </si>
  <si>
    <t>1113114441E4</t>
  </si>
  <si>
    <t>MITA</t>
  </si>
  <si>
    <t>1043051020</t>
  </si>
  <si>
    <t>43051020</t>
  </si>
  <si>
    <t>1113114451E4</t>
  </si>
  <si>
    <t>OFICINISTA III</t>
  </si>
  <si>
    <t>1002040974</t>
  </si>
  <si>
    <t>02040974</t>
  </si>
  <si>
    <t>1113114451E6</t>
  </si>
  <si>
    <t>1001234787</t>
  </si>
  <si>
    <t>01234787</t>
  </si>
  <si>
    <t>1113114461E9</t>
  </si>
  <si>
    <t>MARIO FLORENTINO</t>
  </si>
  <si>
    <t>1001210453</t>
  </si>
  <si>
    <t>01210453</t>
  </si>
  <si>
    <t>1113114471E8</t>
  </si>
  <si>
    <t>1001222788</t>
  </si>
  <si>
    <t>01222788</t>
  </si>
  <si>
    <t>1113114481E0</t>
  </si>
  <si>
    <t>VLADIMIR LUIS</t>
  </si>
  <si>
    <t>1001324445</t>
  </si>
  <si>
    <t>01324445</t>
  </si>
  <si>
    <t>21C000113711</t>
  </si>
  <si>
    <t>01322073</t>
  </si>
  <si>
    <t>21C000113714</t>
  </si>
  <si>
    <t>NORMA GLADIS</t>
  </si>
  <si>
    <t>48908598</t>
  </si>
  <si>
    <t>40236710</t>
  </si>
  <si>
    <t>46576651</t>
  </si>
  <si>
    <t>21C000113795</t>
  </si>
  <si>
    <t>WASHINGTON</t>
  </si>
  <si>
    <t>01335760</t>
  </si>
  <si>
    <t>21C000113816</t>
  </si>
  <si>
    <t>JAMES LYNDON</t>
  </si>
  <si>
    <t>42145174</t>
  </si>
  <si>
    <t>21C000113837</t>
  </si>
  <si>
    <t>42754601</t>
  </si>
  <si>
    <t>0239814</t>
  </si>
  <si>
    <t>LY033070</t>
  </si>
  <si>
    <t>IES 45 EMILIO ROMERO PADILLA</t>
  </si>
  <si>
    <t>1118114431E0</t>
  </si>
  <si>
    <t>UBICACION DE PROFESORES (de Directivo a Profesor) DE:FLORES AROAPAZA, JAIME</t>
  </si>
  <si>
    <t>BIZARRO</t>
  </si>
  <si>
    <t>WILFREDO HERNAN</t>
  </si>
  <si>
    <t>1001308291</t>
  </si>
  <si>
    <t>01308291</t>
  </si>
  <si>
    <t>1118114441E9</t>
  </si>
  <si>
    <t>CESE POR LIMITE DE EDAD DE: GOMEZ ORDINOLA, ROLANDO, Resolución Nº 2754-2013-UGELP</t>
  </si>
  <si>
    <t>1001309125</t>
  </si>
  <si>
    <t>01309125</t>
  </si>
  <si>
    <t>1118114481E0</t>
  </si>
  <si>
    <t>MARIA ROSALIA</t>
  </si>
  <si>
    <t>1001288311</t>
  </si>
  <si>
    <t>01288311</t>
  </si>
  <si>
    <t>1118114481E5</t>
  </si>
  <si>
    <t>1118114411E6</t>
  </si>
  <si>
    <t>1001852862</t>
  </si>
  <si>
    <t>01852862</t>
  </si>
  <si>
    <t>1118114411E9</t>
  </si>
  <si>
    <t>CESE A SOLICITUD DE: ARCE MORALES, TORIBIO MARCIAL, Resolución Nº 1417-12-UGELP</t>
  </si>
  <si>
    <t>FELIX FREDEY</t>
  </si>
  <si>
    <t>1001216220</t>
  </si>
  <si>
    <t>01216220</t>
  </si>
  <si>
    <t>1118114461E3</t>
  </si>
  <si>
    <t>ASCENSO A CARGOS DIRECTIVOS : NEIRA CASTRO, MARIA ROSALIA, Resolución Nº 1064-05-UGELP</t>
  </si>
  <si>
    <t>EDITH LUZ</t>
  </si>
  <si>
    <t>1001231495</t>
  </si>
  <si>
    <t>01231495</t>
  </si>
  <si>
    <t>1118114481E9</t>
  </si>
  <si>
    <t>EDILBERTO SERGIO</t>
  </si>
  <si>
    <t>1001304537</t>
  </si>
  <si>
    <t>01304537</t>
  </si>
  <si>
    <t>1112214612E4</t>
  </si>
  <si>
    <t>REUBICACION DE PLAZA OCUPADA: Resolución Nº 2624-14-UGELP</t>
  </si>
  <si>
    <t>LEANDRO</t>
  </si>
  <si>
    <t>1001288974</t>
  </si>
  <si>
    <t>01288974</t>
  </si>
  <si>
    <t>1118114411E0</t>
  </si>
  <si>
    <t>CESE DE : AROCUTIPA ESTRELLA, JUDITH, Resolución Nº 2287-09-UGELP</t>
  </si>
  <si>
    <t>AIDA</t>
  </si>
  <si>
    <t>1040880319</t>
  </si>
  <si>
    <t>40880319</t>
  </si>
  <si>
    <t>1118114411E2</t>
  </si>
  <si>
    <t>PERMUTA DE: AGUIRRE GAZZANI, ROSA, Resolución Nº 4336-15-UGELP</t>
  </si>
  <si>
    <t>1001319393</t>
  </si>
  <si>
    <t>01319393</t>
  </si>
  <si>
    <t>LUIS VICTOR</t>
  </si>
  <si>
    <t>1001325313</t>
  </si>
  <si>
    <t>01325313</t>
  </si>
  <si>
    <t>1118114411E5</t>
  </si>
  <si>
    <t>ALLACUTIPA</t>
  </si>
  <si>
    <t>1001230055</t>
  </si>
  <si>
    <t>01230055</t>
  </si>
  <si>
    <t>1118114411E7</t>
  </si>
  <si>
    <t>DE GONZALES</t>
  </si>
  <si>
    <t>1001216530</t>
  </si>
  <si>
    <t>01216530</t>
  </si>
  <si>
    <t>1118114411E8</t>
  </si>
  <si>
    <t>ENCARGATURA DE:APAZA LUQUE, FELIX FREDEY, Resolución Nº -</t>
  </si>
  <si>
    <t>1118114421E0</t>
  </si>
  <si>
    <t>MARTHA ROXANA</t>
  </si>
  <si>
    <t>1001310550</t>
  </si>
  <si>
    <t>01310550</t>
  </si>
  <si>
    <t>1118114421E1</t>
  </si>
  <si>
    <t>ARUCUTIPA</t>
  </si>
  <si>
    <t>INTA</t>
  </si>
  <si>
    <t>ANDRES AVELINO</t>
  </si>
  <si>
    <t>1001234273</t>
  </si>
  <si>
    <t>01234273</t>
  </si>
  <si>
    <t>1118114421E2</t>
  </si>
  <si>
    <t>CONSTANTINA</t>
  </si>
  <si>
    <t>1001211336</t>
  </si>
  <si>
    <t>01211336</t>
  </si>
  <si>
    <t>1118114421E4</t>
  </si>
  <si>
    <t>1002384137</t>
  </si>
  <si>
    <t>02384137</t>
  </si>
  <si>
    <t>1118114421E5</t>
  </si>
  <si>
    <t>VIANNEY ELIZENDA</t>
  </si>
  <si>
    <t>1001201932</t>
  </si>
  <si>
    <t>01201932</t>
  </si>
  <si>
    <t>1118114421E6</t>
  </si>
  <si>
    <t>GUIDO JAVIER</t>
  </si>
  <si>
    <t>1001248949</t>
  </si>
  <si>
    <t>01248949</t>
  </si>
  <si>
    <t>1118114421E7</t>
  </si>
  <si>
    <t>CESE POR LIMITE DE EDAD DE: CACERES SUCSO, CARLOS, Resolución Nº 4056-16-UGELP</t>
  </si>
  <si>
    <t>MILAGROS LEILA</t>
  </si>
  <si>
    <t>1045955952</t>
  </si>
  <si>
    <t>45955952</t>
  </si>
  <si>
    <t>1118114421E9</t>
  </si>
  <si>
    <t>RINA LISSBETH</t>
  </si>
  <si>
    <t>1001231658</t>
  </si>
  <si>
    <t>01231658</t>
  </si>
  <si>
    <t>1118114431E1</t>
  </si>
  <si>
    <t>NORA SONIA</t>
  </si>
  <si>
    <t>1001289540</t>
  </si>
  <si>
    <t>01289540</t>
  </si>
  <si>
    <t>1118114431E2</t>
  </si>
  <si>
    <t>EUFRACIO ANTOLIN</t>
  </si>
  <si>
    <t>1001224791</t>
  </si>
  <si>
    <t>01224791</t>
  </si>
  <si>
    <t>1118114431E4</t>
  </si>
  <si>
    <t>CHEVARRIA</t>
  </si>
  <si>
    <t>VALENZUELA</t>
  </si>
  <si>
    <t>ELIA NOEMI</t>
  </si>
  <si>
    <t>1001227096</t>
  </si>
  <si>
    <t>01227096</t>
  </si>
  <si>
    <t>1118114431E6</t>
  </si>
  <si>
    <t>CESE A SOLICITUD DE: COYA PONCE, JOSE ASDRUBAL, Resolución Nº 2892-2017-UGELP</t>
  </si>
  <si>
    <t>1118114431E7</t>
  </si>
  <si>
    <t>CESE A SOLICITUD DE: CUEVAS PINEDA, ROSA SABINA, Resolución Nº 1535-15-UGELP</t>
  </si>
  <si>
    <t>1001204715</t>
  </si>
  <si>
    <t>01204715</t>
  </si>
  <si>
    <t>1118114441E1</t>
  </si>
  <si>
    <t>ANGEL ALFONSO</t>
  </si>
  <si>
    <t>1001213839</t>
  </si>
  <si>
    <t>01213839</t>
  </si>
  <si>
    <t>1118114441E3</t>
  </si>
  <si>
    <t>MARLENE MARISOL</t>
  </si>
  <si>
    <t>1001315046</t>
  </si>
  <si>
    <t>01315046</t>
  </si>
  <si>
    <t>1118114441E4</t>
  </si>
  <si>
    <t>MARTIN TEOBALDO</t>
  </si>
  <si>
    <t>1001221818</t>
  </si>
  <si>
    <t>01221818</t>
  </si>
  <si>
    <t>1118114441E5</t>
  </si>
  <si>
    <t>HUGO LEONARDO</t>
  </si>
  <si>
    <t>1001231785</t>
  </si>
  <si>
    <t>01231785</t>
  </si>
  <si>
    <t>1118114441E6</t>
  </si>
  <si>
    <t>CESE POR LIMITE DE EDAD DE: FLORES TUNI, LUCILA, Resolución Nº 2747-2013-UGELP</t>
  </si>
  <si>
    <t>YUJRA</t>
  </si>
  <si>
    <t>ALBERTO FELIX</t>
  </si>
  <si>
    <t>1001227529</t>
  </si>
  <si>
    <t>01227529</t>
  </si>
  <si>
    <t>1118114441E8</t>
  </si>
  <si>
    <t>ENCARGATURA DE:GINEZ CHOQUE, EDILBERTO SERGIO, Resolución Nº -</t>
  </si>
  <si>
    <t>1118114451E0</t>
  </si>
  <si>
    <t>CARMELA</t>
  </si>
  <si>
    <t>1001220469</t>
  </si>
  <si>
    <t>01220469</t>
  </si>
  <si>
    <t>1118114451E1</t>
  </si>
  <si>
    <t>1001209842</t>
  </si>
  <si>
    <t>01209842</t>
  </si>
  <si>
    <t>1118114451E4</t>
  </si>
  <si>
    <t>1001311218</t>
  </si>
  <si>
    <t>01311218</t>
  </si>
  <si>
    <t>1118114451E5</t>
  </si>
  <si>
    <t>GAMERO</t>
  </si>
  <si>
    <t>MARIA JESUS ROSARIO</t>
  </si>
  <si>
    <t>1001249013</t>
  </si>
  <si>
    <t>01249013</t>
  </si>
  <si>
    <t>1118114451E7</t>
  </si>
  <si>
    <t>LUZA</t>
  </si>
  <si>
    <t>JUAN RUBEN</t>
  </si>
  <si>
    <t>1001264368</t>
  </si>
  <si>
    <t>01264368</t>
  </si>
  <si>
    <t>1118114451E8</t>
  </si>
  <si>
    <t>GERMAN ANTONIO</t>
  </si>
  <si>
    <t>1001216508</t>
  </si>
  <si>
    <t>01216508</t>
  </si>
  <si>
    <t>1118114461E0</t>
  </si>
  <si>
    <t>1001319467</t>
  </si>
  <si>
    <t>01319467</t>
  </si>
  <si>
    <t>1118114461E7</t>
  </si>
  <si>
    <t>1001227911</t>
  </si>
  <si>
    <t>01227911</t>
  </si>
  <si>
    <t>1118114461E8</t>
  </si>
  <si>
    <t>DESIGNACION COMO DIRECTIVO DE I.E. (R.S.G. 1551-2014) DE PAURO QUENAYA, GABINO</t>
  </si>
  <si>
    <t>PAYVA</t>
  </si>
  <si>
    <t>1041328926</t>
  </si>
  <si>
    <t>41328926</t>
  </si>
  <si>
    <t>1118114461E9</t>
  </si>
  <si>
    <t>CESE DE PERSONAL NOMBRADO : PINEDA AQUISE, TORIBIA PRIMITIVA, Resolución Nº 624-06-DREP</t>
  </si>
  <si>
    <t>1001227577</t>
  </si>
  <si>
    <t>01227577</t>
  </si>
  <si>
    <t>1118114471E0</t>
  </si>
  <si>
    <t>REASIGNACION POR UNIDAD FAMILIAR DE: TEJADA LAZO, LITA ROXANA, Resolución Nº 11485-15-UGEL AQP NORTE</t>
  </si>
  <si>
    <t>ALEJANDRINA MIRIAM</t>
  </si>
  <si>
    <t>1001288332</t>
  </si>
  <si>
    <t>01288332</t>
  </si>
  <si>
    <t>1118114471E2</t>
  </si>
  <si>
    <t>1001211874</t>
  </si>
  <si>
    <t>01211874</t>
  </si>
  <si>
    <t>1118114471E3</t>
  </si>
  <si>
    <t>ALDER JHOSUE</t>
  </si>
  <si>
    <t>1001311591</t>
  </si>
  <si>
    <t>01311591</t>
  </si>
  <si>
    <t>1118114471E4</t>
  </si>
  <si>
    <t>1001340102</t>
  </si>
  <si>
    <t>01340102</t>
  </si>
  <si>
    <t>1118114471E5</t>
  </si>
  <si>
    <t>1001218339</t>
  </si>
  <si>
    <t>01218339</t>
  </si>
  <si>
    <t>1118114471E6</t>
  </si>
  <si>
    <t>CESE DE PERSONAL NOMBRADO : ARIAS LIZARES, ANDRES, Resolución Nº 340-07-UGELP</t>
  </si>
  <si>
    <t>1001306358</t>
  </si>
  <si>
    <t>01306358</t>
  </si>
  <si>
    <t>1118114471E7</t>
  </si>
  <si>
    <t>PERMUTA DE: ROQUE YUPANQUI, RUBEN, Resolución Nº 665-15-UGELC</t>
  </si>
  <si>
    <t>JUAN ABRAHAM</t>
  </si>
  <si>
    <t>1001330898</t>
  </si>
  <si>
    <t>01330898</t>
  </si>
  <si>
    <t>1118114481E2</t>
  </si>
  <si>
    <t>REATEGUI</t>
  </si>
  <si>
    <t>ETCHMERB</t>
  </si>
  <si>
    <t>1001209939</t>
  </si>
  <si>
    <t>01209939</t>
  </si>
  <si>
    <t>1118114481E3</t>
  </si>
  <si>
    <t>PABLO LUCIO</t>
  </si>
  <si>
    <t>1001235324</t>
  </si>
  <si>
    <t>01235324</t>
  </si>
  <si>
    <t>1118114481E7</t>
  </si>
  <si>
    <t>CESE DE PERSONAL NOMBRADO : ZEGARRA UGARTE, SOLEDAD JACKELINE, Resolución Nº 455-07-DREP</t>
  </si>
  <si>
    <t>1118114491E4</t>
  </si>
  <si>
    <t>CESE POR LIMITE DE EDAD DE: LUQUE SALAS, MIGUEL ANGEL, Resolución Nº 2610-14-UGELP</t>
  </si>
  <si>
    <t>1001227256</t>
  </si>
  <si>
    <t>01227256</t>
  </si>
  <si>
    <t>1118114491E5</t>
  </si>
  <si>
    <t>ENCARGATURA DE:PEREZ PAREDES, EDITH LUZ, Resolución Nº -</t>
  </si>
  <si>
    <t>1119214611E4</t>
  </si>
  <si>
    <t>REUBICACION DE PLAZA OCUPADA: Resolución Nº 3330-16-UGELP</t>
  </si>
  <si>
    <t>YLAQUITA</t>
  </si>
  <si>
    <t>1001219934</t>
  </si>
  <si>
    <t>01219934</t>
  </si>
  <si>
    <t>1151214351E6</t>
  </si>
  <si>
    <t>REUBICACION DE PLAZA OCUPADA: Resolución Nº 3908-16-UGELP</t>
  </si>
  <si>
    <t>1001316192</t>
  </si>
  <si>
    <t>01316192</t>
  </si>
  <si>
    <t>1118114431E3</t>
  </si>
  <si>
    <t>FELIPA TEONILA</t>
  </si>
  <si>
    <t>1001222973</t>
  </si>
  <si>
    <t>01222973</t>
  </si>
  <si>
    <t>1118114441E2</t>
  </si>
  <si>
    <t>LUZ MARLENY</t>
  </si>
  <si>
    <t>1001345278</t>
  </si>
  <si>
    <t>01345278</t>
  </si>
  <si>
    <t>1118114461E5</t>
  </si>
  <si>
    <t>MARCIA ISABEL</t>
  </si>
  <si>
    <t>1001297410</t>
  </si>
  <si>
    <t>01297410</t>
  </si>
  <si>
    <t>1118114481E4</t>
  </si>
  <si>
    <t>NANCY VICTORIA</t>
  </si>
  <si>
    <t>1001201694</t>
  </si>
  <si>
    <t>01201694</t>
  </si>
  <si>
    <t>1118114481E8</t>
  </si>
  <si>
    <t>OSCAR SATURNINO</t>
  </si>
  <si>
    <t>1001285924</t>
  </si>
  <si>
    <t>01285924</t>
  </si>
  <si>
    <t>1118114451E6</t>
  </si>
  <si>
    <t>1001214581</t>
  </si>
  <si>
    <t>01214581</t>
  </si>
  <si>
    <t>1118114491E1</t>
  </si>
  <si>
    <t>ESPECIALISTA ADMINISTRATIVO II</t>
  </si>
  <si>
    <t>CESE POR LIMITE DE EDAD DE: GILT ARAUJO, ADOLFO, Resolución Nº 4807-15-UGELP</t>
  </si>
  <si>
    <t>AZALIA</t>
  </si>
  <si>
    <t>1001340196</t>
  </si>
  <si>
    <t>01340196</t>
  </si>
  <si>
    <t>1118114421E8</t>
  </si>
  <si>
    <t>1001230398</t>
  </si>
  <si>
    <t>01230398</t>
  </si>
  <si>
    <t>1118114461E1</t>
  </si>
  <si>
    <t>1001305645</t>
  </si>
  <si>
    <t>01305645</t>
  </si>
  <si>
    <t>1118114461E4</t>
  </si>
  <si>
    <t>1001775152</t>
  </si>
  <si>
    <t>01775152</t>
  </si>
  <si>
    <t>1118114481E6</t>
  </si>
  <si>
    <t>CHOQUIMAMANI</t>
  </si>
  <si>
    <t>1001205835</t>
  </si>
  <si>
    <t>01205835</t>
  </si>
  <si>
    <t>1118114411E3</t>
  </si>
  <si>
    <t>1001796473</t>
  </si>
  <si>
    <t>01796473</t>
  </si>
  <si>
    <t>1118114421E3</t>
  </si>
  <si>
    <t>CESE POR FALLECIMIENTO DE: BENAVIDEZ GOMEZ, AYDEE TERESA, Resolución Nº 3089-15-UGELP</t>
  </si>
  <si>
    <t>1001291230</t>
  </si>
  <si>
    <t>01291230</t>
  </si>
  <si>
    <t>1118114441E0</t>
  </si>
  <si>
    <t>1002391429</t>
  </si>
  <si>
    <t>02391429</t>
  </si>
  <si>
    <t>1118114441E7</t>
  </si>
  <si>
    <t>JULIO UBALDO</t>
  </si>
  <si>
    <t>1001205713</t>
  </si>
  <si>
    <t>01205713</t>
  </si>
  <si>
    <t>1118114451E2</t>
  </si>
  <si>
    <t>ROTACION DE PERSONAL ADMINISTRATIVO DE:OLAGUIVEL QUENTA, MARTHA MARGOT, Resolución N° 3822-14-UGELP</t>
  </si>
  <si>
    <t>1001260911</t>
  </si>
  <si>
    <t>01260911</t>
  </si>
  <si>
    <t>1118114451E9</t>
  </si>
  <si>
    <t>1001267926</t>
  </si>
  <si>
    <t>01267926</t>
  </si>
  <si>
    <t>1118114461E2</t>
  </si>
  <si>
    <t>GERMAN FLORENCIO</t>
  </si>
  <si>
    <t>1001215866</t>
  </si>
  <si>
    <t>01215866</t>
  </si>
  <si>
    <t>1118114471E8</t>
  </si>
  <si>
    <t>SANTI</t>
  </si>
  <si>
    <t>1001226463</t>
  </si>
  <si>
    <t>01226463</t>
  </si>
  <si>
    <t>1118114471E9</t>
  </si>
  <si>
    <t>AIDA VICENTINA</t>
  </si>
  <si>
    <t>1001284824</t>
  </si>
  <si>
    <t>01284824</t>
  </si>
  <si>
    <t>1118114481E1</t>
  </si>
  <si>
    <t>1001320265</t>
  </si>
  <si>
    <t>01320265</t>
  </si>
  <si>
    <t>1118114491E2</t>
  </si>
  <si>
    <t>REUBICACION DE PLAZA OCUPADA : Resolución Nº 1080-05-UGELP</t>
  </si>
  <si>
    <t>1001307222</t>
  </si>
  <si>
    <t>01307222</t>
  </si>
  <si>
    <t>1118114491E3</t>
  </si>
  <si>
    <t>NORMA LEONARDA</t>
  </si>
  <si>
    <t>1001228516</t>
  </si>
  <si>
    <t>01228516</t>
  </si>
  <si>
    <t>1169114311E8</t>
  </si>
  <si>
    <t>REUBICACION DE PLAZA OCUPADA: Resolución Nº 3367-16-UGELP</t>
  </si>
  <si>
    <t>MARCELINA CELESTINA</t>
  </si>
  <si>
    <t>1001213340</t>
  </si>
  <si>
    <t>01213340</t>
  </si>
  <si>
    <t>0578823</t>
  </si>
  <si>
    <t>LY033102</t>
  </si>
  <si>
    <t>IES CARLOS RUBINA BURGOS</t>
  </si>
  <si>
    <t>1131214411E4</t>
  </si>
  <si>
    <t>1001216086</t>
  </si>
  <si>
    <t>01216086</t>
  </si>
  <si>
    <t>1183113411E2</t>
  </si>
  <si>
    <t>REUBICACION DE PLAZA VACANTE: Resolución Nº 2536-16-UGELP</t>
  </si>
  <si>
    <t>1001312938</t>
  </si>
  <si>
    <t>01312938</t>
  </si>
  <si>
    <t>1152113451E3</t>
  </si>
  <si>
    <t>REUBICACION Y/O ADECUACION DE PLAZA VACANTE : Resolución Nº 755-10-UGELP</t>
  </si>
  <si>
    <t>ONESIMO SAMUEL</t>
  </si>
  <si>
    <t>1001217121</t>
  </si>
  <si>
    <t>01217121</t>
  </si>
  <si>
    <t>1119114521E8</t>
  </si>
  <si>
    <t>ENCARGATURA DE:HUATTA MOLLEAPAZA, ONESIMO SAMUEL, Resolución Nº -</t>
  </si>
  <si>
    <t>SONIA MARIA</t>
  </si>
  <si>
    <t>1001341862</t>
  </si>
  <si>
    <t>01341862</t>
  </si>
  <si>
    <t>1124813711E3</t>
  </si>
  <si>
    <t>REUBICACION DE PLAZA VACANTE: Resolución Nº 2074-2015-UGELP</t>
  </si>
  <si>
    <t>JAVIER SEBASTIAN</t>
  </si>
  <si>
    <t>1001310833</t>
  </si>
  <si>
    <t>01310833</t>
  </si>
  <si>
    <t>1131214411E3</t>
  </si>
  <si>
    <t>EDGAR FROILAN</t>
  </si>
  <si>
    <t>1001988966</t>
  </si>
  <si>
    <t>01988966</t>
  </si>
  <si>
    <t>1131214411E6</t>
  </si>
  <si>
    <t>1001203776</t>
  </si>
  <si>
    <t>01203776</t>
  </si>
  <si>
    <t>1131214411E7</t>
  </si>
  <si>
    <t>DESIGNACION COMO DIRECTIVO DE: CHIPANA MUSAJA, ELISEO SEGUN RSG Nº 279-2016</t>
  </si>
  <si>
    <t>1041305628</t>
  </si>
  <si>
    <t>41305628</t>
  </si>
  <si>
    <t>1131214411E8</t>
  </si>
  <si>
    <t>1001209729</t>
  </si>
  <si>
    <t>01209729</t>
  </si>
  <si>
    <t>1131214411E9</t>
  </si>
  <si>
    <t>CUBAS</t>
  </si>
  <si>
    <t>WILVER</t>
  </si>
  <si>
    <t>1002146527</t>
  </si>
  <si>
    <t>02146527</t>
  </si>
  <si>
    <t>1131214421E0</t>
  </si>
  <si>
    <t>ROGELIA</t>
  </si>
  <si>
    <t>1001335012</t>
  </si>
  <si>
    <t>01335012</t>
  </si>
  <si>
    <t>1131214421E2</t>
  </si>
  <si>
    <t>PEDRO DAVID</t>
  </si>
  <si>
    <t>1001316944</t>
  </si>
  <si>
    <t>01316944</t>
  </si>
  <si>
    <t>ENCARGATURA DE:FLORES BARRIGA, PEDRO DAVID, Resolución Nº -</t>
  </si>
  <si>
    <t>WILVER RAUL</t>
  </si>
  <si>
    <t>1001320354</t>
  </si>
  <si>
    <t>01320354</t>
  </si>
  <si>
    <t>1131214421E3</t>
  </si>
  <si>
    <t>1001332648</t>
  </si>
  <si>
    <t>01332648</t>
  </si>
  <si>
    <t>1131214421E7</t>
  </si>
  <si>
    <t>GRILLO</t>
  </si>
  <si>
    <t>LINA GAY</t>
  </si>
  <si>
    <t>1001221584</t>
  </si>
  <si>
    <t>01221584</t>
  </si>
  <si>
    <t>1131214421E9</t>
  </si>
  <si>
    <t>1001316139</t>
  </si>
  <si>
    <t>01316139</t>
  </si>
  <si>
    <t>1131214431E2</t>
  </si>
  <si>
    <t>FRANCISCO BORJA</t>
  </si>
  <si>
    <t>1002393350</t>
  </si>
  <si>
    <t>02393350</t>
  </si>
  <si>
    <t>1131214431E6</t>
  </si>
  <si>
    <t>1001233923</t>
  </si>
  <si>
    <t>01233923</t>
  </si>
  <si>
    <t>1131214431E7</t>
  </si>
  <si>
    <t>1001308722</t>
  </si>
  <si>
    <t>01308722</t>
  </si>
  <si>
    <t>1131214431E8</t>
  </si>
  <si>
    <t>SOAÑA</t>
  </si>
  <si>
    <t>PEDRO HERNAN</t>
  </si>
  <si>
    <t>1001225462</t>
  </si>
  <si>
    <t>01225462</t>
  </si>
  <si>
    <t>1131214441E6</t>
  </si>
  <si>
    <t>REUBICACION DE PLAZA OCUPADA : Resolución Nº 574-09-UGELP</t>
  </si>
  <si>
    <t>CRISPIN</t>
  </si>
  <si>
    <t>1001255443</t>
  </si>
  <si>
    <t>01255443</t>
  </si>
  <si>
    <t>1131214441E7</t>
  </si>
  <si>
    <t>REUBICACION Y/O ADECUACION DE PLAZA VACANTE : Resolución Nº 587-09-UGELP</t>
  </si>
  <si>
    <t>LILIANA</t>
  </si>
  <si>
    <t>1001341228</t>
  </si>
  <si>
    <t>01341228</t>
  </si>
  <si>
    <t>1167114712E0</t>
  </si>
  <si>
    <t>REUBICACION DE PLAZA OCUPADA: Resolución Nº 4057-14-UGELP</t>
  </si>
  <si>
    <t>1001212730</t>
  </si>
  <si>
    <t>01212730</t>
  </si>
  <si>
    <t>1173713612E4</t>
  </si>
  <si>
    <t>REUBICACION DE PLAZA OCUPADA: Resolución Nº 1904-14-UGELP</t>
  </si>
  <si>
    <t>GIRON</t>
  </si>
  <si>
    <t>GENARO</t>
  </si>
  <si>
    <t>1001235100</t>
  </si>
  <si>
    <t>01235100</t>
  </si>
  <si>
    <t>921471216913</t>
  </si>
  <si>
    <t>REUBICACION DE PLAZA OCUPADA: Resolución Nº 2080-2017-UGELP</t>
  </si>
  <si>
    <t>1001314659</t>
  </si>
  <si>
    <t>01314659</t>
  </si>
  <si>
    <t>RITA KATERINE</t>
  </si>
  <si>
    <t>1044469660</t>
  </si>
  <si>
    <t>44469660</t>
  </si>
  <si>
    <t>1001332189</t>
  </si>
  <si>
    <t>01332189</t>
  </si>
  <si>
    <t>MARITZA BRIGIDA</t>
  </si>
  <si>
    <t>1044518474</t>
  </si>
  <si>
    <t>44518474</t>
  </si>
  <si>
    <t>1131214421E6</t>
  </si>
  <si>
    <t>RAYNILDO WALTER</t>
  </si>
  <si>
    <t>1001218745</t>
  </si>
  <si>
    <t>01218745</t>
  </si>
  <si>
    <t>1131214441E1</t>
  </si>
  <si>
    <t>VELASCO</t>
  </si>
  <si>
    <t>LOLIN RENE</t>
  </si>
  <si>
    <t>1001292575</t>
  </si>
  <si>
    <t>01292575</t>
  </si>
  <si>
    <t>1131214411E5</t>
  </si>
  <si>
    <t>CESE POR LIMITE DE EDAD DE: BEGAZO ORTIZ, MAGDA BLANCA, Resolución Nº 4804-15-UGELP</t>
  </si>
  <si>
    <t>EFRAIN RICARDO</t>
  </si>
  <si>
    <t>1001343375</t>
  </si>
  <si>
    <t>01343375</t>
  </si>
  <si>
    <t>1131214411E2</t>
  </si>
  <si>
    <t>FULGENCIO</t>
  </si>
  <si>
    <t>1001280631</t>
  </si>
  <si>
    <t>01280631</t>
  </si>
  <si>
    <t>1131214421E4</t>
  </si>
  <si>
    <t>1001211497</t>
  </si>
  <si>
    <t>01211497</t>
  </si>
  <si>
    <t>1131214421E5</t>
  </si>
  <si>
    <t>HUANACO</t>
  </si>
  <si>
    <t>ROSA NORMA</t>
  </si>
  <si>
    <t>1002267077</t>
  </si>
  <si>
    <t>02267077</t>
  </si>
  <si>
    <t>1131214431E3</t>
  </si>
  <si>
    <t>VICENTE ANASTACIO</t>
  </si>
  <si>
    <t>1001211249</t>
  </si>
  <si>
    <t>01211249</t>
  </si>
  <si>
    <t>1131214431E4</t>
  </si>
  <si>
    <t>BENIGNO GREGORIO</t>
  </si>
  <si>
    <t>1001230556</t>
  </si>
  <si>
    <t>01230556</t>
  </si>
  <si>
    <t>0239590</t>
  </si>
  <si>
    <t>LY033150</t>
  </si>
  <si>
    <t>IES VILLA FATIMA</t>
  </si>
  <si>
    <t>1111513431E5</t>
  </si>
  <si>
    <t>REUBICACION DE PLAZA VACANTE: Resolución Nº 2151-12-UGELP</t>
  </si>
  <si>
    <t>ENCARGATURA DE:JIMENEZ ESPILLICO, LUIZA AGUSTINA, Resolución Nº -</t>
  </si>
  <si>
    <t>1001310746</t>
  </si>
  <si>
    <t>01310746</t>
  </si>
  <si>
    <t>1116214411E2</t>
  </si>
  <si>
    <t>CESE POR LIMITE DE EDAD DE: AGUIRRE ARROYO, CLAUDIO FERMIN, Resolución Nº 2749-2013-UGELP</t>
  </si>
  <si>
    <t>WILBER MERLING</t>
  </si>
  <si>
    <t>1001322821</t>
  </si>
  <si>
    <t>01322821</t>
  </si>
  <si>
    <t>1116214411E4</t>
  </si>
  <si>
    <t>CESE A SOLICITUD DE: CASTILLO CORDERO, AUGUSTO, Resolución Nº 257-12-UGELP</t>
  </si>
  <si>
    <t>HUMBERTO EVANS</t>
  </si>
  <si>
    <t>1001344038</t>
  </si>
  <si>
    <t>01344038</t>
  </si>
  <si>
    <t>1116214411E5</t>
  </si>
  <si>
    <t>1001289580</t>
  </si>
  <si>
    <t>01289580</t>
  </si>
  <si>
    <t>1116214411E6</t>
  </si>
  <si>
    <t>REASIGNACION DE : TITO QUISPE, EDWIN PRESENTACION, Resolución Nº 2326-08-UGELP</t>
  </si>
  <si>
    <t>MARCIAL DORVAL</t>
  </si>
  <si>
    <t>1001314819</t>
  </si>
  <si>
    <t>01314819</t>
  </si>
  <si>
    <t>1116214411E7</t>
  </si>
  <si>
    <t>VLADIMIR</t>
  </si>
  <si>
    <t>1001843245</t>
  </si>
  <si>
    <t>01843245</t>
  </si>
  <si>
    <t>1116214411E8</t>
  </si>
  <si>
    <t>CESE DE PERSONAL NOMBRADO : VILLASANTE SARAVIA, SIMON EDUARDO, Resolución Nº 752-05-DREP</t>
  </si>
  <si>
    <t>OLEGARIO</t>
  </si>
  <si>
    <t>1001767150</t>
  </si>
  <si>
    <t>01767150</t>
  </si>
  <si>
    <t>1116214411E3</t>
  </si>
  <si>
    <t>CESE A SOLICITUD DE: ROQUE CUTIPA, IRENE, Resolución Nº 1698-2017-UGELP</t>
  </si>
  <si>
    <t>1042541452</t>
  </si>
  <si>
    <t>42541452</t>
  </si>
  <si>
    <t>0474403</t>
  </si>
  <si>
    <t>LY033175</t>
  </si>
  <si>
    <t>NUESTRA SEÑORA DE LA MERCED</t>
  </si>
  <si>
    <t>1168214411E6</t>
  </si>
  <si>
    <t>SARZOSO</t>
  </si>
  <si>
    <t>1001760160</t>
  </si>
  <si>
    <t>01760160</t>
  </si>
  <si>
    <t>1029644</t>
  </si>
  <si>
    <t>LY043030</t>
  </si>
  <si>
    <t>IES VILLA DEL LAGO</t>
  </si>
  <si>
    <t>1114114541E8</t>
  </si>
  <si>
    <t>1001282556</t>
  </si>
  <si>
    <t>01282556</t>
  </si>
  <si>
    <t>1114114511E0</t>
  </si>
  <si>
    <t>1001218248</t>
  </si>
  <si>
    <t>01218248</t>
  </si>
  <si>
    <t>1114114511E4</t>
  </si>
  <si>
    <t>CESE POR LIMITE DE EDAD DE: GALINDO CORDERO, JEREMIAS, Resolución Nº 2762-2013-UGELP</t>
  </si>
  <si>
    <t>1001852782</t>
  </si>
  <si>
    <t>01852782</t>
  </si>
  <si>
    <t>1114114511E6</t>
  </si>
  <si>
    <t>1001320866</t>
  </si>
  <si>
    <t>01320866</t>
  </si>
  <si>
    <t>1114114521E4</t>
  </si>
  <si>
    <t>RETIRO DEL SERVICIO POR LA 2da. DISPOSICION COMPLEMENTARIA TRANSITORIA Y FINAL LEY Nº 29944 DE: CUTIPA VELASQUEZ, ELISBAN GIL</t>
  </si>
  <si>
    <t>1001220369</t>
  </si>
  <si>
    <t>01220369</t>
  </si>
  <si>
    <t>1114114521E5</t>
  </si>
  <si>
    <t>1001231607</t>
  </si>
  <si>
    <t>01231607</t>
  </si>
  <si>
    <t>1114114521E6</t>
  </si>
  <si>
    <t>SARDON DE PIZARRO</t>
  </si>
  <si>
    <t>ROSA BLANCA</t>
  </si>
  <si>
    <t>1001213010</t>
  </si>
  <si>
    <t>01213010</t>
  </si>
  <si>
    <t>1114114521E7</t>
  </si>
  <si>
    <t>YSABEL CRISTINA</t>
  </si>
  <si>
    <t>1029401992</t>
  </si>
  <si>
    <t>29401992</t>
  </si>
  <si>
    <t>1114114521E8</t>
  </si>
  <si>
    <t>DE BARRIOS</t>
  </si>
  <si>
    <t>NICOLAZA YOBANA</t>
  </si>
  <si>
    <t>1001335653</t>
  </si>
  <si>
    <t>01335653</t>
  </si>
  <si>
    <t>1114114531E1</t>
  </si>
  <si>
    <t>NELLY RUTH</t>
  </si>
  <si>
    <t>1001226165</t>
  </si>
  <si>
    <t>01226165</t>
  </si>
  <si>
    <t>1114114531E3</t>
  </si>
  <si>
    <t>DESIGNACION COMO DIRECTIVO DE: CALDERON AROAPAZA, OLIVER LUIS SEGUN RSG Nº 279-2016</t>
  </si>
  <si>
    <t>QUINTEROS</t>
  </si>
  <si>
    <t>LAURA DIANA</t>
  </si>
  <si>
    <t>1044245231</t>
  </si>
  <si>
    <t>44245231</t>
  </si>
  <si>
    <t>1114114531E8</t>
  </si>
  <si>
    <t>CESE POR LIMITE DE EDAD DE: NEYRA ALANOCA, VICTORIA, Resolución Nº 4194-15-UGELP</t>
  </si>
  <si>
    <t>1001296997</t>
  </si>
  <si>
    <t>01296997</t>
  </si>
  <si>
    <t>1114114531E9</t>
  </si>
  <si>
    <t>1001230957</t>
  </si>
  <si>
    <t>01230957</t>
  </si>
  <si>
    <t>1114114541E0</t>
  </si>
  <si>
    <t>LEY Nº 27491</t>
  </si>
  <si>
    <t>JOHNNY FREDDY</t>
  </si>
  <si>
    <t>1001319571</t>
  </si>
  <si>
    <t>01319571</t>
  </si>
  <si>
    <t>1114114541E1</t>
  </si>
  <si>
    <t>PERMUTA DE : ORDOÑEZ CENTENO, TEOFILO, Resolución Nº 222-08-UGELP</t>
  </si>
  <si>
    <t>JUAN VICENTE</t>
  </si>
  <si>
    <t>1001304714</t>
  </si>
  <si>
    <t>01304714</t>
  </si>
  <si>
    <t>1114114541E3</t>
  </si>
  <si>
    <t>1001306362</t>
  </si>
  <si>
    <t>01306362</t>
  </si>
  <si>
    <t>1114114541E4</t>
  </si>
  <si>
    <t>1001334627</t>
  </si>
  <si>
    <t>01334627</t>
  </si>
  <si>
    <t>1114114541E5</t>
  </si>
  <si>
    <t>DESIGNACION COMO DIRECTIVO DE I.E. (R.S.G. 1551-2014) DE MAZUELOS CHAVEZ, PABLO</t>
  </si>
  <si>
    <t>CARRANZA</t>
  </si>
  <si>
    <t>1044720861</t>
  </si>
  <si>
    <t>44720861</t>
  </si>
  <si>
    <t>1114114541E6</t>
  </si>
  <si>
    <t>BEATRIZ PRIMITIVA</t>
  </si>
  <si>
    <t>1001230454</t>
  </si>
  <si>
    <t>01230454</t>
  </si>
  <si>
    <t>1114114541E7</t>
  </si>
  <si>
    <t>CESE A SOLICITUD DE: VILLAGRA CASTILLO, RANULFO VIDIS, Resolución Nº 4727-15-UGELP</t>
  </si>
  <si>
    <t>LAGUNA</t>
  </si>
  <si>
    <t>CARLOS MIGUEL</t>
  </si>
  <si>
    <t>1001229172</t>
  </si>
  <si>
    <t>01229172</t>
  </si>
  <si>
    <t>1114114521E1</t>
  </si>
  <si>
    <t>SUSANA LUZMILA</t>
  </si>
  <si>
    <t>1001207525</t>
  </si>
  <si>
    <t>01207525</t>
  </si>
  <si>
    <t>1114114521E2</t>
  </si>
  <si>
    <t>CESE POR SEPARACION DEFINITIVA DE: BARREDA CALA, GERMAN CARLOS, Resolución Nº 2904-15-UGELP</t>
  </si>
  <si>
    <t>1001225824</t>
  </si>
  <si>
    <t>01225824</t>
  </si>
  <si>
    <t>1114114521E9</t>
  </si>
  <si>
    <t>1114114531E2</t>
  </si>
  <si>
    <t>JOSE RAYMUNDO</t>
  </si>
  <si>
    <t>1001228067</t>
  </si>
  <si>
    <t>01228067</t>
  </si>
  <si>
    <t>1114114541E2</t>
  </si>
  <si>
    <t>ROLANDO</t>
  </si>
  <si>
    <t>1001214229</t>
  </si>
  <si>
    <t>01214229</t>
  </si>
  <si>
    <t>1114114521E3</t>
  </si>
  <si>
    <t>FERMIN DANIEL</t>
  </si>
  <si>
    <t>1001240007</t>
  </si>
  <si>
    <t>01240007</t>
  </si>
  <si>
    <t>1114114531E4</t>
  </si>
  <si>
    <t>1001277041</t>
  </si>
  <si>
    <t>01277041</t>
  </si>
  <si>
    <t>1114114531E7</t>
  </si>
  <si>
    <t>0239822</t>
  </si>
  <si>
    <t>LY043060</t>
  </si>
  <si>
    <t>IES INDUSTRIAL 32</t>
  </si>
  <si>
    <t>1117114511E0</t>
  </si>
  <si>
    <t>CESE POR FALLECIMIENTO DE: CABRERA NINA, JOSE ANTONIO, Resolución Nº 572-12-UGELP</t>
  </si>
  <si>
    <t>RUSTO FAUSTO</t>
  </si>
  <si>
    <t>1001317626</t>
  </si>
  <si>
    <t>01317626</t>
  </si>
  <si>
    <t>1117114581E4</t>
  </si>
  <si>
    <t>UBICACION DE PROFESORES (de Directivo a Profesor) DE:TITALO CCAMA, SABAS NICOLAS</t>
  </si>
  <si>
    <t>PAUL</t>
  </si>
  <si>
    <t>1001314987</t>
  </si>
  <si>
    <t>01314987</t>
  </si>
  <si>
    <t>1117114581E8</t>
  </si>
  <si>
    <t>HIQUISI</t>
  </si>
  <si>
    <t>ARMANDO MARINO</t>
  </si>
  <si>
    <t>1001286975</t>
  </si>
  <si>
    <t>01286975</t>
  </si>
  <si>
    <t>1117114531E2</t>
  </si>
  <si>
    <t>CESE POR LIMITE DE EDAD DE: CUENTAS MENDIZABAL, CESAR, Resolución Nº 2552-2017-UGELP</t>
  </si>
  <si>
    <t>SANDIA</t>
  </si>
  <si>
    <t>1001210551</t>
  </si>
  <si>
    <t>01210551</t>
  </si>
  <si>
    <t>1117114531E3</t>
  </si>
  <si>
    <t>CESE DE PERSONAL NOMBRADO : CURO YUCRA, BARBARA CRISOLOGA, Resolución Nº 490-05-DREP</t>
  </si>
  <si>
    <t>CIRO WALTHER</t>
  </si>
  <si>
    <t>1001304477</t>
  </si>
  <si>
    <t>01304477</t>
  </si>
  <si>
    <t>1117114571E6</t>
  </si>
  <si>
    <t>CESE POR LIMITE DE EDAD DE: TICONA QUIZA, NICOLAS, Resolución Nº 3364-15-UGELP</t>
  </si>
  <si>
    <t>AYLLON</t>
  </si>
  <si>
    <t>EMILDA</t>
  </si>
  <si>
    <t>1001216683</t>
  </si>
  <si>
    <t>01216683</t>
  </si>
  <si>
    <t>1117114581E7</t>
  </si>
  <si>
    <t>CESE DE CALUMANI VENEGAS GUALBERTO RD 1449-04 DREP</t>
  </si>
  <si>
    <t>ANA JOSUE</t>
  </si>
  <si>
    <t>1001234239</t>
  </si>
  <si>
    <t>01234239</t>
  </si>
  <si>
    <t>1117114511E2</t>
  </si>
  <si>
    <t>CESE POR LIMITE DE EDAD DE: AGUILAR PACHO, ELOY, Resolución Nº 2756-2013-UGELP</t>
  </si>
  <si>
    <t>SABAS NICOLAS</t>
  </si>
  <si>
    <t>1001242352</t>
  </si>
  <si>
    <t>01242352</t>
  </si>
  <si>
    <t>1117114511E3</t>
  </si>
  <si>
    <t>DESIGNACION COMO ESPECIALISTA EN EDUCACION DE ALANGUIA COLLATUPA, GERVACIA CRISTINA RSG Nº 279-2016</t>
  </si>
  <si>
    <t>MARILY</t>
  </si>
  <si>
    <t>1042980384</t>
  </si>
  <si>
    <t>42980384</t>
  </si>
  <si>
    <t>1117114511E4</t>
  </si>
  <si>
    <t>DESIGNACION COMO DIRECTIVO DE I.E. (R.S.G. 1551-2014) DE AROHUANCA NINA, RUSTO FAUSTO</t>
  </si>
  <si>
    <t>1001316336</t>
  </si>
  <si>
    <t>01316336</t>
  </si>
  <si>
    <t>1117114511E5</t>
  </si>
  <si>
    <t>PERMUTA DE : ARUHUANCA HUANCA, ALFREDO, Resolución Nº 221-08-UGELP</t>
  </si>
  <si>
    <t>1001212618</t>
  </si>
  <si>
    <t>01212618</t>
  </si>
  <si>
    <t>1117114511E7</t>
  </si>
  <si>
    <t>1117114511E9</t>
  </si>
  <si>
    <t>1117114521E0</t>
  </si>
  <si>
    <t>1117114521E2</t>
  </si>
  <si>
    <t>PIEDAD JULIA</t>
  </si>
  <si>
    <t>1001312247</t>
  </si>
  <si>
    <t>01312247</t>
  </si>
  <si>
    <t>1117114521E3</t>
  </si>
  <si>
    <t>DESIGNACION COMO DIRECTIVO DE: CCOSI MAMANI, DENIS ELMER SEGUN RSG Nº 279-2016</t>
  </si>
  <si>
    <t>1117114521E4</t>
  </si>
  <si>
    <t>PELAYO SERGIO</t>
  </si>
  <si>
    <t>1001230660</t>
  </si>
  <si>
    <t>01230660</t>
  </si>
  <si>
    <t>1117114521E7</t>
  </si>
  <si>
    <t>TEVEZ</t>
  </si>
  <si>
    <t>MARIA ERMENIA</t>
  </si>
  <si>
    <t>1001220223</t>
  </si>
  <si>
    <t>01220223</t>
  </si>
  <si>
    <t>1117114531E0</t>
  </si>
  <si>
    <t>REASIGNACION POR UNIDAD FAMILIAR DE: ESPEZUA SALMON, ELIANA REBECA, Resolución Nº 0652-13-UGEL TACNA</t>
  </si>
  <si>
    <t>1001304314</t>
  </si>
  <si>
    <t>01304314</t>
  </si>
  <si>
    <t>CALSINA</t>
  </si>
  <si>
    <t>1117114531E4</t>
  </si>
  <si>
    <t>ASCENSO A CARGOS DIRECTIVOS : CUSI ALFARO, MARCOS, Resolución Nº 1060-05-UGELP</t>
  </si>
  <si>
    <t>1001315101</t>
  </si>
  <si>
    <t>01315101</t>
  </si>
  <si>
    <t>1117114531E7</t>
  </si>
  <si>
    <t>WILY SALOMON</t>
  </si>
  <si>
    <t>1002145077</t>
  </si>
  <si>
    <t>02145077</t>
  </si>
  <si>
    <t>1117114531E8</t>
  </si>
  <si>
    <t>ENCARGATURA DE:ENRIQUEZ TAVERA, ANA JOSUE, Resolución Nº -</t>
  </si>
  <si>
    <t>1001318311</t>
  </si>
  <si>
    <t>01318311</t>
  </si>
  <si>
    <t>1117114531E9</t>
  </si>
  <si>
    <t>1001264342</t>
  </si>
  <si>
    <t>01264342</t>
  </si>
  <si>
    <t>1117114541E0</t>
  </si>
  <si>
    <t>1001217063</t>
  </si>
  <si>
    <t>01217063</t>
  </si>
  <si>
    <t>1117114541E1</t>
  </si>
  <si>
    <t>AIVAR</t>
  </si>
  <si>
    <t>1001231621</t>
  </si>
  <si>
    <t>01231621</t>
  </si>
  <si>
    <t>1117114541E2</t>
  </si>
  <si>
    <t>FRIDA PETRONILA</t>
  </si>
  <si>
    <t>1001223970</t>
  </si>
  <si>
    <t>01223970</t>
  </si>
  <si>
    <t>1117114541E3</t>
  </si>
  <si>
    <t>CESE A SOLICITUD DE: FLORES FLORES, ROSENDO, Resolución Nº 2627-16-UGELP</t>
  </si>
  <si>
    <t>ELIZABETH MARIANELA</t>
  </si>
  <si>
    <t>1001218273</t>
  </si>
  <si>
    <t>01218273</t>
  </si>
  <si>
    <t>1117114541E6</t>
  </si>
  <si>
    <t>IVAN JOEL</t>
  </si>
  <si>
    <t>LICENCIA SIN GOCE DE HABER POR DESEMPEÑO DE FUNCION PUBLICA</t>
  </si>
  <si>
    <t>1001308537</t>
  </si>
  <si>
    <t>01308537</t>
  </si>
  <si>
    <t>1117114541E9</t>
  </si>
  <si>
    <t>ENCARGATURA DE:GONZALES PEREZ, CIRO WALTHER, Resolución Nº -</t>
  </si>
  <si>
    <t>MIGUEL EUGENIO</t>
  </si>
  <si>
    <t>1001317687</t>
  </si>
  <si>
    <t>01317687</t>
  </si>
  <si>
    <t>1117114551E0</t>
  </si>
  <si>
    <t>CESE DE PERSONAL NOMBRADO : PAREDES BORDA, MARIA ANTONIETA, Resolución Nº .</t>
  </si>
  <si>
    <t>QQUECHO</t>
  </si>
  <si>
    <t>1024940568</t>
  </si>
  <si>
    <t>24940568</t>
  </si>
  <si>
    <t>1117114551E4</t>
  </si>
  <si>
    <t>1001211873</t>
  </si>
  <si>
    <t>01211873</t>
  </si>
  <si>
    <t>1117114551E6</t>
  </si>
  <si>
    <t>1001207130</t>
  </si>
  <si>
    <t>01207130</t>
  </si>
  <si>
    <t>1117114551E7</t>
  </si>
  <si>
    <t>1001209390</t>
  </si>
  <si>
    <t>01209390</t>
  </si>
  <si>
    <t>1117114551E9</t>
  </si>
  <si>
    <t>PACOVILCA</t>
  </si>
  <si>
    <t>1001219118</t>
  </si>
  <si>
    <t>01219118</t>
  </si>
  <si>
    <t>1117114561E1</t>
  </si>
  <si>
    <t>RETIRO DEL SERVICIO POR LA 2da. DISPOSICION COMPLEMENTARIA TRANSITORIA Y FINAL LEY Nº 29944 DE: PERALTA YUGRA, FIDEL</t>
  </si>
  <si>
    <t>VERGARA</t>
  </si>
  <si>
    <t>MASHIEL YUDY</t>
  </si>
  <si>
    <t>1001318941</t>
  </si>
  <si>
    <t>01318941</t>
  </si>
  <si>
    <t>1117114561E2</t>
  </si>
  <si>
    <t>HUMBERTO ELISBAN</t>
  </si>
  <si>
    <t>1001201399</t>
  </si>
  <si>
    <t>01201399</t>
  </si>
  <si>
    <t>1117114561E3</t>
  </si>
  <si>
    <t>SILA</t>
  </si>
  <si>
    <t>1001305277</t>
  </si>
  <si>
    <t>01305277</t>
  </si>
  <si>
    <t>1117114561E5</t>
  </si>
  <si>
    <t>DESIGNACION COMO DIRECTIVO DE: QUISPE FLORES, LOURDES MARCELINA SEGUN RSG Nº 279-2016</t>
  </si>
  <si>
    <t>1117114561E6</t>
  </si>
  <si>
    <t>CESE DE PERSONAL NOMBRADO : QUISPE ROJAS, JOSE, Resolución Nº 234-06-DREP</t>
  </si>
  <si>
    <t>IRMA DELIA</t>
  </si>
  <si>
    <t>1001220324</t>
  </si>
  <si>
    <t>01220324</t>
  </si>
  <si>
    <t>1117114561E7</t>
  </si>
  <si>
    <t>DESIGNACION COMO DIRECTIVO DE: QUISPE VILCA, ANDRES LEONIDAS SEGUN RSG Nº 279-2016</t>
  </si>
  <si>
    <t>1001311459</t>
  </si>
  <si>
    <t>01311459</t>
  </si>
  <si>
    <t>1117114561E8</t>
  </si>
  <si>
    <t>CESE A SOLICITUD DE: RAMOS CONDORI, RODOLFO EZEQUIEL, Resolución Nº 1041-12-UGELP</t>
  </si>
  <si>
    <t>SAUL BALDOMERO</t>
  </si>
  <si>
    <t>1001330033</t>
  </si>
  <si>
    <t>01330033</t>
  </si>
  <si>
    <t>1117114561E9</t>
  </si>
  <si>
    <t>1001309952</t>
  </si>
  <si>
    <t>01309952</t>
  </si>
  <si>
    <t>1117114571E0</t>
  </si>
  <si>
    <t>SATURNINO</t>
  </si>
  <si>
    <t>1001310294</t>
  </si>
  <si>
    <t>01310294</t>
  </si>
  <si>
    <t>1117114571E1</t>
  </si>
  <si>
    <t>1001305424</t>
  </si>
  <si>
    <t>01305424</t>
  </si>
  <si>
    <t>1117114571E3</t>
  </si>
  <si>
    <t>PATRICIA DE AMERICA</t>
  </si>
  <si>
    <t>1001315634</t>
  </si>
  <si>
    <t>01315634</t>
  </si>
  <si>
    <t>1117114571E4</t>
  </si>
  <si>
    <t>REASIGNACION DE PERSONAL NOMBRADO : SERQUEN FERNANDEZ, MARIA ESTHER, Resolución Nº 1099-07-GRLAM</t>
  </si>
  <si>
    <t>JORGE DIONICIO</t>
  </si>
  <si>
    <t>1001320956</t>
  </si>
  <si>
    <t>01320956</t>
  </si>
  <si>
    <t>1117114571E5</t>
  </si>
  <si>
    <t>TALIZO</t>
  </si>
  <si>
    <t>1001205624</t>
  </si>
  <si>
    <t>01205624</t>
  </si>
  <si>
    <t>1117114571E7</t>
  </si>
  <si>
    <t>1001228889</t>
  </si>
  <si>
    <t>01228889</t>
  </si>
  <si>
    <t>1117114571E8</t>
  </si>
  <si>
    <t>ASCENSO A CARGOS DIRECTIVOS : HIQUISI TITO, ARMANDO MARINO, Resolución Nº 1876-06-UGELP</t>
  </si>
  <si>
    <t>1040170773</t>
  </si>
  <si>
    <t>40170773</t>
  </si>
  <si>
    <t>1117114571E9</t>
  </si>
  <si>
    <t>1001315740</t>
  </si>
  <si>
    <t>01315740</t>
  </si>
  <si>
    <t>1117114581E2</t>
  </si>
  <si>
    <t>REASIGNACION DE : PROVINCIA MURILLO EDGAR</t>
  </si>
  <si>
    <t>1001308712</t>
  </si>
  <si>
    <t>01308712</t>
  </si>
  <si>
    <t>1117114591E2</t>
  </si>
  <si>
    <t>ASCENSO A CARGOS DIRECTIVOS : HUANCA MAMANI, JUAN CARLOS, Resolución Nº 1883-06-UGELP</t>
  </si>
  <si>
    <t>LIBERATO</t>
  </si>
  <si>
    <t>1001869437</t>
  </si>
  <si>
    <t>01869437</t>
  </si>
  <si>
    <t>1117114591E3</t>
  </si>
  <si>
    <t>REUBICACION DE PLAZA OCUPADA : Resolución Nº 1037-05-UGELP</t>
  </si>
  <si>
    <t>MARRON</t>
  </si>
  <si>
    <t>FLOR GREGORIA</t>
  </si>
  <si>
    <t>1043349869</t>
  </si>
  <si>
    <t>43349869</t>
  </si>
  <si>
    <t>1117114591E4</t>
  </si>
  <si>
    <t>REUBICACION DE PLAZA OCUPADA : Resolución Nº 1755-07-UGELP</t>
  </si>
  <si>
    <t>ANA VALENTINA</t>
  </si>
  <si>
    <t>1001315904</t>
  </si>
  <si>
    <t>01315904</t>
  </si>
  <si>
    <t>1117114591E5</t>
  </si>
  <si>
    <t>REUBICACION DE PLAZA OCUPADA : Resolución Nº 1961-08-UGELP</t>
  </si>
  <si>
    <t>1001281872</t>
  </si>
  <si>
    <t>01281872</t>
  </si>
  <si>
    <t>1162114821E1</t>
  </si>
  <si>
    <t>DESIGNACION COMO ESPECIALISTA EN EDUCACION DE RAMOS ALIAGA, NOEMI YESENIA RSG Nº 279-2016</t>
  </si>
  <si>
    <t>1169214411E2</t>
  </si>
  <si>
    <t>REUBICACION DE PLAZA OCUPADA: Resolución Nº 2247-14-UGELP</t>
  </si>
  <si>
    <t>1001322826</t>
  </si>
  <si>
    <t>01322826</t>
  </si>
  <si>
    <t>1187118511E0</t>
  </si>
  <si>
    <t>REUBICACION DE PLAZA OCUPADA: Resolución Nº 151-06-UGELP</t>
  </si>
  <si>
    <t>1001321211</t>
  </si>
  <si>
    <t>01321211</t>
  </si>
  <si>
    <t>1187118511E2</t>
  </si>
  <si>
    <t>REUBICACION DE PLAZA OCUPADA: Resolución Nº 2235-2017-UGELP</t>
  </si>
  <si>
    <t>LUCIO ALBERTO</t>
  </si>
  <si>
    <t>1001204183</t>
  </si>
  <si>
    <t>01204183</t>
  </si>
  <si>
    <t>1187118511E7</t>
  </si>
  <si>
    <t>1001315799</t>
  </si>
  <si>
    <t>01315799</t>
  </si>
  <si>
    <t>1193213511E2</t>
  </si>
  <si>
    <t>CESE POR LIMITE DE EDAD DE: RAMOS FLORES, PABLO MARCIAL, Resolución Nº 4047-16-UGELP</t>
  </si>
  <si>
    <t>921431216913</t>
  </si>
  <si>
    <t>BONIFAZ</t>
  </si>
  <si>
    <t>1117114511E6</t>
  </si>
  <si>
    <t>EDGAR CARLOS</t>
  </si>
  <si>
    <t>1001233640</t>
  </si>
  <si>
    <t>01233640</t>
  </si>
  <si>
    <t>1117114521E8</t>
  </si>
  <si>
    <t>CESE A SOLICITUD DE: CHIPANA TARQUI, ASCENCIO, Resolución Nº 3008-2017-UGELP</t>
  </si>
  <si>
    <t>1117114541E4</t>
  </si>
  <si>
    <t>DOMINGA</t>
  </si>
  <si>
    <t>1001210009</t>
  </si>
  <si>
    <t>01210009</t>
  </si>
  <si>
    <t>1117114561E0</t>
  </si>
  <si>
    <t>MARTHA CLARET</t>
  </si>
  <si>
    <t>1001234039</t>
  </si>
  <si>
    <t>01234039</t>
  </si>
  <si>
    <t>1117114521E9</t>
  </si>
  <si>
    <t>ESPECIALISTA ADMINISTRATIVO III</t>
  </si>
  <si>
    <t>1001281114</t>
  </si>
  <si>
    <t>01281114</t>
  </si>
  <si>
    <t>1117114531E1</t>
  </si>
  <si>
    <t>CESE POR FALLECIMIENTO DE: CRUZ CONDORI, JOSE MANUEL, Resolución Nº 2910-2017-UGELP</t>
  </si>
  <si>
    <t>1117114561E4</t>
  </si>
  <si>
    <t>GRIMANESA ELIZABETH</t>
  </si>
  <si>
    <t>1001204507</t>
  </si>
  <si>
    <t>01204507</t>
  </si>
  <si>
    <t>1117114521E5</t>
  </si>
  <si>
    <t>SECRETARIA IV</t>
  </si>
  <si>
    <t>CESE A SOLICITUD DE: CHAMBI MELENDEZ, RUFINA, Resolución Nº 2527-16-UGELP</t>
  </si>
  <si>
    <t>1001323694</t>
  </si>
  <si>
    <t>01323694</t>
  </si>
  <si>
    <t>1117114581E6</t>
  </si>
  <si>
    <t>RUEDA</t>
  </si>
  <si>
    <t>MARIA GUADALUPE</t>
  </si>
  <si>
    <t>1001305363</t>
  </si>
  <si>
    <t>01305363</t>
  </si>
  <si>
    <t>1117114521E6</t>
  </si>
  <si>
    <t>ERNESTO CRISTOBAL</t>
  </si>
  <si>
    <t>1001204025</t>
  </si>
  <si>
    <t>01204025</t>
  </si>
  <si>
    <t>1117114531E5</t>
  </si>
  <si>
    <t>1001205463</t>
  </si>
  <si>
    <t>01205463</t>
  </si>
  <si>
    <t>1117114531E6</t>
  </si>
  <si>
    <t>1001264352</t>
  </si>
  <si>
    <t>01264352</t>
  </si>
  <si>
    <t>1117114541E5</t>
  </si>
  <si>
    <t>1001278414</t>
  </si>
  <si>
    <t>01278414</t>
  </si>
  <si>
    <t>1117114541E7</t>
  </si>
  <si>
    <t>PERMUTA DE : HUANCCO ESCOBAR, MARIANO CARMELO, Resolución Nº 656-10-UGELP</t>
  </si>
  <si>
    <t>1001225150</t>
  </si>
  <si>
    <t>01225150</t>
  </si>
  <si>
    <t>1117114551E2</t>
  </si>
  <si>
    <t>1002143497</t>
  </si>
  <si>
    <t>02143497</t>
  </si>
  <si>
    <t>1117114551E3</t>
  </si>
  <si>
    <t>JIHUALLANCA</t>
  </si>
  <si>
    <t>1001201866</t>
  </si>
  <si>
    <t>01201866</t>
  </si>
  <si>
    <t>1117114551E5</t>
  </si>
  <si>
    <t>SABINO</t>
  </si>
  <si>
    <t>1001222927</t>
  </si>
  <si>
    <t>01222927</t>
  </si>
  <si>
    <t>1117114581E1</t>
  </si>
  <si>
    <t>1001205208</t>
  </si>
  <si>
    <t>01205208</t>
  </si>
  <si>
    <t>1117114581E3</t>
  </si>
  <si>
    <t>1001279531</t>
  </si>
  <si>
    <t>01279531</t>
  </si>
  <si>
    <t>1117114581E5</t>
  </si>
  <si>
    <t>1001236834</t>
  </si>
  <si>
    <t>01236834</t>
  </si>
  <si>
    <t>1117114591E1</t>
  </si>
  <si>
    <t>AUMA</t>
  </si>
  <si>
    <t>1001214392</t>
  </si>
  <si>
    <t>01214392</t>
  </si>
  <si>
    <t>0239798</t>
  </si>
  <si>
    <t>LY043080</t>
  </si>
  <si>
    <t>IES SAN JUAN BOSCO</t>
  </si>
  <si>
    <t>1119114521E2</t>
  </si>
  <si>
    <t>CESE POR LIMITE DE EDAD DE: CHAVEZ REYES, JUAN, Resolución Nº 2724-2013-UGELP</t>
  </si>
  <si>
    <t>SANTOS DIDI</t>
  </si>
  <si>
    <t>1001224175</t>
  </si>
  <si>
    <t>01224175</t>
  </si>
  <si>
    <t>1119114531E1</t>
  </si>
  <si>
    <t>RUFINO DAVID</t>
  </si>
  <si>
    <t>1001207701</t>
  </si>
  <si>
    <t>01207701</t>
  </si>
  <si>
    <t>1119114511E5</t>
  </si>
  <si>
    <t>CESE A SOLICITUD DE: AROHUANCA PERCCA, PAULA ANDREA, Resolución Nº 1989-12-UGELP</t>
  </si>
  <si>
    <t>1001217466</t>
  </si>
  <si>
    <t>01217466</t>
  </si>
  <si>
    <t>1119114511E8</t>
  </si>
  <si>
    <t>ROSA EMERITA</t>
  </si>
  <si>
    <t>1001288765</t>
  </si>
  <si>
    <t>01288765</t>
  </si>
  <si>
    <t>1119114541E3</t>
  </si>
  <si>
    <t>JEFE DE TALLER DE MECANICA DE PRODUCCION</t>
  </si>
  <si>
    <t>CESE POR LIMITE DE EDAD DE: RAMOS VALDIVIA, HIPOLITO WILBERTO, Resolución Nº 2880-13-UGELP</t>
  </si>
  <si>
    <t>1001240356</t>
  </si>
  <si>
    <t>01240356</t>
  </si>
  <si>
    <t>1119114551E7</t>
  </si>
  <si>
    <t>JEFE DE TALLER DE CAMPO</t>
  </si>
  <si>
    <t>CESE POR LIMITE DE EDAD DE: CALCINA CALCINA, LUIS FELIPE, Resolución Nº 2763-2013-UGELP</t>
  </si>
  <si>
    <t>1001222305</t>
  </si>
  <si>
    <t>01222305</t>
  </si>
  <si>
    <t>1119114551E8</t>
  </si>
  <si>
    <t>CESE DE ORTEGA FLORES JUAN RD. 1514-03</t>
  </si>
  <si>
    <t>JOSE QUINTIN</t>
  </si>
  <si>
    <t>1001228432</t>
  </si>
  <si>
    <t>01228432</t>
  </si>
  <si>
    <t>1119114551E9</t>
  </si>
  <si>
    <t>CESE DE MELO MEZA LEONARDO</t>
  </si>
  <si>
    <t>1001223744</t>
  </si>
  <si>
    <t>01223744</t>
  </si>
  <si>
    <t>1109814811E3</t>
  </si>
  <si>
    <t>1001289804</t>
  </si>
  <si>
    <t>01289804</t>
  </si>
  <si>
    <t>1111214212E5</t>
  </si>
  <si>
    <t>REUBICACION DE PLAZA OCUPADA: Resolución Nº 2248-14-UGELP</t>
  </si>
  <si>
    <t>1001302598</t>
  </si>
  <si>
    <t>01302598</t>
  </si>
  <si>
    <t>1112114711E6</t>
  </si>
  <si>
    <t>REUBICACION DE PLAZA OCUPADA: Resolución Nº 2050-2017-UGELP</t>
  </si>
  <si>
    <t>1001230808</t>
  </si>
  <si>
    <t>01230808</t>
  </si>
  <si>
    <t>1117114551E8</t>
  </si>
  <si>
    <t>REUBICACION DE PLAZA OCUPADA: Resolución Nº 2046-2017-UGELP</t>
  </si>
  <si>
    <t>CLOALDO MAURICIO</t>
  </si>
  <si>
    <t>1001234223</t>
  </si>
  <si>
    <t>01234223</t>
  </si>
  <si>
    <t>1119114511E2</t>
  </si>
  <si>
    <t>1119114511E4</t>
  </si>
  <si>
    <t>ENCARGATURA DE:ANTALLACA FLORES, JUAN, Resolución Nº -</t>
  </si>
  <si>
    <t>1119114511E7</t>
  </si>
  <si>
    <t>DESIGNACION COMO ESPECIALISTA EN EDUCACION DE ANDRADE CATACORA, OSCAR HUMBERTO RSG Nº 279-2016</t>
  </si>
  <si>
    <t>1001325064</t>
  </si>
  <si>
    <t>01325064</t>
  </si>
  <si>
    <t>1119114511E9</t>
  </si>
  <si>
    <t>CHILA</t>
  </si>
  <si>
    <t>1001518381</t>
  </si>
  <si>
    <t>01518381</t>
  </si>
  <si>
    <t>1119114521E3</t>
  </si>
  <si>
    <t>CANTUTA</t>
  </si>
  <si>
    <t>GERMAN DAVID</t>
  </si>
  <si>
    <t>1001209835</t>
  </si>
  <si>
    <t>01209835</t>
  </si>
  <si>
    <t>1119114521E4</t>
  </si>
  <si>
    <t>DESIGNACION COMO DIRECTOR DE UNIDAD DE GESTION EDUCATIVA LOCAL DE CHURA ALEJO, WILFREDO</t>
  </si>
  <si>
    <t>SYDDNE MILAGROS</t>
  </si>
  <si>
    <t>1044833573</t>
  </si>
  <si>
    <t>44833573</t>
  </si>
  <si>
    <t>1119114521E7</t>
  </si>
  <si>
    <t>ESTEVA</t>
  </si>
  <si>
    <t>EDGAR NESTOR</t>
  </si>
  <si>
    <t>1001215684</t>
  </si>
  <si>
    <t>01215684</t>
  </si>
  <si>
    <t>1119114521E9</t>
  </si>
  <si>
    <t>1001286421</t>
  </si>
  <si>
    <t>01286421</t>
  </si>
  <si>
    <t>1119114531E0</t>
  </si>
  <si>
    <t>ENMA DORA</t>
  </si>
  <si>
    <t>1001228690</t>
  </si>
  <si>
    <t>01228690</t>
  </si>
  <si>
    <t>1119114531E4</t>
  </si>
  <si>
    <t>1042301755</t>
  </si>
  <si>
    <t>42301755</t>
  </si>
  <si>
    <t>LAZARINOS</t>
  </si>
  <si>
    <t>CHOQUEHUANCA DE PINEDA</t>
  </si>
  <si>
    <t>MARUTZIA ZELMIRA</t>
  </si>
  <si>
    <t>1001304551</t>
  </si>
  <si>
    <t>01304551</t>
  </si>
  <si>
    <t>1119114531E5</t>
  </si>
  <si>
    <t>ENCARGATURA DE:ALVAREZ APARICIO, SERGIO, Resolución Nº -</t>
  </si>
  <si>
    <t>1045284799</t>
  </si>
  <si>
    <t>45284799</t>
  </si>
  <si>
    <t>1119114531E6</t>
  </si>
  <si>
    <t>1002420227</t>
  </si>
  <si>
    <t>02420227</t>
  </si>
  <si>
    <t>1119114541E4</t>
  </si>
  <si>
    <t>LEONCIO HECTOR</t>
  </si>
  <si>
    <t>1001284650</t>
  </si>
  <si>
    <t>01284650</t>
  </si>
  <si>
    <t>1119114541E5</t>
  </si>
  <si>
    <t>CESE POR LIMITE DE EDAD DE: ROJAS CHOQUE, JORGE ANTONIO, Resolución Nº 2710-2013-UGELP</t>
  </si>
  <si>
    <t>FATIMA</t>
  </si>
  <si>
    <t>1001320922</t>
  </si>
  <si>
    <t>01320922</t>
  </si>
  <si>
    <t>1119114541E6</t>
  </si>
  <si>
    <t>1001317682</t>
  </si>
  <si>
    <t>01317682</t>
  </si>
  <si>
    <t>1119114541E7</t>
  </si>
  <si>
    <t>ENCARGATURA DE:TINTAYA MARCE, MARCELINO, Resolución Nº -</t>
  </si>
  <si>
    <t>EFRAIN WILE</t>
  </si>
  <si>
    <t>1040618547</t>
  </si>
  <si>
    <t>40618547</t>
  </si>
  <si>
    <t>1119114541E8</t>
  </si>
  <si>
    <t>PERMUTA DE: TITO COLQUE, ESTEBAN, Resolución Nº 2396-11-UGELP</t>
  </si>
  <si>
    <t>ISMAEL</t>
  </si>
  <si>
    <t>1001226500</t>
  </si>
  <si>
    <t>01226500</t>
  </si>
  <si>
    <t>1119114541E9</t>
  </si>
  <si>
    <t>ENCARGATURA DE:CHAMBILLA CHOQUE, PANTALEON, Resolución Nº -</t>
  </si>
  <si>
    <t>CESE A SOLICITUD DE: TORREBLANCA PIZARRO, JUSTO, Resolución Nº 1173-14-UGELP</t>
  </si>
  <si>
    <t>PANTALEON</t>
  </si>
  <si>
    <t>1001856533</t>
  </si>
  <si>
    <t>01856533</t>
  </si>
  <si>
    <t>1119114551E0</t>
  </si>
  <si>
    <t>REASIGNACION DE GLORIA LOURDES MEDINA RANILLA</t>
  </si>
  <si>
    <t>1001314552</t>
  </si>
  <si>
    <t>01314552</t>
  </si>
  <si>
    <t>1119114551E1</t>
  </si>
  <si>
    <t>1001211511</t>
  </si>
  <si>
    <t>01211511</t>
  </si>
  <si>
    <t>1119114551E2</t>
  </si>
  <si>
    <t>ENCARGATURA DE:VELASQUEZ ZAPANA, ELIAS, Resolución Nº -</t>
  </si>
  <si>
    <t>1001344485</t>
  </si>
  <si>
    <t>01344485</t>
  </si>
  <si>
    <t>1119114551E3</t>
  </si>
  <si>
    <t>CESE DE PERSONAL NOMBRADO : VELEZ MAMANI, EULOGIO, Resolución Nº 2644-04-DREP</t>
  </si>
  <si>
    <t>NIEVES</t>
  </si>
  <si>
    <t>1001216500</t>
  </si>
  <si>
    <t>01216500</t>
  </si>
  <si>
    <t>1119114551E4</t>
  </si>
  <si>
    <t>ENCARGATURA DE:VELEZ MAMANI, JOSE QUINTIN, Resolución Nº -</t>
  </si>
  <si>
    <t>SALLUCA</t>
  </si>
  <si>
    <t>VLADIMIR RONALD</t>
  </si>
  <si>
    <t>1041953175</t>
  </si>
  <si>
    <t>41953175</t>
  </si>
  <si>
    <t>1119114551E5</t>
  </si>
  <si>
    <t>REYNALDO</t>
  </si>
  <si>
    <t>1001222337</t>
  </si>
  <si>
    <t>01222337</t>
  </si>
  <si>
    <t>1119114551E6</t>
  </si>
  <si>
    <t>YUFRA</t>
  </si>
  <si>
    <t>REBECA</t>
  </si>
  <si>
    <t>1001317152</t>
  </si>
  <si>
    <t>01317152</t>
  </si>
  <si>
    <t>1119413531E1</t>
  </si>
  <si>
    <t>REUBICACION DE PLAZA VACANTE: Resolución Nº 4700-15-UGELP</t>
  </si>
  <si>
    <t>ALFREDO ADOLFO</t>
  </si>
  <si>
    <t>1001287918</t>
  </si>
  <si>
    <t>01287918</t>
  </si>
  <si>
    <t>1161214412E7</t>
  </si>
  <si>
    <t>REUBICACION DE PLAZA OCUPADA: Resolución Nº 2079-2017-UGELP</t>
  </si>
  <si>
    <t>1001202298</t>
  </si>
  <si>
    <t>01202298</t>
  </si>
  <si>
    <t>1196613712E2</t>
  </si>
  <si>
    <t>REUBICACION DE PLAZA VACANTE: Resolución Nº 2951-12-UGELP</t>
  </si>
  <si>
    <t>GUSMAN EDUARDO</t>
  </si>
  <si>
    <t>1001330289</t>
  </si>
  <si>
    <t>01330289</t>
  </si>
  <si>
    <t>ORESTES BERNARDO</t>
  </si>
  <si>
    <t>1040741466</t>
  </si>
  <si>
    <t>40741466</t>
  </si>
  <si>
    <t>NADIA YULITZA</t>
  </si>
  <si>
    <t>1044410677</t>
  </si>
  <si>
    <t>44410677</t>
  </si>
  <si>
    <t>RIMACHI</t>
  </si>
  <si>
    <t>RENZO</t>
  </si>
  <si>
    <t>1041740432</t>
  </si>
  <si>
    <t>41740432</t>
  </si>
  <si>
    <t>ROGER ROLANDO</t>
  </si>
  <si>
    <t>1044399843</t>
  </si>
  <si>
    <t>44399843</t>
  </si>
  <si>
    <t>MARISOL VALOIS</t>
  </si>
  <si>
    <t>1042716465</t>
  </si>
  <si>
    <t>42716465</t>
  </si>
  <si>
    <t>BANNY JULIA</t>
  </si>
  <si>
    <t>1001307646</t>
  </si>
  <si>
    <t>01307646</t>
  </si>
  <si>
    <t>DEYSI CAROLA</t>
  </si>
  <si>
    <t>1045725431</t>
  </si>
  <si>
    <t>45725431</t>
  </si>
  <si>
    <t>1119114531E2</t>
  </si>
  <si>
    <t>CESE POR LIMITE DE EDAD DE: GONZA SANCHO, JOSE, Resolución Nº 3993-16-UGELP</t>
  </si>
  <si>
    <t>1001321112</t>
  </si>
  <si>
    <t>01321112</t>
  </si>
  <si>
    <t>1119114561E2</t>
  </si>
  <si>
    <t>REUBICACION DE PLAZA OCUPADA : Resolución Nº 1509-08-UGELP</t>
  </si>
  <si>
    <t>JESUS EDWIN</t>
  </si>
  <si>
    <t>1029264565</t>
  </si>
  <si>
    <t>29264565</t>
  </si>
  <si>
    <t>1119114511E3</t>
  </si>
  <si>
    <t>CHECCALLA</t>
  </si>
  <si>
    <t>1001220825</t>
  </si>
  <si>
    <t>01220825</t>
  </si>
  <si>
    <t>1119114521E6</t>
  </si>
  <si>
    <t>CHIRI</t>
  </si>
  <si>
    <t>1001224990</t>
  </si>
  <si>
    <t>01224990</t>
  </si>
  <si>
    <t>921481215914</t>
  </si>
  <si>
    <t>CESE POR INCAPACIDAD FISICA O MENTAL DE: SUCASAIRE RAMOS, JUAN SEGUNDO, Resolución Nº 3951-16-UGELP</t>
  </si>
  <si>
    <t>ALEX SADAN</t>
  </si>
  <si>
    <t>70806778</t>
  </si>
  <si>
    <t>1119114511E6</t>
  </si>
  <si>
    <t>1001211276</t>
  </si>
  <si>
    <t>01211276</t>
  </si>
  <si>
    <t>1119114531E8</t>
  </si>
  <si>
    <t>CHOFER</t>
  </si>
  <si>
    <t>CESE A SOLICITUD DE: ORTEGA MAMANI, JUAN LUIS, Resolución Nº 492-2015-UGELP</t>
  </si>
  <si>
    <t>PALOMA</t>
  </si>
  <si>
    <t>1040815953</t>
  </si>
  <si>
    <t>40815953</t>
  </si>
  <si>
    <t>1119114511E0</t>
  </si>
  <si>
    <t>CESE POR FALLECIMIENTO DE: CCALLA MIRANDA, DIONISIO, Resolución Nº 2332-15-UGELP</t>
  </si>
  <si>
    <t>1001319159</t>
  </si>
  <si>
    <t>01319159</t>
  </si>
  <si>
    <t>1119114521E0</t>
  </si>
  <si>
    <t>1001276870</t>
  </si>
  <si>
    <t>01276870</t>
  </si>
  <si>
    <t>1119114521E5</t>
  </si>
  <si>
    <t>REUBICACION DE PERSONAL NOMBRADO : CONDORI MAMANI, TEOFILO CELESTINO, Resolución Nº 242-05-DREP</t>
  </si>
  <si>
    <t>1001256378</t>
  </si>
  <si>
    <t>01256378</t>
  </si>
  <si>
    <t>1119114531E9</t>
  </si>
  <si>
    <t>1001204937</t>
  </si>
  <si>
    <t>01204937</t>
  </si>
  <si>
    <t>1119114541E1</t>
  </si>
  <si>
    <t>NAPOLEON</t>
  </si>
  <si>
    <t>1001240106</t>
  </si>
  <si>
    <t>01240106</t>
  </si>
  <si>
    <t>1119114541E2</t>
  </si>
  <si>
    <t>CESE POR FALLECIMIENTO DE: QUISPE VILLALTA, NICANOR GUILLERMO, Resolución Nº 3950-16-UGELP</t>
  </si>
  <si>
    <t>ISIDRO ANTONIO</t>
  </si>
  <si>
    <t>1001234808</t>
  </si>
  <si>
    <t>01234808</t>
  </si>
  <si>
    <t>1119114561E1</t>
  </si>
  <si>
    <t>YUGRA</t>
  </si>
  <si>
    <t>JUAN LUIS</t>
  </si>
  <si>
    <t>1169113811E9</t>
  </si>
  <si>
    <t>REUBICACION DE PLAZA VACANTE: Resolución Nº 1582-16-UGELP</t>
  </si>
  <si>
    <t>1001224492</t>
  </si>
  <si>
    <t>01224492</t>
  </si>
  <si>
    <t>21C000113710</t>
  </si>
  <si>
    <t>21C000113713</t>
  </si>
  <si>
    <t>NELLY MARLENY</t>
  </si>
  <si>
    <t>01286368</t>
  </si>
  <si>
    <t>WILLY WILSON</t>
  </si>
  <si>
    <t>42780261</t>
  </si>
  <si>
    <t>21C000113793</t>
  </si>
  <si>
    <t>41981416</t>
  </si>
  <si>
    <t>21C000113814</t>
  </si>
  <si>
    <t>21C000113835</t>
  </si>
  <si>
    <t>GUIDO ERICK</t>
  </si>
  <si>
    <t>42150690</t>
  </si>
  <si>
    <t>1029974</t>
  </si>
  <si>
    <t>LY043087</t>
  </si>
  <si>
    <t>IES SAN ANTONIO DE PADUA</t>
  </si>
  <si>
    <t>1189114511E8</t>
  </si>
  <si>
    <t>RENUNCIA DE DESIGNACION COMO DIRECTIVO DE I.E. (R.S.G. 1551-2014) DE : ALEMAN CRUZ, LUCILA ISABEL</t>
  </si>
  <si>
    <t>1189114511E0</t>
  </si>
  <si>
    <t>GLENY KARINNA</t>
  </si>
  <si>
    <t>1001311811</t>
  </si>
  <si>
    <t>01311811</t>
  </si>
  <si>
    <t>1189114511E3</t>
  </si>
  <si>
    <t>1001246725</t>
  </si>
  <si>
    <t>01246725</t>
  </si>
  <si>
    <t>1189114511E4</t>
  </si>
  <si>
    <t>INGRID FATIMA</t>
  </si>
  <si>
    <t>1001311696</t>
  </si>
  <si>
    <t>01311696</t>
  </si>
  <si>
    <t>1189114511E6</t>
  </si>
  <si>
    <t>1001223880</t>
  </si>
  <si>
    <t>01223880</t>
  </si>
  <si>
    <t>1189114511E7</t>
  </si>
  <si>
    <t>OTILIA YOLANDA</t>
  </si>
  <si>
    <t>1001305451</t>
  </si>
  <si>
    <t>01305451</t>
  </si>
  <si>
    <t>1189114521E2</t>
  </si>
  <si>
    <t>DESIGNACION COMO DIRECTIVO DE I.E. (R.S.G. 1551-2014) DE ACERO BARRAZA, LINO ROMULO</t>
  </si>
  <si>
    <t>JOISSY RUTH</t>
  </si>
  <si>
    <t>1041223215</t>
  </si>
  <si>
    <t>41223215</t>
  </si>
  <si>
    <t>1189114521E4</t>
  </si>
  <si>
    <t>CESE A SOLICITUD DE: PEREZ ARIAS, MARIA ANA, Resolución Nº 1710-2015-UGELP</t>
  </si>
  <si>
    <t>ISABEL BETTY</t>
  </si>
  <si>
    <t>1001315660</t>
  </si>
  <si>
    <t>01315660</t>
  </si>
  <si>
    <t>WILLY FREDDY</t>
  </si>
  <si>
    <t>1001322706</t>
  </si>
  <si>
    <t>01322706</t>
  </si>
  <si>
    <t>JALANOCA</t>
  </si>
  <si>
    <t>1001345030</t>
  </si>
  <si>
    <t>01345030</t>
  </si>
  <si>
    <t>1189114521E1</t>
  </si>
  <si>
    <t>CESE A SOLICITUD DE: ASCUE AROSTEGUI, LENY GRISELA, Resolución Nº 3102-14-UGELP</t>
  </si>
  <si>
    <t>ESTELA</t>
  </si>
  <si>
    <t>1001310668</t>
  </si>
  <si>
    <t>01310668</t>
  </si>
  <si>
    <t>1189114511E5</t>
  </si>
  <si>
    <t>FLAVIO</t>
  </si>
  <si>
    <t>1001226908</t>
  </si>
  <si>
    <t>01226908</t>
  </si>
  <si>
    <t>1189114521E3</t>
  </si>
  <si>
    <t>REUBICACION DE PLAZA OCUPADA : Resolución Nº 2126-04-CREP</t>
  </si>
  <si>
    <t>SARA ELIZABETH</t>
  </si>
  <si>
    <t>1001484746</t>
  </si>
  <si>
    <t>01484746</t>
  </si>
  <si>
    <t>1189114511E2</t>
  </si>
  <si>
    <t>TEODOCIA</t>
  </si>
  <si>
    <t>1001224725</t>
  </si>
  <si>
    <t>01224725</t>
  </si>
  <si>
    <t>0230052</t>
  </si>
  <si>
    <t>LY043160</t>
  </si>
  <si>
    <t>IES LA INMACULADA</t>
  </si>
  <si>
    <t>1117214511E2</t>
  </si>
  <si>
    <t>GIOVANNA MARIA DEL PILAR</t>
  </si>
  <si>
    <t>1001311771</t>
  </si>
  <si>
    <t>01311771</t>
  </si>
  <si>
    <t>1117214511E3</t>
  </si>
  <si>
    <t>RUTH MAGDALENA</t>
  </si>
  <si>
    <t>1001205193</t>
  </si>
  <si>
    <t>01205193</t>
  </si>
  <si>
    <t>1117214511E4</t>
  </si>
  <si>
    <t>CARMEN CECILIA</t>
  </si>
  <si>
    <t>1017618820</t>
  </si>
  <si>
    <t>17618820</t>
  </si>
  <si>
    <t>1117214511E7</t>
  </si>
  <si>
    <t>MARIA ZOILA</t>
  </si>
  <si>
    <t>1001205195</t>
  </si>
  <si>
    <t>01205195</t>
  </si>
  <si>
    <t>1117214511E8</t>
  </si>
  <si>
    <t>JORGE DAVID</t>
  </si>
  <si>
    <t>1001315177</t>
  </si>
  <si>
    <t>01315177</t>
  </si>
  <si>
    <t>1117214511E9</t>
  </si>
  <si>
    <t>REUBICACION DE PLAZA OCUPADA : Resolución Nº 594-05-UGELP</t>
  </si>
  <si>
    <t>MAURICIO MIGUEL</t>
  </si>
  <si>
    <t>1001231986</t>
  </si>
  <si>
    <t>01231986</t>
  </si>
  <si>
    <t>1158113311E3</t>
  </si>
  <si>
    <t>MARGOT MARIBEL</t>
  </si>
  <si>
    <t>1001315823</t>
  </si>
  <si>
    <t>01315823</t>
  </si>
  <si>
    <t>1025774</t>
  </si>
  <si>
    <t>LY053105</t>
  </si>
  <si>
    <t>IES UROS CHULLUNI</t>
  </si>
  <si>
    <t>1161214611E5</t>
  </si>
  <si>
    <t>REASIGNACION POR INTERES PERSONAL DE: CUADROS CALCINA, ALBERTO LUCIANO, Resolución Nº 705-2015-DREP</t>
  </si>
  <si>
    <t>1001323726</t>
  </si>
  <si>
    <t>01323726</t>
  </si>
  <si>
    <t>1161214611E2</t>
  </si>
  <si>
    <t>GEOVANNA</t>
  </si>
  <si>
    <t>1001333498</t>
  </si>
  <si>
    <t>01333498</t>
  </si>
  <si>
    <t>1161214611E3</t>
  </si>
  <si>
    <t>DESIGNACION COMO DIRECTIVO DE: CHOQUE LIMACHI, MARLENY MAURA SEGUN RSG Nº 279-2016</t>
  </si>
  <si>
    <t>MARIA GENOVEVA</t>
  </si>
  <si>
    <t>1001327235</t>
  </si>
  <si>
    <t>01327235</t>
  </si>
  <si>
    <t>1161214611E4</t>
  </si>
  <si>
    <t>REASIGNACION DE : CRUZ QUISPE, BRIGIDO FROILAN, Resolución Nº 2321-08-UGELP</t>
  </si>
  <si>
    <t>DANA MILAGROS</t>
  </si>
  <si>
    <t>1001221643</t>
  </si>
  <si>
    <t>01221643</t>
  </si>
  <si>
    <t>1161214611E6</t>
  </si>
  <si>
    <t>1001320971</t>
  </si>
  <si>
    <t>01320971</t>
  </si>
  <si>
    <t>1161214611E7</t>
  </si>
  <si>
    <t>CESE A SOLICITUD DE: MENDOZA TITO, MARIO FRANCISCO, Resolución Nº 913-12-UGELP</t>
  </si>
  <si>
    <t>IRMA GENOVEVA</t>
  </si>
  <si>
    <t>1001224792</t>
  </si>
  <si>
    <t>01224792</t>
  </si>
  <si>
    <t>1161214611E8</t>
  </si>
  <si>
    <t>ROSENDO</t>
  </si>
  <si>
    <t>1001211179</t>
  </si>
  <si>
    <t>01211179</t>
  </si>
  <si>
    <t>HELGA LILIANA</t>
  </si>
  <si>
    <t>19</t>
  </si>
  <si>
    <t>1041212416</t>
  </si>
  <si>
    <t>41212416</t>
  </si>
  <si>
    <t>1114613312E5</t>
  </si>
  <si>
    <t>REUBICACION DE PLAZA VACANTE: Resolución Nº 2483-16-UGELP</t>
  </si>
  <si>
    <t>TEOFILO LUIS</t>
  </si>
  <si>
    <t>1001280801</t>
  </si>
  <si>
    <t>01280801</t>
  </si>
  <si>
    <t>1024074</t>
  </si>
  <si>
    <t>LY053120</t>
  </si>
  <si>
    <t>IES CARLOS DANTE NAVA JAILLIHUAYA</t>
  </si>
  <si>
    <t>1113214611E7</t>
  </si>
  <si>
    <t>CESE DE PERSONAL NOMBRADO : MONTESINOS CHOQUE, MELCHOR, Resolución Nº 2133-04-DREP</t>
  </si>
  <si>
    <t>HERNAN IGNACIO</t>
  </si>
  <si>
    <t>1001287543</t>
  </si>
  <si>
    <t>01287543</t>
  </si>
  <si>
    <t>1113214611E0</t>
  </si>
  <si>
    <t>SOFIA EUSTAQUIA</t>
  </si>
  <si>
    <t>1001274664</t>
  </si>
  <si>
    <t>01274664</t>
  </si>
  <si>
    <t>1113214611E2</t>
  </si>
  <si>
    <t>REASIGNACION DE : CALCINA CANAZA, SEBASTIANA YNES, Resolución Nº 2323-08-UGELP</t>
  </si>
  <si>
    <t>OLAZABAL</t>
  </si>
  <si>
    <t>1001327802</t>
  </si>
  <si>
    <t>01327802</t>
  </si>
  <si>
    <t>1113214611E4</t>
  </si>
  <si>
    <t>EDUARDO MARIO</t>
  </si>
  <si>
    <t>1001264067</t>
  </si>
  <si>
    <t>01264067</t>
  </si>
  <si>
    <t>1113214611E5</t>
  </si>
  <si>
    <t>1001284753</t>
  </si>
  <si>
    <t>01284753</t>
  </si>
  <si>
    <t>1113214611E6</t>
  </si>
  <si>
    <t>MONTES</t>
  </si>
  <si>
    <t>DUILIO FREDY</t>
  </si>
  <si>
    <t>1002174211</t>
  </si>
  <si>
    <t>02174211</t>
  </si>
  <si>
    <t>1113214621E1</t>
  </si>
  <si>
    <t>1002037426</t>
  </si>
  <si>
    <t>02037426</t>
  </si>
  <si>
    <t>1113214621E3</t>
  </si>
  <si>
    <t>REASIGNACION POR INTERES PERSONAL DE:RAMOS FLORES, PABLO MARCIAL, Resolución N° 2476-11-UGELP</t>
  </si>
  <si>
    <t>HERMENEGILDO</t>
  </si>
  <si>
    <t>1001681783</t>
  </si>
  <si>
    <t>01681783</t>
  </si>
  <si>
    <t>1113214611E8</t>
  </si>
  <si>
    <t>MARIO ANIBAL</t>
  </si>
  <si>
    <t>1001234820</t>
  </si>
  <si>
    <t>01234820</t>
  </si>
  <si>
    <t>1113214621E2</t>
  </si>
  <si>
    <t>CESE POR LIMITE DE EDAD DE: RAFAEL TUMPI, HIPOLITO, Resolución Nº 4805-15-UGELP</t>
  </si>
  <si>
    <t>NORMA NANCY</t>
  </si>
  <si>
    <t>1001845650</t>
  </si>
  <si>
    <t>01845650</t>
  </si>
  <si>
    <t>1113214611E3</t>
  </si>
  <si>
    <t>ERNESTO LUIS</t>
  </si>
  <si>
    <t>1001201283</t>
  </si>
  <si>
    <t>01201283</t>
  </si>
  <si>
    <t>0578815</t>
  </si>
  <si>
    <t>LY053180</t>
  </si>
  <si>
    <t>IES COLLACACHI</t>
  </si>
  <si>
    <t>1119214611E8</t>
  </si>
  <si>
    <t>CESE POR LIMITE DE EDAD DE: LIMACHI OLGUIN, ALCIDES, Resolución Nº 2755-2013-UGELP</t>
  </si>
  <si>
    <t>DAVID NOE</t>
  </si>
  <si>
    <t>1001314051</t>
  </si>
  <si>
    <t>01314051</t>
  </si>
  <si>
    <t>1119214611E5</t>
  </si>
  <si>
    <t>1001234624</t>
  </si>
  <si>
    <t>01234624</t>
  </si>
  <si>
    <t>1119214611E6</t>
  </si>
  <si>
    <t>ANGEL OSWALDO</t>
  </si>
  <si>
    <t>1001340342</t>
  </si>
  <si>
    <t>01340342</t>
  </si>
  <si>
    <t>1119214611E7</t>
  </si>
  <si>
    <t>OLIVA</t>
  </si>
  <si>
    <t>ELIA</t>
  </si>
  <si>
    <t>1001231873</t>
  </si>
  <si>
    <t>01231873</t>
  </si>
  <si>
    <t>1161214711E5</t>
  </si>
  <si>
    <t>REUBICACION DE PLAZA OCUPADA: Resolución Nº 2077-2017-UGELP</t>
  </si>
  <si>
    <t>1001341410</t>
  </si>
  <si>
    <t>01341410</t>
  </si>
  <si>
    <t>WILFREDO ALBERTO</t>
  </si>
  <si>
    <t>1001324446</t>
  </si>
  <si>
    <t>01324446</t>
  </si>
  <si>
    <t>1001309267</t>
  </si>
  <si>
    <t>01309267</t>
  </si>
  <si>
    <t>1043111681</t>
  </si>
  <si>
    <t>43111681</t>
  </si>
  <si>
    <t>0240341</t>
  </si>
  <si>
    <t>LY063005</t>
  </si>
  <si>
    <t>IES ALFONSO TORRES LUNA ACORA</t>
  </si>
  <si>
    <t>1152212411E4</t>
  </si>
  <si>
    <t>1161114721E7</t>
  </si>
  <si>
    <t>UBICACION DE PROFESORES (de Directivo a Profesor) DE:DE LA CRUZ HUAMAN, ENRIQUE CARLOS</t>
  </si>
  <si>
    <t>1001318908</t>
  </si>
  <si>
    <t>01318908</t>
  </si>
  <si>
    <t>1161114731E2</t>
  </si>
  <si>
    <t>CESE DE PERSONAL NOMBRADO : HINOJOSA NUÑEZ, EFRAIN RAFAEL, Resolución Nº 2467-04-DREP</t>
  </si>
  <si>
    <t>1001211955</t>
  </si>
  <si>
    <t>01211955</t>
  </si>
  <si>
    <t>1161114711E2</t>
  </si>
  <si>
    <t>AREMIA</t>
  </si>
  <si>
    <t>1001215478</t>
  </si>
  <si>
    <t>01215478</t>
  </si>
  <si>
    <t>1161114711E3</t>
  </si>
  <si>
    <t>PERMUTA DE: MACHACA PORTILLO, GUZMAN, Resolución Nº 1500-10-UGELP</t>
  </si>
  <si>
    <t>JOSE EFRAIN</t>
  </si>
  <si>
    <t>1001217993</t>
  </si>
  <si>
    <t>01217993</t>
  </si>
  <si>
    <t>1161114711E6</t>
  </si>
  <si>
    <t>1001215744</t>
  </si>
  <si>
    <t>01215744</t>
  </si>
  <si>
    <t>1161114711E7</t>
  </si>
  <si>
    <t>CARDENAS</t>
  </si>
  <si>
    <t>JOSE DAVID</t>
  </si>
  <si>
    <t>1002146184</t>
  </si>
  <si>
    <t>02146184</t>
  </si>
  <si>
    <t>1161114711E8</t>
  </si>
  <si>
    <t>CIRILO RAUL</t>
  </si>
  <si>
    <t>1001278167</t>
  </si>
  <si>
    <t>01278167</t>
  </si>
  <si>
    <t>1161114711E9</t>
  </si>
  <si>
    <t>CESE POR FALLECIMIENTO DE: CAUNA QUENTA, ROGELIO, Resolución Nº 1263-16-UGELP</t>
  </si>
  <si>
    <t>JARECCA</t>
  </si>
  <si>
    <t>1001310313</t>
  </si>
  <si>
    <t>01310313</t>
  </si>
  <si>
    <t>1161114721E0</t>
  </si>
  <si>
    <t>RETIRO DEL SERVICIO POR LA 2da. DISPOSICION COMPLEMENTARIA TRANSITORIA Y FINAL LEY Nº 29944 DE: FLORES ORTEGA, ALICIA</t>
  </si>
  <si>
    <t>ENRIQUE CARLOS</t>
  </si>
  <si>
    <t>1001305024</t>
  </si>
  <si>
    <t>01305024</t>
  </si>
  <si>
    <t>1161114721E1</t>
  </si>
  <si>
    <t>DESIGNACION COMO DIRECTIVO DE I.E. (R.S.G. 1551-2014) DE CHOQUE PALLI, FLORENTINO MARIO</t>
  </si>
  <si>
    <t>WILDER WINSLANDER</t>
  </si>
  <si>
    <t>1045540152</t>
  </si>
  <si>
    <t>45540152</t>
  </si>
  <si>
    <t>1161114721E3</t>
  </si>
  <si>
    <t>1001229363</t>
  </si>
  <si>
    <t>01229363</t>
  </si>
  <si>
    <t>1161114721E5</t>
  </si>
  <si>
    <t>1001334583</t>
  </si>
  <si>
    <t>01334583</t>
  </si>
  <si>
    <t>1161114721E6</t>
  </si>
  <si>
    <t>DANIEL ALCIDES</t>
  </si>
  <si>
    <t>1001218250</t>
  </si>
  <si>
    <t>01218250</t>
  </si>
  <si>
    <t>1161114731E1</t>
  </si>
  <si>
    <t>HERVAS</t>
  </si>
  <si>
    <t>OLGA LUZ</t>
  </si>
  <si>
    <t>1001236831</t>
  </si>
  <si>
    <t>01236831</t>
  </si>
  <si>
    <t>1161114731E3</t>
  </si>
  <si>
    <t>1001234152</t>
  </si>
  <si>
    <t>01234152</t>
  </si>
  <si>
    <t>1040977877</t>
  </si>
  <si>
    <t>40977877</t>
  </si>
  <si>
    <t>1161114731E4</t>
  </si>
  <si>
    <t>1001232804</t>
  </si>
  <si>
    <t>01232804</t>
  </si>
  <si>
    <t>1161114731E5</t>
  </si>
  <si>
    <t>REASIGNACION POR INTERES PERSONAL DE:CRUZ SALAZAR, PERCY, Resolución N° 4449-15-UGELP</t>
  </si>
  <si>
    <t>1001311625</t>
  </si>
  <si>
    <t>01311625</t>
  </si>
  <si>
    <t>1161114731E6</t>
  </si>
  <si>
    <t>ELARD ALONSO</t>
  </si>
  <si>
    <t>1046406019</t>
  </si>
  <si>
    <t>46406019</t>
  </si>
  <si>
    <t>1001543441</t>
  </si>
  <si>
    <t>01543441</t>
  </si>
  <si>
    <t>1161114731E7</t>
  </si>
  <si>
    <t>1001234982</t>
  </si>
  <si>
    <t>01234982</t>
  </si>
  <si>
    <t>1161114731E9</t>
  </si>
  <si>
    <t>JESUS BENITA</t>
  </si>
  <si>
    <t>1001209262</t>
  </si>
  <si>
    <t>01209262</t>
  </si>
  <si>
    <t>1161114741E0</t>
  </si>
  <si>
    <t>MARCIAL HECTOR</t>
  </si>
  <si>
    <t>1001239308</t>
  </si>
  <si>
    <t>01239308</t>
  </si>
  <si>
    <t>1161114741E1</t>
  </si>
  <si>
    <t>EDGARD SILVERIO</t>
  </si>
  <si>
    <t>1001218306</t>
  </si>
  <si>
    <t>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</si>
  <si>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</si>
  <si>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</si>
  <si>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</si>
  <si>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</si>
  <si>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</si>
  <si>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</si>
  <si>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</si>
  <si>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01309293</t>
  </si>
  <si>
    <t>1161114741E6</t>
  </si>
  <si>
    <t>CESE POR FALLECIMIENTO DE: QUISPE SANTOS, YUDY AIDE, Resolución Nº 1313-13-UGELP</t>
  </si>
  <si>
    <t>CLORINDA SANDRA</t>
  </si>
  <si>
    <t>1001287705</t>
  </si>
  <si>
    <t>01287705</t>
  </si>
  <si>
    <t>1161114741E8</t>
  </si>
  <si>
    <t>1001340206</t>
  </si>
  <si>
    <t>01340206</t>
  </si>
  <si>
    <t>DAVID ESTANISLAO</t>
  </si>
  <si>
    <t>1001315210</t>
  </si>
  <si>
    <t>01315210</t>
  </si>
  <si>
    <t>1161114751E1</t>
  </si>
  <si>
    <t>DESIGNACION COMO DIRECTIVO DE I.E. (R.S.G. 1551-2014) DE VELASQUEZ PARI, FREDDY</t>
  </si>
  <si>
    <t>1045319835</t>
  </si>
  <si>
    <t>45319835</t>
  </si>
  <si>
    <t>1161114751E3</t>
  </si>
  <si>
    <t>DESIGNACION COMO DIRECTIVO DE: RAMOS URURI, PERCY SEGUN RSG Nº 279-2016</t>
  </si>
  <si>
    <t>ZULMA KARIN</t>
  </si>
  <si>
    <t>1041733367</t>
  </si>
  <si>
    <t>41733367</t>
  </si>
  <si>
    <t>1161114751E5</t>
  </si>
  <si>
    <t>REUBICACION Y/O ADECUACION DE PLAZA VACANTE : Resolución Nº 1023-05-UGELP</t>
  </si>
  <si>
    <t>1001245501</t>
  </si>
  <si>
    <t>01245501</t>
  </si>
  <si>
    <t>1161114751E7</t>
  </si>
  <si>
    <t>1001304582</t>
  </si>
  <si>
    <t>01304582</t>
  </si>
  <si>
    <t>1161114751E8</t>
  </si>
  <si>
    <t>EDWARD</t>
  </si>
  <si>
    <t>1042608094</t>
  </si>
  <si>
    <t>42608094</t>
  </si>
  <si>
    <t>1161114751E9</t>
  </si>
  <si>
    <t>REASIGNACION POR INTERES PERSONAL DE:RODRIGUEZ ASQUI, ORLANDO, Resolución N° 4478-15-UGELP</t>
  </si>
  <si>
    <t>1040401616</t>
  </si>
  <si>
    <t>40401616</t>
  </si>
  <si>
    <t>1001320411</t>
  </si>
  <si>
    <t>01320411</t>
  </si>
  <si>
    <t>SILVIA PILAR</t>
  </si>
  <si>
    <t>1040461348</t>
  </si>
  <si>
    <t>40461348</t>
  </si>
  <si>
    <t>JOVANA ALIDA</t>
  </si>
  <si>
    <t>1001321233</t>
  </si>
  <si>
    <t>01321233</t>
  </si>
  <si>
    <t>ABAD</t>
  </si>
  <si>
    <t>1001303024</t>
  </si>
  <si>
    <t>01303024</t>
  </si>
  <si>
    <t>1161114711E5</t>
  </si>
  <si>
    <t>1161114721E9</t>
  </si>
  <si>
    <t>REASIGNACION DE AUXILIAR DE EDUCACION A DOCENTE : FLORES ORDOÑEZ, SEGUNDO, Resolución Nº 230-07-UGELP</t>
  </si>
  <si>
    <t>RUBEN WILFREDO</t>
  </si>
  <si>
    <t>1001311624</t>
  </si>
  <si>
    <t>01311624</t>
  </si>
  <si>
    <t>1161114741E7</t>
  </si>
  <si>
    <t>CESE A SOLICITUD DE: SOTO GALLEGOS, CLOTILDE LUCILA, Resolución Nº 3473-16-UGELP</t>
  </si>
  <si>
    <t>VIDAL URBANO</t>
  </si>
  <si>
    <t>1001345195</t>
  </si>
  <si>
    <t>01345195</t>
  </si>
  <si>
    <t>1161114731E8</t>
  </si>
  <si>
    <t>1001267446</t>
  </si>
  <si>
    <t>01267446</t>
  </si>
  <si>
    <t>1161114711E0</t>
  </si>
  <si>
    <t>1001243672</t>
  </si>
  <si>
    <t>01243672</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</si>
  <si>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</si>
  <si>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</si>
  <si>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</si>
  <si>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</si>
  <si>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</si>
  <si>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</si>
  <si>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40434430</t>
  </si>
  <si>
    <t>1161114731E0</t>
  </si>
  <si>
    <t>ADOLFO CELSO</t>
  </si>
  <si>
    <t>1001277700</t>
  </si>
  <si>
    <t>01277700</t>
  </si>
  <si>
    <t>1161114741E9</t>
  </si>
  <si>
    <t>AURELIO</t>
  </si>
  <si>
    <t>1001232875</t>
  </si>
  <si>
    <t>01232875</t>
  </si>
  <si>
    <t>1161114751E4</t>
  </si>
  <si>
    <t>REUB. A LA DOCENCIA DE PERSONAL NOMBRADO : GARAVITO MENDOZA, FREDY WILY, Resolución Nº 221-07-UGELCH</t>
  </si>
  <si>
    <t>VICTOR JAIME</t>
  </si>
  <si>
    <t>1001240410</t>
  </si>
  <si>
    <t>01240410</t>
  </si>
  <si>
    <t>21C000113694</t>
  </si>
  <si>
    <t>42621809</t>
  </si>
  <si>
    <t>ENILDA</t>
  </si>
  <si>
    <t>01319293</t>
  </si>
  <si>
    <t>NELLY FLORA</t>
  </si>
  <si>
    <t>01217920</t>
  </si>
  <si>
    <t>21C000113796</t>
  </si>
  <si>
    <t>LEON ORESTES</t>
  </si>
  <si>
    <t>44631064</t>
  </si>
  <si>
    <t>21C000113817</t>
  </si>
  <si>
    <t>01263545</t>
  </si>
  <si>
    <t>21C000113838</t>
  </si>
  <si>
    <t>0474494</t>
  </si>
  <si>
    <t>LY063010</t>
  </si>
  <si>
    <t>IES TUPAC AMARU II CULTA</t>
  </si>
  <si>
    <t>1112114711E4</t>
  </si>
  <si>
    <t>UBICACION DE PROFESORES (de Directivo a Profesor) DE:CHAMBI ILACOPA, VICENTE JUSTO</t>
  </si>
  <si>
    <t>RENE ROGELIO</t>
  </si>
  <si>
    <t>1001311008</t>
  </si>
  <si>
    <t>01311008</t>
  </si>
  <si>
    <t>1112114711E0</t>
  </si>
  <si>
    <t>JOEL JILMER</t>
  </si>
  <si>
    <t>1001229923</t>
  </si>
  <si>
    <t>01229923</t>
  </si>
  <si>
    <t>1112114711E2</t>
  </si>
  <si>
    <t>GERMAN PASTOR</t>
  </si>
  <si>
    <t>1001216844</t>
  </si>
  <si>
    <t>01216844</t>
  </si>
  <si>
    <t>1112114711E3</t>
  </si>
  <si>
    <t>1001226632</t>
  </si>
  <si>
    <t>01226632</t>
  </si>
  <si>
    <t>1112114711E8</t>
  </si>
  <si>
    <t>SABINO ELIAS</t>
  </si>
  <si>
    <t>1001224909</t>
  </si>
  <si>
    <t>01224909</t>
  </si>
  <si>
    <t>1112114711E9</t>
  </si>
  <si>
    <t>1001340030</t>
  </si>
  <si>
    <t>01340030</t>
  </si>
  <si>
    <t>1112114721E1</t>
  </si>
  <si>
    <t>DESIGNACION COMO DIRECTIVO DE: PERAZA CORNEJO, JESUS AMADEO SEGUN RSG Nº 279-2016</t>
  </si>
  <si>
    <t>MILTON</t>
  </si>
  <si>
    <t>1112114721E2</t>
  </si>
  <si>
    <t>BETTY ANA</t>
  </si>
  <si>
    <t>1001225177</t>
  </si>
  <si>
    <t>01225177</t>
  </si>
  <si>
    <t>1112114721E4</t>
  </si>
  <si>
    <t>CESE POR LIMITE DE EDAD DE: TICONA HUAYCANI, DELFIN, Resolución Nº 2025-16-UGELP</t>
  </si>
  <si>
    <t>VALOIS</t>
  </si>
  <si>
    <t>1001264492</t>
  </si>
  <si>
    <t>01264492</t>
  </si>
  <si>
    <t>1112114721E5</t>
  </si>
  <si>
    <t>ANGELICA AMANDA</t>
  </si>
  <si>
    <t>1001230993</t>
  </si>
  <si>
    <t>01230993</t>
  </si>
  <si>
    <t>1112114721E7</t>
  </si>
  <si>
    <t>1112114711E5</t>
  </si>
  <si>
    <t>NEHESTOR</t>
  </si>
  <si>
    <t>1001788444</t>
  </si>
  <si>
    <t>01788444</t>
  </si>
  <si>
    <t>1112114721E3</t>
  </si>
  <si>
    <t>CESE POR INCAPACIDAD FISICA O MENTAL DE: QUISPE RODRIGUEZ, MARIA GLORIA, Resolución Nº 1892-16-UGELP</t>
  </si>
  <si>
    <t>01326223</t>
  </si>
  <si>
    <t>1112114721E6</t>
  </si>
  <si>
    <t>FERNANDO</t>
  </si>
  <si>
    <t>1001267245</t>
  </si>
  <si>
    <t>01267245</t>
  </si>
  <si>
    <t>1025196</t>
  </si>
  <si>
    <t>LY063035</t>
  </si>
  <si>
    <t>IES SAN JUAN CUCHO ESQUEÑA</t>
  </si>
  <si>
    <t>1164114711E9</t>
  </si>
  <si>
    <t>UBICACION DE PROFESORES (de Directivo a Profesor) DE:TICONA GOMEZ, PEDRO DAMASO</t>
  </si>
  <si>
    <t>1001338724</t>
  </si>
  <si>
    <t>01338724</t>
  </si>
  <si>
    <t>1164114711E0</t>
  </si>
  <si>
    <t>1001305099</t>
  </si>
  <si>
    <t>01305099</t>
  </si>
  <si>
    <t>1164114711E2</t>
  </si>
  <si>
    <t>1001287395</t>
  </si>
  <si>
    <t>01287395</t>
  </si>
  <si>
    <t>1164114711E3</t>
  </si>
  <si>
    <t>REASIGNACION POR INTERES PERSONAL DE:CCAMA CATACORA, WILLIAM LEANDRO, Resolución N° 4387-15-UGELP</t>
  </si>
  <si>
    <t>ROMAN ANDRES</t>
  </si>
  <si>
    <t>1001304911</t>
  </si>
  <si>
    <t>01304911</t>
  </si>
  <si>
    <t>1164114711E4</t>
  </si>
  <si>
    <t>RAUL BRAULIO</t>
  </si>
  <si>
    <t>1001309366</t>
  </si>
  <si>
    <t>01309366</t>
  </si>
  <si>
    <t>1164114711E5</t>
  </si>
  <si>
    <t>CESE TEMPORAL (SANCION)</t>
  </si>
  <si>
    <t>1164114711E6</t>
  </si>
  <si>
    <t>EULALIA VIRGINIA</t>
  </si>
  <si>
    <t>1001306291</t>
  </si>
  <si>
    <t>01306291</t>
  </si>
  <si>
    <t>1164114711E7</t>
  </si>
  <si>
    <t>DESIGNACION COMO DIRECTIVO DE: HUARINO ACHO, VIDAL SEGUN RSG Nº 279-2016</t>
  </si>
  <si>
    <t>THALIA DIANA</t>
  </si>
  <si>
    <t>1045367653</t>
  </si>
  <si>
    <t>45367653</t>
  </si>
  <si>
    <t>1164114721E2</t>
  </si>
  <si>
    <t>1001237693</t>
  </si>
  <si>
    <t>01237693</t>
  </si>
  <si>
    <t>1572544</t>
  </si>
  <si>
    <t>LY063040</t>
  </si>
  <si>
    <t>IES MANCO CAPAC AGUAS CALIENTES</t>
  </si>
  <si>
    <t>1115114711E7</t>
  </si>
  <si>
    <t>REUBIC. DE PLAZA RD. 1224-04 DREP</t>
  </si>
  <si>
    <t>JHONE MARLENI</t>
  </si>
  <si>
    <t>1001321698</t>
  </si>
  <si>
    <t>01321698</t>
  </si>
  <si>
    <t>1115114711E0</t>
  </si>
  <si>
    <t>1080516097</t>
  </si>
  <si>
    <t>80516097</t>
  </si>
  <si>
    <t>REASIGNACION POR INTERES PERSONAL DE:ARAZOLA FLORES, JORGE, Resolución N° 0603-2014-UGELP</t>
  </si>
  <si>
    <t>CLETO</t>
  </si>
  <si>
    <t>1001288928</t>
  </si>
  <si>
    <t>01288928</t>
  </si>
  <si>
    <t>1115114711E2</t>
  </si>
  <si>
    <t>REASIGNACION POR INTERES PERSONAL DE:HUATTA MOLLEAPAZA, ONESIMO SAMUEL, Resolución N° 611-15-DREP</t>
  </si>
  <si>
    <t>CORRALES</t>
  </si>
  <si>
    <t>MEJIA</t>
  </si>
  <si>
    <t>JACQUELINE EDELMIRA</t>
  </si>
  <si>
    <t>1029207091</t>
  </si>
  <si>
    <t>29207091</t>
  </si>
  <si>
    <t>1115114711E3</t>
  </si>
  <si>
    <t>REASIGNACION POR INTERES PERSONAL DE:LUJAN COILA, MARIO, Resolución N° 0704-2014-UGELP</t>
  </si>
  <si>
    <t>1001317659</t>
  </si>
  <si>
    <t>01317659</t>
  </si>
  <si>
    <t>1115114711E8</t>
  </si>
  <si>
    <t>REUBICACION DE PLAZA OCUPADA : Resolución Nº 592-05-UGELP</t>
  </si>
  <si>
    <t>1001241495</t>
  </si>
  <si>
    <t>01241495</t>
  </si>
  <si>
    <t>1115114721E1</t>
  </si>
  <si>
    <t>REASIGNACION POR INTERES PERSONAL DE:CHOQUECOTA ARUATA, VITALIA, Resolución N° 2482-11-UGELP</t>
  </si>
  <si>
    <t>1001317722</t>
  </si>
  <si>
    <t>01317722</t>
  </si>
  <si>
    <t>1153113421E9</t>
  </si>
  <si>
    <t>REASIGNACION POR INTERES PERSONAL DE:LEYVA PENALOZA, MARCO ANTONIO, Resolución N° 4386-15-UEGLP</t>
  </si>
  <si>
    <t>ERIKA LUISA</t>
  </si>
  <si>
    <t>1041422317</t>
  </si>
  <si>
    <t>41422317</t>
  </si>
  <si>
    <t>1080613037</t>
  </si>
  <si>
    <t>80613037</t>
  </si>
  <si>
    <t>1027820</t>
  </si>
  <si>
    <t>LY063043</t>
  </si>
  <si>
    <t>IES TAIPICIRCA</t>
  </si>
  <si>
    <t>1145114711E2</t>
  </si>
  <si>
    <t>ASCENSO A CARGOS DIRECTIVOS : CALDERON AROAPAZA, OLIVER LUIS, Resolución Nº 1876-06-UGELP</t>
  </si>
  <si>
    <t>CALLOHUANCA</t>
  </si>
  <si>
    <t>MARLENY AURELIA</t>
  </si>
  <si>
    <t>1001216327</t>
  </si>
  <si>
    <t>01216327</t>
  </si>
  <si>
    <t>1145114711E3</t>
  </si>
  <si>
    <t>DESIGNACION COMO DIRECTIVO DE: CHAMBI HUALPA, OSWALDO SEGUN RSG Nº 279-2016</t>
  </si>
  <si>
    <t>ELSA MARLENE</t>
  </si>
  <si>
    <t>1001327055</t>
  </si>
  <si>
    <t>01327055</t>
  </si>
  <si>
    <t>1145114711E4</t>
  </si>
  <si>
    <t>SERGIO ROGELIO</t>
  </si>
  <si>
    <t>1001233501</t>
  </si>
  <si>
    <t>01233501</t>
  </si>
  <si>
    <t>1145114711E6</t>
  </si>
  <si>
    <t>REASIGNACION POR INTERES PERSONAL DE:MAMANI CHOQUE, ELVIRA, Resolución N° 2954-12-UGELP</t>
  </si>
  <si>
    <t>FAVIO MARTIN</t>
  </si>
  <si>
    <t>1001273398</t>
  </si>
  <si>
    <t>01273398</t>
  </si>
  <si>
    <t>1145114711E7</t>
  </si>
  <si>
    <t>1001261381</t>
  </si>
  <si>
    <t>01261381</t>
  </si>
  <si>
    <t>1145114711E8</t>
  </si>
  <si>
    <t>REASIGNACION POR INTERES PERSONAL DE:RAMIREZ MAMANI, DIONISIO, Resolución N° 2478-11-UGELP</t>
  </si>
  <si>
    <t>JOSE HECTOR</t>
  </si>
  <si>
    <t>1001318224</t>
  </si>
  <si>
    <t>01318224</t>
  </si>
  <si>
    <t>1151214341E7</t>
  </si>
  <si>
    <t>NALDA VICTORIA</t>
  </si>
  <si>
    <t>1001323363</t>
  </si>
  <si>
    <t>01323363</t>
  </si>
  <si>
    <t>0535864</t>
  </si>
  <si>
    <t>LY063044</t>
  </si>
  <si>
    <t>IES RICARDO PALMA TOTORANI</t>
  </si>
  <si>
    <t>1155114711E6</t>
  </si>
  <si>
    <t>REASIGNACION DE : CORTEZ SEGALES, EZEQUIEL, Resolución Nº 1639-09-UGELP</t>
  </si>
  <si>
    <t>1029415828</t>
  </si>
  <si>
    <t>29415828</t>
  </si>
  <si>
    <t>1155114711E0</t>
  </si>
  <si>
    <t>JUAN RUPERTO</t>
  </si>
  <si>
    <t>1001214782</t>
  </si>
  <si>
    <t>01214782</t>
  </si>
  <si>
    <t>1155114711E2</t>
  </si>
  <si>
    <t>CESE POR FALLECIMIENTO DE: ANCCO VELASQUEZ, OSWALDO ERIK, Resolución Nº 011-12-UGELP</t>
  </si>
  <si>
    <t>OSCAR RUBEN</t>
  </si>
  <si>
    <t>1001315729</t>
  </si>
  <si>
    <t>01315729</t>
  </si>
  <si>
    <t>1155114711E3</t>
  </si>
  <si>
    <t>DESIGNACION COMO DIRECTIVO DE: ANGLES MEJIA, SOLEDAD VICTORIA SEGUN RSG Nº 279-2016</t>
  </si>
  <si>
    <t>1155114711E4</t>
  </si>
  <si>
    <t>1001788827</t>
  </si>
  <si>
    <t>01788827</t>
  </si>
  <si>
    <t>1155114711E5</t>
  </si>
  <si>
    <t>ADRIAN HUGO</t>
  </si>
  <si>
    <t>1001285133</t>
  </si>
  <si>
    <t>01285133</t>
  </si>
  <si>
    <t>1155114711E9</t>
  </si>
  <si>
    <t>CESE POR LIMITE DE EDAD DE: QUISPE CHARAJA, CECILIO, Resolución Nº 2709-2013-UGELP</t>
  </si>
  <si>
    <t>MELECIA</t>
  </si>
  <si>
    <t>1001841925</t>
  </si>
  <si>
    <t>01841925</t>
  </si>
  <si>
    <t>1155114721E1</t>
  </si>
  <si>
    <t>DESIGNACION COMO DIRECTIVO DE I.E. (R.S.G. 1551-2014) DE QUISPE FIGUEROA, MATEO</t>
  </si>
  <si>
    <t>1155114721E3</t>
  </si>
  <si>
    <t>REASIGNACION DE : QUISPE GORDILLO, JUAN LAZARO, Resolución Nº 1615-07-UGELSR</t>
  </si>
  <si>
    <t>1001334024</t>
  </si>
  <si>
    <t>01334024</t>
  </si>
  <si>
    <t>1155114721E4</t>
  </si>
  <si>
    <t>DESIGNACION COMO DIRECTIVO DE I.E. (R.S.G. 1551-2014) DE QUISPE LLANO, GREGORIO JORGE</t>
  </si>
  <si>
    <t>PAOLA ALEJANDRA</t>
  </si>
  <si>
    <t>1044065701</t>
  </si>
  <si>
    <t>44065701</t>
  </si>
  <si>
    <t>1155114721E5</t>
  </si>
  <si>
    <t>DESIGNACION COMO DIRECTIVO DE I.E. (R.S.G. 1551-2014) DE HUANCA QUISPE, NILTON WILBER</t>
  </si>
  <si>
    <t>1155114721E6</t>
  </si>
  <si>
    <t>CESE POR FALLECIMIENTO DE: SANTOS TINTAYA, JAIME EDUIY, Resolución Nº 1569-14-UGELP</t>
  </si>
  <si>
    <t>1001232279</t>
  </si>
  <si>
    <t>01232279</t>
  </si>
  <si>
    <t>1155114721E7</t>
  </si>
  <si>
    <t>1001322846</t>
  </si>
  <si>
    <t>01322846</t>
  </si>
  <si>
    <t>YATO</t>
  </si>
  <si>
    <t>1001226962</t>
  </si>
  <si>
    <t>01226962</t>
  </si>
  <si>
    <t>1155114721E2</t>
  </si>
  <si>
    <t>JUSTINO</t>
  </si>
  <si>
    <t>1001783578</t>
  </si>
  <si>
    <t>01783578</t>
  </si>
  <si>
    <t>1155114711E7</t>
  </si>
  <si>
    <t>REASIGNACION DE : MENDOZA MAMANI, VICTOR JAIME, Resolución Nº 197-08-UGELP</t>
  </si>
  <si>
    <t>AUGUSTO</t>
  </si>
  <si>
    <t>1001808715</t>
  </si>
  <si>
    <t>01808715</t>
  </si>
  <si>
    <t>1155114711E8</t>
  </si>
  <si>
    <t>MULLAYA</t>
  </si>
  <si>
    <t>1001243682</t>
  </si>
  <si>
    <t>01243682</t>
  </si>
  <si>
    <t>21C000113702</t>
  </si>
  <si>
    <t>WILSON SIMON</t>
  </si>
  <si>
    <t>44826545</t>
  </si>
  <si>
    <t>CCALLOCONDO</t>
  </si>
  <si>
    <t>42273189</t>
  </si>
  <si>
    <t>21C000113783</t>
  </si>
  <si>
    <t>PERSONAL DE SECRETARIA</t>
  </si>
  <si>
    <t>GIOVANNA MABEL</t>
  </si>
  <si>
    <t>01344143</t>
  </si>
  <si>
    <t>21C000113804</t>
  </si>
  <si>
    <t>JUAN PELAYO</t>
  </si>
  <si>
    <t>29592088</t>
  </si>
  <si>
    <t>21C000113825</t>
  </si>
  <si>
    <t>WILFREDO TADEO</t>
  </si>
  <si>
    <t>01269332</t>
  </si>
  <si>
    <t>21C000113846</t>
  </si>
  <si>
    <t>0660282</t>
  </si>
  <si>
    <t>LY063047</t>
  </si>
  <si>
    <t>IES SIMON BOLIVAR ANCCACCA</t>
  </si>
  <si>
    <t>1185114711E2</t>
  </si>
  <si>
    <t>UBICACION DE PROFESORES (de Directivo a Profesor) DE:QUISPE SANIZO, SANTIAGO</t>
  </si>
  <si>
    <t>1001307554</t>
  </si>
  <si>
    <t>01307554</t>
  </si>
  <si>
    <t>1117214511E6</t>
  </si>
  <si>
    <t>INCACUTIPA</t>
  </si>
  <si>
    <t>1001785237</t>
  </si>
  <si>
    <t>01785237</t>
  </si>
  <si>
    <t>1185114711E0</t>
  </si>
  <si>
    <t>1001222664</t>
  </si>
  <si>
    <t>01222664</t>
  </si>
  <si>
    <t>1185114711E6</t>
  </si>
  <si>
    <t>REASIGNACION POR INTERES PERSONAL DE:FLORES CHAMBILLA, MODESTO, Resolución N° 2488-11-UGELP</t>
  </si>
  <si>
    <t>1001207244</t>
  </si>
  <si>
    <t>01207244</t>
  </si>
  <si>
    <t>1185114711E7</t>
  </si>
  <si>
    <t>CESE DE : FLORES LIMACHI, FAUSTINO, Resolución Nº 741-09-UGELP</t>
  </si>
  <si>
    <t>1001320682</t>
  </si>
  <si>
    <t>01320682</t>
  </si>
  <si>
    <t>1185114711E8</t>
  </si>
  <si>
    <t>REASIGNACION POR INTERES PERSONAL DE:GALLEGOS ROJAS, JOSE RICARDO, Resolución N° 4384-15-UGELP</t>
  </si>
  <si>
    <t>VILMA GLORIA</t>
  </si>
  <si>
    <t>1001287608</t>
  </si>
  <si>
    <t>01287608</t>
  </si>
  <si>
    <t>1185114711E9</t>
  </si>
  <si>
    <t>DESIGNACION COMO DIRECTIVO DE I.E. (R.S.G. 1551-2014) DE LOAYZA HILARI, JUAN FREDY</t>
  </si>
  <si>
    <t>NICO CESAR</t>
  </si>
  <si>
    <t>1001301787</t>
  </si>
  <si>
    <t>01301787</t>
  </si>
  <si>
    <t>1185114721E1</t>
  </si>
  <si>
    <t>MONTAÑEZ</t>
  </si>
  <si>
    <t>FREDY EDGAR BALTAZAR</t>
  </si>
  <si>
    <t>1001232113</t>
  </si>
  <si>
    <t>01232113</t>
  </si>
  <si>
    <t>1185114721E3</t>
  </si>
  <si>
    <t>KATY YESENIA</t>
  </si>
  <si>
    <t>1041655462</t>
  </si>
  <si>
    <t>41655462</t>
  </si>
  <si>
    <t>CESE DE : TICONA SUPO, ADOLFO, Resolución Nº 1673-09-UGELP</t>
  </si>
  <si>
    <t>80066659</t>
  </si>
  <si>
    <t>1185114711E5</t>
  </si>
  <si>
    <t>1001843856</t>
  </si>
  <si>
    <t>01843856</t>
  </si>
  <si>
    <t>1185114721E2</t>
  </si>
  <si>
    <t>ROTACION DE PERSONAL ADMINISTRATIVO DE:ORTEGA SAMO, PEDRO VALERIANO, Resolución N° 2291-13-UGELP</t>
  </si>
  <si>
    <t>1001834459</t>
  </si>
  <si>
    <t>01834459</t>
  </si>
  <si>
    <t>0615351</t>
  </si>
  <si>
    <t>LY063048</t>
  </si>
  <si>
    <t>IES JOSE ANTONIO ENCINAS DE AMPARANI</t>
  </si>
  <si>
    <t>1195114711E4</t>
  </si>
  <si>
    <t>CESE A SOLICITUD DE: CHURA ABARCA, PAULINO, Resolución Nº 0147-2015-UGELP</t>
  </si>
  <si>
    <t>HUALPA</t>
  </si>
  <si>
    <t>1001296650</t>
  </si>
  <si>
    <t>01296650</t>
  </si>
  <si>
    <t>1195114711E0</t>
  </si>
  <si>
    <t>CESE POR INCAPACIDAD FISICA O MENTAL DE: RAMOS RAMOS, LUIS, Resolución Nº 3373-16-UGELP</t>
  </si>
  <si>
    <t>1001297471</t>
  </si>
  <si>
    <t>01297471</t>
  </si>
  <si>
    <t>1195114711E2</t>
  </si>
  <si>
    <t>1001855669</t>
  </si>
  <si>
    <t>01855669</t>
  </si>
  <si>
    <t>1195114711E3</t>
  </si>
  <si>
    <t>1001863309</t>
  </si>
  <si>
    <t>01863309</t>
  </si>
  <si>
    <t>1195114711E5</t>
  </si>
  <si>
    <t>DESIGNACION COMO DIRECTIVO DE I.E. (R.S.G. 1551-2014) DE CARPIO MIRANDA, FELIPE</t>
  </si>
  <si>
    <t>WILY ALCIDES</t>
  </si>
  <si>
    <t>1040937236</t>
  </si>
  <si>
    <t>40937236</t>
  </si>
  <si>
    <t>1195114711E6</t>
  </si>
  <si>
    <t>1001222660</t>
  </si>
  <si>
    <t>01222660</t>
  </si>
  <si>
    <t>1195114711E9</t>
  </si>
  <si>
    <t>REASIGNACION DE PERSONAL DOCENTE : PEREZ PAREDES, EDITH LUZ, Resolución Nº 142-07-UGELP</t>
  </si>
  <si>
    <t>1001218384</t>
  </si>
  <si>
    <t>01218384</t>
  </si>
  <si>
    <t>1195114721E2</t>
  </si>
  <si>
    <t>REASIGNACION POR INTERES PERSONAL DE:SALAS TURPO, YOLANDA, Resolución N° 0613-2014-UGELP</t>
  </si>
  <si>
    <t>1001316872</t>
  </si>
  <si>
    <t>01316872</t>
  </si>
  <si>
    <t>1195114721E5</t>
  </si>
  <si>
    <t>REASIGNACION POR INTERES PERSONAL DE:FLORES MAMANI, WILY GUIDO, Resolución N° 223-12-UGELP</t>
  </si>
  <si>
    <t>1040472002</t>
  </si>
  <si>
    <t>40472002</t>
  </si>
  <si>
    <t>1195114721E7</t>
  </si>
  <si>
    <t>REUBICACION Y/O ADECUACION DE PLAZA VACANTE : Resolución Nº 646-05-UGELP</t>
  </si>
  <si>
    <t>1001287953</t>
  </si>
  <si>
    <t>01287953</t>
  </si>
  <si>
    <t>1195114721E8</t>
  </si>
  <si>
    <t>PRESUPUESTO CAP LEY 27491</t>
  </si>
  <si>
    <t>1001315134</t>
  </si>
  <si>
    <t>01315134</t>
  </si>
  <si>
    <t>1195114711E8</t>
  </si>
  <si>
    <t>REASIGNACION POR INTERES PERSONAL DE:CRUZ MAMANI, PERCY, Resolución N° 4419-16-UGELP</t>
  </si>
  <si>
    <t>MAGEN LUIS</t>
  </si>
  <si>
    <t>1001777344</t>
  </si>
  <si>
    <t>01777344</t>
  </si>
  <si>
    <t>1195114721E1</t>
  </si>
  <si>
    <t>ROTACION DE PERSONAL ADMINISTRATIVO DE:CHIPANA ZAMATA, NORMA BEATRIZ, Resolución N° 608-16-UGELP</t>
  </si>
  <si>
    <t>1001201020</t>
  </si>
  <si>
    <t>01201020</t>
  </si>
  <si>
    <t>1025154</t>
  </si>
  <si>
    <t>LY063095</t>
  </si>
  <si>
    <t>IES FRANCISCO BOLOGNESI CERVANTES SACUYO</t>
  </si>
  <si>
    <t>1181112112E2</t>
  </si>
  <si>
    <t>REUBICACION DE PLAZA VACANTE: Resolución Nº 4699-15-UGELP</t>
  </si>
  <si>
    <t>1040443324</t>
  </si>
  <si>
    <t>40443324</t>
  </si>
  <si>
    <t>1118114411E4</t>
  </si>
  <si>
    <t>DESIGNACION COMO DIRECTIVO DE: BORDA PILCO, JHONE MARLENI SEGUN RSG Nº 279-2016</t>
  </si>
  <si>
    <t>UCHARICO</t>
  </si>
  <si>
    <t>URUCHI</t>
  </si>
  <si>
    <t>ANGELICA MARIA</t>
  </si>
  <si>
    <t>1160114711E2</t>
  </si>
  <si>
    <t>1001311708</t>
  </si>
  <si>
    <t>01311708</t>
  </si>
  <si>
    <t>1160114711E3</t>
  </si>
  <si>
    <t>REASIGNACION DE : CAUNA ANQUISE, FLORENTINO, Resolución Nº 1633-09-UGELP</t>
  </si>
  <si>
    <t>JAIME NELSON</t>
  </si>
  <si>
    <t>1001341863</t>
  </si>
  <si>
    <t>01341863</t>
  </si>
  <si>
    <t>1160114711E4</t>
  </si>
  <si>
    <t>JUANA LUISA</t>
  </si>
  <si>
    <t>1001315315</t>
  </si>
  <si>
    <t>01315315</t>
  </si>
  <si>
    <t>1160114711E5</t>
  </si>
  <si>
    <t>CARLOS AMIDEY</t>
  </si>
  <si>
    <t>1001334005</t>
  </si>
  <si>
    <t>01334005</t>
  </si>
  <si>
    <t>1160114711E6</t>
  </si>
  <si>
    <t>RETIRO DEL SERVICIO POR LA 2da. DISPOSICION COMPLEMENTARIA TRANSITORIA Y FINAL LEY Nº 29944 DE: PINEDA MENDOZA, ESTELA</t>
  </si>
  <si>
    <t>1001325481</t>
  </si>
  <si>
    <t>01325481</t>
  </si>
  <si>
    <t>1160114711E7</t>
  </si>
  <si>
    <t>HIPOLITO FELIPE</t>
  </si>
  <si>
    <t>1001207667</t>
  </si>
  <si>
    <t>01207667</t>
  </si>
  <si>
    <t>1160114711E8</t>
  </si>
  <si>
    <t>1002260762</t>
  </si>
  <si>
    <t>02260762</t>
  </si>
  <si>
    <t>1160114721E1</t>
  </si>
  <si>
    <t>DESIGNACION COMO DIRECTIVO DE: CCUNO CHOQUE, JESUS SEGUN RSG Nº 279-2016</t>
  </si>
  <si>
    <t>JUANA MARISOL</t>
  </si>
  <si>
    <t>1001324578</t>
  </si>
  <si>
    <t>01324578</t>
  </si>
  <si>
    <t>1160114711E0</t>
  </si>
  <si>
    <t>MELCAIDES</t>
  </si>
  <si>
    <t>1001275278</t>
  </si>
  <si>
    <t>01275278</t>
  </si>
  <si>
    <t>1260124</t>
  </si>
  <si>
    <t>LY063105</t>
  </si>
  <si>
    <t>IES GILATAMARCA</t>
  </si>
  <si>
    <t>1161214711E0</t>
  </si>
  <si>
    <t>REUBICACION Y/O ADECUACION DE PLAZA VACANTE : Resolución Nº 945-09-UGELP</t>
  </si>
  <si>
    <t>CALUMANI</t>
  </si>
  <si>
    <t>1001306003</t>
  </si>
  <si>
    <t>01306003</t>
  </si>
  <si>
    <t>1161214711E2</t>
  </si>
  <si>
    <t>REASIGNACION POR INTERES PERSONAL DE:COARI QUISPE, MARTHA ERMELINDA, Resolución N° 0701-2014-UGELP</t>
  </si>
  <si>
    <t>CHOQUECOTA</t>
  </si>
  <si>
    <t>1001835753</t>
  </si>
  <si>
    <t>01835753</t>
  </si>
  <si>
    <t>1161214711E3</t>
  </si>
  <si>
    <t>REASIGNACION DE PERSONAL DOCENTE : PERALTA MAMANI, ANGEL ADRIAN, Resolución Nº 142-07-UGELP</t>
  </si>
  <si>
    <t>01334696</t>
  </si>
  <si>
    <t>1161214711E6</t>
  </si>
  <si>
    <t>REASIGNACION POR INTERES PERSONAL DE:BORDA PILCO, JHONE MARLENI, Resolución N° 4372-16-UGELP</t>
  </si>
  <si>
    <t>NEPTALI ROGER</t>
  </si>
  <si>
    <t>1001332115</t>
  </si>
  <si>
    <t>01332115</t>
  </si>
  <si>
    <t>1161214711E7</t>
  </si>
  <si>
    <t>REUBICACION Y/O ADECUACION DE PLAZA VACANTE : Resolución Nº 887-05-UGELP</t>
  </si>
  <si>
    <t>TOTORA</t>
  </si>
  <si>
    <t>1001835104</t>
  </si>
  <si>
    <t>01835104</t>
  </si>
  <si>
    <t>1161214711E8</t>
  </si>
  <si>
    <t>REASIGNACION POR INTERES PERSONAL DE:CHOQUECOTA ARUATA, VITALIA, Resolución N° 4370-16-UGELP</t>
  </si>
  <si>
    <t>MARYVEL OTILIA</t>
  </si>
  <si>
    <t>1001315754</t>
  </si>
  <si>
    <t>01315754</t>
  </si>
  <si>
    <t>1161214711E9</t>
  </si>
  <si>
    <t>REASIGNACION POR INTERES PERSONAL DE:RAMOS GORDILLO, JORGE VALERIANO, Resolución N° 4366-15-UGELP</t>
  </si>
  <si>
    <t>FREDY ARTURO</t>
  </si>
  <si>
    <t>1001306684</t>
  </si>
  <si>
    <t>01306684</t>
  </si>
  <si>
    <t>1029982</t>
  </si>
  <si>
    <t>LY063110</t>
  </si>
  <si>
    <t>IES AYRUMAS CARUMAS</t>
  </si>
  <si>
    <t>21EV01634188</t>
  </si>
  <si>
    <t>JUANA DINA</t>
  </si>
  <si>
    <t>1001308219</t>
  </si>
  <si>
    <t>01308219</t>
  </si>
  <si>
    <t>1112214711E2</t>
  </si>
  <si>
    <t>REASIGNACION POR INTERES PERSONAL DE:APAZA CASTILLO, HILDA NICOLASA, Resolución N° 0695-2014-UGELP</t>
  </si>
  <si>
    <t>FRANCISCO ALEJANDRO</t>
  </si>
  <si>
    <t>1001202514</t>
  </si>
  <si>
    <t>01202514</t>
  </si>
  <si>
    <t>1112214711E3</t>
  </si>
  <si>
    <t>MAXIMO PRIMITIVO</t>
  </si>
  <si>
    <t>1001217753</t>
  </si>
  <si>
    <t>01217753</t>
  </si>
  <si>
    <t>1112214711E4</t>
  </si>
  <si>
    <t>RETIRO DEL SERVICIO POR LA 2da. DISPOSICION COMPLEMENTARIA TRANSITORIA Y FINAL LEY Nº 29944 DE: CHAVARRIA CUSI, JOEL</t>
  </si>
  <si>
    <t>1001342675</t>
  </si>
  <si>
    <t>01342675</t>
  </si>
  <si>
    <t>1112214711E5</t>
  </si>
  <si>
    <t>REASIGNACION POR INTERES PERSONAL DE:FLORES CHAMBILLA, ALFREDO, Resolución N° 2480-11-UGELP</t>
  </si>
  <si>
    <t>MATEO MELECIO</t>
  </si>
  <si>
    <t>1002374530</t>
  </si>
  <si>
    <t>02374530</t>
  </si>
  <si>
    <t>1112214711E6</t>
  </si>
  <si>
    <t>1112214711E7</t>
  </si>
  <si>
    <t>REASIGNACION POR INTERES PERSONAL DE:BUSTAMANTE OLIVERA, JUAN DE LA CRUZ, Resolución N° 4412-15-UGELP</t>
  </si>
  <si>
    <t>MORANN</t>
  </si>
  <si>
    <t>MAGUIN</t>
  </si>
  <si>
    <t>1001309853</t>
  </si>
  <si>
    <t>01309853</t>
  </si>
  <si>
    <t>1112214711E8</t>
  </si>
  <si>
    <t>RETIRO DEL SERVICIO POR LA 2da. DISPOSICION COMPLEMENTARIA TRANSITORIA Y FINAL LEY Nº 29944 DE: CALISAYA CASTILLO, SERGIO CESAR</t>
  </si>
  <si>
    <t>CARINT JUNETT</t>
  </si>
  <si>
    <t>1001340602</t>
  </si>
  <si>
    <t>01340602</t>
  </si>
  <si>
    <t>1162114491E1</t>
  </si>
  <si>
    <t>REASIGNACION POR INTERES PERSONAL DE:MELO CHOQUE, CARLOS PAULINO, Resolución N° 4381-15-UGELP</t>
  </si>
  <si>
    <t>JUAN WASHINGTON</t>
  </si>
  <si>
    <t>1001319873</t>
  </si>
  <si>
    <t>01319873</t>
  </si>
  <si>
    <t>0578971</t>
  </si>
  <si>
    <t>LY073015</t>
  </si>
  <si>
    <t>IES ENRIQUE ENCINAS FRANCO YANAQUE</t>
  </si>
  <si>
    <t>1162114821E2</t>
  </si>
  <si>
    <t>UBICACION DE PROFESORES (de Directivo a Profesor) DE:ROJAS CAÑARI, EULOGIO</t>
  </si>
  <si>
    <t>ROXANA MARISOL</t>
  </si>
  <si>
    <t>1001311052</t>
  </si>
  <si>
    <t>01311052</t>
  </si>
  <si>
    <t>1162114811E0</t>
  </si>
  <si>
    <t>RETIRO DEL SERVICIO POR LA 2da. DISPOSICION COMPLEMENTARIA TRANSITORIA Y FINAL LEY Nº 29944 DE: QUENAYA PAURO, ELIAS</t>
  </si>
  <si>
    <t>EZEQUIEL</t>
  </si>
  <si>
    <t>1001282763</t>
  </si>
  <si>
    <t>01282763</t>
  </si>
  <si>
    <t>1162114811E2</t>
  </si>
  <si>
    <t>EDGAR ROMULO</t>
  </si>
  <si>
    <t>1001265024</t>
  </si>
  <si>
    <t>01265024</t>
  </si>
  <si>
    <t>1162114811E5</t>
  </si>
  <si>
    <t>1162114811E6</t>
  </si>
  <si>
    <t>DESIGNACION COMO DIRECTIVO DE I.E. (R.S.G. 1551-2014) DE LLANOS NAYRA, CAMILO</t>
  </si>
  <si>
    <t>1001318194</t>
  </si>
  <si>
    <t>01318194</t>
  </si>
  <si>
    <t>1162114811E7</t>
  </si>
  <si>
    <t>DESIGNACION COMO DIRECTIVO DE: MENESES VANEGAS, ABRAHAM SEGUN RSG Nº 279-2016</t>
  </si>
  <si>
    <t>1001323593</t>
  </si>
  <si>
    <t>01323593</t>
  </si>
  <si>
    <t>1162114821E3</t>
  </si>
  <si>
    <t>REASIGNACION POR INTERES PERSONAL DE:ROJAS OVIEDO, JUAN ANDRES, Resolución N° 4411-15-UGELP</t>
  </si>
  <si>
    <t>AMPARO GILBERTO</t>
  </si>
  <si>
    <t>1001297699</t>
  </si>
  <si>
    <t>01297699</t>
  </si>
  <si>
    <t>1162114821E4</t>
  </si>
  <si>
    <t>QUECAÑO</t>
  </si>
  <si>
    <t>1001231778</t>
  </si>
  <si>
    <t>01231778</t>
  </si>
  <si>
    <t>1162114811E3</t>
  </si>
  <si>
    <t>CESE POR FALLECIMIENTO DE: CARIAPAZA ROQUE, NESTOR, Resolución Nº 2438-16-UGELP</t>
  </si>
  <si>
    <t>JUAN RODOLFO</t>
  </si>
  <si>
    <t>1001277328</t>
  </si>
  <si>
    <t>01277328</t>
  </si>
  <si>
    <t>0706580</t>
  </si>
  <si>
    <t>LY073020</t>
  </si>
  <si>
    <t>IES TUPAQ KATARI SOCCA</t>
  </si>
  <si>
    <t>1113114811E9</t>
  </si>
  <si>
    <t>UBICACION DE PROFESORES (de Directivo a Profesor) DE:RAMOS PARIPANCA, VICTOR GONZALO</t>
  </si>
  <si>
    <t>ARMANDO GUILLERMO</t>
  </si>
  <si>
    <t>1001311048</t>
  </si>
  <si>
    <t>01311048</t>
  </si>
  <si>
    <t>1113114811E0</t>
  </si>
  <si>
    <t>1001301803</t>
  </si>
  <si>
    <t>01301803</t>
  </si>
  <si>
    <t>1113114811E3</t>
  </si>
  <si>
    <t>PALERO</t>
  </si>
  <si>
    <t>LEONOR AVELINA</t>
  </si>
  <si>
    <t>1001307351</t>
  </si>
  <si>
    <t>01307351</t>
  </si>
  <si>
    <t>1113114811E4</t>
  </si>
  <si>
    <t>ULISES</t>
  </si>
  <si>
    <t>1001849200</t>
  </si>
  <si>
    <t>01849200</t>
  </si>
  <si>
    <t>BALCONA</t>
  </si>
  <si>
    <t>MAGDA YANETH</t>
  </si>
  <si>
    <t>1042966807</t>
  </si>
  <si>
    <t>42966807</t>
  </si>
  <si>
    <t>1113114811E5</t>
  </si>
  <si>
    <t>COSSIO</t>
  </si>
  <si>
    <t>BOLAÑOS</t>
  </si>
  <si>
    <t>JENNY</t>
  </si>
  <si>
    <t>1001307934</t>
  </si>
  <si>
    <t>01307934</t>
  </si>
  <si>
    <t>1113114811E6</t>
  </si>
  <si>
    <t>CESE POR FALLECIMIENTO DE: FLORES QUIJO, SOFIA GRIMALDA, Resolución Nº 1314-13-UGELP</t>
  </si>
  <si>
    <t>01235356</t>
  </si>
  <si>
    <t>1113114811E7</t>
  </si>
  <si>
    <t>SERGIO AUGUSTO</t>
  </si>
  <si>
    <t>1002264928</t>
  </si>
  <si>
    <t>02264928</t>
  </si>
  <si>
    <t>1113114811E8</t>
  </si>
  <si>
    <t>REASIGNACION POR INTERES PERSONAL DE:JALIRI CLAROS, SUSANA, Resolución N° 4364-15-UGELP</t>
  </si>
  <si>
    <t>PERAZA</t>
  </si>
  <si>
    <t>OSWALDO ROGELIO</t>
  </si>
  <si>
    <t>1001213184</t>
  </si>
  <si>
    <t>01213184</t>
  </si>
  <si>
    <t>EDWIN CLEY</t>
  </si>
  <si>
    <t>1070125203</t>
  </si>
  <si>
    <t>70125203</t>
  </si>
  <si>
    <t>CELIA YOVANA</t>
  </si>
  <si>
    <t>1040772592</t>
  </si>
  <si>
    <t>40772592</t>
  </si>
  <si>
    <t>COLORADO</t>
  </si>
  <si>
    <t>1001854484</t>
  </si>
  <si>
    <t>01854484</t>
  </si>
  <si>
    <t>1113114821E2</t>
  </si>
  <si>
    <t>REASIGNACION POR INTERES PERSONAL DE:MELENDEZ CARBAJAL, EFRAIN, Resolución N° 4418-16-UGELP</t>
  </si>
  <si>
    <t>1001333793</t>
  </si>
  <si>
    <t>01333793</t>
  </si>
  <si>
    <t>1113114811E2</t>
  </si>
  <si>
    <t>CESE A SOLICITUD DE: MAMANI CHAHUARES, MARCO ANTONIO, Resolución Nº 2298-2017-UGELP</t>
  </si>
  <si>
    <t>21C000113706</t>
  </si>
  <si>
    <t>ALFONTE</t>
  </si>
  <si>
    <t>DAVID EFRAIN</t>
  </si>
  <si>
    <t>01321564</t>
  </si>
  <si>
    <t>21C000113788</t>
  </si>
  <si>
    <t>TANIA MARGOTH</t>
  </si>
  <si>
    <t>01331469</t>
  </si>
  <si>
    <t>21C000113809</t>
  </si>
  <si>
    <t>21C000113830</t>
  </si>
  <si>
    <t>46741337</t>
  </si>
  <si>
    <t>21C000113851</t>
  </si>
  <si>
    <t>01312136</t>
  </si>
  <si>
    <t>0744441</t>
  </si>
  <si>
    <t>LY073025</t>
  </si>
  <si>
    <t>IES THUNCO</t>
  </si>
  <si>
    <t>1163114811E9</t>
  </si>
  <si>
    <t>UBICACION DE PROFESORES (de Directivo a Profesor) DE:CALDERON AROAPAZA, OLIVER LUIS</t>
  </si>
  <si>
    <t>1163114811E2</t>
  </si>
  <si>
    <t>ACOSTA</t>
  </si>
  <si>
    <t>ALEX BONIFACIO</t>
  </si>
  <si>
    <t>1001327764</t>
  </si>
  <si>
    <t>01327764</t>
  </si>
  <si>
    <t>1163114811E3</t>
  </si>
  <si>
    <t>CELPA</t>
  </si>
  <si>
    <t>1001843324</t>
  </si>
  <si>
    <t>01843324</t>
  </si>
  <si>
    <t>1163114811E4</t>
  </si>
  <si>
    <t>TITO FELIX</t>
  </si>
  <si>
    <t>1001213085</t>
  </si>
  <si>
    <t>01213085</t>
  </si>
  <si>
    <t>1163114811E6</t>
  </si>
  <si>
    <t>RETIRO DEL SERVICIO POR LA 2da. DISPOSICION COMPLEMENTARIA TRANSITORIA Y FINAL LEY Nº 29944 DE: MAMANI MAQUERA, CEFERINO</t>
  </si>
  <si>
    <t>1001300311</t>
  </si>
  <si>
    <t>01300311</t>
  </si>
  <si>
    <t>1163114811E7</t>
  </si>
  <si>
    <t>DESIGNACION COMO DIRECTIVO DE I.E. (R.S.G. 1551-2014) DE PINO CUTIPA, LEONIDAS</t>
  </si>
  <si>
    <t>GARY</t>
  </si>
  <si>
    <t>1044367209</t>
  </si>
  <si>
    <t>44367209</t>
  </si>
  <si>
    <t>1163114811E8</t>
  </si>
  <si>
    <t>1001766931</t>
  </si>
  <si>
    <t>01766931</t>
  </si>
  <si>
    <t>1163114821E3</t>
  </si>
  <si>
    <t>REASIGNACION DE : CHURA MAMANI, LIBERATO, Resolución Nº 2340-08-UGELP</t>
  </si>
  <si>
    <t>WILY GUIDO</t>
  </si>
  <si>
    <t>1001308525</t>
  </si>
  <si>
    <t>01308525</t>
  </si>
  <si>
    <t>1162114811E8</t>
  </si>
  <si>
    <t>REUBICACION DE PLAZA OCUPADA: Resolución Nº 2075-2017-UGELP</t>
  </si>
  <si>
    <t>1001261260</t>
  </si>
  <si>
    <t>01261260</t>
  </si>
  <si>
    <t>1163114821E1</t>
  </si>
  <si>
    <t>REASIGNACION DE ARPASI MEDINA DARIO RD 1742-03</t>
  </si>
  <si>
    <t>TORIBIO</t>
  </si>
  <si>
    <t>1001267418</t>
  </si>
  <si>
    <t>01267418</t>
  </si>
  <si>
    <t>1025113</t>
  </si>
  <si>
    <t>LY073030</t>
  </si>
  <si>
    <t>IES THUNUHUAYA</t>
  </si>
  <si>
    <t>1114114811E5</t>
  </si>
  <si>
    <t>UBICACION DE PROFESORES (de Directivo a Profesor) DE:CCAMA GERONIMO, ENRIQUE</t>
  </si>
  <si>
    <t>LINO ROMULO</t>
  </si>
  <si>
    <t>1001216097</t>
  </si>
  <si>
    <t>01216097</t>
  </si>
  <si>
    <t>1114114811E0</t>
  </si>
  <si>
    <t>1001888817</t>
  </si>
  <si>
    <t>01888817</t>
  </si>
  <si>
    <t>1114114811E2</t>
  </si>
  <si>
    <t>JAIME VICTOR</t>
  </si>
  <si>
    <t>1001336494</t>
  </si>
  <si>
    <t>01336494</t>
  </si>
  <si>
    <t>1114114811E4</t>
  </si>
  <si>
    <t>1001287501</t>
  </si>
  <si>
    <t>01287501</t>
  </si>
  <si>
    <t>1114114811E6</t>
  </si>
  <si>
    <t>MARGARITA HILDA</t>
  </si>
  <si>
    <t>1001306844</t>
  </si>
  <si>
    <t>01306844</t>
  </si>
  <si>
    <t>1114114811E7</t>
  </si>
  <si>
    <t>1114114811E8</t>
  </si>
  <si>
    <t>CESE A SOLICITUD DE: INQUILLA GONZALES, AGRIPINO, Resolución Nº 1060-14-UGELP</t>
  </si>
  <si>
    <t>1001324772</t>
  </si>
  <si>
    <t>01324772</t>
  </si>
  <si>
    <t>1114114811E9</t>
  </si>
  <si>
    <t>OLIVERA</t>
  </si>
  <si>
    <t>MARIA JESUS</t>
  </si>
  <si>
    <t>1001287223</t>
  </si>
  <si>
    <t>01287223</t>
  </si>
  <si>
    <t>1114114821E2</t>
  </si>
  <si>
    <t>EVARISTO</t>
  </si>
  <si>
    <t>1001216608</t>
  </si>
  <si>
    <t>01216608</t>
  </si>
  <si>
    <t>0579029</t>
  </si>
  <si>
    <t>LY073786</t>
  </si>
  <si>
    <t>IES CARLOS DANTE NAVA JAYU JAYU</t>
  </si>
  <si>
    <t>1179814821E6</t>
  </si>
  <si>
    <t>CESE A SOLICITUD DE: PEÑALOZA MORENO, FAUSTO RODOMIRO, Resolución Nº 1177-14-UGELP</t>
  </si>
  <si>
    <t>SOLEDAD VICTORIA</t>
  </si>
  <si>
    <t>1001320092</t>
  </si>
  <si>
    <t>01320092</t>
  </si>
  <si>
    <t>1116214411E9</t>
  </si>
  <si>
    <t>REASIGNACION POR SALUD DE:CARPIO VARGAS, MERY, Resolución N° 3879-14-UGELP</t>
  </si>
  <si>
    <t>1001306914</t>
  </si>
  <si>
    <t>01306914</t>
  </si>
  <si>
    <t>1179814811E0</t>
  </si>
  <si>
    <t>DESIGNACION COMO DIRECTIVO DE I.E. (R.S.G. 1551-2014) DE CUEVA MAMANI, JOSE JORGE</t>
  </si>
  <si>
    <t>1070509730</t>
  </si>
  <si>
    <t>70509730</t>
  </si>
  <si>
    <t>1179814811E2</t>
  </si>
  <si>
    <t>REASIGNACION POR UNIDAD FAMILIAR DE:ALVAREZ FLORES, LEONCIO, Resolución N° 4503-15-UGELP</t>
  </si>
  <si>
    <t>1179814811E4</t>
  </si>
  <si>
    <t>DELIA ROSA</t>
  </si>
  <si>
    <t>1001235519</t>
  </si>
  <si>
    <t>01235519</t>
  </si>
  <si>
    <t>1179814811E5</t>
  </si>
  <si>
    <t>REASIGNACION POR UNIDAD FAMILIAR DE:BAILON ARI, ALFREDO, Resolución N° 0599-2014-UGELP</t>
  </si>
  <si>
    <t>VICTOR GONZALO</t>
  </si>
  <si>
    <t>1001215817</t>
  </si>
  <si>
    <t>01215817</t>
  </si>
  <si>
    <t>1179814811E6</t>
  </si>
  <si>
    <t>REASIGNACION POR UNIDAD FAMILIAR DE:BERRIOS GALLEGOS, MARIA ELENA, Resolución N° 4448-15-UGELP</t>
  </si>
  <si>
    <t>1001202569</t>
  </si>
  <si>
    <t>01202569</t>
  </si>
  <si>
    <t>1179814811E7</t>
  </si>
  <si>
    <t>1001786536</t>
  </si>
  <si>
    <t>01786536</t>
  </si>
  <si>
    <t>1179814811E9</t>
  </si>
  <si>
    <t>REASIGNACION POR INTERES PERSONAL DE:TAPIA FERNANDEZ, VICENTE FERRER, Resolución N° 4367-16-UGELP</t>
  </si>
  <si>
    <t>1001306007</t>
  </si>
  <si>
    <t>01306007</t>
  </si>
  <si>
    <t>1179814821E0</t>
  </si>
  <si>
    <t>REASIGNACION POR INTERES PERSONAL DE:SUAÑA MUÑOZ, MARIA ELENA, Resolución N° 2481-11-UGELP</t>
  </si>
  <si>
    <t>1001234948</t>
  </si>
  <si>
    <t>01234948</t>
  </si>
  <si>
    <t>1179814821E1</t>
  </si>
  <si>
    <t>CESE A SOLICITUD DE: LLANOS ASENCIO, LUIS GONZAGO, Resolución Nº 2465-11-UGELP</t>
  </si>
  <si>
    <t>1002059022</t>
  </si>
  <si>
    <t>02059022</t>
  </si>
  <si>
    <t>1179814821E2</t>
  </si>
  <si>
    <t>REASIGNACION DE : MAQUERA NINA, JAEL EFRAIN, Resolución Nº 2328-08-UGELP</t>
  </si>
  <si>
    <t>1001315994</t>
  </si>
  <si>
    <t>01315994</t>
  </si>
  <si>
    <t>1179814821E3</t>
  </si>
  <si>
    <t>RETIRO DEL SERVICIO POR LA 2da. DISPOSICION COMPLEMENTARIA TRANSITORIA Y FINAL LEY Nº 29944 DE: MIRAVAL QUISPE, GILBERTO</t>
  </si>
  <si>
    <t>DAVID ALONSO</t>
  </si>
  <si>
    <t>1001345031</t>
  </si>
  <si>
    <t>01345031</t>
  </si>
  <si>
    <t>1179814821E5</t>
  </si>
  <si>
    <t>CESE POR LIMITE DE EDAD DE: ORCCO MAMANI, FRANCISCO, Resolución Nº 4051-16-UGELP</t>
  </si>
  <si>
    <t>1179814821E7</t>
  </si>
  <si>
    <t>REASIGNACION DE : QUISPE ALEJO, DONATO, Resolución Nº 1210-09-UGELP</t>
  </si>
  <si>
    <t>1001340462</t>
  </si>
  <si>
    <t>01340462</t>
  </si>
  <si>
    <t>1179814821E8</t>
  </si>
  <si>
    <t>DESIGNACION COMO DIRECTIVO DE I.E. (R.S.G. 1551-2014) DE RODRIGUEZ CRUZ, SIMON SAMUEL</t>
  </si>
  <si>
    <t>1179814821E9</t>
  </si>
  <si>
    <t>RETIRO DEL SERVICIO POR LA 2da. DISPOSICION COMPLEMENTARIA TRANSITORIA Y FINAL LEY Nº 29944 DE: RUBIN DE CELIS VIDAL, JIMMY GABRIEL</t>
  </si>
  <si>
    <t>1001305540</t>
  </si>
  <si>
    <t>01305540</t>
  </si>
  <si>
    <t>1179814831E2</t>
  </si>
  <si>
    <t>1001321348</t>
  </si>
  <si>
    <t>01321348</t>
  </si>
  <si>
    <t>1179814831E4</t>
  </si>
  <si>
    <t>CESE POR FALLECIMIENTO DE: YARATICONA CUSACANI, JACINTO, Resolución Nº 0809-2014-UGELP</t>
  </si>
  <si>
    <t>1179814831E7</t>
  </si>
  <si>
    <t>REASIGNACION POR INTERES PERSONAL DE:MACHACA TITALO, DELIA, Resolución N° 0611-2014-UGELP</t>
  </si>
  <si>
    <t>GERMAN ISMAEL</t>
  </si>
  <si>
    <t>1001201704</t>
  </si>
  <si>
    <t>01201704</t>
  </si>
  <si>
    <t>1179814831E1</t>
  </si>
  <si>
    <t>1001240281</t>
  </si>
  <si>
    <t>01240281</t>
  </si>
  <si>
    <t>1179814831E3</t>
  </si>
  <si>
    <t>CHICANI</t>
  </si>
  <si>
    <t>1080371272</t>
  </si>
  <si>
    <t>80371272</t>
  </si>
  <si>
    <t>1179814811E3</t>
  </si>
  <si>
    <t>CATACHURA</t>
  </si>
  <si>
    <t>1001798092</t>
  </si>
  <si>
    <t>01798092</t>
  </si>
  <si>
    <t>1179814811E8</t>
  </si>
  <si>
    <t>ROTACION DE PERSONAL ADMINISTRATIVO DE:LUQUE MAMANI, SAMUEL TOMAS, Resolución N° 2315-13-UGELP</t>
  </si>
  <si>
    <t>1001336027</t>
  </si>
  <si>
    <t>01336027</t>
  </si>
  <si>
    <t>1179814821E4</t>
  </si>
  <si>
    <t>CESE POR LIMITE DE EDAD DE: MONTIEL YUCRA, FLORA CORINA, Resolución Nº 4809-15-UGELP</t>
  </si>
  <si>
    <t>1001248812</t>
  </si>
  <si>
    <t>01248812</t>
  </si>
  <si>
    <t>21C000113703</t>
  </si>
  <si>
    <t>WALTER ELMER</t>
  </si>
  <si>
    <t>41912202</t>
  </si>
  <si>
    <t>01315820</t>
  </si>
  <si>
    <t>21C000113785</t>
  </si>
  <si>
    <t>GLENY</t>
  </si>
  <si>
    <t>45575552</t>
  </si>
  <si>
    <t>21C000113806</t>
  </si>
  <si>
    <t>HUMBERTO MOISES</t>
  </si>
  <si>
    <t>01345127</t>
  </si>
  <si>
    <t>21C000113827</t>
  </si>
  <si>
    <t>LUDGARDO</t>
  </si>
  <si>
    <t>01263283</t>
  </si>
  <si>
    <t>21C000113848</t>
  </si>
  <si>
    <t>0631135</t>
  </si>
  <si>
    <t>LY083106</t>
  </si>
  <si>
    <t>IES MIGUEL GRAU LAMPAYUNI</t>
  </si>
  <si>
    <t>1171214921E8</t>
  </si>
  <si>
    <t>CESE POR INCAPACIDAD FISICA O MENTAL DE: VILLASANTE FERNANDEZ, ABEL ALBERTO, Resolución Nº 2156-2016-MINEDU</t>
  </si>
  <si>
    <t>RUBEN GUILVER</t>
  </si>
  <si>
    <t>1001308794</t>
  </si>
  <si>
    <t>01308794</t>
  </si>
  <si>
    <t>1171214911E2</t>
  </si>
  <si>
    <t>REASIGNACION POR INTERES PERSONAL DE:RODRIGUEZ NIETO, LEANDRA CANDELARIA, Resolución N° 2072-2015</t>
  </si>
  <si>
    <t>DE ACERO</t>
  </si>
  <si>
    <t>LUCIA JULIA</t>
  </si>
  <si>
    <t>1001297641</t>
  </si>
  <si>
    <t>01297641</t>
  </si>
  <si>
    <t>1171214911E3</t>
  </si>
  <si>
    <t>REASIGNACION POR INTERES PERSONAL DE:GUTIERREZ MAITA, MARIANA LILIANA, Resolución N° 4366-16-UGELP</t>
  </si>
  <si>
    <t>ASTORGA</t>
  </si>
  <si>
    <t>RICARDO MAGNO</t>
  </si>
  <si>
    <t>1001309016</t>
  </si>
  <si>
    <t>01309016</t>
  </si>
  <si>
    <t>1171214911E4</t>
  </si>
  <si>
    <t>REASIGNACION POR INTERES PERSONAL DE:HILASACA PAUCARA, ADOLFO, Resolución N° 0709-2014-UGELP</t>
  </si>
  <si>
    <t>1001213802</t>
  </si>
  <si>
    <t>01213802</t>
  </si>
  <si>
    <t>1171214911E5</t>
  </si>
  <si>
    <t>REASIGNACION POR RUPTURA DE RELACIONES HUMANAS DE:URVIOLA RAMOS, OSCAR RUBEN, Resolución N° 961-12-UGELP</t>
  </si>
  <si>
    <t>1001306069</t>
  </si>
  <si>
    <t>01306069</t>
  </si>
  <si>
    <t>1171214911E6</t>
  </si>
  <si>
    <t>CESE POR LIMITE DE EDAD DE: CASTRO ZAPANA, AUGUSTO, Resolución Nº 2618-2014-UGELP</t>
  </si>
  <si>
    <t>1001231445</t>
  </si>
  <si>
    <t>01231445</t>
  </si>
  <si>
    <t>1171214911E7</t>
  </si>
  <si>
    <t>RETIRO DEL SERVICIO POR LA 2da. DISPOSICION COMPLEMENTARIA TRANSITORIA Y FINAL LEY Nº 29944 DE: CONDORI VILCA, CELSO PELAYO</t>
  </si>
  <si>
    <t>1001309989</t>
  </si>
  <si>
    <t>01309989</t>
  </si>
  <si>
    <t>1171214911E8</t>
  </si>
  <si>
    <t>REASIGNACION POR INTERES PERSONAL DE:CALIZAYA GARCIA, GERMAN ISMAEL, Resolución N° 0596-2014-UGELP</t>
  </si>
  <si>
    <t>1001234994</t>
  </si>
  <si>
    <t>01234994</t>
  </si>
  <si>
    <t>1171214911E9</t>
  </si>
  <si>
    <t>RETIRO DEL SERVICIO POR LA 2da. DISPOSICION COMPLEMENTARIA TRANSITORIA Y FINAL LEY Nº 29944 DE: CASTRO CRUZ, FRANCISCO</t>
  </si>
  <si>
    <t>ISABEL LIDIA</t>
  </si>
  <si>
    <t>1001287596</t>
  </si>
  <si>
    <t>01287596</t>
  </si>
  <si>
    <t>1171214921E1</t>
  </si>
  <si>
    <t>REASIGNACION DE PERSONAL DOCENTE : MENDIZABAL CURASI, LUZ MARINA, Resolución Nº 150-06-UGE</t>
  </si>
  <si>
    <t>1001200711</t>
  </si>
  <si>
    <t>01200711</t>
  </si>
  <si>
    <t>1171214921E3</t>
  </si>
  <si>
    <t>REASIGNACION POR INTERES PERSONAL DE:RAMOS CHOQUE, CANDELARIA, Resolución N° 071-17-UGELP</t>
  </si>
  <si>
    <t>PACHARI</t>
  </si>
  <si>
    <t>KARLA ZELMIRA</t>
  </si>
  <si>
    <t>1002300373</t>
  </si>
  <si>
    <t>02300373</t>
  </si>
  <si>
    <t>1171214921E4</t>
  </si>
  <si>
    <t>REASIGNACION POR INTERES PERSONAL DE:QUISPE APAZA, ROSA, Resolución N° 4374-16-UGELP</t>
  </si>
  <si>
    <t>1171214921E5</t>
  </si>
  <si>
    <t>REASIGNACION POR INTERES PERSONAL DE:RAMOS PARIPANCA, TEODORA, Resolución N° 0706-2014-UGELP</t>
  </si>
  <si>
    <t>LIVIA</t>
  </si>
  <si>
    <t>1001316628</t>
  </si>
  <si>
    <t>01316628</t>
  </si>
  <si>
    <t>1171214921E6</t>
  </si>
  <si>
    <t>REASIGNACION POR INTERES PERSONAL DE:CHAIÑA CASTILLO, EDWIN, Resolución N° 0602-2014-UGELP</t>
  </si>
  <si>
    <t>PARICOTO</t>
  </si>
  <si>
    <t>SERGIO LEONARDO</t>
  </si>
  <si>
    <t>1002146137</t>
  </si>
  <si>
    <t>02146137</t>
  </si>
  <si>
    <t>1171214921E7</t>
  </si>
  <si>
    <t>REASIGNACION POR INTERES PERSONAL DE:COAQUIRA CONDORI, NELLY, Resolución N° 667-2015-DREP</t>
  </si>
  <si>
    <t>EDUARDO JOSE</t>
  </si>
  <si>
    <t>1001305807</t>
  </si>
  <si>
    <t>01305807</t>
  </si>
  <si>
    <t>42455212</t>
  </si>
  <si>
    <t>JUAN PABLO</t>
  </si>
  <si>
    <t>1001316344</t>
  </si>
  <si>
    <t>01316344</t>
  </si>
  <si>
    <t>CLAUDIA ASUNCION</t>
  </si>
  <si>
    <t>1001316983</t>
  </si>
  <si>
    <t>01316983</t>
  </si>
  <si>
    <t>1171214921E2</t>
  </si>
  <si>
    <t>CESE POR LIMITE DE EDAD DE: FLORES PAREDES, EMILIO SEGUNDINO, Resolución Nº 3496-15-UGELP</t>
  </si>
  <si>
    <t>ZUNI</t>
  </si>
  <si>
    <t>EDITH URSULA</t>
  </si>
  <si>
    <t>1001320324</t>
  </si>
  <si>
    <t>01320324</t>
  </si>
  <si>
    <t>1171214911E0</t>
  </si>
  <si>
    <t>21C000113704</t>
  </si>
  <si>
    <t>LELI SONIA</t>
  </si>
  <si>
    <t>01332255</t>
  </si>
  <si>
    <t>01314693</t>
  </si>
  <si>
    <t>21C000113786</t>
  </si>
  <si>
    <t>48048910</t>
  </si>
  <si>
    <t>21C000113807</t>
  </si>
  <si>
    <t>GIL ABOD</t>
  </si>
  <si>
    <t>01864817</t>
  </si>
  <si>
    <t>21C000113828</t>
  </si>
  <si>
    <t>21C000113849</t>
  </si>
  <si>
    <t>42200533</t>
  </si>
  <si>
    <t>1025394</t>
  </si>
  <si>
    <t>LY083130</t>
  </si>
  <si>
    <t>IES ARTESANAL TAQUILE</t>
  </si>
  <si>
    <t>1114214911E2</t>
  </si>
  <si>
    <t>REASIGNACION POR INTERES PERSONAL DE:CONDORI VILCAPAZA, HILVER, Resolución N° 442-13-UGELP</t>
  </si>
  <si>
    <t>VICTOR RENE</t>
  </si>
  <si>
    <t>1001281934</t>
  </si>
  <si>
    <t>01281934</t>
  </si>
  <si>
    <t>1101118411E4</t>
  </si>
  <si>
    <t>REUBICACION DE PLAZA VACANTE: Resolución Nº 3244-14-UGELP</t>
  </si>
  <si>
    <t>1001205543</t>
  </si>
  <si>
    <t>01205543</t>
  </si>
  <si>
    <t>1114214911E3</t>
  </si>
  <si>
    <t>DESIGNACION COMO DIRECTIVO DE: CARDENAS ZEA, ANA MARIA SEGUN RSG Nº 279-2016</t>
  </si>
  <si>
    <t>1114214911E4</t>
  </si>
  <si>
    <t>REASIGNACION POR INTERES PERSONAL DE:CRUZ MARCA, IRMA, Resolución N° 4376-16-UGELP</t>
  </si>
  <si>
    <t>1114214911E5</t>
  </si>
  <si>
    <t>REASIGNACION POR INTERES PERSONAL DE:PEREZ PARI, CARMEN ROSA, Resolución N° 2953-12-UGELP</t>
  </si>
  <si>
    <t>APANCHO</t>
  </si>
  <si>
    <t>GHERVER OLGER</t>
  </si>
  <si>
    <t>1080028065</t>
  </si>
  <si>
    <t>80028065</t>
  </si>
  <si>
    <t>1114214911E6</t>
  </si>
  <si>
    <t>REASIGNACION POR INTERES PERSONAL DE:QUISPE LLANO, ERNESTO URIEL, Resolución N° 4372-15-UGELP</t>
  </si>
  <si>
    <t>ELISEO ROLANDO</t>
  </si>
  <si>
    <t>1001316504</t>
  </si>
  <si>
    <t>01316504</t>
  </si>
  <si>
    <t>1114214911E7</t>
  </si>
  <si>
    <t>REASIGNACION POR INTERES PERSONAL DE:PERAZA CORNEJO, OSWALDO ROGELIO, Resolución N° 4365-15-UGELP</t>
  </si>
  <si>
    <t>CAYRA</t>
  </si>
  <si>
    <t>1001333734</t>
  </si>
  <si>
    <t>01333734</t>
  </si>
  <si>
    <t>1114214911E9</t>
  </si>
  <si>
    <t>REASIGNACION POR INTERES PERSONAL DE:NEYRA SANTOS, PERCY, Resolución N° 0700-2014-UGELP</t>
  </si>
  <si>
    <t>ROGER ARTURO</t>
  </si>
  <si>
    <t>1042596995</t>
  </si>
  <si>
    <t>42596995</t>
  </si>
  <si>
    <t>1114214921E2</t>
  </si>
  <si>
    <t>REASIGNACION POR INTERES PERSONAL DE:QUISPE FIGUEROA, MATEO, Resolución N° 2958-12-UGELP</t>
  </si>
  <si>
    <t>1040055205</t>
  </si>
  <si>
    <t>40055205</t>
  </si>
  <si>
    <t>1042164467</t>
  </si>
  <si>
    <t>42164467</t>
  </si>
  <si>
    <t>1132113321E8</t>
  </si>
  <si>
    <t>REUBICACION DE PLAZA VACANTE: Resolución Nº 1975-14-UGELP</t>
  </si>
  <si>
    <t>OCHOCHOQUE</t>
  </si>
  <si>
    <t>1002550450</t>
  </si>
  <si>
    <t>02550450</t>
  </si>
  <si>
    <t>1159113512E9</t>
  </si>
  <si>
    <t>1001282499</t>
  </si>
  <si>
    <t>01282499</t>
  </si>
  <si>
    <t>RICHARD NINO</t>
  </si>
  <si>
    <t>1043335951</t>
  </si>
  <si>
    <t>43335951</t>
  </si>
  <si>
    <t>PANDIA</t>
  </si>
  <si>
    <t>JAIME DAVID</t>
  </si>
  <si>
    <t>1045814272</t>
  </si>
  <si>
    <t>45814272</t>
  </si>
  <si>
    <t>1114214911E8</t>
  </si>
  <si>
    <t>REAS. ZAGA BUSTINZA JOSE ARMANDO</t>
  </si>
  <si>
    <t>EDITH DORA</t>
  </si>
  <si>
    <t>1001326622</t>
  </si>
  <si>
    <t>01326622</t>
  </si>
  <si>
    <t>1114214921E1</t>
  </si>
  <si>
    <t>ROTACION DE PERSONAL ADMINISTRATIVO DE:SANCHEZ APAZA, MARUJA ELENA, Resolución N° 2317-13-UGELP</t>
  </si>
  <si>
    <t>21C000113708</t>
  </si>
  <si>
    <t>PEQQUEÑA</t>
  </si>
  <si>
    <t>CCASA</t>
  </si>
  <si>
    <t>43238014</t>
  </si>
  <si>
    <t>21C000113790</t>
  </si>
  <si>
    <t>21C000113811</t>
  </si>
  <si>
    <t>PACORICONA</t>
  </si>
  <si>
    <t>CLAUDIO</t>
  </si>
  <si>
    <t>40854036</t>
  </si>
  <si>
    <t>21C000113832</t>
  </si>
  <si>
    <t>EDWIN ALEX</t>
  </si>
  <si>
    <t>01309073</t>
  </si>
  <si>
    <t>21C000113853</t>
  </si>
  <si>
    <t>01786984</t>
  </si>
  <si>
    <t>0522292</t>
  </si>
  <si>
    <t>LY093005</t>
  </si>
  <si>
    <t>IES TUPAC AMARU PAUCARCOLLA</t>
  </si>
  <si>
    <t>1161114021E4</t>
  </si>
  <si>
    <t>REASIGNACION POR INTERES PERSONAL DE: QUISPE TITO, CLETO, Resolución Nº OF.705-2015-DREP</t>
  </si>
  <si>
    <t>WALDO</t>
  </si>
  <si>
    <t>1001311475</t>
  </si>
  <si>
    <t>01311475</t>
  </si>
  <si>
    <t>1110114212E5</t>
  </si>
  <si>
    <t>1001310818</t>
  </si>
  <si>
    <t>01310818</t>
  </si>
  <si>
    <t>1161114011E0</t>
  </si>
  <si>
    <t>1029599376</t>
  </si>
  <si>
    <t>29599376</t>
  </si>
  <si>
    <t>1161114011E2</t>
  </si>
  <si>
    <t>DESIGNACION COMO DIRECTIVO DE: APAZA MAMANI, JAIME VICTOR SEGUN RSG Nº 279-2016</t>
  </si>
  <si>
    <t>1161114011E4</t>
  </si>
  <si>
    <t>ROTACION POR ESPECIALID.DOCENTE/ASCENSO ADMINISTRATIVO : MAMANI CONDORI, JOSE, Resolución</t>
  </si>
  <si>
    <t>1001209640</t>
  </si>
  <si>
    <t>01209640</t>
  </si>
  <si>
    <t>1161114011E6</t>
  </si>
  <si>
    <t>DESIGNACION DE DIRECTIVO CHOQUE ALAVE RENE</t>
  </si>
  <si>
    <t>1161114011E7</t>
  </si>
  <si>
    <t>ROSA MERY</t>
  </si>
  <si>
    <t>1001332622</t>
  </si>
  <si>
    <t>01332622</t>
  </si>
  <si>
    <t>1161114011E8</t>
  </si>
  <si>
    <t>1001235442</t>
  </si>
  <si>
    <t>01235442</t>
  </si>
  <si>
    <t>1161114011E9</t>
  </si>
  <si>
    <t>PEDRO ALONSO</t>
  </si>
  <si>
    <t>1001225506</t>
  </si>
  <si>
    <t>01225506</t>
  </si>
  <si>
    <t>1161114021E0</t>
  </si>
  <si>
    <t>REASIGNACION POR INTERES PERSONAL DE:TUERO FLORES, CRISTINA GUADALUPE, Resolución N° 4383-15-UGELP</t>
  </si>
  <si>
    <t>CCAPACCA</t>
  </si>
  <si>
    <t>NERY LURDEZ</t>
  </si>
  <si>
    <t>1002411385</t>
  </si>
  <si>
    <t>02411385</t>
  </si>
  <si>
    <t>1161114021E3</t>
  </si>
  <si>
    <t>SOLORZANO</t>
  </si>
  <si>
    <t>1001315787</t>
  </si>
  <si>
    <t>01315787</t>
  </si>
  <si>
    <t>1161114021E5</t>
  </si>
  <si>
    <t>1001316106</t>
  </si>
  <si>
    <t>01316106</t>
  </si>
  <si>
    <t>JUANA GUALBERTA</t>
  </si>
  <si>
    <t>1001233835</t>
  </si>
  <si>
    <t>01233835</t>
  </si>
  <si>
    <t>1161114021E7</t>
  </si>
  <si>
    <t>1001854916</t>
  </si>
  <si>
    <t>01854916</t>
  </si>
  <si>
    <t>1161114021E9</t>
  </si>
  <si>
    <t>REASIGNACION POR UNIDAD FAMILIAR DE:CONDORI PAUCAR, MARIA LUISA, Resolución N° 2959-12-UGELP</t>
  </si>
  <si>
    <t>1001323266</t>
  </si>
  <si>
    <t>01323266</t>
  </si>
  <si>
    <t>1161114031E1</t>
  </si>
  <si>
    <t>PERMUTA DE : VALENCIA ABARCA, WASHINGTON JUAN, Resolución Nº 751-10-UGELP</t>
  </si>
  <si>
    <t>COPAJA</t>
  </si>
  <si>
    <t>1001861825</t>
  </si>
  <si>
    <t>01861825</t>
  </si>
  <si>
    <t>1161114031E3</t>
  </si>
  <si>
    <t>CESE POR LIMITE DE EDAD DE: VELEZ CARREON, LEONARDO, Resolución Nº 4042-16-UGELP</t>
  </si>
  <si>
    <t>1161114031E4</t>
  </si>
  <si>
    <t>CESE POR FALLEC. MAMANI PAJA NILTON - RD. 628-05-DREP</t>
  </si>
  <si>
    <t>1002146893</t>
  </si>
  <si>
    <t>02146893</t>
  </si>
  <si>
    <t>1001306356</t>
  </si>
  <si>
    <t>01306356</t>
  </si>
  <si>
    <t>AGUSTIN RENEE</t>
  </si>
  <si>
    <t>1001326889</t>
  </si>
  <si>
    <t>01326889</t>
  </si>
  <si>
    <t>1161114021E1</t>
  </si>
  <si>
    <t>CESE A SOLICITUD DE: PAREDES VERA, DONALD ANDRES, Resolución Nº 1283-16-UGELP</t>
  </si>
  <si>
    <t>1001310471</t>
  </si>
  <si>
    <t>01310471</t>
  </si>
  <si>
    <t>1161114021E8</t>
  </si>
  <si>
    <t>CESE A SOLICITUD DE: TITO COAQUIRA, CRESENCIA, Resolución Nº 505-16-UGELP</t>
  </si>
  <si>
    <t>LYLI VIRGINIA</t>
  </si>
  <si>
    <t>1001224685</t>
  </si>
  <si>
    <t>01224685</t>
  </si>
  <si>
    <t>1161114011E5</t>
  </si>
  <si>
    <t>REASIGNACION POR UNIDAD FAMILIAR DE:CHUPA OVIEDO, YOLANDA ADELA, Resolución N° 4011-16-UGELP</t>
  </si>
  <si>
    <t>1161114021E2</t>
  </si>
  <si>
    <t>1001228471</t>
  </si>
  <si>
    <t>01228471</t>
  </si>
  <si>
    <t>1161114021E6</t>
  </si>
  <si>
    <t>ROTACION DE PERSONAL ADMINISTRATIVO DE:TEVES LEON, ISIDRO ANTONIO, Resolución N° 2625-2017-UGELP</t>
  </si>
  <si>
    <t>1040129885</t>
  </si>
  <si>
    <t>40129885</t>
  </si>
  <si>
    <t>21C000113701</t>
  </si>
  <si>
    <t>21C000113803</t>
  </si>
  <si>
    <t>FELIX MARINO</t>
  </si>
  <si>
    <t>02292394</t>
  </si>
  <si>
    <t>21C000113824</t>
  </si>
  <si>
    <t>44549132</t>
  </si>
  <si>
    <t>21C000113845</t>
  </si>
  <si>
    <t>MONASTERIO</t>
  </si>
  <si>
    <t>PAULINO</t>
  </si>
  <si>
    <t>00683463</t>
  </si>
  <si>
    <t>0578963</t>
  </si>
  <si>
    <t>LY093030</t>
  </si>
  <si>
    <t>IES SORAZA</t>
  </si>
  <si>
    <t>1114114021E1</t>
  </si>
  <si>
    <t>UBICACION DE PROFESORES (de Directivo a Profesor) DE:CHAMBILLA CHOQUE, PANTALEON</t>
  </si>
  <si>
    <t>ESTHER BETTY</t>
  </si>
  <si>
    <t>1001306487</t>
  </si>
  <si>
    <t>01306487</t>
  </si>
  <si>
    <t>1114114011E2</t>
  </si>
  <si>
    <t>REASIGNACION DE : CALCINA CALCINA, LUIS FELIPE, Resolución Nº 1634-09-UGELP</t>
  </si>
  <si>
    <t>WILI OCTAVIO</t>
  </si>
  <si>
    <t>1001224380</t>
  </si>
  <si>
    <t>01224380</t>
  </si>
  <si>
    <t>1114114011E3</t>
  </si>
  <si>
    <t>SUXSO</t>
  </si>
  <si>
    <t>1001305423</t>
  </si>
  <si>
    <t>01305423</t>
  </si>
  <si>
    <t>1114114011E4</t>
  </si>
  <si>
    <t>DESIGNACION COMO DIRECTIVO DE: VELASQUEZ MARONA, JUANA DINA SEGUN RSG Nº 279-2016</t>
  </si>
  <si>
    <t>1040550129</t>
  </si>
  <si>
    <t>40550129</t>
  </si>
  <si>
    <t>1114114011E5</t>
  </si>
  <si>
    <t>ASCENSO A CARGOS DIRECTIVOS : CHAMBILLA CHOQUE, PANTALEON, Resolución Nº 1058-05-UGELP</t>
  </si>
  <si>
    <t>PEÑARRIETA</t>
  </si>
  <si>
    <t>HECTOR LUIS</t>
  </si>
  <si>
    <t>1002147134</t>
  </si>
  <si>
    <t>02147134</t>
  </si>
  <si>
    <t>1114114011E6</t>
  </si>
  <si>
    <t>REASIGNACION POR INTERES PERSONAL DE: MAMANI ANCCO, ANA MARIA, Resolución Nº 2336-15-UGELSR</t>
  </si>
  <si>
    <t>1001296429</t>
  </si>
  <si>
    <t>01296429</t>
  </si>
  <si>
    <t>1114114011E7</t>
  </si>
  <si>
    <t>REASIGNACION POR INTERES PERSONAL DE:MONROY APAZA, ALODIA, Resolución N° 0696-2014-UGELP</t>
  </si>
  <si>
    <t>1001317867</t>
  </si>
  <si>
    <t>01317867</t>
  </si>
  <si>
    <t>1114114011E9</t>
  </si>
  <si>
    <t>RETIRO DEL SERVICIO POR LA 2da. DISPOSICION COMPLEMENTARIA TRANSITORIA Y FINAL LEY Nº 29944 DE: ZAPANA PAREDES, GUILLERMO</t>
  </si>
  <si>
    <t>1114114021E2</t>
  </si>
  <si>
    <t>REASIGNACION POR INTERES PERSONAL DE:QUENALLATA MAMANI, MARINA, Resolución N° 4369-16-UGELP</t>
  </si>
  <si>
    <t>JORGE JUAN</t>
  </si>
  <si>
    <t>1001306910</t>
  </si>
  <si>
    <t>01306910</t>
  </si>
  <si>
    <t>1114114011E0</t>
  </si>
  <si>
    <t>REASIGNACION POR UNIDAD FAMILIAR DE:NUÑEZ COLQUE, FLABIA HERODIA, Resolución N° 2571-11-UGELP</t>
  </si>
  <si>
    <t>UGARTE</t>
  </si>
  <si>
    <t>EDER CRISOLOGO</t>
  </si>
  <si>
    <t>1002299723</t>
  </si>
  <si>
    <t>02299723</t>
  </si>
  <si>
    <t>1114114011E8</t>
  </si>
  <si>
    <t>REASIGNACION POR INTERES PERSONAL DE:CRUZ CHAMBI, MARCO ANTONIO, Resolución N° 1911-14-UGELP</t>
  </si>
  <si>
    <t>ADALID</t>
  </si>
  <si>
    <t>1072686024</t>
  </si>
  <si>
    <t>72686024</t>
  </si>
  <si>
    <t>0507533</t>
  </si>
  <si>
    <t>LY093081</t>
  </si>
  <si>
    <t>IES SAN ANDRES DE ATUNCOLLA</t>
  </si>
  <si>
    <t>1129114021E3</t>
  </si>
  <si>
    <t>REASIGNACION POR INTERES PERSONAL DE: CONTRERAS CASTAÑEDA, MANUEL, Resolución Nº OF. 705-2015-DREP</t>
  </si>
  <si>
    <t>1001304529</t>
  </si>
  <si>
    <t>01304529</t>
  </si>
  <si>
    <t>1115114711E9</t>
  </si>
  <si>
    <t>DESIGNACION COMO DIRECTIVO DE: ARIAS ZIRENA, DUVERLY MANUEL SEGUN RSG Nº 279-2016</t>
  </si>
  <si>
    <t>KARINA MONICA</t>
  </si>
  <si>
    <t>1001341829</t>
  </si>
  <si>
    <t>01341829</t>
  </si>
  <si>
    <t>1129114011E0</t>
  </si>
  <si>
    <t>DESIGNACION COMO DIRECTIVO DE: MACHICADO CASTILLO, GILVERT SEGUN RSG Nº 279-2016</t>
  </si>
  <si>
    <t>1001309361</t>
  </si>
  <si>
    <t>01309361</t>
  </si>
  <si>
    <t>1129114011E2</t>
  </si>
  <si>
    <t>REASIGNACION POR UNIDAD FAMILIAR DE:BERNEDO BERNEDO, ROLANDO JAVIER, Resolución N° 1847-16-UGELP</t>
  </si>
  <si>
    <t>VICENTE FERRER</t>
  </si>
  <si>
    <t>1001222310</t>
  </si>
  <si>
    <t>01222310</t>
  </si>
  <si>
    <t>1129114011E3</t>
  </si>
  <si>
    <t>AMBROSIA ODILA</t>
  </si>
  <si>
    <t>1001310870</t>
  </si>
  <si>
    <t>01310870</t>
  </si>
  <si>
    <t>1129114011E4</t>
  </si>
  <si>
    <t>ASCENSO A CARGOS DIRECTIVOS : CALLATA CONDORI, JUAN MARIO, Resolución Nº 1053-05-UGELP</t>
  </si>
  <si>
    <t>1002413924</t>
  </si>
  <si>
    <t>02413924</t>
  </si>
  <si>
    <t>1129114011E5</t>
  </si>
  <si>
    <t>PERMUTA DE PERSONAL NOMBRADO : CHUPA HALANOCA, JAVIER, Resolución Nº .</t>
  </si>
  <si>
    <t>VALERIO</t>
  </si>
  <si>
    <t>1001314898</t>
  </si>
  <si>
    <t>01314898</t>
  </si>
  <si>
    <t>1129114011E6</t>
  </si>
  <si>
    <t>LORGIO</t>
  </si>
  <si>
    <t>1001204700</t>
  </si>
  <si>
    <t>01204700</t>
  </si>
  <si>
    <t>1129114011E7</t>
  </si>
  <si>
    <t>JULIA ALICIA</t>
  </si>
  <si>
    <t>1001227509</t>
  </si>
  <si>
    <t>01227509</t>
  </si>
  <si>
    <t>1129114011E8</t>
  </si>
  <si>
    <t>1001206976</t>
  </si>
  <si>
    <t>01206976</t>
  </si>
  <si>
    <t>1129114011E9</t>
  </si>
  <si>
    <t>JOHN</t>
  </si>
  <si>
    <t>1044603320</t>
  </si>
  <si>
    <t>44603320</t>
  </si>
  <si>
    <t>ROGELIO EFRAIN</t>
  </si>
  <si>
    <t>1001227621</t>
  </si>
  <si>
    <t>01227621</t>
  </si>
  <si>
    <t>1129114021E1</t>
  </si>
  <si>
    <t>ALFONSO SERAPIO</t>
  </si>
  <si>
    <t>1001304744</t>
  </si>
  <si>
    <t>01304744</t>
  </si>
  <si>
    <t>1129114021E5</t>
  </si>
  <si>
    <t>BETO CELESTINO</t>
  </si>
  <si>
    <t>1001223490</t>
  </si>
  <si>
    <t>01223490</t>
  </si>
  <si>
    <t>1129114021E6</t>
  </si>
  <si>
    <t>MAGDA LUISA</t>
  </si>
  <si>
    <t>1001306315</t>
  </si>
  <si>
    <t>01306315</t>
  </si>
  <si>
    <t>1129114021E8</t>
  </si>
  <si>
    <t>ORFELINA MERCEDES</t>
  </si>
  <si>
    <t>1001222899</t>
  </si>
  <si>
    <t>01222899</t>
  </si>
  <si>
    <t>1129114021E9</t>
  </si>
  <si>
    <t>FREDDY LUCIO</t>
  </si>
  <si>
    <t>1000436072</t>
  </si>
  <si>
    <t>00436072</t>
  </si>
  <si>
    <t>1129114031E1</t>
  </si>
  <si>
    <t>1001223937</t>
  </si>
  <si>
    <t>01223937</t>
  </si>
  <si>
    <t>1129114031E3</t>
  </si>
  <si>
    <t>REASIGNACION POR INTERES PERSONAL DE: TORRES CHOQUEHUANCA, MERY LOURDES, Resolución Nº 11785-2016-AQP SUR</t>
  </si>
  <si>
    <t>SANDRA ZAIDA</t>
  </si>
  <si>
    <t>1041593029</t>
  </si>
  <si>
    <t>41593029</t>
  </si>
  <si>
    <t>1129114031E4</t>
  </si>
  <si>
    <t>CARMEN EUGENIA</t>
  </si>
  <si>
    <t>1001231479</t>
  </si>
  <si>
    <t>01231479</t>
  </si>
  <si>
    <t>1129114031E5</t>
  </si>
  <si>
    <t>CELESTINA PRUDENCIA</t>
  </si>
  <si>
    <t>1001248829</t>
  </si>
  <si>
    <t>01248829</t>
  </si>
  <si>
    <t>1129114031E6</t>
  </si>
  <si>
    <t>SOFIA SILVIA</t>
  </si>
  <si>
    <t>1001320710</t>
  </si>
  <si>
    <t>01320710</t>
  </si>
  <si>
    <t>1129114031E7</t>
  </si>
  <si>
    <t>1001285461</t>
  </si>
  <si>
    <t>01285461</t>
  </si>
  <si>
    <t>1041380534</t>
  </si>
  <si>
    <t>41380534</t>
  </si>
  <si>
    <t>921491216914</t>
  </si>
  <si>
    <t>JUSTA</t>
  </si>
  <si>
    <t>1001204276</t>
  </si>
  <si>
    <t>01204276</t>
  </si>
  <si>
    <t>10</t>
  </si>
  <si>
    <t>VILMA YANET</t>
  </si>
  <si>
    <t>1001319233</t>
  </si>
  <si>
    <t>01319233</t>
  </si>
  <si>
    <t>1129114021E0</t>
  </si>
  <si>
    <t>1002378494</t>
  </si>
  <si>
    <t>02378494</t>
  </si>
  <si>
    <t>1129114021E4</t>
  </si>
  <si>
    <t>CESE POR INCAPACIDAD FISICA O MENTAL DE: MARTINEZ CATACORA, RAUL, Resolución Nº 1191-11-UGELP</t>
  </si>
  <si>
    <t>HUGO WALTER</t>
  </si>
  <si>
    <t>1002424417</t>
  </si>
  <si>
    <t>02424417</t>
  </si>
  <si>
    <t>1129114021E7</t>
  </si>
  <si>
    <t>1001771368</t>
  </si>
  <si>
    <t>01771368</t>
  </si>
  <si>
    <t>1129114031E2</t>
  </si>
  <si>
    <t>AZANO</t>
  </si>
  <si>
    <t>1001250171</t>
  </si>
  <si>
    <t>01250171</t>
  </si>
  <si>
    <t>1130212511E4</t>
  </si>
  <si>
    <t>ROTACION DE PERSONAL ADMINISTRATIVO DE:OLAGUIVEL QUENTA, MARTHA MARGOT, Resolución N° 3418-2017-UGELP</t>
  </si>
  <si>
    <t>21C000113699</t>
  </si>
  <si>
    <t>HUGO ANDRE</t>
  </si>
  <si>
    <t>71710965</t>
  </si>
  <si>
    <t>40404230</t>
  </si>
  <si>
    <t>21C000113782</t>
  </si>
  <si>
    <t>TUNI</t>
  </si>
  <si>
    <t>ELIANA CLOTILDE</t>
  </si>
  <si>
    <t>01699295</t>
  </si>
  <si>
    <t>21C000113801</t>
  </si>
  <si>
    <t>BARRETO</t>
  </si>
  <si>
    <t>FILOMENA GLADYS</t>
  </si>
  <si>
    <t>01835748</t>
  </si>
  <si>
    <t>21C000113822</t>
  </si>
  <si>
    <t>RUVEN SAMUEL</t>
  </si>
  <si>
    <t>01211912</t>
  </si>
  <si>
    <t>21C000113843</t>
  </si>
  <si>
    <t>01300065</t>
  </si>
  <si>
    <t>0578955</t>
  </si>
  <si>
    <t>LY103060</t>
  </si>
  <si>
    <t>IES SAN AGUSTIN COATA</t>
  </si>
  <si>
    <t>1117114132E4</t>
  </si>
  <si>
    <t>UBICACION DE PROFESORES (de Directivo a Profesor) DE:VILCA VILCA, JUAN</t>
  </si>
  <si>
    <t>JOSE BERNARDO</t>
  </si>
  <si>
    <t>1001213761</t>
  </si>
  <si>
    <t>01213761</t>
  </si>
  <si>
    <t>BENAVIDEZ</t>
  </si>
  <si>
    <t>FERNANDO RAFAEL</t>
  </si>
  <si>
    <t>1001309270</t>
  </si>
  <si>
    <t>01309270</t>
  </si>
  <si>
    <t>1117114112E0</t>
  </si>
  <si>
    <t>REASIGNACION POR UNIDAD FAMILIAR DE:ARUHUANCA AROAPAZA, ARTURO, Resolución N° 4663-15-UGELP</t>
  </si>
  <si>
    <t>QUENALLATA</t>
  </si>
  <si>
    <t>1001314747</t>
  </si>
  <si>
    <t>01314747</t>
  </si>
  <si>
    <t>1117114112E2</t>
  </si>
  <si>
    <t>DESIGNACION COMO DIRECTIVO DE: ABARCA TALAVERA, WILLIAM ALBERTO SEGUN RSG Nº 279-2016</t>
  </si>
  <si>
    <t>1043152382</t>
  </si>
  <si>
    <t>43152382</t>
  </si>
  <si>
    <t>1117114112E3</t>
  </si>
  <si>
    <t>CESE POR FALLECIMIENTO DE: ANDRADE VILCA, SAMUEL PORFIRIO, Resolución Nº 2917-16-UGELP</t>
  </si>
  <si>
    <t>ARIOSTO</t>
  </si>
  <si>
    <t>1001335728</t>
  </si>
  <si>
    <t>01335728</t>
  </si>
  <si>
    <t>1117114112E4</t>
  </si>
  <si>
    <t>REASIGNACION POR SALUD DE:HUANCA QUISPE, FATIMA, Resolución N° 3881-14-UGELP</t>
  </si>
  <si>
    <t>BETTY RAQUEL</t>
  </si>
  <si>
    <t>1001340783</t>
  </si>
  <si>
    <t>01340783</t>
  </si>
  <si>
    <t>1117114112E5</t>
  </si>
  <si>
    <t>CESE DE : CAHUANA FLORES, VICENTE, Resolución Nº 1248-10-UGELP</t>
  </si>
  <si>
    <t>AMERICO</t>
  </si>
  <si>
    <t>1001306633</t>
  </si>
  <si>
    <t>01306633</t>
  </si>
  <si>
    <t>1117114112E7</t>
  </si>
  <si>
    <t>JUSTO PASCUAL</t>
  </si>
  <si>
    <t>1001229281</t>
  </si>
  <si>
    <t>01229281</t>
  </si>
  <si>
    <t>1117114112E8</t>
  </si>
  <si>
    <t>SOLEDAD SILVIA</t>
  </si>
  <si>
    <t>1001543381</t>
  </si>
  <si>
    <t>01543381</t>
  </si>
  <si>
    <t>1117114112E9</t>
  </si>
  <si>
    <t>LOURDES VILMA</t>
  </si>
  <si>
    <t>1001307986</t>
  </si>
  <si>
    <t>01307986</t>
  </si>
  <si>
    <t>IDANIA EUNICE</t>
  </si>
  <si>
    <t>1001558774</t>
  </si>
  <si>
    <t>01558774</t>
  </si>
  <si>
    <t>1117114122E0</t>
  </si>
  <si>
    <t>1001295960</t>
  </si>
  <si>
    <t>01295960</t>
  </si>
  <si>
    <t>1117114122E1</t>
  </si>
  <si>
    <t>RETIRO DEL SERVICIO POR LA 2da. DISPOSICION COMPLEMENTARIA TRANSITORIA Y FINAL LEY Nº 29944 DE: FLORES ACERO, JACINTA</t>
  </si>
  <si>
    <t>LIVIA SILVIA</t>
  </si>
  <si>
    <t>1001208489</t>
  </si>
  <si>
    <t>01208489</t>
  </si>
  <si>
    <t>1117114122E3</t>
  </si>
  <si>
    <t>EMIGDIO</t>
  </si>
  <si>
    <t>1002392651</t>
  </si>
  <si>
    <t>02392651</t>
  </si>
  <si>
    <t>1117114122E4</t>
  </si>
  <si>
    <t>EDGAR SANDRO</t>
  </si>
  <si>
    <t>1001296571</t>
  </si>
  <si>
    <t>01296571</t>
  </si>
  <si>
    <t>1001325005</t>
  </si>
  <si>
    <t>01325005</t>
  </si>
  <si>
    <t>1117114122E6</t>
  </si>
  <si>
    <t>DEMETRIO LUIS</t>
  </si>
  <si>
    <t>1001297757</t>
  </si>
  <si>
    <t>01297757</t>
  </si>
  <si>
    <t>1117114122E7</t>
  </si>
  <si>
    <t>REASIGNACION DE PERSONAL DOCENTE : PANCA HUMPIRI, JULIA, Resolución Nº 109-07-UGELP</t>
  </si>
  <si>
    <t>HAYDE YSABEL</t>
  </si>
  <si>
    <t>1001323163</t>
  </si>
  <si>
    <t>01323163</t>
  </si>
  <si>
    <t>1117114122E8</t>
  </si>
  <si>
    <t>REASIGNACION DE PERSONAL DOCENTE : PARICAHUA MAMANI, ZENAIDA ODILIA, Resolución Nº 1487-04</t>
  </si>
  <si>
    <t>1001224482</t>
  </si>
  <si>
    <t>01224482</t>
  </si>
  <si>
    <t>1117114122E9</t>
  </si>
  <si>
    <t>CESE DE PERSONAL NOMBRADO : PAYE SOSA, ISAC, Resolución Nº 3767-2002</t>
  </si>
  <si>
    <t>JILAJA</t>
  </si>
  <si>
    <t>1001332342</t>
  </si>
  <si>
    <t>01332342</t>
  </si>
  <si>
    <t>1117114132E0</t>
  </si>
  <si>
    <t>TRANSFERENCIA DE PRESUPUESTO DEL PLIEGO 10</t>
  </si>
  <si>
    <t>CALLE</t>
  </si>
  <si>
    <t>1002429297</t>
  </si>
  <si>
    <t>02429297</t>
  </si>
  <si>
    <t>1117114132E1</t>
  </si>
  <si>
    <t>1001308378</t>
  </si>
  <si>
    <t>01308378</t>
  </si>
  <si>
    <t>1117114132E2</t>
  </si>
  <si>
    <t>1117114132E3</t>
  </si>
  <si>
    <t>CESE POR LIMITE DE EDAD DE: SUASACA CCALLA, EDILBERTO, Resolución Nº 2030-16-UGELP</t>
  </si>
  <si>
    <t>1117114132E5</t>
  </si>
  <si>
    <t>REASIGNACION POR INTERES PERSONAL DE:CHINO VILCA, GUSMAN EDUARDO, Resolución N° 3209-12-UGELP</t>
  </si>
  <si>
    <t>URIA</t>
  </si>
  <si>
    <t>ANYELI</t>
  </si>
  <si>
    <t>1070033561</t>
  </si>
  <si>
    <t>70033561</t>
  </si>
  <si>
    <t>1117114142E1</t>
  </si>
  <si>
    <t>PRESUPUESTO PAP LEY 28701 D.S.061-2006-EF</t>
  </si>
  <si>
    <t>SEGUNDO</t>
  </si>
  <si>
    <t>1001234251</t>
  </si>
  <si>
    <t>01234251</t>
  </si>
  <si>
    <t>1181515311E6</t>
  </si>
  <si>
    <t>DESIGNACION COMO DIRECTIVO DE I.E. (R.S.G. 1551-2014) DE GUTIERREZ GALLEGOS, ESTHER BETTY</t>
  </si>
  <si>
    <t>DANIA LUZ</t>
  </si>
  <si>
    <t>1070377294</t>
  </si>
  <si>
    <t>70377294</t>
  </si>
  <si>
    <t>GABRIELA YENNY</t>
  </si>
  <si>
    <t>23</t>
  </si>
  <si>
    <t>1043292138</t>
  </si>
  <si>
    <t>43292138</t>
  </si>
  <si>
    <t>PALAZUELOS</t>
  </si>
  <si>
    <t>SAUL FERNANDO</t>
  </si>
  <si>
    <t>1044354874</t>
  </si>
  <si>
    <t>44354874</t>
  </si>
  <si>
    <t>LICOTA</t>
  </si>
  <si>
    <t>1001854992</t>
  </si>
  <si>
    <t>01854992</t>
  </si>
  <si>
    <t>1117114122E2</t>
  </si>
  <si>
    <t>REASIGNACION POR UNIDAD FAMILIAR DE:GUTIERREZ GUTIERREZ, MIGUEL ANGEL, Resolución N° 3178-12-UGELP</t>
  </si>
  <si>
    <t>1001211525</t>
  </si>
  <si>
    <t>01211525</t>
  </si>
  <si>
    <t>1117114112E6</t>
  </si>
  <si>
    <t>1001253052</t>
  </si>
  <si>
    <t>01253052</t>
  </si>
  <si>
    <t>1117114132E8</t>
  </si>
  <si>
    <t>REUBICACION DE PLAZA RD_015-UGELP</t>
  </si>
  <si>
    <t>1002386352</t>
  </si>
  <si>
    <t>02386352</t>
  </si>
  <si>
    <t>1161114421E8</t>
  </si>
  <si>
    <t>ROTACION DE PERSONAL ADMINISTRATIVO DE:SOTO CONDORI, TOMAS, Resolución N° 614-16-UGELP</t>
  </si>
  <si>
    <t>QUISPETUPA</t>
  </si>
  <si>
    <t>1042364400</t>
  </si>
  <si>
    <t>42364400</t>
  </si>
  <si>
    <t>21C000113712</t>
  </si>
  <si>
    <t>01220208</t>
  </si>
  <si>
    <t>21C000113715</t>
  </si>
  <si>
    <t>RENAN</t>
  </si>
  <si>
    <t>01333842</t>
  </si>
  <si>
    <t>DIENE ROXANA</t>
  </si>
  <si>
    <t>43184578</t>
  </si>
  <si>
    <t>44854655</t>
  </si>
  <si>
    <t>21C000113784</t>
  </si>
  <si>
    <t>01316319</t>
  </si>
  <si>
    <t>21C000113805</t>
  </si>
  <si>
    <t>WALTER FREDY</t>
  </si>
  <si>
    <t>01556960</t>
  </si>
  <si>
    <t>21C000113826</t>
  </si>
  <si>
    <t>01335175</t>
  </si>
  <si>
    <t>21C000113847</t>
  </si>
  <si>
    <t>RIGOBERTO ANTONIO</t>
  </si>
  <si>
    <t>01850973</t>
  </si>
  <si>
    <t>1023647</t>
  </si>
  <si>
    <t>LY103080</t>
  </si>
  <si>
    <t>IES SAJANACACHI</t>
  </si>
  <si>
    <t>1119114112E0</t>
  </si>
  <si>
    <t>UBICACION DE PROFESORES (de Directivo a Profesor) DE:CALSIN CALLA, ARMANDO</t>
  </si>
  <si>
    <t>ABRAHAM ROBERTO</t>
  </si>
  <si>
    <t>1001305744</t>
  </si>
  <si>
    <t>01305744</t>
  </si>
  <si>
    <t>1119114112E2</t>
  </si>
  <si>
    <t>REASIGNACION POR INTERES PERSONAL DE:APAZA JUSTO, JUANITO, Resolución N° 0705-2014-UGELP</t>
  </si>
  <si>
    <t>1001214783</t>
  </si>
  <si>
    <t>01214783</t>
  </si>
  <si>
    <t>1119114112E3</t>
  </si>
  <si>
    <t>1001214894</t>
  </si>
  <si>
    <t>01214894</t>
  </si>
  <si>
    <t>1119114112E5</t>
  </si>
  <si>
    <t>1001201000</t>
  </si>
  <si>
    <t>01201000</t>
  </si>
  <si>
    <t>1119114112E6</t>
  </si>
  <si>
    <t>1029552072</t>
  </si>
  <si>
    <t>29552072</t>
  </si>
  <si>
    <t>YTO</t>
  </si>
  <si>
    <t>WALTER HENRY</t>
  </si>
  <si>
    <t>43157854</t>
  </si>
  <si>
    <t>1119114112E7</t>
  </si>
  <si>
    <t>VIDALIO</t>
  </si>
  <si>
    <t>1001259593</t>
  </si>
  <si>
    <t>01259593</t>
  </si>
  <si>
    <t>1119114112E8</t>
  </si>
  <si>
    <t>ETELBULDO</t>
  </si>
  <si>
    <t>1001802164</t>
  </si>
  <si>
    <t>01802164</t>
  </si>
  <si>
    <t>1119114112E9</t>
  </si>
  <si>
    <t>REASIGNACION DE : HUAQUISTO QUISPE, WASHINGTON NATALIO, Resolución Nº 1226-09-UGELP</t>
  </si>
  <si>
    <t>HUALLPACHOQUE</t>
  </si>
  <si>
    <t>ELIZA LORENA</t>
  </si>
  <si>
    <t>1001288590</t>
  </si>
  <si>
    <t>01288590</t>
  </si>
  <si>
    <t>1119114122E1</t>
  </si>
  <si>
    <t>YONY RICARDO</t>
  </si>
  <si>
    <t>1043711763</t>
  </si>
  <si>
    <t>43711763</t>
  </si>
  <si>
    <t>1001306743</t>
  </si>
  <si>
    <t>01306743</t>
  </si>
  <si>
    <t>1119114112E4</t>
  </si>
  <si>
    <t>ROTACION POR ESPECIALID.DOCENTE/ASCENSO ADMINISTRATIVO : BALCONA CUNO, JULIO JESUS, Resolu</t>
  </si>
  <si>
    <t>ARMANDO REMIGIO</t>
  </si>
  <si>
    <t>1001284750</t>
  </si>
  <si>
    <t>01284750</t>
  </si>
  <si>
    <t>0522193</t>
  </si>
  <si>
    <t>LY103082</t>
  </si>
  <si>
    <t>IES SAN JUAN DE HUATTA</t>
  </si>
  <si>
    <t>1139114112E0</t>
  </si>
  <si>
    <t>UBICACION DE PROFESORES (de Directivo a Profesor) DE:CALLATA CONDORI, JUAN MARIO</t>
  </si>
  <si>
    <t>CARLOS BERNARDO</t>
  </si>
  <si>
    <t>1024715468</t>
  </si>
  <si>
    <t>24715468</t>
  </si>
  <si>
    <t>1139114112E2</t>
  </si>
  <si>
    <t>CALLI</t>
  </si>
  <si>
    <t>1002362177</t>
  </si>
  <si>
    <t>02362177</t>
  </si>
  <si>
    <t>1139114112E4</t>
  </si>
  <si>
    <t>1002421745</t>
  </si>
  <si>
    <t>02421745</t>
  </si>
  <si>
    <t>1139114112E5</t>
  </si>
  <si>
    <t>DE AGUIRRE</t>
  </si>
  <si>
    <t>1001214483</t>
  </si>
  <si>
    <t>01214483</t>
  </si>
  <si>
    <t>1139114112E7</t>
  </si>
  <si>
    <t>1139114112E8</t>
  </si>
  <si>
    <t>AMELIA TOMASA</t>
  </si>
  <si>
    <t>1001227485</t>
  </si>
  <si>
    <t>01227485</t>
  </si>
  <si>
    <t>1139114122E0</t>
  </si>
  <si>
    <t>REUBICACION Y/O ADECUACION DE PLAZA VACANTE : Resolución Nº 1362-08-UGELP</t>
  </si>
  <si>
    <t>WILBERTO</t>
  </si>
  <si>
    <t>1001321578</t>
  </si>
  <si>
    <t>01321578</t>
  </si>
  <si>
    <t>1139114122E1</t>
  </si>
  <si>
    <t>REASIGNACION DE QUISPE ALAVE, EMILIO Nº 4375-16-UGELP</t>
  </si>
  <si>
    <t>BETALIO ERNESTO</t>
  </si>
  <si>
    <t>1001308461</t>
  </si>
  <si>
    <t>01308461</t>
  </si>
  <si>
    <t>1139114122E3</t>
  </si>
  <si>
    <t>CESE POR FALLECIMIENTO DE: ROMERO VARGAS, CLARA ELENA, Resolución Nº 3495-15-UGELP</t>
  </si>
  <si>
    <t>1002288430</t>
  </si>
  <si>
    <t>02288430</t>
  </si>
  <si>
    <t>1139114122E5</t>
  </si>
  <si>
    <t>SERGIO GABRIEL</t>
  </si>
  <si>
    <t>1001225378</t>
  </si>
  <si>
    <t>01225378</t>
  </si>
  <si>
    <t>1139114122E6</t>
  </si>
  <si>
    <t>ROSA SENAIDA</t>
  </si>
  <si>
    <t>1001209790</t>
  </si>
  <si>
    <t>01209790</t>
  </si>
  <si>
    <t>1139114122E7</t>
  </si>
  <si>
    <t>REASIGNACION DE PERSONAL NOMBRADO : ARO ATENCIO, ELISBAN MELITON, Resolución Nº 035-07-UGEL-ILAVE</t>
  </si>
  <si>
    <t>1001267162</t>
  </si>
  <si>
    <t>01267162</t>
  </si>
  <si>
    <t>1139114122E8</t>
  </si>
  <si>
    <t>REASIGNACION POR SALUD DE:QUISPE GALVEZ, ALEJANDRINA MIRIAM, Resolución N° 3684-16-UGELP</t>
  </si>
  <si>
    <t>CLOTILDE LUCILA</t>
  </si>
  <si>
    <t>1001213210</t>
  </si>
  <si>
    <t>01213210</t>
  </si>
  <si>
    <t>1139114122E9</t>
  </si>
  <si>
    <t>WILBER SAMUEL</t>
  </si>
  <si>
    <t>01297188</t>
  </si>
  <si>
    <t>ANTEZANA</t>
  </si>
  <si>
    <t>GILMA ROSARIO</t>
  </si>
  <si>
    <t>1041107763</t>
  </si>
  <si>
    <t>41107763</t>
  </si>
  <si>
    <t>EDWIN RODRIGO</t>
  </si>
  <si>
    <t>1045317557</t>
  </si>
  <si>
    <t>45317557</t>
  </si>
  <si>
    <t>VIGILIA ANA</t>
  </si>
  <si>
    <t>1040086327</t>
  </si>
  <si>
    <t>40086327</t>
  </si>
  <si>
    <t>1139114112E3</t>
  </si>
  <si>
    <t>CESE POR LIMITE DE EDAD DE: DUEÑAS SILVA, ANDRES AVELINO, Resolución Nº 3992-16-UGELP</t>
  </si>
  <si>
    <t>MARLENI JULIA</t>
  </si>
  <si>
    <t>1029606377</t>
  </si>
  <si>
    <t>29606377</t>
  </si>
  <si>
    <t>1139114112E9</t>
  </si>
  <si>
    <t>CONSUELO ISABEL</t>
  </si>
  <si>
    <t>1001220504</t>
  </si>
  <si>
    <t>01220504</t>
  </si>
  <si>
    <t>1139114112E6</t>
  </si>
  <si>
    <t>ROTACION DE PERSONAL ADMINISTRATIVO DE:TUCO CHAMBI, JACINTA, Resolución N° 1971-2017-UGELP</t>
  </si>
  <si>
    <t>LUCY ANA</t>
  </si>
  <si>
    <t>1001344938</t>
  </si>
  <si>
    <t>01344938</t>
  </si>
  <si>
    <t>1139114122E4</t>
  </si>
  <si>
    <t>1001255020</t>
  </si>
  <si>
    <t>01255020</t>
  </si>
  <si>
    <t>21C000113700</t>
  </si>
  <si>
    <t>LILA MARLINA</t>
  </si>
  <si>
    <t>01305921</t>
  </si>
  <si>
    <t>01296957</t>
  </si>
  <si>
    <t>YOVANNA</t>
  </si>
  <si>
    <t>01340957</t>
  </si>
  <si>
    <t>21C000113802</t>
  </si>
  <si>
    <t>40932539</t>
  </si>
  <si>
    <t>21C000113823</t>
  </si>
  <si>
    <t>43392070</t>
  </si>
  <si>
    <t>21C000113844</t>
  </si>
  <si>
    <t>ELIANA VILMA</t>
  </si>
  <si>
    <t>41137178</t>
  </si>
  <si>
    <t>1023688</t>
  </si>
  <si>
    <t>LY103105</t>
  </si>
  <si>
    <t>IES TECNICO INDUSTRIAL TAHUANTINSUYO SUCASCO</t>
  </si>
  <si>
    <t>1161214122E1</t>
  </si>
  <si>
    <t>DAVID DAYMAN</t>
  </si>
  <si>
    <t>1001226173</t>
  </si>
  <si>
    <t>01226173</t>
  </si>
  <si>
    <t>1152113411E7</t>
  </si>
  <si>
    <t>REUBICACION DE PLAZA VACANTE: Resolución Nº 2303-10-UGELP</t>
  </si>
  <si>
    <t>GEMELO SULPICIO</t>
  </si>
  <si>
    <t>1001503242</t>
  </si>
  <si>
    <t>01503242</t>
  </si>
  <si>
    <t>1161214112E2</t>
  </si>
  <si>
    <t>ASCENSO A CARGO DIRECTIVO : CALDERON AROAPAZA, DAVID</t>
  </si>
  <si>
    <t>1001235315</t>
  </si>
  <si>
    <t>01235315</t>
  </si>
  <si>
    <t>1161214112E3</t>
  </si>
  <si>
    <t>1001297655</t>
  </si>
  <si>
    <t>01297655</t>
  </si>
  <si>
    <t>1161214112E4</t>
  </si>
  <si>
    <t>1002435539</t>
  </si>
  <si>
    <t>02435539</t>
  </si>
  <si>
    <t>1161214112E5</t>
  </si>
  <si>
    <t>RETIRO DEL SERVICIO POR LA 2da. DISPOSICION COMPLEMENTARIA TRANSITORIA Y FINAL LEY Nº 29944 DE: PEREZ MORENO, MIGUEL ANGEL</t>
  </si>
  <si>
    <t>1001201549</t>
  </si>
  <si>
    <t>01201549</t>
  </si>
  <si>
    <t>1161214112E6</t>
  </si>
  <si>
    <t>VALVERDE</t>
  </si>
  <si>
    <t>MIRYAM DOMINGA</t>
  </si>
  <si>
    <t>1001817039</t>
  </si>
  <si>
    <t>01817039</t>
  </si>
  <si>
    <t>1161214112E7</t>
  </si>
  <si>
    <t>1001234149</t>
  </si>
  <si>
    <t>01234149</t>
  </si>
  <si>
    <t>1161214112E8</t>
  </si>
  <si>
    <t>1002413623</t>
  </si>
  <si>
    <t>02413623</t>
  </si>
  <si>
    <t>1161214122E2</t>
  </si>
  <si>
    <t>JOVANY EMPERATRIZ</t>
  </si>
  <si>
    <t>1001318359</t>
  </si>
  <si>
    <t>01318359</t>
  </si>
  <si>
    <t>1161214122E4</t>
  </si>
  <si>
    <t>REUBICACION Y/O ADECUACION DE PLAZA VACANTE : Resolución Nº .</t>
  </si>
  <si>
    <t>1006049720</t>
  </si>
  <si>
    <t>06049720</t>
  </si>
  <si>
    <t>1161214122E5</t>
  </si>
  <si>
    <t>CAPQUEQUI</t>
  </si>
  <si>
    <t>MARIO IGNACIO</t>
  </si>
  <si>
    <t>1002167939</t>
  </si>
  <si>
    <t>02167939</t>
  </si>
  <si>
    <t>1161214122E6</t>
  </si>
  <si>
    <t>REUBICACION Y/O ADECUACION DE PLAZA VACANTE : Resolución Nº 427-06-UGELP</t>
  </si>
  <si>
    <t>EDUARDO IGNACIO</t>
  </si>
  <si>
    <t>1001314531</t>
  </si>
  <si>
    <t>01314531</t>
  </si>
  <si>
    <t>SONIA GABINA</t>
  </si>
  <si>
    <t>1044752387</t>
  </si>
  <si>
    <t>44752387</t>
  </si>
  <si>
    <t>1161214122E7</t>
  </si>
  <si>
    <t>CESE POR INCAPACIDAD FISICA O MENTAL DE: CANQUI CRUZ, APOLINARIA, Resolución Nº 2222-22-UGELP</t>
  </si>
  <si>
    <t>JUAN TEODORO</t>
  </si>
  <si>
    <t>1001317436</t>
  </si>
  <si>
    <t>01317436</t>
  </si>
  <si>
    <t>1161214122E8</t>
  </si>
  <si>
    <t>CESE POR FALLECIMIENTO DE: PERALTA MAMANI, ANGEL ADRIAN, Resolución Nº 458-16-UGELP</t>
  </si>
  <si>
    <t>GINO ENRICO</t>
  </si>
  <si>
    <t>1001325044</t>
  </si>
  <si>
    <t>01325044</t>
  </si>
  <si>
    <t>YEMIRA</t>
  </si>
  <si>
    <t>1001341960</t>
  </si>
  <si>
    <t>01341960</t>
  </si>
  <si>
    <t>YURY DELIO</t>
  </si>
  <si>
    <t>1029220022</t>
  </si>
  <si>
    <t>29220022</t>
  </si>
  <si>
    <t>1001306858</t>
  </si>
  <si>
    <t>01306858</t>
  </si>
  <si>
    <t>1161214112E9</t>
  </si>
  <si>
    <t>CESE POR LIMITE DE EDAD DE: ZAGA BUSTINZA, JOSE ARMANDO, Resolución Nº 4001-16-UGELP</t>
  </si>
  <si>
    <t>DEL PINO</t>
  </si>
  <si>
    <t>1001317465</t>
  </si>
  <si>
    <t>01317465</t>
  </si>
  <si>
    <t>1161214112E0</t>
  </si>
  <si>
    <t>ROTACION DE PERSONAL ADMINISTRATIVO DE:MAMANI CUTIPA, ALFONSO DEMETRIO, Resolución N° 3275-15-UGELP</t>
  </si>
  <si>
    <t>LEOPOLDO</t>
  </si>
  <si>
    <t>1001208198</t>
  </si>
  <si>
    <t>01208198</t>
  </si>
  <si>
    <t>1161214122E9</t>
  </si>
  <si>
    <t>ASCENSO ADMINISTRATIVO DE:SALAS ZARATE, RUTH DELIA, Resolución N° 0073-2014-UGELP</t>
  </si>
  <si>
    <t>GONZALO AQUILINO</t>
  </si>
  <si>
    <t>1001228789</t>
  </si>
  <si>
    <t>01228789</t>
  </si>
  <si>
    <t>1164113711E8</t>
  </si>
  <si>
    <t>ROTACION DE PERSONAL ADMINISTRATIVO DE:SALAS ZARATE, RUTH DELIA, Resolución N° 3279-15-UGELP</t>
  </si>
  <si>
    <t>MARTHA MATILDE</t>
  </si>
  <si>
    <t>1001307087</t>
  </si>
  <si>
    <t>01307087</t>
  </si>
  <si>
    <t>21C000113707</t>
  </si>
  <si>
    <t>LILY ZARAGONITA</t>
  </si>
  <si>
    <t>80023844</t>
  </si>
  <si>
    <t>21C000113789</t>
  </si>
  <si>
    <t>43391827</t>
  </si>
  <si>
    <t>21C000113810</t>
  </si>
  <si>
    <t>GUIDO RICARDO</t>
  </si>
  <si>
    <t>01692705</t>
  </si>
  <si>
    <t>21C000113831</t>
  </si>
  <si>
    <t>GRANDE</t>
  </si>
  <si>
    <t>01295279</t>
  </si>
  <si>
    <t>21C000113852</t>
  </si>
  <si>
    <t>42295835</t>
  </si>
  <si>
    <t>0239723</t>
  </si>
  <si>
    <t>LY113020</t>
  </si>
  <si>
    <t>IES ENRIQUE TORRES BELON CHAPA</t>
  </si>
  <si>
    <t>1113114212E7</t>
  </si>
  <si>
    <t>CESE POR LIMITE DE EDAD DE: MALAGA MALAGA, ALBERTO, Resolución Nº 2764-2013-UGELP</t>
  </si>
  <si>
    <t>LIZBETH</t>
  </si>
  <si>
    <t>1001324175</t>
  </si>
  <si>
    <t>01324175</t>
  </si>
  <si>
    <t>1113114212E3</t>
  </si>
  <si>
    <t>RETIRO DEL SERVICIO POR LA 2da. DISPOSICION COMPLEMENTARIA TRANSITORIA Y FINAL LEY Nº 29944 DE: CURASI CONDORI, ISIDORO</t>
  </si>
  <si>
    <t>1046080078</t>
  </si>
  <si>
    <t>46080078</t>
  </si>
  <si>
    <t>1113114212E4</t>
  </si>
  <si>
    <t>1001321993</t>
  </si>
  <si>
    <t>01321993</t>
  </si>
  <si>
    <t>MARITZA MIRIAM</t>
  </si>
  <si>
    <t>1001335362</t>
  </si>
  <si>
    <t>01335362</t>
  </si>
  <si>
    <t>1113114212E5</t>
  </si>
  <si>
    <t>DESIGNACION COMO DIRECTIVO DE: CHAMBI COLQUE, CARLOS BERNARDO SEGUN RSG Nº 279-2016</t>
  </si>
  <si>
    <t>1113114212E6</t>
  </si>
  <si>
    <t>AURELIANO</t>
  </si>
  <si>
    <t>1001556968</t>
  </si>
  <si>
    <t>01556968</t>
  </si>
  <si>
    <t>1113114212E8</t>
  </si>
  <si>
    <t>1001235271</t>
  </si>
  <si>
    <t>01235271</t>
  </si>
  <si>
    <t>1113114212E9</t>
  </si>
  <si>
    <t>DESIGNACION COMO DIRECTIVO DE: MENDOZA PACOMPIA, TOMAS SEGUN RSG Nº 279-2016</t>
  </si>
  <si>
    <t>1113114222E1</t>
  </si>
  <si>
    <t>43156358</t>
  </si>
  <si>
    <t>SIMON ILADIO</t>
  </si>
  <si>
    <t>1001214150</t>
  </si>
  <si>
    <t>01214150</t>
  </si>
  <si>
    <t>1113114222E2</t>
  </si>
  <si>
    <t>CESAR GREGORIO</t>
  </si>
  <si>
    <t>1001285663</t>
  </si>
  <si>
    <t>01285663</t>
  </si>
  <si>
    <t>1113114222E3</t>
  </si>
  <si>
    <t>1001317476</t>
  </si>
  <si>
    <t>01317476</t>
  </si>
  <si>
    <t>1113114222E4</t>
  </si>
  <si>
    <t>1001318415</t>
  </si>
  <si>
    <t>01318415</t>
  </si>
  <si>
    <t>1113114222E5</t>
  </si>
  <si>
    <t>CESE POR INCAPACIDAD FISICA O MENTAL DE: SILVA SANCHEZ, JOSE HIPOLITO, Resolución Nº 895-13-UGELP</t>
  </si>
  <si>
    <t>ALODIA</t>
  </si>
  <si>
    <t>1001212002</t>
  </si>
  <si>
    <t>01212002</t>
  </si>
  <si>
    <t>1113114222E9</t>
  </si>
  <si>
    <t>REASIGNACION POR INTERES PERSONAL DE:COILA ROJAS, OLIMPIA MARIA, Resolución N° 4382-15-UGELP</t>
  </si>
  <si>
    <t>CCORI</t>
  </si>
  <si>
    <t>DORA HERMINIA</t>
  </si>
  <si>
    <t>1001222710</t>
  </si>
  <si>
    <t>01222710</t>
  </si>
  <si>
    <t>1113114232E1</t>
  </si>
  <si>
    <t>YANET YOMARA</t>
  </si>
  <si>
    <t>1041045563</t>
  </si>
  <si>
    <t>41045563</t>
  </si>
  <si>
    <t>921471216911</t>
  </si>
  <si>
    <t>1001314657</t>
  </si>
  <si>
    <t>01314657</t>
  </si>
  <si>
    <t>CHOQUEJAHUA</t>
  </si>
  <si>
    <t>1044576441</t>
  </si>
  <si>
    <t>44576441</t>
  </si>
  <si>
    <t>1113114212E0</t>
  </si>
  <si>
    <t>CESE POR LIMITE DE EDAD DE: PACOMPIA CRUZ, LUPE RUPERTA, Resolución Nº 2023-16-UGELP</t>
  </si>
  <si>
    <t>1113114222E7</t>
  </si>
  <si>
    <t>ROTACION DE PERSONAL ADMINISTRATIVO DE:QUISPE SALAZAR, APOLINARIO, Resolución N° 1975-2017-UGELP</t>
  </si>
  <si>
    <t>RICHARD</t>
  </si>
  <si>
    <t>1042472605</t>
  </si>
  <si>
    <t>42472605</t>
  </si>
  <si>
    <t>1113114212E2</t>
  </si>
  <si>
    <t>1113114222E6</t>
  </si>
  <si>
    <t>1001223036</t>
  </si>
  <si>
    <t>01223036</t>
  </si>
  <si>
    <t>1113114222E8</t>
  </si>
  <si>
    <t>ROTACION DE PERSONAL ADMINISTRATIVO DE:MAMANI CHIPANA, LUCILA, Resolución N° 3280-15-UGELP</t>
  </si>
  <si>
    <t>CAHUARI</t>
  </si>
  <si>
    <t>ROLANDO HUGO</t>
  </si>
  <si>
    <t>1001293799</t>
  </si>
  <si>
    <t>01293799</t>
  </si>
  <si>
    <t>21C000113692</t>
  </si>
  <si>
    <t>EDWARD BEETHOVEN</t>
  </si>
  <si>
    <t>46929693</t>
  </si>
  <si>
    <t>BORNAS</t>
  </si>
  <si>
    <t>ISELA DIANA</t>
  </si>
  <si>
    <t>01323398</t>
  </si>
  <si>
    <t>21C000113792</t>
  </si>
  <si>
    <t>BERNARDINO</t>
  </si>
  <si>
    <t>43016427</t>
  </si>
  <si>
    <t>21C000113813</t>
  </si>
  <si>
    <t>WASHINGTON EDGAR</t>
  </si>
  <si>
    <t>45490672</t>
  </si>
  <si>
    <t>21C000113834</t>
  </si>
  <si>
    <t>JUAN RENE</t>
  </si>
  <si>
    <t>01322909</t>
  </si>
  <si>
    <t>0474452</t>
  </si>
  <si>
    <t>LY113050</t>
  </si>
  <si>
    <t>IES JOSE CARLOS MARIATEGUI CAPACHICA</t>
  </si>
  <si>
    <t>1116114212E0</t>
  </si>
  <si>
    <t>1001543538</t>
  </si>
  <si>
    <t>01543538</t>
  </si>
  <si>
    <t>1116114212E2</t>
  </si>
  <si>
    <t>REASIGNACION DE PERSONAL DOCENTE : ADUVIRI CASTILLO, EFRAIN, Resolución Nº 247-07-UGELP</t>
  </si>
  <si>
    <t>1001208203</t>
  </si>
  <si>
    <t>01208203</t>
  </si>
  <si>
    <t>1116114212E3</t>
  </si>
  <si>
    <t>1001231864</t>
  </si>
  <si>
    <t>01231864</t>
  </si>
  <si>
    <t>1116114212E4</t>
  </si>
  <si>
    <t>CESE POR LIMITE DE EDAD DE: BIZARRO HILASACA, ALBERTO, Resolución Nº 2760-2013-UGELP</t>
  </si>
  <si>
    <t>FAUSTO PONCIANO</t>
  </si>
  <si>
    <t>1001223968</t>
  </si>
  <si>
    <t>01223968</t>
  </si>
  <si>
    <t>1116114212E5</t>
  </si>
  <si>
    <t>1116114212E6</t>
  </si>
  <si>
    <t>REASIGNACION DE : CALSIN QUISPE, RODOLFO, Resolución Nº 2125-08-UGELSR</t>
  </si>
  <si>
    <t>EDWIN MERCEDES</t>
  </si>
  <si>
    <t>1002406083</t>
  </si>
  <si>
    <t>02406083</t>
  </si>
  <si>
    <t>1116114212E7</t>
  </si>
  <si>
    <t>REASIGNACION POR UNIDAD FAMILIAR DE:VERGARA MAMANI, MASHIEL YUDY, Resolución N° 4374-15-UGELP</t>
  </si>
  <si>
    <t>1001311496</t>
  </si>
  <si>
    <t>01311496</t>
  </si>
  <si>
    <t>1116114212E8</t>
  </si>
  <si>
    <t>DESIGNACION COMO ESPECIALISTA EN EDUCACION DE CHAVEZ FLORES, CESAR GIOVANNY RSG Nº 279-2016</t>
  </si>
  <si>
    <t>1116114212E9</t>
  </si>
  <si>
    <t>CESE DE PERSONAL NOMBRADO : COTRADO MONROY, ISAIAS, Resolución Nº .</t>
  </si>
  <si>
    <t>CHUQUIJA</t>
  </si>
  <si>
    <t>1002414373</t>
  </si>
  <si>
    <t>02414373</t>
  </si>
  <si>
    <t>1116114222E1</t>
  </si>
  <si>
    <t>1001310798</t>
  </si>
  <si>
    <t>01310798</t>
  </si>
  <si>
    <t>1116114222E3</t>
  </si>
  <si>
    <t>1002168592</t>
  </si>
  <si>
    <t>02168592</t>
  </si>
  <si>
    <t>1116114222E4</t>
  </si>
  <si>
    <t>EDUARDO JULIAN</t>
  </si>
  <si>
    <t>1001321050</t>
  </si>
  <si>
    <t>01321050</t>
  </si>
  <si>
    <t>1116114222E5</t>
  </si>
  <si>
    <t>CESE DE PERSONAL NOMBRADO : PANCA SANCHEZ, JULIA INES, Resolución Nº 1499-05-DREP</t>
  </si>
  <si>
    <t>1001789957</t>
  </si>
  <si>
    <t>01789957</t>
  </si>
  <si>
    <t>1116114222E6</t>
  </si>
  <si>
    <t>FELIPA</t>
  </si>
  <si>
    <t>1002431429</t>
  </si>
  <si>
    <t>02431429</t>
  </si>
  <si>
    <t>1116114222E7</t>
  </si>
  <si>
    <t>MANUEL EDGAR</t>
  </si>
  <si>
    <t>1001309999</t>
  </si>
  <si>
    <t>01309999</t>
  </si>
  <si>
    <t>1116114222E8</t>
  </si>
  <si>
    <t>REASIGNACION POR INTERES PERSONAL DE:VILCA TITO, GENARO, Resolución N° 4369-15-UGELP</t>
  </si>
  <si>
    <t>BORIS KAREL</t>
  </si>
  <si>
    <t>1001314725</t>
  </si>
  <si>
    <t>01314725</t>
  </si>
  <si>
    <t>1116114232E4</t>
  </si>
  <si>
    <t>1002386311</t>
  </si>
  <si>
    <t>02386311</t>
  </si>
  <si>
    <t>1116114232E5</t>
  </si>
  <si>
    <t>FLORENCIO PEDRO</t>
  </si>
  <si>
    <t>1001307627</t>
  </si>
  <si>
    <t>01307627</t>
  </si>
  <si>
    <t>921471216912</t>
  </si>
  <si>
    <t>1001322741</t>
  </si>
  <si>
    <t>01322741</t>
  </si>
  <si>
    <t>1040068064</t>
  </si>
  <si>
    <t>40068064</t>
  </si>
  <si>
    <t>YURICO YULIANA</t>
  </si>
  <si>
    <t>22</t>
  </si>
  <si>
    <t>1042724522</t>
  </si>
  <si>
    <t>42724522</t>
  </si>
  <si>
    <t>OLEGARIO HUBERT</t>
  </si>
  <si>
    <t>1042805410</t>
  </si>
  <si>
    <t>42805410</t>
  </si>
  <si>
    <t>1001342626</t>
  </si>
  <si>
    <t>01342626</t>
  </si>
  <si>
    <t>1001844250</t>
  </si>
  <si>
    <t>01844250</t>
  </si>
  <si>
    <t>JOHN CARLOS</t>
  </si>
  <si>
    <t>1029715574</t>
  </si>
  <si>
    <t>29715574</t>
  </si>
  <si>
    <t>1116114222E9</t>
  </si>
  <si>
    <t>REASIGNACION POR INTERES PERSONAL DE:PARI ANDIA, GUILLERMO, Resolución N° 4415-16-UGELP</t>
  </si>
  <si>
    <t>1002166915</t>
  </si>
  <si>
    <t>02166915</t>
  </si>
  <si>
    <t>1116114232E3</t>
  </si>
  <si>
    <t>ROTACION DE PERSONAL ADMINISTRATIVO DE:MAQUERA GARCIA, NORMA NANCY, Resolución N° 616-16-UGELP</t>
  </si>
  <si>
    <t>1001205373</t>
  </si>
  <si>
    <t>01205373</t>
  </si>
  <si>
    <t>1116114222E2</t>
  </si>
  <si>
    <t>ROTACION DE PERSONAL ADMINISTRATIVO DE:FLORES FLORES, APOLINARIO LIBORIO, Resolución N° 612-16-UGELP</t>
  </si>
  <si>
    <t>JUAN ALFREDO</t>
  </si>
  <si>
    <t>1001690966</t>
  </si>
  <si>
    <t>01690966</t>
  </si>
  <si>
    <t>1130114321E6</t>
  </si>
  <si>
    <t>REUBICACION DE PLAZA VACANTE: Resolución Nº 953-12-UGELP</t>
  </si>
  <si>
    <t>PRIMO FELICIANO</t>
  </si>
  <si>
    <t>1001305132</t>
  </si>
  <si>
    <t>01305132</t>
  </si>
  <si>
    <t>21C000113696</t>
  </si>
  <si>
    <t>MARLENE MARITZA</t>
  </si>
  <si>
    <t>01309644</t>
  </si>
  <si>
    <t>AJROTA</t>
  </si>
  <si>
    <t>JUAN WILSON</t>
  </si>
  <si>
    <t>45033616</t>
  </si>
  <si>
    <t>21C000113798</t>
  </si>
  <si>
    <t>21C000113819</t>
  </si>
  <si>
    <t>TOMAS NICANOR</t>
  </si>
  <si>
    <t>01491337</t>
  </si>
  <si>
    <t>21C000113840</t>
  </si>
  <si>
    <t>01315131</t>
  </si>
  <si>
    <t>0578930</t>
  </si>
  <si>
    <t>LY113070</t>
  </si>
  <si>
    <t>IES FRAY SAN MARTIN DE PORRES LLACHON</t>
  </si>
  <si>
    <t>1118114212E3</t>
  </si>
  <si>
    <t>REASIGNACION POR INTERES PERSONAL DE: CHURA ABARCA, PAULINO, Resolución Nº 379-13-UGELP</t>
  </si>
  <si>
    <t>RICARDO GUILLERMO</t>
  </si>
  <si>
    <t>1001310094</t>
  </si>
  <si>
    <t>01310094</t>
  </si>
  <si>
    <t>1118114212E2</t>
  </si>
  <si>
    <t>PERMUTA DE : CALSIN QUISPE, YOHN ELOY, Resolución Nº 854-08-UGELP</t>
  </si>
  <si>
    <t>VICENTE FREDDY</t>
  </si>
  <si>
    <t>1001294004</t>
  </si>
  <si>
    <t>01294004</t>
  </si>
  <si>
    <t>1118114212E5</t>
  </si>
  <si>
    <t>REASIGNACION POR INTERES PERSONAL DE:HUANCA LAYME, MARIA EULOGIA, Resolución N° 2486-11-UGELP</t>
  </si>
  <si>
    <t>WENCESLAO</t>
  </si>
  <si>
    <t>1001333786</t>
  </si>
  <si>
    <t>01333786</t>
  </si>
  <si>
    <t>1118114212E6</t>
  </si>
  <si>
    <t>DESIGNACION COMO DIRECTIVO DE I.E. (R.S.G. 1551-2014) DE JARA AQUISE, SANTOS DIDI</t>
  </si>
  <si>
    <t>CASTELLANOS</t>
  </si>
  <si>
    <t>1001840987</t>
  </si>
  <si>
    <t>01840987</t>
  </si>
  <si>
    <t>1118114212E7</t>
  </si>
  <si>
    <t>ERNESTO EDGAR</t>
  </si>
  <si>
    <t>1001332545</t>
  </si>
  <si>
    <t>01332545</t>
  </si>
  <si>
    <t>1118114212E8</t>
  </si>
  <si>
    <t>REASIGNACION POR INTERES PERSONAL DE:GONZALES CHURATA, LIVIA SILVIA, Resolución N° 4368-15-UGELP</t>
  </si>
  <si>
    <t>LUIS EFRAIN</t>
  </si>
  <si>
    <t>1006294066</t>
  </si>
  <si>
    <t>06294066</t>
  </si>
  <si>
    <t>1118114222E1</t>
  </si>
  <si>
    <t>PERMUTA DE: QUISPE CAHUANA, JORGE JUAN DE DIOS, Resolución Nº 239-11-UGELP</t>
  </si>
  <si>
    <t>MILDAR DIANNY</t>
  </si>
  <si>
    <t>1001320056</t>
  </si>
  <si>
    <t>01320056</t>
  </si>
  <si>
    <t>1180813711E4</t>
  </si>
  <si>
    <t>1118114212E4</t>
  </si>
  <si>
    <t>REASIGNACION POR INTERES PERSONAL DE:ZAGA BUSTINZA, JOSE ARMANDO, Resolución N° 384-13-UGELP</t>
  </si>
  <si>
    <t>1001302835</t>
  </si>
  <si>
    <t>01302835</t>
  </si>
  <si>
    <t>1118114212E9</t>
  </si>
  <si>
    <t>CESE A SOLICITUD DE: ASCENCIO MAMANI, LUIS APOLINARIO, Resolución Nº EXP.1474-16</t>
  </si>
  <si>
    <t>1080492353</t>
  </si>
  <si>
    <t>80492353</t>
  </si>
  <si>
    <t>1023365</t>
  </si>
  <si>
    <t>LY113090</t>
  </si>
  <si>
    <t>IES JOSE OLAYA BALANDRA ESCALLANI</t>
  </si>
  <si>
    <t>1110114212E7</t>
  </si>
  <si>
    <t>LIOCARION</t>
  </si>
  <si>
    <t>1001295071</t>
  </si>
  <si>
    <t>01295071</t>
  </si>
  <si>
    <t>1110114212E0</t>
  </si>
  <si>
    <t>REASIGNACION POR INTERES PERSONAL DE:ROMAN ESPINOZA, VIDAL PABLO, Resolución N° 0609-2014-UGELP</t>
  </si>
  <si>
    <t>ANASTASIO</t>
  </si>
  <si>
    <t>1001495181</t>
  </si>
  <si>
    <t>01495181</t>
  </si>
  <si>
    <t>1110114212E3</t>
  </si>
  <si>
    <t>REASIGNACION POR INTERES PERSONAL DE:CUTIPA QUISPE, GUADALUPE, Resolución N° 4507-15-UGELP</t>
  </si>
  <si>
    <t>HUGO HITLER</t>
  </si>
  <si>
    <t>1001316883</t>
  </si>
  <si>
    <t>01316883</t>
  </si>
  <si>
    <t>1110114212E4</t>
  </si>
  <si>
    <t>REASIGNACION POR INTERES PERSONAL DE:CHINO VILCA, GUSMAN EDUARDO, Resolución N° 2483-11-UGELP</t>
  </si>
  <si>
    <t>HUAYCANI</t>
  </si>
  <si>
    <t>ENGELBER</t>
  </si>
  <si>
    <t>1001855813</t>
  </si>
  <si>
    <t>01855813</t>
  </si>
  <si>
    <t>1110114212E6</t>
  </si>
  <si>
    <t>CESE POR FALLECIMIENTO DE: GONZALES ZELA, ELDER CEFERINO, Resolución Nº 1722-13-UGELP</t>
  </si>
  <si>
    <t>URIEL ALEX</t>
  </si>
  <si>
    <t>1002147605</t>
  </si>
  <si>
    <t>02147605</t>
  </si>
  <si>
    <t>1110114212E8</t>
  </si>
  <si>
    <t>CESE A SOLICITUD DE: ROQUE COARITA, DIANA, Resolución Nº 1235-11-UGELP</t>
  </si>
  <si>
    <t>LIVIA FRANCISCA</t>
  </si>
  <si>
    <t>1001316089</t>
  </si>
  <si>
    <t>01316089</t>
  </si>
  <si>
    <t>1110114212E9</t>
  </si>
  <si>
    <t>REASIGNACION DE PERSONAL DOCENTE : QUISPE ANCCO, MAGDA, Resolución Nº 247-07-UGELP</t>
  </si>
  <si>
    <t>1001683986</t>
  </si>
  <si>
    <t>01683986</t>
  </si>
  <si>
    <t>1175613312E7</t>
  </si>
  <si>
    <t>DESIGNACION COMO DIRECTIVO DE: ADUVIRI ESPILLICO, ANTOLIN ALFREDO SEGUN RSG Nº 279-2016</t>
  </si>
  <si>
    <t>ERIKA GRACIELA</t>
  </si>
  <si>
    <t>1042993093</t>
  </si>
  <si>
    <t>42993093</t>
  </si>
  <si>
    <t>1110114212E2</t>
  </si>
  <si>
    <t>REASIGNACION POR INTERES PERSONAL DE:AGUILAR QUISPE, FELIX RUFINO, Resolución N° 1915-14-UGELP</t>
  </si>
  <si>
    <t>JOSE ORIEL</t>
  </si>
  <si>
    <t>1045625694</t>
  </si>
  <si>
    <t>45625694</t>
  </si>
  <si>
    <t>1023407</t>
  </si>
  <si>
    <t>LY113100</t>
  </si>
  <si>
    <t>IES CORAZON DE CRISTO YAPURA</t>
  </si>
  <si>
    <t>21EV01634192</t>
  </si>
  <si>
    <t>1001306314</t>
  </si>
  <si>
    <t>01306314</t>
  </si>
  <si>
    <t>1111214212E0</t>
  </si>
  <si>
    <t>REUBICACION Y/O ADECUACION DE PLAZA VACANTE : Resolución Nº 532-09-UGELP</t>
  </si>
  <si>
    <t>AROSQUIPA</t>
  </si>
  <si>
    <t>RONALD ALBERTO</t>
  </si>
  <si>
    <t>1041871950</t>
  </si>
  <si>
    <t>41871950</t>
  </si>
  <si>
    <t>1111214212E2</t>
  </si>
  <si>
    <t>ARMAZA</t>
  </si>
  <si>
    <t>1001205402</t>
  </si>
  <si>
    <t>01205402</t>
  </si>
  <si>
    <t>1111214212E3</t>
  </si>
  <si>
    <t>MIGUEL AURELIO</t>
  </si>
  <si>
    <t>1001284708</t>
  </si>
  <si>
    <t>01284708</t>
  </si>
  <si>
    <t>1111214212E4</t>
  </si>
  <si>
    <t>REASIGNACION DE PERSONAL DOCENTE : CHOQUE ALEJO, ELOY, Resolución Nº 1453-04-UGELP</t>
  </si>
  <si>
    <t>1001305647</t>
  </si>
  <si>
    <t>01305647</t>
  </si>
  <si>
    <t>1111214212E6</t>
  </si>
  <si>
    <t>REASIGNACION POR INTERES PERSONAL DE:FLORES POMA, MARIA ISABEL, Resolución N° 4370-15-UGELP</t>
  </si>
  <si>
    <t>1001319006</t>
  </si>
  <si>
    <t>01319006</t>
  </si>
  <si>
    <t>1111214212E7</t>
  </si>
  <si>
    <t>1001250414</t>
  </si>
  <si>
    <t>01250414</t>
  </si>
  <si>
    <t>1111214212E8</t>
  </si>
  <si>
    <t>ROBERTO FELIX</t>
  </si>
  <si>
    <t>1001297743</t>
  </si>
  <si>
    <t>01297743</t>
  </si>
  <si>
    <t>1111214212E9</t>
  </si>
  <si>
    <t>REUBICACION Y/O ADECUACION DE PLAZA VACANTE, Resolución Nº 323-05-ugelp</t>
  </si>
  <si>
    <t>ZENAIDA</t>
  </si>
  <si>
    <t>1043725247</t>
  </si>
  <si>
    <t>43725247</t>
  </si>
  <si>
    <t>1154491</t>
  </si>
  <si>
    <t>LY113110</t>
  </si>
  <si>
    <t>IES JOSE ABELARDO QUIÑONES CCOTOS</t>
  </si>
  <si>
    <t>1112214212E6</t>
  </si>
  <si>
    <t>CESE A SOLICITUD DE: PALMA PINEDA, MARIANO ARTURO, Resolución Nº 2372-14-UGELP</t>
  </si>
  <si>
    <t>GRIMALDO</t>
  </si>
  <si>
    <t>1002413837</t>
  </si>
  <si>
    <t>02413837</t>
  </si>
  <si>
    <t>1112214212E0</t>
  </si>
  <si>
    <t>REASIGNACION POR INTERES PERSONAL DE:YUCRA QUISPE, GEMELO SULPICIO, 027-11-UGELP</t>
  </si>
  <si>
    <t>GARANBEL</t>
  </si>
  <si>
    <t>1001304585</t>
  </si>
  <si>
    <t>01304585</t>
  </si>
  <si>
    <t>1112214212E2</t>
  </si>
  <si>
    <t>REASIGNACION DE : VELASQUEZ MARONA, JUANA DINA, Resolución Nº 2325-08-UGELP</t>
  </si>
  <si>
    <t>PIEDRA</t>
  </si>
  <si>
    <t>1001272009</t>
  </si>
  <si>
    <t>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</si>
  <si>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</si>
  <si>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</si>
  <si>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</si>
  <si>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</si>
  <si>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</si>
  <si>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</si>
  <si>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</si>
  <si>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01319331</t>
  </si>
  <si>
    <t>1112214212E7</t>
  </si>
  <si>
    <t>REASIG. DE APAZA HUAHUALUQUE RUFINO RD 0809-04-UGESR</t>
  </si>
  <si>
    <t>ESTHER EUGENIA</t>
  </si>
  <si>
    <t>1001230984</t>
  </si>
  <si>
    <t>01230984</t>
  </si>
  <si>
    <t>1112214222E1</t>
  </si>
  <si>
    <t>DESIGNACION COMO DIRECTIVO DE I.E. (R.S.G. 1551-2014) DE MONTESINOS MENDOZA, GRIMALDO</t>
  </si>
  <si>
    <t>921471216914</t>
  </si>
  <si>
    <t>921411218912</t>
  </si>
  <si>
    <t>0240358</t>
  </si>
  <si>
    <t>LY123030</t>
  </si>
  <si>
    <t>IES EMILIO ROMERO PADILLA CHUCUITO</t>
  </si>
  <si>
    <t>1114114312E8</t>
  </si>
  <si>
    <t>RENUNCIA DE DESIGNACION COMO DIRECTIVO DE I.E. (R.S.G. 1551-2014) DE : MAQUERA QUISPE, BERNABE</t>
  </si>
  <si>
    <t>1112114711E7</t>
  </si>
  <si>
    <t>REUBICACION DE PLAZA OCUPADA: Resolución Nº 1864-16-UGELP</t>
  </si>
  <si>
    <t>EDGAR ARMANDO</t>
  </si>
  <si>
    <t>1001845445</t>
  </si>
  <si>
    <t>01845445</t>
  </si>
  <si>
    <t>1114114312E3</t>
  </si>
  <si>
    <t>1001223856</t>
  </si>
  <si>
    <t>01223856</t>
  </si>
  <si>
    <t>1114114312E4</t>
  </si>
  <si>
    <t>JULIA ESPERANZA</t>
  </si>
  <si>
    <t>1001227772</t>
  </si>
  <si>
    <t>01227772</t>
  </si>
  <si>
    <t>KAREM YOICE</t>
  </si>
  <si>
    <t>1043261489</t>
  </si>
  <si>
    <t>43261489</t>
  </si>
  <si>
    <t>1114114312E5</t>
  </si>
  <si>
    <t>1001803840</t>
  </si>
  <si>
    <t>01803840</t>
  </si>
  <si>
    <t>1041534775</t>
  </si>
  <si>
    <t>41534775</t>
  </si>
  <si>
    <t>1114114312E9</t>
  </si>
  <si>
    <t>CESE A SOLICITUD DE: VELASQUEZ GALLEGOS, NICOLAS, Resolución Nº 0801-2014-UGELP</t>
  </si>
  <si>
    <t>1001202068</t>
  </si>
  <si>
    <t>01202068</t>
  </si>
  <si>
    <t>1114114322E3</t>
  </si>
  <si>
    <t>1001285010</t>
  </si>
  <si>
    <t>01285010</t>
  </si>
  <si>
    <t>1114114322E4</t>
  </si>
  <si>
    <t>REASIGNACION POR UNIDAD FAMILIAR DE: MAMANI MAYTA, YINA ROCXANA, Resolución Nº 018-2017-UGEL TACNA</t>
  </si>
  <si>
    <t>1001333652</t>
  </si>
  <si>
    <t>01333652</t>
  </si>
  <si>
    <t>1114114322E5</t>
  </si>
  <si>
    <t>ESAU ELI</t>
  </si>
  <si>
    <t>1001223927</t>
  </si>
  <si>
    <t>01223927</t>
  </si>
  <si>
    <t>1114114322E6</t>
  </si>
  <si>
    <t>CESE POR LIMITE DE EDAD DE: QUISPE AQUINO, DIONISIO, Resolución Nº 2761-2013-UGELP</t>
  </si>
  <si>
    <t>ORLANDO</t>
  </si>
  <si>
    <t>1001319635</t>
  </si>
  <si>
    <t>01319635</t>
  </si>
  <si>
    <t>1114114322E7</t>
  </si>
  <si>
    <t>RETIRO DEL SERVICIO POR LA 2da. DISPOSICION COMPLEMENTARIA TRANSITORIA Y FINAL LEY Nº 29944 DE: QUISPE CCOARICONA, CIRIACO</t>
  </si>
  <si>
    <t>ERNESTO URIEL</t>
  </si>
  <si>
    <t>1001330934</t>
  </si>
  <si>
    <t>01330934</t>
  </si>
  <si>
    <t>1114114322E8</t>
  </si>
  <si>
    <t>MARIA SOLEDAD</t>
  </si>
  <si>
    <t>1001322533</t>
  </si>
  <si>
    <t>01322533</t>
  </si>
  <si>
    <t>1114114322E9</t>
  </si>
  <si>
    <t>ENRIQUETA CARMELA</t>
  </si>
  <si>
    <t>1001231308</t>
  </si>
  <si>
    <t>01231308</t>
  </si>
  <si>
    <t>1114114332E1</t>
  </si>
  <si>
    <t>CESE POR FALLECIMIENTO DE: SALAS ZEA, RAUL SALVADOR, Resolución Nº 3698-16-UGELP</t>
  </si>
  <si>
    <t>1114114332E3</t>
  </si>
  <si>
    <t>1001220923</t>
  </si>
  <si>
    <t>01220923</t>
  </si>
  <si>
    <t>1114114332E4</t>
  </si>
  <si>
    <t>ANTONIO GERMAN</t>
  </si>
  <si>
    <t>1001205019</t>
  </si>
  <si>
    <t>01205019</t>
  </si>
  <si>
    <t>1115214712E4</t>
  </si>
  <si>
    <t>REUBICACION DE PLAZA VACANTE: Resolución Nº 2691-11-UGELP</t>
  </si>
  <si>
    <t>1001286027</t>
  </si>
  <si>
    <t>01286027</t>
  </si>
  <si>
    <t>1131214441E3</t>
  </si>
  <si>
    <t>REUBICACION DE PLAZA OCUPADA: Resolución Nº 2044-2017-UGELP</t>
  </si>
  <si>
    <t>MARIA CONCEPCION</t>
  </si>
  <si>
    <t>1001234618</t>
  </si>
  <si>
    <t>01234618</t>
  </si>
  <si>
    <t>1151214321E0</t>
  </si>
  <si>
    <t>REUBICACION DE PLAZA OCUPADA: Resolución Nº 2045-2017-UGELP</t>
  </si>
  <si>
    <t>AROQUIPA</t>
  </si>
  <si>
    <t>ANGELICA LOURDES</t>
  </si>
  <si>
    <t>1001220788</t>
  </si>
  <si>
    <t>01220788</t>
  </si>
  <si>
    <t>HERWIN</t>
  </si>
  <si>
    <t>1001327181</t>
  </si>
  <si>
    <t>01327181</t>
  </si>
  <si>
    <t>AYDA BETTY</t>
  </si>
  <si>
    <t>1029419732</t>
  </si>
  <si>
    <t>29419732</t>
  </si>
  <si>
    <t>1114114322E0</t>
  </si>
  <si>
    <t>PERMUTA DE: ROMANI CRUZ, JUAN CARLOS, Resolución Nº 1470-13-UGELP</t>
  </si>
  <si>
    <t>GODOFREDO VICTORIANO</t>
  </si>
  <si>
    <t>1001280821</t>
  </si>
  <si>
    <t>01280821</t>
  </si>
  <si>
    <t>1114114322E1</t>
  </si>
  <si>
    <t>REASIGNACION POR INTERES PERSONAL DE:LAURA CHARAJA, VICTOR ALFREDO, Resolución N° 4415-16-UGELP</t>
  </si>
  <si>
    <t>MARIO ROGER</t>
  </si>
  <si>
    <t>1001286334</t>
  </si>
  <si>
    <t>01286334</t>
  </si>
  <si>
    <t>1114114312E2</t>
  </si>
  <si>
    <t>ALBARRACIN</t>
  </si>
  <si>
    <t>CARMEN ISABEL</t>
  </si>
  <si>
    <t>1001216591</t>
  </si>
  <si>
    <t>01216591</t>
  </si>
  <si>
    <t>1114114312E0</t>
  </si>
  <si>
    <t>ROTACION DE PERSONAL ADMINISTRATIVO DE:AGUILAR VARGAS, BERTHA, Resolución N° 1900-16-UGELP</t>
  </si>
  <si>
    <t>1001201978</t>
  </si>
  <si>
    <t>01201978</t>
  </si>
  <si>
    <t>1114114312E7</t>
  </si>
  <si>
    <t>1001291775</t>
  </si>
  <si>
    <t>01291775</t>
  </si>
  <si>
    <t>1114114322E2</t>
  </si>
  <si>
    <t>1001259345</t>
  </si>
  <si>
    <t>01259345</t>
  </si>
  <si>
    <t>1114114332E2</t>
  </si>
  <si>
    <t>ROTACION DE PERSONAL ADMINISTRATIVO DE:TORRES QUISPE, ELIZABETH LOURDES, Resolución N° 1980-11-UGELP</t>
  </si>
  <si>
    <t>1002361519</t>
  </si>
  <si>
    <t>02361519</t>
  </si>
  <si>
    <t>21C000113695</t>
  </si>
  <si>
    <t>01229446</t>
  </si>
  <si>
    <t>GLORIA YAMILA</t>
  </si>
  <si>
    <t>01333000</t>
  </si>
  <si>
    <t>21C000113797</t>
  </si>
  <si>
    <t>80112986</t>
  </si>
  <si>
    <t>21C000113818</t>
  </si>
  <si>
    <t>45066519</t>
  </si>
  <si>
    <t>21C000113839</t>
  </si>
  <si>
    <t>41134544</t>
  </si>
  <si>
    <t>0521997</t>
  </si>
  <si>
    <t>LY123077</t>
  </si>
  <si>
    <t>IES INCA GARCILAZO DE LA VEGA HUAYRAPATA</t>
  </si>
  <si>
    <t>1188114312E4</t>
  </si>
  <si>
    <t>UBICACION DE PROFESORES (de Directivo a Profesor) DE:GONGORA FOLLANO, MANUEL HENRY</t>
  </si>
  <si>
    <t>WILFREDO RAUL</t>
  </si>
  <si>
    <t>1001209348</t>
  </si>
  <si>
    <t>01209348</t>
  </si>
  <si>
    <t>1188114312E3</t>
  </si>
  <si>
    <t>1001278559</t>
  </si>
  <si>
    <t>01278559</t>
  </si>
  <si>
    <t>1188114312E5</t>
  </si>
  <si>
    <t>SALOME MARTHA</t>
  </si>
  <si>
    <t>1001232296</t>
  </si>
  <si>
    <t>01232296</t>
  </si>
  <si>
    <t>1188114312E8</t>
  </si>
  <si>
    <t>1002413858</t>
  </si>
  <si>
    <t>02413858</t>
  </si>
  <si>
    <t>1188114312E9</t>
  </si>
  <si>
    <t>CESE A SOLICITUD DE: RIQUELME ROQUE, ANGEL TITO, Resolución Nº 3401-15-UGELP</t>
  </si>
  <si>
    <t>ARUATA</t>
  </si>
  <si>
    <t>VITALIA</t>
  </si>
  <si>
    <t>1001264374</t>
  </si>
  <si>
    <t>01264374</t>
  </si>
  <si>
    <t>1188114322E1</t>
  </si>
  <si>
    <t>1001230187</t>
  </si>
  <si>
    <t>01230187</t>
  </si>
  <si>
    <t>1188114322E3</t>
  </si>
  <si>
    <t>1002167617</t>
  </si>
  <si>
    <t>02167617</t>
  </si>
  <si>
    <t>1188114322E4</t>
  </si>
  <si>
    <t>REUBICACION Y/O ADECUACION DE PLAZA VACANTE : Resolución Nº '''</t>
  </si>
  <si>
    <t>ADAN</t>
  </si>
  <si>
    <t>1001232156</t>
  </si>
  <si>
    <t>01232156</t>
  </si>
  <si>
    <t>1188114322E2</t>
  </si>
  <si>
    <t>CESE POR LIMITE DE EDAD DE: CORNEJO PONCE, CELEDONIO DANIEL, Resolución Nº 3036-15-UGELP</t>
  </si>
  <si>
    <t>1001305407</t>
  </si>
  <si>
    <t>01305407</t>
  </si>
  <si>
    <t>1188114312E2</t>
  </si>
  <si>
    <t>REASIGNACION POR INTERES PERSONAL DE:CUTIPA CHAMBILLA, RICARDO, Resolución N° 4015-16-UGELP</t>
  </si>
  <si>
    <t>1023480</t>
  </si>
  <si>
    <t>LY123082</t>
  </si>
  <si>
    <t>IES INDEPENDENCIA NACIONAL COCHIRAYA</t>
  </si>
  <si>
    <t>1139114312E6</t>
  </si>
  <si>
    <t>1139114312E0</t>
  </si>
  <si>
    <t>1001259945</t>
  </si>
  <si>
    <t>01259945</t>
  </si>
  <si>
    <t>1139114312E2</t>
  </si>
  <si>
    <t>ROSMERY GABRIELA</t>
  </si>
  <si>
    <t>1001306556</t>
  </si>
  <si>
    <t>01306556</t>
  </si>
  <si>
    <t>1139114312E3</t>
  </si>
  <si>
    <t>REASIGNACION DE : CAHUI PANCA, RAUL EDGAR, Resolución Nº 2322-08-UGELP</t>
  </si>
  <si>
    <t>MARCELINA ELSA</t>
  </si>
  <si>
    <t>1001206319</t>
  </si>
  <si>
    <t>01206319</t>
  </si>
  <si>
    <t>1139114312E4</t>
  </si>
  <si>
    <t>MARINA SOLEDAD</t>
  </si>
  <si>
    <t>1001233650</t>
  </si>
  <si>
    <t>01233650</t>
  </si>
  <si>
    <t>1139114312E7</t>
  </si>
  <si>
    <t>MATEO DEMETRIO</t>
  </si>
  <si>
    <t>1001272955</t>
  </si>
  <si>
    <t>01272955</t>
  </si>
  <si>
    <t>1139114312E9</t>
  </si>
  <si>
    <t>1001289349</t>
  </si>
  <si>
    <t>01289349</t>
  </si>
  <si>
    <t>1139114312E8</t>
  </si>
  <si>
    <t>JACINTO TEODORO</t>
  </si>
  <si>
    <t>1001315708</t>
  </si>
  <si>
    <t>01315708</t>
  </si>
  <si>
    <t>1139114312E5</t>
  </si>
  <si>
    <t>1023522</t>
  </si>
  <si>
    <t>LY123087</t>
  </si>
  <si>
    <t>IES LEONCIO PRADO DE KARINA</t>
  </si>
  <si>
    <t>1189114312E5</t>
  </si>
  <si>
    <t>REASIGNACION POR INTERES PERSONAL DE: ADUVIRI ESPILLICO, ANTOLIN ALFREDO, Resolución Nº 378-13-UGELP</t>
  </si>
  <si>
    <t>PALLI</t>
  </si>
  <si>
    <t>FLORENTINO MARIO</t>
  </si>
  <si>
    <t>1001310312</t>
  </si>
  <si>
    <t>01310312</t>
  </si>
  <si>
    <t>1189114312E0</t>
  </si>
  <si>
    <t>CESE POR LIMITE DE EDAD DE: PALOMINO MANZANO, ALFREDO, Resolución Nº 2994-2017-UGELP</t>
  </si>
  <si>
    <t>1040917663</t>
  </si>
  <si>
    <t>40917663</t>
  </si>
  <si>
    <t>1189114312E2</t>
  </si>
  <si>
    <t>1001862341</t>
  </si>
  <si>
    <t>01862341</t>
  </si>
  <si>
    <t>1189114312E3</t>
  </si>
  <si>
    <t>REASIGNACION POR INTERES PERSONAL DE:PACORI ROMERO, FAUSTA DARIA, Resolución N° 0617-2014-UGELP</t>
  </si>
  <si>
    <t>PERCY MARCELO</t>
  </si>
  <si>
    <t>1002300096</t>
  </si>
  <si>
    <t>02300096</t>
  </si>
  <si>
    <t>1189114312E4</t>
  </si>
  <si>
    <t>CEDONIO</t>
  </si>
  <si>
    <t>1001315581</t>
  </si>
  <si>
    <t>01315581</t>
  </si>
  <si>
    <t>1189114312E8</t>
  </si>
  <si>
    <t>ELOY BRINDISI</t>
  </si>
  <si>
    <t>1001855236</t>
  </si>
  <si>
    <t>01855236</t>
  </si>
  <si>
    <t>1189114312E9</t>
  </si>
  <si>
    <t>REASIGNACION POR INTERES PERSONAL DE:FLORES PORTUGAL, CLORINDA SANDRA, Resolución N° 0712-2014-UGELP</t>
  </si>
  <si>
    <t>PETRY FLORENCIA</t>
  </si>
  <si>
    <t>1029418898</t>
  </si>
  <si>
    <t>29418898</t>
  </si>
  <si>
    <t>DONY EDWIN</t>
  </si>
  <si>
    <t>1043529736</t>
  </si>
  <si>
    <t>43529736</t>
  </si>
  <si>
    <t>1189114322E1</t>
  </si>
  <si>
    <t>CESE POR INCAPACIDAD FISICA O MENTAL DE: CORNEJO CERVANTES, CARMEN JEANNETTE, Resolución Nº 1687-2017-UGELP</t>
  </si>
  <si>
    <t>1189114312E6</t>
  </si>
  <si>
    <t>REASIGNACION POR INTERES PERSONAL DE:CRUZ ANTALLACA, ELSA, Resolución N° 1910-14-UGELP</t>
  </si>
  <si>
    <t>1040267309</t>
  </si>
  <si>
    <t>40267309</t>
  </si>
  <si>
    <t>1023563</t>
  </si>
  <si>
    <t>LY123088</t>
  </si>
  <si>
    <t>IES MARIANO MELGAR VALDIVIESO TACASAYA</t>
  </si>
  <si>
    <t>1199114312E8</t>
  </si>
  <si>
    <t>1199114312E0</t>
  </si>
  <si>
    <t>1040376927</t>
  </si>
  <si>
    <t>40376927</t>
  </si>
  <si>
    <t>1199114312E2</t>
  </si>
  <si>
    <t>MARILU MARLENE</t>
  </si>
  <si>
    <t>1001222372</t>
  </si>
  <si>
    <t>01222372</t>
  </si>
  <si>
    <t>1199114312E3</t>
  </si>
  <si>
    <t>1001204313</t>
  </si>
  <si>
    <t>01204313</t>
  </si>
  <si>
    <t>1199114312E6</t>
  </si>
  <si>
    <t>1001215988</t>
  </si>
  <si>
    <t>01215988</t>
  </si>
  <si>
    <t>1199114312E7</t>
  </si>
  <si>
    <t>1001315041</t>
  </si>
  <si>
    <t>01315041</t>
  </si>
  <si>
    <t>1199114312E9</t>
  </si>
  <si>
    <t>RETIRO DEL SERVICIO POR LA 2da. DISPOSICION COMPLEMENTARIA TRANSITORIA Y FINAL LEY Nº 29944 DE: ZAPANA CHAYÑA, DIONICIO ELEUTERIO</t>
  </si>
  <si>
    <t>JOSE RICARDO</t>
  </si>
  <si>
    <t>1001232179</t>
  </si>
  <si>
    <t>01232179</t>
  </si>
  <si>
    <t>1199114322E2</t>
  </si>
  <si>
    <t>PERMUTA DE: TORRES AMANQUI, JOSE NOEL, Resolución Nº 1776-14-UGEGLP</t>
  </si>
  <si>
    <t>1001309524</t>
  </si>
  <si>
    <t>01309524</t>
  </si>
  <si>
    <t>1199114322E1</t>
  </si>
  <si>
    <t>OLAYUNCA</t>
  </si>
  <si>
    <t>SANTIAGO MARCOS</t>
  </si>
  <si>
    <t>1001341368</t>
  </si>
  <si>
    <t>01341368</t>
  </si>
  <si>
    <t>1199114312E4</t>
  </si>
  <si>
    <t>CESE POR FALLECIMIENTO DE: GOMEZ ORDOÑO, ANTONIO, Resolución Nº 0901-2014-UGELP</t>
  </si>
  <si>
    <t>LOLO</t>
  </si>
  <si>
    <t>1001262879</t>
  </si>
  <si>
    <t>01262879</t>
  </si>
  <si>
    <t>1023605</t>
  </si>
  <si>
    <t>LY123135</t>
  </si>
  <si>
    <t>IES POTOJANI GRANDE CHUCUITO</t>
  </si>
  <si>
    <t>1164214322E3</t>
  </si>
  <si>
    <t>1001306852</t>
  </si>
  <si>
    <t>01306852</t>
  </si>
  <si>
    <t>1164214312E0</t>
  </si>
  <si>
    <t>1001786451</t>
  </si>
  <si>
    <t>01786451</t>
  </si>
  <si>
    <t>1164214312E2</t>
  </si>
  <si>
    <t>REASIGNACION POR UNIDAD FAMILIAR DE:CENTENO ROJAS, ROGER, Resolución N° 4376-15-UGELP</t>
  </si>
  <si>
    <t>LEYVA</t>
  </si>
  <si>
    <t>PENALOZA</t>
  </si>
  <si>
    <t>1006292979</t>
  </si>
  <si>
    <t>06292979</t>
  </si>
  <si>
    <t>1164214312E3</t>
  </si>
  <si>
    <t>UMIRI</t>
  </si>
  <si>
    <t>1001222242</t>
  </si>
  <si>
    <t>01222242</t>
  </si>
  <si>
    <t>1164214312E4</t>
  </si>
  <si>
    <t>ZAGA</t>
  </si>
  <si>
    <t>1001286405</t>
  </si>
  <si>
    <t>01286405</t>
  </si>
  <si>
    <t>1164214312E5</t>
  </si>
  <si>
    <t>DESIGNACION COMO DIRECTIVO DE: MENDOZA GONZALES, LUZMILA ALVINA SEGUN RSG Nº 279-2016</t>
  </si>
  <si>
    <t>1164214312E8</t>
  </si>
  <si>
    <t>RETIRO DEL SERVICIO POR LA 2da. DISPOSICION COMPLEMENTARIA TRANSITORIA Y FINAL LEY Nº 29944 DE: HUACO CAYO, ROBERTO JULIO</t>
  </si>
  <si>
    <t>CASTAÑEDA</t>
  </si>
  <si>
    <t>1001228580</t>
  </si>
  <si>
    <t>01228580</t>
  </si>
  <si>
    <t>1164214312E9</t>
  </si>
  <si>
    <t>CESE A SOLICITUD DE: HUARACHI PACHO, HONORIO FIDEL, Resolución Nº 1879-13-UGELP</t>
  </si>
  <si>
    <t>1001222397</t>
  </si>
  <si>
    <t>01222397</t>
  </si>
  <si>
    <t>1164214322E2</t>
  </si>
  <si>
    <t>LAURECIO</t>
  </si>
  <si>
    <t>1001289636</t>
  </si>
  <si>
    <t>01289636</t>
  </si>
  <si>
    <t>1164214322E5</t>
  </si>
  <si>
    <t>REUBICACION DE PLAZA OCUPADA : Resolución Nº 1066-06-UGELP</t>
  </si>
  <si>
    <t>ALANIA</t>
  </si>
  <si>
    <t>ADRIANA</t>
  </si>
  <si>
    <t>1001230758</t>
  </si>
  <si>
    <t>01230758</t>
  </si>
  <si>
    <t>1164214312E6</t>
  </si>
  <si>
    <t>MOLLO</t>
  </si>
  <si>
    <t>1042671363</t>
  </si>
  <si>
    <t>42671363</t>
  </si>
  <si>
    <t>REASIGNACION POR UNIDAD FAMILIAR DE:HERRERA GANDARILLAS, ROGER RAMON, Resolución N° 2572-11-UGELP</t>
  </si>
  <si>
    <t>RENE PASCUAL</t>
  </si>
  <si>
    <t>1001864901</t>
  </si>
  <si>
    <t>01864901</t>
  </si>
  <si>
    <t>1164214312E7</t>
  </si>
  <si>
    <t>CESE DE PERSONAL NOMBRADO : HERRERA SANGAMA, EDUARDO FAUSTO, Resolución Nº 1799-06-UGELP</t>
  </si>
  <si>
    <t>EDITH OLIVIA</t>
  </si>
  <si>
    <t>1001304188</t>
  </si>
  <si>
    <t>01304188</t>
  </si>
  <si>
    <t>1164214322E4</t>
  </si>
  <si>
    <t>1001279803</t>
  </si>
  <si>
    <t>01279803</t>
  </si>
  <si>
    <t>0474569</t>
  </si>
  <si>
    <t>LY133065</t>
  </si>
  <si>
    <t>IES MAÑAZO</t>
  </si>
  <si>
    <t>1167114432E0</t>
  </si>
  <si>
    <t>UBICACION DE PROFESORES (de Directivo a Profesor) DE:RODRIGUEZ NIETO, LEANDRA CANDELARIA</t>
  </si>
  <si>
    <t>1001231780</t>
  </si>
  <si>
    <t>01231780</t>
  </si>
  <si>
    <t>1167114442E9</t>
  </si>
  <si>
    <t>1041607711</t>
  </si>
  <si>
    <t>41607711</t>
  </si>
  <si>
    <t>1167114412E2</t>
  </si>
  <si>
    <t>ENCARNACION BETOHSABE</t>
  </si>
  <si>
    <t>1001268702</t>
  </si>
  <si>
    <t>01268702</t>
  </si>
  <si>
    <t>1167114412E3</t>
  </si>
  <si>
    <t>CESE POR LIMITE DE EDAD DE: AGUILAR PAUCAR, BENIGNO, Resolución Nº 3370-15-UGELP</t>
  </si>
  <si>
    <t>1001322616</t>
  </si>
  <si>
    <t>01322616</t>
  </si>
  <si>
    <t>1167114412E5</t>
  </si>
  <si>
    <t>CESE POR INCAPACIDAD FISICA O MENTAL DE: BAYLON HOLGUIN, TEODORICO, Resolución Nº 1157-11-UGELP</t>
  </si>
  <si>
    <t>PERCY LENIN</t>
  </si>
  <si>
    <t>1001317498</t>
  </si>
  <si>
    <t>01317498</t>
  </si>
  <si>
    <t>1167114412E7</t>
  </si>
  <si>
    <t>VALERIO ETERIO</t>
  </si>
  <si>
    <t>1001258037</t>
  </si>
  <si>
    <t>01258037</t>
  </si>
  <si>
    <t>1167114412E8</t>
  </si>
  <si>
    <t>BONIFAS</t>
  </si>
  <si>
    <t>MAGGE OTILIA</t>
  </si>
  <si>
    <t>1001218258</t>
  </si>
  <si>
    <t>01218258</t>
  </si>
  <si>
    <t>1167114412E9</t>
  </si>
  <si>
    <t>PABLO POLICARPIO</t>
  </si>
  <si>
    <t>1001305040</t>
  </si>
  <si>
    <t>01305040</t>
  </si>
  <si>
    <t>1167114422E2</t>
  </si>
  <si>
    <t>REASIGNACION POR UNIDAD FAMILIAR DE:CHAMBI CHOQUE, MARY YUL, Resolución N° 4375-15-UGELP</t>
  </si>
  <si>
    <t>1001342062</t>
  </si>
  <si>
    <t>01342062</t>
  </si>
  <si>
    <t>1167114422E3</t>
  </si>
  <si>
    <t>LILIA HELENA</t>
  </si>
  <si>
    <t>1001304440</t>
  </si>
  <si>
    <t>01304440</t>
  </si>
  <si>
    <t>1167114422E4</t>
  </si>
  <si>
    <t>1001258028</t>
  </si>
  <si>
    <t>01258028</t>
  </si>
  <si>
    <t>1167114422E5</t>
  </si>
  <si>
    <t>SABAS</t>
  </si>
  <si>
    <t>1001334277</t>
  </si>
  <si>
    <t>01334277</t>
  </si>
  <si>
    <t>1167114422E6</t>
  </si>
  <si>
    <t>ANCHAPURI</t>
  </si>
  <si>
    <t>1001326499</t>
  </si>
  <si>
    <t>01326499</t>
  </si>
  <si>
    <t>1167114422E7</t>
  </si>
  <si>
    <t>NEDIA</t>
  </si>
  <si>
    <t>1040699958</t>
  </si>
  <si>
    <t>40699958</t>
  </si>
  <si>
    <t>CESE POR FALLECIMIENTO DE: CRUZ LAURA, FLAVIO, Resolución Nº 080-11-UGELP</t>
  </si>
  <si>
    <t>1167114422E8</t>
  </si>
  <si>
    <t>DESIGNACION COMO DIRECTIVO DE I.E. (R.S.G. 1551-2014) DE CRUZ MAMANI, RICARDO GUILLERMO</t>
  </si>
  <si>
    <t>FELICITAS MARINA</t>
  </si>
  <si>
    <t>1001327021</t>
  </si>
  <si>
    <t>01327021</t>
  </si>
  <si>
    <t>1167114422E9</t>
  </si>
  <si>
    <t>1167114432E3</t>
  </si>
  <si>
    <t>JOVA PAULINA</t>
  </si>
  <si>
    <t>1001217571</t>
  </si>
  <si>
    <t>01217571</t>
  </si>
  <si>
    <t>1167114432E4</t>
  </si>
  <si>
    <t>EQUICIO RUFINO</t>
  </si>
  <si>
    <t>1001268642</t>
  </si>
  <si>
    <t>01268642</t>
  </si>
  <si>
    <t>1167114432E5</t>
  </si>
  <si>
    <t>CESE A SOLICITUD DE: PINEDA RODRIGUEZ, RUFINO BASILIO, Resolución Nº 893-13-UGELP</t>
  </si>
  <si>
    <t>CASA</t>
  </si>
  <si>
    <t>MANUELA DAISHY</t>
  </si>
  <si>
    <t>1002296292</t>
  </si>
  <si>
    <t>02296292</t>
  </si>
  <si>
    <t>EDWIN RIGAN</t>
  </si>
  <si>
    <t>1044939087</t>
  </si>
  <si>
    <t>44939087</t>
  </si>
  <si>
    <t>1167114432E6</t>
  </si>
  <si>
    <t>SANTIAGO RUBEN</t>
  </si>
  <si>
    <t>1001315767</t>
  </si>
  <si>
    <t>01315767</t>
  </si>
  <si>
    <t>1167114432E7</t>
  </si>
  <si>
    <t>BASILIO</t>
  </si>
  <si>
    <t>1001213344</t>
  </si>
  <si>
    <t>01213344</t>
  </si>
  <si>
    <t>1167114432E8</t>
  </si>
  <si>
    <t>REASIGNACION POR INTERES PERSONAL DE:QUISPE HAÑARI, URIEL ALEX, Resolución N° 0601-2014-UGELP</t>
  </si>
  <si>
    <t>CARLOS PAULINO</t>
  </si>
  <si>
    <t>1001309843</t>
  </si>
  <si>
    <t>01309843</t>
  </si>
  <si>
    <t>1167114432E9</t>
  </si>
  <si>
    <t>RETIRO DEL SERVICIO POR LA 2da. DISPOSICION COMPLEMENTARIA TRANSITORIA Y FINAL LEY Nº 29944 DE: QUISPE SUCASACA, JULIO</t>
  </si>
  <si>
    <t>1001324587</t>
  </si>
  <si>
    <t>01324587</t>
  </si>
  <si>
    <t>1167114442E0</t>
  </si>
  <si>
    <t>1001258712</t>
  </si>
  <si>
    <t>01258712</t>
  </si>
  <si>
    <t>1167114442E3</t>
  </si>
  <si>
    <t>CESE A SOLICITUD DE: GONZALES AZA, JULIANA JUDHY, Resolución Nº 984-13-UGELP</t>
  </si>
  <si>
    <t>1001315528</t>
  </si>
  <si>
    <t>01315528</t>
  </si>
  <si>
    <t>1167114442E4</t>
  </si>
  <si>
    <t>EDMUNDA</t>
  </si>
  <si>
    <t>1001234066</t>
  </si>
  <si>
    <t>01234066</t>
  </si>
  <si>
    <t>1167114442E8</t>
  </si>
  <si>
    <t>ANDRES ALFREDO</t>
  </si>
  <si>
    <t>1001314943</t>
  </si>
  <si>
    <t>01314943</t>
  </si>
  <si>
    <t>1167114412E6</t>
  </si>
  <si>
    <t>CESE A SOLICITUD DE: APAZA COLCA, LUIS, Resolución Nº 1000-12-UGELP</t>
  </si>
  <si>
    <t>JAIME ANIBAL</t>
  </si>
  <si>
    <t>1001869567</t>
  </si>
  <si>
    <t>01869567</t>
  </si>
  <si>
    <t>1167114442E1</t>
  </si>
  <si>
    <t>1167114442E6</t>
  </si>
  <si>
    <t>ROTACION DE PERSONAL ADMINISTRATIVO DE:GONZALES GONZALES, EFRAIN RICARDO, Resolución N° 2500-16-UGELP</t>
  </si>
  <si>
    <t>AYNA</t>
  </si>
  <si>
    <t>1001778188</t>
  </si>
  <si>
    <t>01778188</t>
  </si>
  <si>
    <t>1167114412E4</t>
  </si>
  <si>
    <t>REASIGNACION POR INTERES PERSONAL DE:MAMANI CONDORI, LEOPOLDO, Resolución N° 4020-16-UGELP</t>
  </si>
  <si>
    <t>1167114432E2</t>
  </si>
  <si>
    <t>1001797793</t>
  </si>
  <si>
    <t>01797793</t>
  </si>
  <si>
    <t>1167114442E5</t>
  </si>
  <si>
    <t>REASIGNACION POR INTERES PERSONAL DE:VILLASANTE FERNANDEZ, MAURO EDMUNDO, Resolución N° 2760-12-UGELP</t>
  </si>
  <si>
    <t>MARIA SANTOS</t>
  </si>
  <si>
    <t>1001320782</t>
  </si>
  <si>
    <t>01320782</t>
  </si>
  <si>
    <t>1167114442E7</t>
  </si>
  <si>
    <t>21C000113697</t>
  </si>
  <si>
    <t>01314838</t>
  </si>
  <si>
    <t>ROSA LILIANA</t>
  </si>
  <si>
    <t>01556530</t>
  </si>
  <si>
    <t>21C000113799</t>
  </si>
  <si>
    <t>DANIEL OSCAR</t>
  </si>
  <si>
    <t>01855460</t>
  </si>
  <si>
    <t>21C000113820</t>
  </si>
  <si>
    <t>VILCASA</t>
  </si>
  <si>
    <t>01343466</t>
  </si>
  <si>
    <t>21C000113841</t>
  </si>
  <si>
    <t>LOURDES SEVERIANA</t>
  </si>
  <si>
    <t>01269895</t>
  </si>
  <si>
    <t>1024124</t>
  </si>
  <si>
    <t>LY133105</t>
  </si>
  <si>
    <t>IES LOS ANDES JUNCAL</t>
  </si>
  <si>
    <t>1161214412E9</t>
  </si>
  <si>
    <t>1001321455</t>
  </si>
  <si>
    <t>01321455</t>
  </si>
  <si>
    <t>1130713712E3</t>
  </si>
  <si>
    <t>1161214412E0</t>
  </si>
  <si>
    <t>REASIGNACION POR SALUD DE:JIMENEZ APAZA, MELECIA, Resolución N° 3892-14-UGELP</t>
  </si>
  <si>
    <t>1001226470</t>
  </si>
  <si>
    <t>01226470</t>
  </si>
  <si>
    <t>1161214412E2</t>
  </si>
  <si>
    <t>1001289382</t>
  </si>
  <si>
    <t>01289382</t>
  </si>
  <si>
    <t>1161214412E3</t>
  </si>
  <si>
    <t>REASIGNACION POR INTERES PERSONAL DE:ARUQUIPA MAMANI, DOROTEO ANTOLIANO, Resolución N° 4371-15-UGELP</t>
  </si>
  <si>
    <t>LA ROSA</t>
  </si>
  <si>
    <t>ELMER FREDDY</t>
  </si>
  <si>
    <t>1001322358</t>
  </si>
  <si>
    <t>01322358</t>
  </si>
  <si>
    <t>1161214412E4</t>
  </si>
  <si>
    <t>REASIGNACION POR INTERES PERSONAL DE:NEYRA CHAMBILLA, NANCY MARTHA, Resolución N° 4451-15-UGELP</t>
  </si>
  <si>
    <t>DARIO PAULINO</t>
  </si>
  <si>
    <t>1001203628</t>
  </si>
  <si>
    <t>01203628</t>
  </si>
  <si>
    <t>1161214412E6</t>
  </si>
  <si>
    <t>REASIGNACION DE : CANO AVILES, RUTH BERTHA, Resolución Nº 2343-08-UGELP</t>
  </si>
  <si>
    <t>JOSE AURELIO</t>
  </si>
  <si>
    <t>1000489352</t>
  </si>
  <si>
    <t>00489352</t>
  </si>
  <si>
    <t>1161214412E8</t>
  </si>
  <si>
    <t>REASIGNACION POR INTERES PERSONAL DE:GONGORA FOLLANO, MANUEL HENRY, Resolución N° 540-15-DREP</t>
  </si>
  <si>
    <t>1040848307</t>
  </si>
  <si>
    <t>40848307</t>
  </si>
  <si>
    <t>1161114751E6</t>
  </si>
  <si>
    <t>REUBICACION DE PLAZA VACANTE: Resolución Nº 0164-11-UGELP</t>
  </si>
  <si>
    <t>0631333</t>
  </si>
  <si>
    <t>LY143080</t>
  </si>
  <si>
    <t>IES JUAN BUSTAMANTE DUEÑAS VILQUE</t>
  </si>
  <si>
    <t>1119114512E3</t>
  </si>
  <si>
    <t>1119114512E0</t>
  </si>
  <si>
    <t>GUIDO ALFREDO</t>
  </si>
  <si>
    <t>1042043056</t>
  </si>
  <si>
    <t>42043056</t>
  </si>
  <si>
    <t>REASIGNACION DE PERSONAL DOCENTE : PALOMINO CRUZ, RUBEN GUILVER, Resolución Nº 1469-04-UGE</t>
  </si>
  <si>
    <t>VILMA JUDITH</t>
  </si>
  <si>
    <t>1001282755</t>
  </si>
  <si>
    <t>01282755</t>
  </si>
  <si>
    <t>1119114512E2</t>
  </si>
  <si>
    <t>ALFEREZ</t>
  </si>
  <si>
    <t>FREDDY PAPIN</t>
  </si>
  <si>
    <t>1001701615</t>
  </si>
  <si>
    <t>01701615</t>
  </si>
  <si>
    <t>1119114512E4</t>
  </si>
  <si>
    <t>CESE A SOLICITUD DE: CHAHUARES CHOQUE, RAUL JAIME, Resolución Nº 1916-13-UGELP</t>
  </si>
  <si>
    <t>1041366625</t>
  </si>
  <si>
    <t>41366625</t>
  </si>
  <si>
    <t>1119114512E6</t>
  </si>
  <si>
    <t>APOLINAR ROGER</t>
  </si>
  <si>
    <t>1001280810</t>
  </si>
  <si>
    <t>01280810</t>
  </si>
  <si>
    <t>GERARDO EVAR</t>
  </si>
  <si>
    <t>1043549953</t>
  </si>
  <si>
    <t>43549953</t>
  </si>
  <si>
    <t>1119114512E8</t>
  </si>
  <si>
    <t>ASCENSO A CARGOS DIRECTIVOS : GOMEZ BAILON, FAUSTO PONCIANO, Resolución Nº 1058-05-UGELP</t>
  </si>
  <si>
    <t>ISABEL JESSICA</t>
  </si>
  <si>
    <t>1040590774</t>
  </si>
  <si>
    <t>40590774</t>
  </si>
  <si>
    <t>JAIME REYNALDO</t>
  </si>
  <si>
    <t>1001332889</t>
  </si>
  <si>
    <t>01332889</t>
  </si>
  <si>
    <t>1119114512E9</t>
  </si>
  <si>
    <t>JORGE HERNAN</t>
  </si>
  <si>
    <t>1001232201</t>
  </si>
  <si>
    <t>01232201</t>
  </si>
  <si>
    <t>1119114522E1</t>
  </si>
  <si>
    <t>CESE A SOLICITUD DE: PILCO NINA, JUSTO, Resolución Nº 445-11-DREP</t>
  </si>
  <si>
    <t>MARIA ANGELICA</t>
  </si>
  <si>
    <t>1001765570</t>
  </si>
  <si>
    <t>01765570</t>
  </si>
  <si>
    <t>1119114522E2</t>
  </si>
  <si>
    <t>1002266939</t>
  </si>
  <si>
    <t>02266939</t>
  </si>
  <si>
    <t>1119114522E3</t>
  </si>
  <si>
    <t>1001283938</t>
  </si>
  <si>
    <t>01283938</t>
  </si>
  <si>
    <t>1119114522E4</t>
  </si>
  <si>
    <t>REASIGNACION POR INTERES PERSONAL DE:SONCO HITO, WILFREDO MARIO, Resolución N° 4379-15-UGELP</t>
  </si>
  <si>
    <t>1001318111</t>
  </si>
  <si>
    <t>01318111</t>
  </si>
  <si>
    <t>1119114522E8</t>
  </si>
  <si>
    <t>REASIGNACION POR SALUD DE:YUJRA SERRUTO, ALBERTO FELIX, Resolución N° 3877-14-UGELP</t>
  </si>
  <si>
    <t>1004436708</t>
  </si>
  <si>
    <t>04436708</t>
  </si>
  <si>
    <t>NEDY YULY</t>
  </si>
  <si>
    <t>1046014301</t>
  </si>
  <si>
    <t>46014301</t>
  </si>
  <si>
    <t>MAURO JUAN DE DIOS</t>
  </si>
  <si>
    <t>1001305441</t>
  </si>
  <si>
    <t>01305441</t>
  </si>
  <si>
    <t>1119114522E7</t>
  </si>
  <si>
    <t>REASIGNACION POR INTERES PERSONAL DE:CHARAJA COLQUE, ESTELA, Resolución N° 361-133UGELP</t>
  </si>
  <si>
    <t>1042447233</t>
  </si>
  <si>
    <t>42447233</t>
  </si>
  <si>
    <t>1119114522E5</t>
  </si>
  <si>
    <t>1002160210</t>
  </si>
  <si>
    <t>02160210</t>
  </si>
  <si>
    <t>1119114522E6</t>
  </si>
  <si>
    <t>REASIGNACION DE PERSONAL ADMINISTRATIVO : VELASQUEZ PINEDA, TEOFILO LUIS, Resolución Nº 11</t>
  </si>
  <si>
    <t>BERNARDINO DIONISIO</t>
  </si>
  <si>
    <t>1001284342</t>
  </si>
  <si>
    <t>01284342</t>
  </si>
  <si>
    <t>1119114522E9</t>
  </si>
  <si>
    <t>REUBICACION DE PLAZA OCUPADA : Resolución Nº 2072-08-UGELP</t>
  </si>
  <si>
    <t>MELECIO</t>
  </si>
  <si>
    <t>1001848469</t>
  </si>
  <si>
    <t>01848469</t>
  </si>
  <si>
    <t>21C000113705</t>
  </si>
  <si>
    <t>GINA ZULMA</t>
  </si>
  <si>
    <t>41257780</t>
  </si>
  <si>
    <t>21C000113787</t>
  </si>
  <si>
    <t>40968952</t>
  </si>
  <si>
    <t>21C000113808</t>
  </si>
  <si>
    <t>02372529</t>
  </si>
  <si>
    <t>21C000113829</t>
  </si>
  <si>
    <t>01333523</t>
  </si>
  <si>
    <t>21C000113850</t>
  </si>
  <si>
    <t>01850663</t>
  </si>
  <si>
    <t>0536912</t>
  </si>
  <si>
    <t>LY143100</t>
  </si>
  <si>
    <t>IES SAN FRANCISCO TIQUILLACA</t>
  </si>
  <si>
    <t>1111214512E7</t>
  </si>
  <si>
    <t>1001264105</t>
  </si>
  <si>
    <t>01264105</t>
  </si>
  <si>
    <t>1111214512E2</t>
  </si>
  <si>
    <t>LIDIA MARINA</t>
  </si>
  <si>
    <t>1001225465</t>
  </si>
  <si>
    <t>01225465</t>
  </si>
  <si>
    <t>1111214512E3</t>
  </si>
  <si>
    <t>RETIRO DEL SERVICIO POR LA 2da. DISPOSICION COMPLEMENTARIA TRANSITORIA Y FINAL LEY Nº 29944 DE: COLQUE BALLADARES, RUTH AMANDA</t>
  </si>
  <si>
    <t>1001227255</t>
  </si>
  <si>
    <t>01227255</t>
  </si>
  <si>
    <t>1111214512E5</t>
  </si>
  <si>
    <t>JESUS ARNULFO</t>
  </si>
  <si>
    <t>1001258001</t>
  </si>
  <si>
    <t>01258001</t>
  </si>
  <si>
    <t>1111214512E6</t>
  </si>
  <si>
    <t>CESE POR INCAPACIDAD FISICA O MENTAL DE: MACHACA CONDORI, ALFONSO FABIO, Resolución Nº 696-13-UGELP</t>
  </si>
  <si>
    <t>1002385856</t>
  </si>
  <si>
    <t>02385856</t>
  </si>
  <si>
    <t>1111214512E8</t>
  </si>
  <si>
    <t>REASIGNACION DE PERSONAL DOCENTE : QUENTA CUTIPA, JOSE, Resolución Nº 152-06-UGELP</t>
  </si>
  <si>
    <t>ROLANDO ALBERTO</t>
  </si>
  <si>
    <t>1001544802</t>
  </si>
  <si>
    <t>01544802</t>
  </si>
  <si>
    <t>1111214512E9</t>
  </si>
  <si>
    <t>1001214096</t>
  </si>
  <si>
    <t>01214096</t>
  </si>
  <si>
    <t>1111214522E1</t>
  </si>
  <si>
    <t>ISAIAS VIDAL</t>
  </si>
  <si>
    <t>1001301817</t>
  </si>
  <si>
    <t>01301817</t>
  </si>
  <si>
    <t>SANDRA CLAUDIA</t>
  </si>
  <si>
    <t>1044733448</t>
  </si>
  <si>
    <t>44733448</t>
  </si>
  <si>
    <t>1111214512E4</t>
  </si>
  <si>
    <t>REASIGNACION POR UNIDAD FAMILIAR DE:CHARAJA COLQUE, ESTELA, Resolución N° 4412-16-UGELP</t>
  </si>
  <si>
    <t>LEONEL ANGEL</t>
  </si>
  <si>
    <t>1001211889</t>
  </si>
  <si>
    <t>01211889</t>
  </si>
  <si>
    <t>1111214512E0</t>
  </si>
  <si>
    <t>FLORENTINO ELIAS</t>
  </si>
  <si>
    <t>1001235863</t>
  </si>
  <si>
    <t>01235863</t>
  </si>
  <si>
    <t>0489963</t>
  </si>
  <si>
    <t>LY153070</t>
  </si>
  <si>
    <t>IES EDUARDO BENIGNO LUQUE ROMERO LARAQUERI</t>
  </si>
  <si>
    <t>1118114622E5</t>
  </si>
  <si>
    <t>CESE A SOLICITUD DE: PALOMINO SANIZO, MAXIMA CONCEPCION, Resolución Nº 3854-14-UGELP</t>
  </si>
  <si>
    <t>MAURO TEOFILO</t>
  </si>
  <si>
    <t>1001315651</t>
  </si>
  <si>
    <t>01315651</t>
  </si>
  <si>
    <t>1118114612E0</t>
  </si>
  <si>
    <t>YANET YOVANA</t>
  </si>
  <si>
    <t>1001344604</t>
  </si>
  <si>
    <t>01344604</t>
  </si>
  <si>
    <t>CESE A SOLICITUD DE: LANDA TITO, EVA, Resolución Nº 2359-16-UGELP</t>
  </si>
  <si>
    <t>1040400083</t>
  </si>
  <si>
    <t>40400083</t>
  </si>
  <si>
    <t>1118114612E3</t>
  </si>
  <si>
    <t>CESE A SOLICITUD DE: ALARCON RAMOS VDA. DE GRIMALDOS, NATIVIDAD, Resolución Nº 1615-13-UGELP</t>
  </si>
  <si>
    <t>1001218176</t>
  </si>
  <si>
    <t>01218176</t>
  </si>
  <si>
    <t>1118114612E4</t>
  </si>
  <si>
    <t>1001317565</t>
  </si>
  <si>
    <t>01317565</t>
  </si>
  <si>
    <t>1118114612E5</t>
  </si>
  <si>
    <t>1001225491</t>
  </si>
  <si>
    <t>01225491</t>
  </si>
  <si>
    <t>1118114612E6</t>
  </si>
  <si>
    <t>RETIRO DEL SERVICIO POR LA 2da. DISPOSICION COMPLEMENTARIA TRANSITORIA Y FINAL LEY Nº 29944 DE: CASTILLO BARRIGA, VICTOR CEFERINO</t>
  </si>
  <si>
    <t>MARTINA GLADYS</t>
  </si>
  <si>
    <t>1001320036</t>
  </si>
  <si>
    <t>01320036</t>
  </si>
  <si>
    <t>1118114612E7</t>
  </si>
  <si>
    <t>OCTAVIO BENEDICTO</t>
  </si>
  <si>
    <t>1001218458</t>
  </si>
  <si>
    <t>01218458</t>
  </si>
  <si>
    <t>1118114612E9</t>
  </si>
  <si>
    <t>1001208242</t>
  </si>
  <si>
    <t>01208242</t>
  </si>
  <si>
    <t>RAIME</t>
  </si>
  <si>
    <t>LUPE</t>
  </si>
  <si>
    <t>1040566026</t>
  </si>
  <si>
    <t>40566026</t>
  </si>
  <si>
    <t>1118114622E0</t>
  </si>
  <si>
    <t>1001220033</t>
  </si>
  <si>
    <t>01220033</t>
  </si>
  <si>
    <t>1118114622E1</t>
  </si>
  <si>
    <t>1040651382</t>
  </si>
  <si>
    <t>40651382</t>
  </si>
  <si>
    <t>REASIGNACION DE PERSONAL DOCENTE : LUCANO TORRES, JULIA DORIS, Resolución Nº 142-07-UGELP</t>
  </si>
  <si>
    <t>1001226978</t>
  </si>
  <si>
    <t>01226978</t>
  </si>
  <si>
    <t>1118114622E4</t>
  </si>
  <si>
    <t>CESE PERSONAL NOMBRADO: EDINSON VALENZUELA MARIACA RD 1444-96-DREP</t>
  </si>
  <si>
    <t>PALLARA</t>
  </si>
  <si>
    <t>JESUS GREGORIO</t>
  </si>
  <si>
    <t>1002147513</t>
  </si>
  <si>
    <t>02147513</t>
  </si>
  <si>
    <t>1118114622E7</t>
  </si>
  <si>
    <t>REASIGNACION POR INTERES PERSONAL DE:PONCE FUENTES, YOVANA FLORINDA, Resolución N° 4416-15-UGELP</t>
  </si>
  <si>
    <t>1001317544</t>
  </si>
  <si>
    <t>01317544</t>
  </si>
  <si>
    <t>1118114622E8</t>
  </si>
  <si>
    <t>1002409914</t>
  </si>
  <si>
    <t>02409914</t>
  </si>
  <si>
    <t>1118114622E9</t>
  </si>
  <si>
    <t>CESE POR INCAPACIDAD FISICA O MENTAL DE: ROJAS LOPEZ, LOURDES, Resolución Nº 3395-16-UGELP</t>
  </si>
  <si>
    <t>ARACELLY DOMINGA</t>
  </si>
  <si>
    <t>1040524311</t>
  </si>
  <si>
    <t>40524311</t>
  </si>
  <si>
    <t>1118114632E1</t>
  </si>
  <si>
    <t>DESIGNACION COMO DIRECTIVO DE I.E. (R.S.G. 1551-2014) DE TORRES FLORES, MAURO TEOFILO</t>
  </si>
  <si>
    <t>NINFA VERONICA</t>
  </si>
  <si>
    <t>1042044638</t>
  </si>
  <si>
    <t>42044638</t>
  </si>
  <si>
    <t>1118114632E2</t>
  </si>
  <si>
    <t>CESE POR FALLECIMIENTO DE: VILLANUEVA SANCHEZ, JOSE ABAD, Resolución Nº 1793-14-UGELP</t>
  </si>
  <si>
    <t>PEDRO DAMASO</t>
  </si>
  <si>
    <t>1001335742</t>
  </si>
  <si>
    <t>01335742</t>
  </si>
  <si>
    <t>1118114632E3</t>
  </si>
  <si>
    <t>EFRAIN ABDON</t>
  </si>
  <si>
    <t>1001308087</t>
  </si>
  <si>
    <t>01308087</t>
  </si>
  <si>
    <t>VICTOR DAMIAN</t>
  </si>
  <si>
    <t>1001220496</t>
  </si>
  <si>
    <t>01220496</t>
  </si>
  <si>
    <t>1118114632E4</t>
  </si>
  <si>
    <t>REASIGNACION POR UNIDAD FAMILIAR DE:MENDIZABAL CURASI, LUZ MARINA, Resolución N° 4373-16-UGELP</t>
  </si>
  <si>
    <t>LEYLA</t>
  </si>
  <si>
    <t>1001321760</t>
  </si>
  <si>
    <t>01321760</t>
  </si>
  <si>
    <t>1118114632E6</t>
  </si>
  <si>
    <t>REUB. DE PLAZA VACANTE</t>
  </si>
  <si>
    <t>1001868014</t>
  </si>
  <si>
    <t>01868014</t>
  </si>
  <si>
    <t>1118114632E8</t>
  </si>
  <si>
    <t>MARUTAS</t>
  </si>
  <si>
    <t>1023981430</t>
  </si>
  <si>
    <t>23981430</t>
  </si>
  <si>
    <t>EVA</t>
  </si>
  <si>
    <t>1044208229</t>
  </si>
  <si>
    <t>44208229</t>
  </si>
  <si>
    <t>1118114632E9</t>
  </si>
  <si>
    <t>DESIGNACION COMO DIRECTIVO DE I.E. (R.S.G. 1551-2014) DE ROJAS CAÑARI, EULOGIO</t>
  </si>
  <si>
    <t>1155213611E3</t>
  </si>
  <si>
    <t>REUBICACION Y/O ADECUACION DE PLAZA VACANTE : Resolución Nº 1982-08-UGELP</t>
  </si>
  <si>
    <t>QUICAÑO</t>
  </si>
  <si>
    <t>1001324357</t>
  </si>
  <si>
    <t>01324357</t>
  </si>
  <si>
    <t>SONIA ELIZABETH</t>
  </si>
  <si>
    <t>1001310830</t>
  </si>
  <si>
    <t>01310830</t>
  </si>
  <si>
    <t>1001322564</t>
  </si>
  <si>
    <t>01322564</t>
  </si>
  <si>
    <t>1118114612E2</t>
  </si>
  <si>
    <t>SERGIO HERNAN</t>
  </si>
  <si>
    <t>1001205185</t>
  </si>
  <si>
    <t>01205185</t>
  </si>
  <si>
    <t>1118114622E3</t>
  </si>
  <si>
    <t>1001275057</t>
  </si>
  <si>
    <t>01275057</t>
  </si>
  <si>
    <t>1118114622E6</t>
  </si>
  <si>
    <t>MERY BEATRIZ</t>
  </si>
  <si>
    <t>1001306540</t>
  </si>
  <si>
    <t>01306540</t>
  </si>
  <si>
    <t>1118114612E8</t>
  </si>
  <si>
    <t>CARMELO</t>
  </si>
  <si>
    <t>1001274531</t>
  </si>
  <si>
    <t>01274531</t>
  </si>
  <si>
    <t>1118114622E2</t>
  </si>
  <si>
    <t>1001263641</t>
  </si>
  <si>
    <t>01263641</t>
  </si>
  <si>
    <t>1118114632E5</t>
  </si>
  <si>
    <t>AUXILIAR DE SISTEMA ADMINISTRATIVO</t>
  </si>
  <si>
    <t>CESE A SOLICITUD DE: CONDORI CARITA, PEDRO, Resolución Nº 0651-2014-UGELP</t>
  </si>
  <si>
    <t>1001868686</t>
  </si>
  <si>
    <t>01868686</t>
  </si>
  <si>
    <t>1118114642E1</t>
  </si>
  <si>
    <t>CESE A SOLICITUD DE: CUNO QUISPE, BERNARDINA, Resolución Nº 2384-2017-UGELP</t>
  </si>
  <si>
    <t>RONALD YESHID</t>
  </si>
  <si>
    <t>1080511815</t>
  </si>
  <si>
    <t>80511815</t>
  </si>
  <si>
    <t>21C000113698</t>
  </si>
  <si>
    <t>40396959</t>
  </si>
  <si>
    <t>21C000113800</t>
  </si>
  <si>
    <t>21C000113821</t>
  </si>
  <si>
    <t>21C000113842</t>
  </si>
  <si>
    <t>GILBERTO ALFONSO</t>
  </si>
  <si>
    <t>42251368</t>
  </si>
  <si>
    <t>1023928</t>
  </si>
  <si>
    <t>LY153090</t>
  </si>
  <si>
    <t>IES MARISCAL SUCRE PICHACANI</t>
  </si>
  <si>
    <t>1110114612E6</t>
  </si>
  <si>
    <t>RAUL SILVERIO</t>
  </si>
  <si>
    <t>1001230793</t>
  </si>
  <si>
    <t>01230793</t>
  </si>
  <si>
    <t>1110114612E3</t>
  </si>
  <si>
    <t>1001288360</t>
  </si>
  <si>
    <t>01288360</t>
  </si>
  <si>
    <t>1110114612E4</t>
  </si>
  <si>
    <t>ROSENDO ROGELIO</t>
  </si>
  <si>
    <t>1001289323</t>
  </si>
  <si>
    <t>01289323</t>
  </si>
  <si>
    <t>1110114612E5</t>
  </si>
  <si>
    <t>PEDRO LEON</t>
  </si>
  <si>
    <t>1001288960</t>
  </si>
  <si>
    <t>01288960</t>
  </si>
  <si>
    <t>1110114612E7</t>
  </si>
  <si>
    <t>1001304119</t>
  </si>
  <si>
    <t>01304119</t>
  </si>
  <si>
    <t>1110114612E8</t>
  </si>
  <si>
    <t>JAVIER RICARDO</t>
  </si>
  <si>
    <t>1001305448</t>
  </si>
  <si>
    <t>01305448</t>
  </si>
  <si>
    <t>1110114612E9</t>
  </si>
  <si>
    <t>CESE A SOLICITUD DE: ZARATE PEREZ, ADOLFO, Resolución Nº 795-12-UGELP</t>
  </si>
  <si>
    <t>1001229489</t>
  </si>
  <si>
    <t>01229489</t>
  </si>
  <si>
    <t>1159613612E2</t>
  </si>
  <si>
    <t>1001316851</t>
  </si>
  <si>
    <t>01316851</t>
  </si>
  <si>
    <t>1110114622E1</t>
  </si>
  <si>
    <t>REASIGNACION POR UNIDAD FAMILIAR DE:VELASQUEZ PINEDA, TEOFILO LUIS, Resolución N° 4017-16-UGELP</t>
  </si>
  <si>
    <t>1025808</t>
  </si>
  <si>
    <t>LY153098</t>
  </si>
  <si>
    <t>IES HUACCOCHULLO</t>
  </si>
  <si>
    <t>21EV01634196</t>
  </si>
  <si>
    <t>1001314772</t>
  </si>
  <si>
    <t>01314772</t>
  </si>
  <si>
    <t>1190114612E2</t>
  </si>
  <si>
    <t>REASIGNACION POR UNIDAD FAMILIAR DE:APAZA QUISPE, NIEVES, Resolución N° 2956-12-UGELP</t>
  </si>
  <si>
    <t>1001289290</t>
  </si>
  <si>
    <t>01289290</t>
  </si>
  <si>
    <t>1190114612E3</t>
  </si>
  <si>
    <t>REASIGNACION DE PERSONAL DOCENTE : CUTIMBO PARILLO, DAMIAN, Resolución Nº 247-07-UGELP</t>
  </si>
  <si>
    <t>NOEMY</t>
  </si>
  <si>
    <t>1001307689</t>
  </si>
  <si>
    <t>01307689</t>
  </si>
  <si>
    <t>1190114612E4</t>
  </si>
  <si>
    <t>1001215886</t>
  </si>
  <si>
    <t>01215886</t>
  </si>
  <si>
    <t>1190114612E5</t>
  </si>
  <si>
    <t>REASIGNACION POR INTERES PERSONAL DE: MAMANI MAMANI, WILMA, Resolución Nº 3176-12-UGELP</t>
  </si>
  <si>
    <t>1001321821</t>
  </si>
  <si>
    <t>01321821</t>
  </si>
  <si>
    <t>1190114612E6</t>
  </si>
  <si>
    <t>DESIGNACION COMO DIRECTIVO DE: CONDORI VENEGAS, EFRAIN SEGUN RSG Nº 279-2016</t>
  </si>
  <si>
    <t>1001332338</t>
  </si>
  <si>
    <t>01332338</t>
  </si>
  <si>
    <t>1190114612E7</t>
  </si>
  <si>
    <t>REASIGNACION POR UNIDAD FAMILIAR DE:MAZUELOS CHAVEZ, PABLO, Resolución N° 0698-2014-UGELP</t>
  </si>
  <si>
    <t>1001275330</t>
  </si>
  <si>
    <t>01275330</t>
  </si>
  <si>
    <t>1190114612E8</t>
  </si>
  <si>
    <t>DEMETRIO VICENTE</t>
  </si>
  <si>
    <t>1001263602</t>
  </si>
  <si>
    <t>01263602</t>
  </si>
  <si>
    <t>1190114612E9</t>
  </si>
  <si>
    <t>REASIGNACION DE : VALDEZ CRUZ, ADAN, Resolución Nº 246-08-UGELP</t>
  </si>
  <si>
    <t>EDWIN OCTAVIO</t>
  </si>
  <si>
    <t>1001296499</t>
  </si>
  <si>
    <t>01296499</t>
  </si>
  <si>
    <t>1025816</t>
  </si>
  <si>
    <t>LY153100</t>
  </si>
  <si>
    <t>IES MIGUEL GRAU HUARIJUYO</t>
  </si>
  <si>
    <t>1111214612E4</t>
  </si>
  <si>
    <t>REASIGNACION POR INTERES PERSONAL DE:LOPEZ APAZA, AMADOR MARTIN, Resolución N° 380-13-UGELP</t>
  </si>
  <si>
    <t>CAMILO</t>
  </si>
  <si>
    <t>1001315260</t>
  </si>
  <si>
    <t>01315260</t>
  </si>
  <si>
    <t>1111214612E2</t>
  </si>
  <si>
    <t>REASIGNACION POR INTERES PERSONAL DE:CCAMA CCALLA, JUAN DIONISIO, Resolución N° 0595-2014-UGELP</t>
  </si>
  <si>
    <t>1001274071</t>
  </si>
  <si>
    <t>01274071</t>
  </si>
  <si>
    <t>1111214612E3</t>
  </si>
  <si>
    <t>1042868294</t>
  </si>
  <si>
    <t>42868294</t>
  </si>
  <si>
    <t>1111214612E5</t>
  </si>
  <si>
    <t>1001318629</t>
  </si>
  <si>
    <t>01318629</t>
  </si>
  <si>
    <t>1111214612E6</t>
  </si>
  <si>
    <t>DESIGNACION COMO DIRECTIVO DE I.E. (R.S.G. Nº 279-2016-MINEDU) DE : ROMAN ESPINOZA, VIDAL PABLO</t>
  </si>
  <si>
    <t>1111214612E7</t>
  </si>
  <si>
    <t>REASIGNACION POR INTERES PERSONAL DE:VARGAS CASTILLO, LUZ MARY, Resolución N° 0604-2014-UGELP</t>
  </si>
  <si>
    <t>1001776872</t>
  </si>
  <si>
    <t>01776872</t>
  </si>
  <si>
    <t>1111214622E1</t>
  </si>
  <si>
    <t>REUBICACION DE PLAZA OCUPADA : Resolución Nº 2863-04-DREP</t>
  </si>
  <si>
    <t>GLADIS ESPERANZA</t>
  </si>
  <si>
    <t>1001288367</t>
  </si>
  <si>
    <t>01288367</t>
  </si>
  <si>
    <t>1111214622E2</t>
  </si>
  <si>
    <t>1001320085</t>
  </si>
  <si>
    <t>01320085</t>
  </si>
  <si>
    <t>1111214612E0</t>
  </si>
  <si>
    <t>SAUL</t>
  </si>
  <si>
    <t>1001302093</t>
  </si>
  <si>
    <t>01302093</t>
  </si>
  <si>
    <t>0474510</t>
  </si>
  <si>
    <t>LY163060</t>
  </si>
  <si>
    <t>IES MANUEL Z. CAMACHO PLATERIA</t>
  </si>
  <si>
    <t>1117114712E9</t>
  </si>
  <si>
    <t>MANCHA</t>
  </si>
  <si>
    <t>TONY UBALDO</t>
  </si>
  <si>
    <t>1002403031</t>
  </si>
  <si>
    <t>02403031</t>
  </si>
  <si>
    <t>1117114712E0</t>
  </si>
  <si>
    <t>1001249105</t>
  </si>
  <si>
    <t>01249105</t>
  </si>
  <si>
    <t>1117114712E2</t>
  </si>
  <si>
    <t>CHURICO</t>
  </si>
  <si>
    <t>MARIO VICENTE</t>
  </si>
  <si>
    <t>1001214831</t>
  </si>
  <si>
    <t>01214831</t>
  </si>
  <si>
    <t>1117114712E3</t>
  </si>
  <si>
    <t>1001317567</t>
  </si>
  <si>
    <t>01317567</t>
  </si>
  <si>
    <t>1117114712E6</t>
  </si>
  <si>
    <t>CHALLO</t>
  </si>
  <si>
    <t>LUIS ALBINO</t>
  </si>
  <si>
    <t>1001701355</t>
  </si>
  <si>
    <t>01701355</t>
  </si>
  <si>
    <t>1117114712E7</t>
  </si>
  <si>
    <t>CONDEMAITA</t>
  </si>
  <si>
    <t>1001221094</t>
  </si>
  <si>
    <t>01221094</t>
  </si>
  <si>
    <t>1117114722E0</t>
  </si>
  <si>
    <t>MAGDA JUDITH</t>
  </si>
  <si>
    <t>1001225295</t>
  </si>
  <si>
    <t>01225295</t>
  </si>
  <si>
    <t>1117114722E3</t>
  </si>
  <si>
    <t>REASIGNACION POR INTERES PERSONAL DE:FLORES VALDEZ, PERCY, Resolución N° 4388-15-UGELP</t>
  </si>
  <si>
    <t>1001262970</t>
  </si>
  <si>
    <t>01262970</t>
  </si>
  <si>
    <t>1117114722E5</t>
  </si>
  <si>
    <t>1001233846</t>
  </si>
  <si>
    <t>01233846</t>
  </si>
  <si>
    <t>1117114722E7</t>
  </si>
  <si>
    <t>SILVIA ELSA</t>
  </si>
  <si>
    <t>1001234101</t>
  </si>
  <si>
    <t>01234101</t>
  </si>
  <si>
    <t>1117114722E9</t>
  </si>
  <si>
    <t>1001312138</t>
  </si>
  <si>
    <t>01312138</t>
  </si>
  <si>
    <t>1117114732E1</t>
  </si>
  <si>
    <t>1001219858</t>
  </si>
  <si>
    <t>01219858</t>
  </si>
  <si>
    <t>1117114732E4</t>
  </si>
  <si>
    <t>DESIGNACION COMO DIRECTIVO DE I.E. (R.S.G. 1551-2014) DE QUISPE VERA, JESUS</t>
  </si>
  <si>
    <t>ROSMERY ROSARIO</t>
  </si>
  <si>
    <t>1040320909</t>
  </si>
  <si>
    <t>40320909</t>
  </si>
  <si>
    <t>1117114722E6</t>
  </si>
  <si>
    <t>1001210562</t>
  </si>
  <si>
    <t>01210562</t>
  </si>
  <si>
    <t>1117114722E8</t>
  </si>
  <si>
    <t>1117114732E2</t>
  </si>
  <si>
    <t>CESE DE PERSONAL NOMBRADO : TURPO ORDOÑO, CARLOS, Resolución Nº 381-06-DREP</t>
  </si>
  <si>
    <t>ROXANA MARICELA</t>
  </si>
  <si>
    <t>1029294786</t>
  </si>
  <si>
    <t>29294786</t>
  </si>
  <si>
    <t>1117114712E4</t>
  </si>
  <si>
    <t>MACHICADO</t>
  </si>
  <si>
    <t>EUDOCIA ANGELICA</t>
  </si>
  <si>
    <t>1001220589</t>
  </si>
  <si>
    <t>01220589</t>
  </si>
  <si>
    <t>1117114722E1</t>
  </si>
  <si>
    <t>1001232937</t>
  </si>
  <si>
    <t>01232937</t>
  </si>
  <si>
    <t>1117114722E4</t>
  </si>
  <si>
    <t>1001267204</t>
  </si>
  <si>
    <t>01267204</t>
  </si>
  <si>
    <t>1117114732E3</t>
  </si>
  <si>
    <t>1001200627</t>
  </si>
  <si>
    <t>01200627</t>
  </si>
  <si>
    <t>0615203</t>
  </si>
  <si>
    <t>LY163065</t>
  </si>
  <si>
    <t>IES JULIO GONZALES RUIZ PALLALLA</t>
  </si>
  <si>
    <t>1167114712E7</t>
  </si>
  <si>
    <t>CHUQUITARQUI</t>
  </si>
  <si>
    <t>1001213768</t>
  </si>
  <si>
    <t>01213768</t>
  </si>
  <si>
    <t>1136113531E7</t>
  </si>
  <si>
    <t>REUBICACION DE PLAZA VACANTE: Resolución Nº 2828-11-UGELP</t>
  </si>
  <si>
    <t>1001210471</t>
  </si>
  <si>
    <t>01210471</t>
  </si>
  <si>
    <t>1167114712E3</t>
  </si>
  <si>
    <t>CESE POR LIMITE DE EDAD DE: CUTIPA APOMAYTA, JOSE ELIAS, Resolución Nº 3494-15-UGELP</t>
  </si>
  <si>
    <t>1025198432</t>
  </si>
  <si>
    <t>25198432</t>
  </si>
  <si>
    <t>1167114712E4</t>
  </si>
  <si>
    <t>REASIGNACION POR INTERES PERSONAL DE:VILCA APAZA, ALFREDO ADOLFO, Resolución N° 4377-16-UGELP</t>
  </si>
  <si>
    <t>JUSTO RAMON</t>
  </si>
  <si>
    <t>1001805155</t>
  </si>
  <si>
    <t>01805155</t>
  </si>
  <si>
    <t>1167114712E5</t>
  </si>
  <si>
    <t>LEONARDO SERAFIN</t>
  </si>
  <si>
    <t>1001231914</t>
  </si>
  <si>
    <t>01231914</t>
  </si>
  <si>
    <t>1167114712E8</t>
  </si>
  <si>
    <t>RETIRO DEL SERVICIO POR LA 2da. DISPOSICION COMPLEMENTARIA TRANSITORIA Y FINAL LEY Nº 29944 DE: MENDIZABAL CURASI, PORFIDIA</t>
  </si>
  <si>
    <t>JUAN DE LA CRUZ</t>
  </si>
  <si>
    <t>1001767633</t>
  </si>
  <si>
    <t>01767633</t>
  </si>
  <si>
    <t>1167114722E1</t>
  </si>
  <si>
    <t>1001240401</t>
  </si>
  <si>
    <t>01240401</t>
  </si>
  <si>
    <t>1167114722E2</t>
  </si>
  <si>
    <t>CLINIO</t>
  </si>
  <si>
    <t>1001286265</t>
  </si>
  <si>
    <t>01286265</t>
  </si>
  <si>
    <t>1001321890</t>
  </si>
  <si>
    <t>01321890</t>
  </si>
  <si>
    <t>1167114712E6</t>
  </si>
  <si>
    <t>DAVID TEOFILO</t>
  </si>
  <si>
    <t>1001297957</t>
  </si>
  <si>
    <t>01297957</t>
  </si>
  <si>
    <t>1167114712E9</t>
  </si>
  <si>
    <t>TRABAJADOR DE SERVICIO III</t>
  </si>
  <si>
    <t>REUBICACION A DOCENTE DE AEDO FLORES BENIGNA GREGORIA</t>
  </si>
  <si>
    <t>BERTHA YOLANDA</t>
  </si>
  <si>
    <t>1001316657</t>
  </si>
  <si>
    <t>01316657</t>
  </si>
  <si>
    <t>1167114722E5</t>
  </si>
  <si>
    <t>1001279325</t>
  </si>
  <si>
    <t>01279325</t>
  </si>
  <si>
    <t>0474502</t>
  </si>
  <si>
    <t>LY163075</t>
  </si>
  <si>
    <t>IES CCOTA</t>
  </si>
  <si>
    <t>1168114712E0</t>
  </si>
  <si>
    <t>UBICACION DE PROFESORES (de Directivo a Profesor) DE:COAQUIRA CONDORI, NELLY</t>
  </si>
  <si>
    <t>RUBEN VAILON</t>
  </si>
  <si>
    <t>1001288042</t>
  </si>
  <si>
    <t>01288042</t>
  </si>
  <si>
    <t>1115114321E6</t>
  </si>
  <si>
    <t>REUBICACION DE PLAZA OCUPADA: Resolución Nº 2066-2017-UGELP</t>
  </si>
  <si>
    <t>1001300187</t>
  </si>
  <si>
    <t>01300187</t>
  </si>
  <si>
    <t>1168114712E2</t>
  </si>
  <si>
    <t>JANINA VILMA</t>
  </si>
  <si>
    <t>1001304763</t>
  </si>
  <si>
    <t>01304763</t>
  </si>
  <si>
    <t>1043106099</t>
  </si>
  <si>
    <t>43106099</t>
  </si>
  <si>
    <t>1168114712E3</t>
  </si>
  <si>
    <t>1001317640</t>
  </si>
  <si>
    <t>01317640</t>
  </si>
  <si>
    <t>1168114712E4</t>
  </si>
  <si>
    <t>REASIGNACION POR UNIDAD FAMILIAR DE:CUTIPA APAZA, CRISTINA, Resolución N° 0614-2014-UGELP</t>
  </si>
  <si>
    <t>1001216586</t>
  </si>
  <si>
    <t>01216586</t>
  </si>
  <si>
    <t>1168114712E9</t>
  </si>
  <si>
    <t>PERMUTA DE: VILCA ARUQUIPA, LEONIDAS MARIO, Resolución Nº 1613-14-UGELP</t>
  </si>
  <si>
    <t>1001263149</t>
  </si>
  <si>
    <t>01263149</t>
  </si>
  <si>
    <t>1168114722E1</t>
  </si>
  <si>
    <t>CESE POR SEPARACION DEFINITIVA DE: TURPO LAURA, RENE MOISES, Resolución Nº 2071-10-UGELP</t>
  </si>
  <si>
    <t>MARIA EULOGIA</t>
  </si>
  <si>
    <t>1001286158</t>
  </si>
  <si>
    <t>01286158</t>
  </si>
  <si>
    <t>1168114722E2</t>
  </si>
  <si>
    <t>1001311417</t>
  </si>
  <si>
    <t>01311417</t>
  </si>
  <si>
    <t>1168114712E8</t>
  </si>
  <si>
    <t>REASIGNACION POR INTERES PERSONAL DE:NINA SALAS, MERCEDES MERY, Resolución N° 4413-16-UGELP</t>
  </si>
  <si>
    <t>DELBERT HUGO</t>
  </si>
  <si>
    <t>1001321538</t>
  </si>
  <si>
    <t>01321538</t>
  </si>
  <si>
    <t>1168114712E7</t>
  </si>
  <si>
    <t>1001279418</t>
  </si>
  <si>
    <t>01279418</t>
  </si>
  <si>
    <t>0521799</t>
  </si>
  <si>
    <t>LY163080</t>
  </si>
  <si>
    <t>IES VICTOR RAUL HAYA DE LA TORRE PERKA</t>
  </si>
  <si>
    <t>1119114712E8</t>
  </si>
  <si>
    <t>RENUNCIA DE DESIGNACION COMO DIRECTIVO DE I.E. (R.S.G. Nº 279-2016) DE : RIVEROS TACO, GUIDO WALTER</t>
  </si>
  <si>
    <t>1119114712E0</t>
  </si>
  <si>
    <t>REASIGNACION POR INTERES PERSONAL DE:RUELAS LUQUE, ANDRES, Resolución N° 0699-2014-UGELP</t>
  </si>
  <si>
    <t>JUAN DIONISIO</t>
  </si>
  <si>
    <t>1001232569</t>
  </si>
  <si>
    <t>01232569</t>
  </si>
  <si>
    <t>1119114712E3</t>
  </si>
  <si>
    <t>1001287946</t>
  </si>
  <si>
    <t>01287946</t>
  </si>
  <si>
    <t>1119114712E5</t>
  </si>
  <si>
    <t>DESIGNACION COMO DIRECTIVO DE: CAXI GUEVARA, EDGAR RAUL SEGUN RSG Nº 279-2016</t>
  </si>
  <si>
    <t>1001343821</t>
  </si>
  <si>
    <t>01343821</t>
  </si>
  <si>
    <t>1119114712E6</t>
  </si>
  <si>
    <t>AURORA NIOMICIA</t>
  </si>
  <si>
    <t>1001305090</t>
  </si>
  <si>
    <t>01305090</t>
  </si>
  <si>
    <t>1119114712E7</t>
  </si>
  <si>
    <t>ISAIAS FELICIANO</t>
  </si>
  <si>
    <t>1001314456</t>
  </si>
  <si>
    <t>01314456</t>
  </si>
  <si>
    <t>1119114712E9</t>
  </si>
  <si>
    <t>1001304719</t>
  </si>
  <si>
    <t>01304719</t>
  </si>
  <si>
    <t>1119114722E2</t>
  </si>
  <si>
    <t>1001300917</t>
  </si>
  <si>
    <t>01300917</t>
  </si>
  <si>
    <t>1119114712E4</t>
  </si>
  <si>
    <t>PERCY MATEO</t>
  </si>
  <si>
    <t>1001312332</t>
  </si>
  <si>
    <t>01312332</t>
  </si>
  <si>
    <t>1119114722E3</t>
  </si>
  <si>
    <t>REASIGNACION POR UNIDAD FAMILIAR DE:MEDINA CAHUANA, JUAN GERONIMO, Resolución N° 4019-16-UGELP</t>
  </si>
  <si>
    <t>1024082</t>
  </si>
  <si>
    <t>LY163082</t>
  </si>
  <si>
    <t>IES GAMALIEL CHURATA CARUCAYA</t>
  </si>
  <si>
    <t>1139114712E0</t>
  </si>
  <si>
    <t>UBICACION DE PROFESORES (de Directivo a Profesor) DE:ADUVIRI ESPILLICO, ANTOLIN ALFREDO</t>
  </si>
  <si>
    <t>ERNESTO MARIO</t>
  </si>
  <si>
    <t>1001215340</t>
  </si>
  <si>
    <t>01215340</t>
  </si>
  <si>
    <t>1139114712E3</t>
  </si>
  <si>
    <t>CHIRA</t>
  </si>
  <si>
    <t>1001225637</t>
  </si>
  <si>
    <t>01225637</t>
  </si>
  <si>
    <t>1139114712E4</t>
  </si>
  <si>
    <t>1001317526</t>
  </si>
  <si>
    <t>01317526</t>
  </si>
  <si>
    <t>1139114712E5</t>
  </si>
  <si>
    <t>JOBA YOBANA</t>
  </si>
  <si>
    <t>1001302745</t>
  </si>
  <si>
    <t>01302745</t>
  </si>
  <si>
    <t>GERMAN RAUL</t>
  </si>
  <si>
    <t>1002411363</t>
  </si>
  <si>
    <t>02411363</t>
  </si>
  <si>
    <t>1139114712E6</t>
  </si>
  <si>
    <t>ABURCIO</t>
  </si>
  <si>
    <t>1001291308</t>
  </si>
  <si>
    <t>01291308</t>
  </si>
  <si>
    <t>1139114712E8</t>
  </si>
  <si>
    <t>CONDE</t>
  </si>
  <si>
    <t>1001275507</t>
  </si>
  <si>
    <t>01275507</t>
  </si>
  <si>
    <t>1139114712E9</t>
  </si>
  <si>
    <t>MATEO LUCIO</t>
  </si>
  <si>
    <t>1001288586</t>
  </si>
  <si>
    <t>01288586</t>
  </si>
  <si>
    <t>1139114722E1</t>
  </si>
  <si>
    <t>RETIRO DEL SERVICIO POR LA 2da. DISPOSICION COMPLEMENTARIA TRANSITORIA Y FINAL LEY Nº 29944 DE: CALISAYA MAMANI, LUIS</t>
  </si>
  <si>
    <t>CLAROS DE CCAMA</t>
  </si>
  <si>
    <t>1001768356</t>
  </si>
  <si>
    <t>01768356</t>
  </si>
  <si>
    <t>1139114712E7</t>
  </si>
  <si>
    <t>REASIGNACION POR INTERES PERSONAL DE:VILCA NIEBLES, ALEJANDRO RICARDO, Resolución N° 2451-11-UGELP</t>
  </si>
  <si>
    <t>SANTOS CEFERINO</t>
  </si>
  <si>
    <t>1001285150</t>
  </si>
  <si>
    <t>01285150</t>
  </si>
  <si>
    <t>1139114712E2</t>
  </si>
  <si>
    <t>REASIGNACION POR INTERES PERSONAL DE:BARRIONUEVO GOMEZ, BRUNO, Resolución N° 1917-14-UGELP</t>
  </si>
  <si>
    <t>1001319776</t>
  </si>
  <si>
    <t>01319776</t>
  </si>
  <si>
    <t>1024041</t>
  </si>
  <si>
    <t>LY163085</t>
  </si>
  <si>
    <t>IES ANDRES AVELINO CACERES TITILACA</t>
  </si>
  <si>
    <t>1169114712E4</t>
  </si>
  <si>
    <t>UBICACION DE PROFESORES (de Directivo a Profesor) DE:CONDORI VILCAPAZA, HILVER</t>
  </si>
  <si>
    <t>AGRAMONTE</t>
  </si>
  <si>
    <t>EDWARD JAIME</t>
  </si>
  <si>
    <t>1001314726</t>
  </si>
  <si>
    <t>01314726</t>
  </si>
  <si>
    <t>1145114711E5</t>
  </si>
  <si>
    <t>REUBICACION DE PLAZA OCUPADA: Resolución Nº 2041-2017-UGELP</t>
  </si>
  <si>
    <t>1001341571</t>
  </si>
  <si>
    <t>01341571</t>
  </si>
  <si>
    <t>1169114712E2</t>
  </si>
  <si>
    <t>CESE POR LIMITE DE EDAD DE: CASTILLO APAZA, MARIA, Resolución Nº 2748-2013-UGELP</t>
  </si>
  <si>
    <t>1001325107</t>
  </si>
  <si>
    <t>01325107</t>
  </si>
  <si>
    <t>1169114712E3</t>
  </si>
  <si>
    <t>1002398932</t>
  </si>
  <si>
    <t>02398932</t>
  </si>
  <si>
    <t>1169114712E5</t>
  </si>
  <si>
    <t>REASIGNACION POR UNIDAD FAMILIAR DE:MAYTA BONIFAZ, REYNERIO, Resolución N° 0600-2014-UGELP</t>
  </si>
  <si>
    <t>ABAD SAMUEL</t>
  </si>
  <si>
    <t>1001206021</t>
  </si>
  <si>
    <t>01206021</t>
  </si>
  <si>
    <t>1169114712E6</t>
  </si>
  <si>
    <t>1001304837</t>
  </si>
  <si>
    <t>01304837</t>
  </si>
  <si>
    <t>1169114712E8</t>
  </si>
  <si>
    <t>REASIGNACION DE PERSONAL DOCENTE : QUISPE CHURA, SEGUNDINO, Resolución Nº 1479-04-UGELP</t>
  </si>
  <si>
    <t>1001217610</t>
  </si>
  <si>
    <t>01217610</t>
  </si>
  <si>
    <t>1169114712E9</t>
  </si>
  <si>
    <t>DESIGNACION COMO DIRECTIVO DE I.E. (R.S.G. 1551-2014) DE TITO VILCA, VICTOR RENE</t>
  </si>
  <si>
    <t>JORGE JACINTO</t>
  </si>
  <si>
    <t>1043350862</t>
  </si>
  <si>
    <t>43350862</t>
  </si>
  <si>
    <t>1173113432E1</t>
  </si>
  <si>
    <t>1001326490</t>
  </si>
  <si>
    <t>01326490</t>
  </si>
  <si>
    <t>AYDED</t>
  </si>
  <si>
    <t>1043606570</t>
  </si>
  <si>
    <t>43606570</t>
  </si>
  <si>
    <t>1169114712E7</t>
  </si>
  <si>
    <t>1001285671</t>
  </si>
  <si>
    <t>01285671</t>
  </si>
  <si>
    <t>1169114722E1</t>
  </si>
  <si>
    <t>CESE X FALLEC. CCAMA PARI JOSE ANIBAL</t>
  </si>
  <si>
    <t>1002145559</t>
  </si>
  <si>
    <t>02145559</t>
  </si>
  <si>
    <t>0701581</t>
  </si>
  <si>
    <t>LY163140</t>
  </si>
  <si>
    <t>IES FERNANDO A. STAHL</t>
  </si>
  <si>
    <t>1115214712E3</t>
  </si>
  <si>
    <t>1001214328</t>
  </si>
  <si>
    <t>01214328</t>
  </si>
  <si>
    <t>1115214712E5</t>
  </si>
  <si>
    <t>RUIZ EDGAR</t>
  </si>
  <si>
    <t>1001261508</t>
  </si>
  <si>
    <t>01261508</t>
  </si>
  <si>
    <t>1571439</t>
  </si>
  <si>
    <t>LY143150</t>
  </si>
  <si>
    <t>IES SEÑOR DE HUANCA</t>
  </si>
  <si>
    <t>1116214512E6</t>
  </si>
  <si>
    <t>RENUNCIA DE DESIGNACION COMO DIRECTIVO DE I.E. (R.S.G. 1551-2014) DE : ROMAN ESPINOZA, VIDAL PABLO</t>
  </si>
  <si>
    <t>1116214512E2</t>
  </si>
  <si>
    <t>REASIGNACION POR INTERES PERSONAL DE:ORDOÑEZ CONDORI, HUGO HITLER, Resolución N° 4413-15-UUGELP</t>
  </si>
  <si>
    <t>1001269999</t>
  </si>
  <si>
    <t>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</si>
  <si>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</si>
  <si>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</si>
  <si>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</si>
  <si>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</si>
  <si>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</si>
  <si>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</si>
  <si>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01331598</t>
  </si>
  <si>
    <t>1116214512E5</t>
  </si>
  <si>
    <t>REASIGNACION POR INTERES PERSONAL DE:CORTEZ SEGALES, EZEQUIEL, Resolución N° 616-2015-DREP</t>
  </si>
  <si>
    <t>1040850866</t>
  </si>
  <si>
    <t>40850866</t>
  </si>
  <si>
    <t>1136113511E9</t>
  </si>
  <si>
    <t>REASIGNACION POR INTERES PERSONAL DE:CALISAYA CUTIMBO, SABINO, Resolución N° 4415-15-UGELP</t>
  </si>
  <si>
    <t>JAIME ROLANDO</t>
  </si>
  <si>
    <t>1001341700</t>
  </si>
  <si>
    <t>01341700</t>
  </si>
  <si>
    <t>1161513331E5</t>
  </si>
  <si>
    <t>REASIGNACION POR INTERES PERSONAL DE:MARON MAMANI, LUIS, Resolución N° 4380-15-UGELP</t>
  </si>
  <si>
    <t>HUGO GROVER</t>
  </si>
  <si>
    <t>1040176784</t>
  </si>
  <si>
    <t>40176784</t>
  </si>
  <si>
    <t>1162114491E3</t>
  </si>
  <si>
    <t>REASIGNACION POR INTERES PERSONAL DE:RIVERA ZAPANA, HERMELINDA, Resolución N° 4414-15-UGELP</t>
  </si>
  <si>
    <t>1001781856</t>
  </si>
  <si>
    <t>01781856</t>
  </si>
  <si>
    <t>1571470</t>
  </si>
  <si>
    <t>LY133150</t>
  </si>
  <si>
    <t>IES SAN MIGUEL DE CARI CARI</t>
  </si>
  <si>
    <t>1162112212E2</t>
  </si>
  <si>
    <t>REUBICACION DE PLAZA VACANTE: Resolución Nº 0722-2015-UGELP</t>
  </si>
  <si>
    <t>1001311288</t>
  </si>
  <si>
    <t>01311288</t>
  </si>
  <si>
    <t>1116214412E2</t>
  </si>
  <si>
    <t>SANGA</t>
  </si>
  <si>
    <t>ABELARDO</t>
  </si>
  <si>
    <t>1002442339</t>
  </si>
  <si>
    <t>02442339</t>
  </si>
  <si>
    <t>1116214412E3</t>
  </si>
  <si>
    <t>CAYLLAHUA</t>
  </si>
  <si>
    <t>1001315338</t>
  </si>
  <si>
    <t>01315338</t>
  </si>
  <si>
    <t>1116214412E4</t>
  </si>
  <si>
    <t>REASIGNACION POR INTERES PERSONAL DE: TITO CONTRERAS, CESAR, Resolución Nº 0108-2017-UGEL AQP NORTE</t>
  </si>
  <si>
    <t>1116214412E6</t>
  </si>
  <si>
    <t>RAMON</t>
  </si>
  <si>
    <t>1001269952</t>
  </si>
  <si>
    <t>01269952</t>
  </si>
  <si>
    <t>1116214412E7</t>
  </si>
  <si>
    <t>GRACIELA FELIPA</t>
  </si>
  <si>
    <t>1001201035</t>
  </si>
  <si>
    <t>01201035</t>
  </si>
  <si>
    <t>1134813612E3</t>
  </si>
  <si>
    <t>1043234047</t>
  </si>
  <si>
    <t>43234047</t>
  </si>
  <si>
    <t>NANCY MARTHA</t>
  </si>
  <si>
    <t>1001206705</t>
  </si>
  <si>
    <t>01206705</t>
  </si>
  <si>
    <t>1183813712E2</t>
  </si>
  <si>
    <t>JORGE VALERIANO</t>
  </si>
  <si>
    <t>1001218315</t>
  </si>
  <si>
    <t>01218315</t>
  </si>
  <si>
    <t>HERBERT OSMAN</t>
  </si>
  <si>
    <t>1001340989</t>
  </si>
  <si>
    <t>01340989</t>
  </si>
  <si>
    <t>EFRAIN SERAFIN</t>
  </si>
  <si>
    <t>1001308124</t>
  </si>
  <si>
    <t>01308124</t>
  </si>
  <si>
    <t>CHARREZ</t>
  </si>
  <si>
    <t>OSCAR JORGE</t>
  </si>
  <si>
    <t>1002415291</t>
  </si>
  <si>
    <t>02415291</t>
  </si>
  <si>
    <t>1118212611E3</t>
  </si>
  <si>
    <t>REASIGNACION POR UNIDAD FAMILIAR DE:ARIAS PERALTA, CARLOS ALBERTO, Resolución N° 4012-16-UGELP</t>
  </si>
  <si>
    <t>1040324239</t>
  </si>
  <si>
    <t>40324239</t>
  </si>
  <si>
    <t>21C000113709</t>
  </si>
  <si>
    <t>21C000113791</t>
  </si>
  <si>
    <t>42749481</t>
  </si>
  <si>
    <t>21C000113812</t>
  </si>
  <si>
    <t>LUZMILA ELIZABETH</t>
  </si>
  <si>
    <t>43768723</t>
  </si>
  <si>
    <t>21C000113833</t>
  </si>
  <si>
    <t>ROSALINO</t>
  </si>
  <si>
    <t>01298287</t>
  </si>
  <si>
    <t>21C000113854</t>
  </si>
  <si>
    <t>EDWIN GIL</t>
  </si>
  <si>
    <t>43088775</t>
  </si>
  <si>
    <t>1372861</t>
  </si>
  <si>
    <t>LY133000</t>
  </si>
  <si>
    <t>IES CHARAMAYA</t>
  </si>
  <si>
    <t>21EV01634194</t>
  </si>
  <si>
    <t>ANTOLIN ALFREDO</t>
  </si>
  <si>
    <t>1001766834</t>
  </si>
  <si>
    <t>01766834</t>
  </si>
  <si>
    <t>1116214412E5</t>
  </si>
  <si>
    <t>1117114132E9</t>
  </si>
  <si>
    <t>REASIGNACION POR INTERES PERSONAL DE:MONTESINOS MENDOZA, GRIMALDO, Resolución N° 0607-2014-UGELP</t>
  </si>
  <si>
    <t>JERONIMO SOFIO</t>
  </si>
  <si>
    <t>1001298184</t>
  </si>
  <si>
    <t>01298184</t>
  </si>
  <si>
    <t>1137113451E1</t>
  </si>
  <si>
    <t>REASIGNACION POR INTERES PERSONAL DE:VELASQUEZ CRUZ, JULIO, Resolución N° 0703-2014-UGELP</t>
  </si>
  <si>
    <t>1041017999</t>
  </si>
  <si>
    <t>41017999</t>
  </si>
  <si>
    <t>1161214711E4</t>
  </si>
  <si>
    <t>REASIGNACION POR INTERES PERSONAL DE:HUANCA GUERRA, MARCO ANTONIO, Resolución N° 0702-2014-UGELP</t>
  </si>
  <si>
    <t>1001544695</t>
  </si>
  <si>
    <t>01544695</t>
  </si>
  <si>
    <t>1169114341E4</t>
  </si>
  <si>
    <t>REASIGNACION POR INTERES PERSONAL DE:QUENTA QUENTA, AMPARO GILBERTO, Resolución N° 4367-15-UGELP</t>
  </si>
  <si>
    <t>1001206097</t>
  </si>
  <si>
    <t>01206097</t>
  </si>
  <si>
    <t>1176814412E2</t>
  </si>
  <si>
    <t>REASIGNACION POR INTERES PERSONAL DE:ZAIRA APAZA, ABAD SAMUEL, Resolución N° 0707-2014-UGELP</t>
  </si>
  <si>
    <t>ILACOPA</t>
  </si>
  <si>
    <t>VICENTE JUSTO</t>
  </si>
  <si>
    <t>1001289033</t>
  </si>
  <si>
    <t>01289033</t>
  </si>
  <si>
    <t>1176814412E3</t>
  </si>
  <si>
    <t>REUBICACION Y/O ADECUACION DE PLAZA VACANTE : Resolución Nº 1322-08-UGELP</t>
  </si>
  <si>
    <t>ELISENY</t>
  </si>
  <si>
    <t>1001334164</t>
  </si>
  <si>
    <t>01334164</t>
  </si>
  <si>
    <t>921401216911</t>
  </si>
  <si>
    <t>921411218918</t>
  </si>
  <si>
    <t>KEPLER</t>
  </si>
  <si>
    <t>1046741378</t>
  </si>
  <si>
    <t>46741378</t>
  </si>
  <si>
    <t>1385061</t>
  </si>
  <si>
    <t>LY073789</t>
  </si>
  <si>
    <t>IES CCAPALLA</t>
  </si>
  <si>
    <t>1144213512E2</t>
  </si>
  <si>
    <t>1109814811E2</t>
  </si>
  <si>
    <t>REUBICACION Y/O ADECUACION DE PLAZA VACANTE : Resolución Nº 196-09-UGELP</t>
  </si>
  <si>
    <t>JAEL EFRAIN</t>
  </si>
  <si>
    <t>1001783971</t>
  </si>
  <si>
    <t>01783971</t>
  </si>
  <si>
    <t>1161124461E1</t>
  </si>
  <si>
    <t>1001200758</t>
  </si>
  <si>
    <t>01200758</t>
  </si>
  <si>
    <t>1169113811E8</t>
  </si>
  <si>
    <t>REUBICACION Y/O ADECUACION DE PLAZA VACANTE : Resolución Nº 416-09-UGELP</t>
  </si>
  <si>
    <t>1001317597</t>
  </si>
  <si>
    <t>01317597</t>
  </si>
  <si>
    <t>21EV01710706</t>
  </si>
  <si>
    <t>1001214066</t>
  </si>
  <si>
    <t>01214066</t>
  </si>
  <si>
    <t>21EV01710707</t>
  </si>
  <si>
    <t>LISBET KARINA</t>
  </si>
  <si>
    <t>1041163815</t>
  </si>
  <si>
    <t>41163815</t>
  </si>
  <si>
    <t>21EV01710708</t>
  </si>
  <si>
    <t>921461216914</t>
  </si>
  <si>
    <t>1001310713</t>
  </si>
  <si>
    <t>01310713</t>
  </si>
  <si>
    <t>921461216918</t>
  </si>
  <si>
    <t>CLODOALDO</t>
  </si>
  <si>
    <t>1001320307</t>
  </si>
  <si>
    <t>01320307</t>
  </si>
  <si>
    <t>921431216917</t>
  </si>
  <si>
    <t>CESE POR LIMITE DE EDAD DE: LUQUE MAMANI, SAMUEL TOMAS, Resolución Nº 3670-15-UGELP</t>
  </si>
  <si>
    <t>1372879</t>
  </si>
  <si>
    <t>LY043089</t>
  </si>
  <si>
    <t>IES INCA MANCO CAPAC PUNO</t>
  </si>
  <si>
    <t>1119112411E2</t>
  </si>
  <si>
    <t>REASIGNACION DE PERSONAL DOCENTE : JIMENEZ CAMPOS, ROSA AMALIA ASUNCION, Resolución Nº 560</t>
  </si>
  <si>
    <t>MIKO GEORGINA</t>
  </si>
  <si>
    <t>1001317251</t>
  </si>
  <si>
    <t>01317251</t>
  </si>
  <si>
    <t>21EV01634197</t>
  </si>
  <si>
    <t>JORGE MOISES</t>
  </si>
  <si>
    <t>1001322837</t>
  </si>
  <si>
    <t>01322837</t>
  </si>
  <si>
    <t>1109114511E2</t>
  </si>
  <si>
    <t>DESIGNACION COMO DIRECTIVO DE: MOLINA QUENTA, JORGE MOISES SEGUN RSG Nº 279-2016</t>
  </si>
  <si>
    <t>CIRO ROLANDO</t>
  </si>
  <si>
    <t>1001340905</t>
  </si>
  <si>
    <t>01340905</t>
  </si>
  <si>
    <t>1161114741E5</t>
  </si>
  <si>
    <t>MAGALI ABIGAIL</t>
  </si>
  <si>
    <t>1041061685</t>
  </si>
  <si>
    <t>41061685</t>
  </si>
  <si>
    <t>1168214411E4</t>
  </si>
  <si>
    <t>REUBICACION DE PLAZA OCUPADA: Resolución Nº 889-12-UGELP</t>
  </si>
  <si>
    <t>JORGE OSCAR</t>
  </si>
  <si>
    <t>1001304549</t>
  </si>
  <si>
    <t>01304549</t>
  </si>
  <si>
    <t>1195114721E3</t>
  </si>
  <si>
    <t>RANDAL YUNIOR</t>
  </si>
  <si>
    <t>1001317260</t>
  </si>
  <si>
    <t>01317260</t>
  </si>
  <si>
    <t>921451216911</t>
  </si>
  <si>
    <t>ROXANA VICTORIA</t>
  </si>
  <si>
    <t>1001318533</t>
  </si>
  <si>
    <t>01318533</t>
  </si>
  <si>
    <t>921451216914</t>
  </si>
  <si>
    <t>EDUARDO PERCY</t>
  </si>
  <si>
    <t>1001338785</t>
  </si>
  <si>
    <t>01338785</t>
  </si>
  <si>
    <t>921451216915</t>
  </si>
  <si>
    <t>1042044620</t>
  </si>
  <si>
    <t>42044620</t>
  </si>
  <si>
    <t>1001317582</t>
  </si>
  <si>
    <t>01317582</t>
  </si>
  <si>
    <t>921451216919</t>
  </si>
  <si>
    <t>1001309823</t>
  </si>
  <si>
    <t>01309823</t>
  </si>
  <si>
    <t>CESAR ALBERTO</t>
  </si>
  <si>
    <t>1041668122</t>
  </si>
  <si>
    <t>41668122</t>
  </si>
  <si>
    <t>1001201180</t>
  </si>
  <si>
    <t>01201180</t>
  </si>
  <si>
    <t>FERNAN JAMES</t>
  </si>
  <si>
    <t>1001323071</t>
  </si>
  <si>
    <t>01323071</t>
  </si>
  <si>
    <t>1183113411E6</t>
  </si>
  <si>
    <t>REUBICACION DE PLAZA OCUPADA: Resolución Nº 1919-13-UGELP</t>
  </si>
  <si>
    <t>1001306990</t>
  </si>
  <si>
    <t>01306990</t>
  </si>
  <si>
    <t>1364629</t>
  </si>
  <si>
    <t>LY113115</t>
  </si>
  <si>
    <t>IES ISAÑURA</t>
  </si>
  <si>
    <t>21EV01634191</t>
  </si>
  <si>
    <t>BERNARDO WASHINGTON</t>
  </si>
  <si>
    <t>1001287783</t>
  </si>
  <si>
    <t>01287783</t>
  </si>
  <si>
    <t>1114114551E1</t>
  </si>
  <si>
    <t>REASIGNACION POR INTERES PERSONAL DE:CASA COILA, MANUELA DAISHY, Resolución N° 0618-2014-UGELP</t>
  </si>
  <si>
    <t>FAUSTA DARIA</t>
  </si>
  <si>
    <t>1001341927</t>
  </si>
  <si>
    <t>01341927</t>
  </si>
  <si>
    <t>1162114421E2</t>
  </si>
  <si>
    <t>REUBICACION Y/O ADECUACION DE PLAZA VACANTE : Resolución Nº 2089-08-UGELP</t>
  </si>
  <si>
    <t>1001304757</t>
  </si>
  <si>
    <t>01304757</t>
  </si>
  <si>
    <t>1167114712E2</t>
  </si>
  <si>
    <t>REASIGNACION POR INTERES PERSONAL DE:HILASACA PAUCARA, ADOLFO, Resolución N° 4371-16-UGELP</t>
  </si>
  <si>
    <t>1001228499</t>
  </si>
  <si>
    <t>01228499</t>
  </si>
  <si>
    <t>1190113321E4</t>
  </si>
  <si>
    <t>DESIGNACION COMO DIRECTIVO DE: CRUZ SALAZAR, PERCY SEGUN RSG Nº 279-2016</t>
  </si>
  <si>
    <t>ROSALIT</t>
  </si>
  <si>
    <t>1042601932</t>
  </si>
  <si>
    <t>42601932</t>
  </si>
  <si>
    <t>921471216910</t>
  </si>
  <si>
    <t>JUANITO</t>
  </si>
  <si>
    <t>1002431114</t>
  </si>
  <si>
    <t>02431114</t>
  </si>
  <si>
    <t>921471216919</t>
  </si>
  <si>
    <t>COARI</t>
  </si>
  <si>
    <t>MARTHA ERMELINDA</t>
  </si>
  <si>
    <t>1001295339</t>
  </si>
  <si>
    <t>01295339</t>
  </si>
  <si>
    <t>1400738</t>
  </si>
  <si>
    <t>LY123137</t>
  </si>
  <si>
    <t>IES INCHUPALLA</t>
  </si>
  <si>
    <t>21EV01634193</t>
  </si>
  <si>
    <t>LUZ ELIANA</t>
  </si>
  <si>
    <t>1001326503</t>
  </si>
  <si>
    <t>01326503</t>
  </si>
  <si>
    <t>1112214612E2</t>
  </si>
  <si>
    <t>REUBICACION DE PLAZA OCUPADA : Resolución Nº 1032-10-DREP</t>
  </si>
  <si>
    <t>UCHIRI</t>
  </si>
  <si>
    <t>ANGEL GREGORIO</t>
  </si>
  <si>
    <t>1001485784</t>
  </si>
  <si>
    <t>01485784</t>
  </si>
  <si>
    <t>1112214612E3</t>
  </si>
  <si>
    <t>REUBICACION DE PLAZA OCUPADA : Resolución Nº 231-10-UGELP</t>
  </si>
  <si>
    <t>JUAN MARCELO</t>
  </si>
  <si>
    <t>1001308685</t>
  </si>
  <si>
    <t>01308685</t>
  </si>
  <si>
    <t>1161114401E5</t>
  </si>
  <si>
    <t>DESIGNACION COMO ESPECIALISTA EN EDUCACION DE: QUISPE ALAVE, EMILIO SEGUN RSG Nº 279-2016</t>
  </si>
  <si>
    <t>MELQUIADES</t>
  </si>
  <si>
    <t>1001254441</t>
  </si>
  <si>
    <t>01254441</t>
  </si>
  <si>
    <t>1198113921E2</t>
  </si>
  <si>
    <t>1001235055</t>
  </si>
  <si>
    <t>01235055</t>
  </si>
  <si>
    <t>921421216912</t>
  </si>
  <si>
    <t>ISAAC ARMINGOL</t>
  </si>
  <si>
    <t>1001205709</t>
  </si>
  <si>
    <t>01205709</t>
  </si>
  <si>
    <t>921421216918</t>
  </si>
  <si>
    <t>1001228290</t>
  </si>
  <si>
    <t>01228290</t>
  </si>
  <si>
    <t>921471216917</t>
  </si>
  <si>
    <t>DESIGNACION COMO ESPECIALISTA EN EDUCACION DE APAZA CASTILLO, HILDA NICOLASA RSG Nº 279-2016</t>
  </si>
  <si>
    <t>AMADOR WILSON</t>
  </si>
  <si>
    <t>1042164445</t>
  </si>
  <si>
    <t>42164445</t>
  </si>
  <si>
    <t>1376938</t>
  </si>
  <si>
    <t>LY093102</t>
  </si>
  <si>
    <t>IES CRFA AMANECER QOLLA</t>
  </si>
  <si>
    <t>921491216910</t>
  </si>
  <si>
    <t>DORIS AMANDA</t>
  </si>
  <si>
    <t>1040446002</t>
  </si>
  <si>
    <t>40446002</t>
  </si>
  <si>
    <t>921491216911</t>
  </si>
  <si>
    <t>LIANNE CADNIS</t>
  </si>
  <si>
    <t>1042142805</t>
  </si>
  <si>
    <t>42142805</t>
  </si>
  <si>
    <t>921491216913</t>
  </si>
  <si>
    <t>921491216916</t>
  </si>
  <si>
    <t>RUTH VIRGINIA</t>
  </si>
  <si>
    <t>1041859641</t>
  </si>
  <si>
    <t>41859641</t>
  </si>
  <si>
    <t>921491216917</t>
  </si>
  <si>
    <t>ALEXANDER</t>
  </si>
  <si>
    <t>1044117289</t>
  </si>
  <si>
    <t>44117289</t>
  </si>
  <si>
    <t>921491216919</t>
  </si>
  <si>
    <t>ESTRELLA</t>
  </si>
  <si>
    <t>FRAY JEANS</t>
  </si>
  <si>
    <t>1046872155</t>
  </si>
  <si>
    <t>46872155</t>
  </si>
  <si>
    <t>LICELI</t>
  </si>
  <si>
    <t>1043972728</t>
  </si>
  <si>
    <t>43972728</t>
  </si>
  <si>
    <t>FREDY EFRAIN</t>
  </si>
  <si>
    <t>1001845355</t>
  </si>
  <si>
    <t>01845355</t>
  </si>
  <si>
    <t>1169212611E4</t>
  </si>
  <si>
    <t>REUBICACION DE PLAZA VACANTE: Resolución Nº 807-11-UGELP</t>
  </si>
  <si>
    <t>ELI</t>
  </si>
  <si>
    <t>1001293195</t>
  </si>
  <si>
    <t>01293195</t>
  </si>
  <si>
    <t>CENTROS RURALES DE FORMACION EN ALTERNANCIA</t>
  </si>
  <si>
    <t>PERSONAL DE MANTENIMIENTO PARA EL CRFA</t>
  </si>
  <si>
    <t>01333525</t>
  </si>
  <si>
    <t>PERSONAL DE COCINA PARA EL CRFA</t>
  </si>
  <si>
    <t>42262339</t>
  </si>
  <si>
    <t>COORDINADOR DEL CRFA</t>
  </si>
  <si>
    <t>CARAZAS</t>
  </si>
  <si>
    <t>01867757</t>
  </si>
  <si>
    <t>1571587</t>
  </si>
  <si>
    <t>LY093103</t>
  </si>
  <si>
    <t>IES CESAR VALLEJO MORO</t>
  </si>
  <si>
    <t>21EV01634195</t>
  </si>
  <si>
    <t>1001306317</t>
  </si>
  <si>
    <t>01306317</t>
  </si>
  <si>
    <t>1101118421E8</t>
  </si>
  <si>
    <t>DESIGNACION COMO DIRECTIVO DE I.E. (R.S.G. 1551-2014) DE CALSIN CALLA, ARMANDO</t>
  </si>
  <si>
    <t>1119114512E5</t>
  </si>
  <si>
    <t>1001800749</t>
  </si>
  <si>
    <t>01800749</t>
  </si>
  <si>
    <t>1144813711E4</t>
  </si>
  <si>
    <t>CESE POR LIMITE DE EDAD DE: GONGORA FOLLANO, MANUEL HENRY, Resolución Nº 2993-2017-UGELP</t>
  </si>
  <si>
    <t>MULLUNI</t>
  </si>
  <si>
    <t>YUDY</t>
  </si>
  <si>
    <t>1041609592</t>
  </si>
  <si>
    <t>41609592</t>
  </si>
  <si>
    <t>1172213911E2</t>
  </si>
  <si>
    <t>REUBICACION DE PLAZA OCUPADA: Resolución Nº 1649-11-UGELP</t>
  </si>
  <si>
    <t>1001306706</t>
  </si>
  <si>
    <t>01306706</t>
  </si>
  <si>
    <t>1189114312E7</t>
  </si>
  <si>
    <t>ESTEBAN ROLANDO</t>
  </si>
  <si>
    <t>1001272086</t>
  </si>
  <si>
    <t>01272086</t>
  </si>
  <si>
    <t>1564608</t>
  </si>
  <si>
    <t>LY093105</t>
  </si>
  <si>
    <t>IES SAN JOSE DE LLUNGO</t>
  </si>
  <si>
    <t>21EV01634190</t>
  </si>
  <si>
    <t>GLADYS DORA</t>
  </si>
  <si>
    <t>1001325665</t>
  </si>
  <si>
    <t>01325665</t>
  </si>
  <si>
    <t>1112113731E2</t>
  </si>
  <si>
    <t>REUBICACION DE PLAZA VACANTE: Resolución Nº 3240-14-UGELP</t>
  </si>
  <si>
    <t>HILVER</t>
  </si>
  <si>
    <t>1002364684</t>
  </si>
  <si>
    <t>02364684</t>
  </si>
  <si>
    <t>1113114431E9</t>
  </si>
  <si>
    <t>DESIGNACION COMO DIRECTIVO DE: CHURA VILCANQUI, GLADYS DORA SEGUN RSG Nº 279-2016</t>
  </si>
  <si>
    <t>MARYLU KARYNA</t>
  </si>
  <si>
    <t>1043034177</t>
  </si>
  <si>
    <t>43034177</t>
  </si>
  <si>
    <t>1119214611E2</t>
  </si>
  <si>
    <t>NIETO</t>
  </si>
  <si>
    <t>LEANDRA CANDELARIA</t>
  </si>
  <si>
    <t>1029210929</t>
  </si>
  <si>
    <t>29210929</t>
  </si>
  <si>
    <t>1152118421E2</t>
  </si>
  <si>
    <t>REUBICACION DE PLAZA VACANTE: Resolución Nº 3237-14-UGELP</t>
  </si>
  <si>
    <t>JUAN MARIO</t>
  </si>
  <si>
    <t>1001212789</t>
  </si>
  <si>
    <t>01212789</t>
  </si>
  <si>
    <t>1191116712E2</t>
  </si>
  <si>
    <t>REUBICACION DE PLAZA VACANTE: Resolución Nº 2075-2015-UGELP</t>
  </si>
  <si>
    <t>HITO</t>
  </si>
  <si>
    <t>WILFREDO MARIO</t>
  </si>
  <si>
    <t>1029354430</t>
  </si>
  <si>
    <t>29354430</t>
  </si>
  <si>
    <t>1193213521E7</t>
  </si>
  <si>
    <t>REUBICACION DE PLAZA VACANTE: Resolución Nº 3241-14-UGELP</t>
  </si>
  <si>
    <t>1001202552</t>
  </si>
  <si>
    <t>01202552</t>
  </si>
  <si>
    <t>1569219</t>
  </si>
  <si>
    <t>LY143160</t>
  </si>
  <si>
    <t>IES SAN JUAN DE MACHACMARCA</t>
  </si>
  <si>
    <t>1115114711E4</t>
  </si>
  <si>
    <t>REUBICACION DE PLAZA VACANTE: Resolución Nº 2072-2015</t>
  </si>
  <si>
    <t>DOROTEO ANTOLIANO</t>
  </si>
  <si>
    <t>1001321376</t>
  </si>
  <si>
    <t>01321376</t>
  </si>
  <si>
    <t>1115213312E2</t>
  </si>
  <si>
    <t>1137613712E2</t>
  </si>
  <si>
    <t>ALBERTO LUCIANO</t>
  </si>
  <si>
    <t>1001306416</t>
  </si>
  <si>
    <t>01306416</t>
  </si>
  <si>
    <t>1001340295</t>
  </si>
  <si>
    <t>01340295</t>
  </si>
  <si>
    <t>1041168303</t>
  </si>
  <si>
    <t>41168303</t>
  </si>
  <si>
    <t>1721471</t>
  </si>
  <si>
    <t>LY023110</t>
  </si>
  <si>
    <t>IES SAN SALVADOR YANAMAYO</t>
  </si>
  <si>
    <t>21EV01634198</t>
  </si>
  <si>
    <t>ROLANDO JAVIER</t>
  </si>
  <si>
    <t>1001224784</t>
  </si>
  <si>
    <t>01224784</t>
  </si>
  <si>
    <t>1181515311E3</t>
  </si>
  <si>
    <t>ESTHER GINA</t>
  </si>
  <si>
    <t>1070376631</t>
  </si>
  <si>
    <t>70376631</t>
  </si>
  <si>
    <t>21EV01623056</t>
  </si>
  <si>
    <t>21EV01623057</t>
  </si>
  <si>
    <t>JAVIER JESUS</t>
  </si>
  <si>
    <t>1001325677</t>
  </si>
  <si>
    <t>01325677</t>
  </si>
  <si>
    <t>21EV01623058</t>
  </si>
  <si>
    <t>VIVIANA MARILU</t>
  </si>
  <si>
    <t>1043136904</t>
  </si>
  <si>
    <t>43136904</t>
  </si>
  <si>
    <t>1746304</t>
  </si>
  <si>
    <t>LY133080</t>
  </si>
  <si>
    <t>21EV01710720</t>
  </si>
  <si>
    <t>SONIA BERNARDINA</t>
  </si>
  <si>
    <t>1001308396</t>
  </si>
  <si>
    <t>01308396</t>
  </si>
  <si>
    <t>21EV01710721</t>
  </si>
  <si>
    <t>21EV01710722</t>
  </si>
  <si>
    <t>FRONTERA RURAL 3</t>
  </si>
  <si>
    <t>1753730</t>
  </si>
  <si>
    <t>LY053110</t>
  </si>
  <si>
    <t>IES MIGUEL GRAU SEMINARIO</t>
  </si>
  <si>
    <t>1114613312E4</t>
  </si>
  <si>
    <t>1163113821E1</t>
  </si>
  <si>
    <t>1163813712E3</t>
  </si>
  <si>
    <t>1025741</t>
  </si>
  <si>
    <t>LY024055</t>
  </si>
  <si>
    <t>CEBA - 70025 INDEPENDENCIA NACIONAL</t>
  </si>
  <si>
    <t>1166115311E4</t>
  </si>
  <si>
    <t>UBICACION DE PROFESORES (de Directivo a Profesor) DE:ORTIZ PAREJA, ALEJANDRINA</t>
  </si>
  <si>
    <t>1001200345</t>
  </si>
  <si>
    <t>01200345</t>
  </si>
  <si>
    <t>1166115311E2</t>
  </si>
  <si>
    <t>CESE POR LIMITE DE EDAD DE: MENDOZA FLORES, LUZMILA INOCENCIA, Resolución Nº 2759-2013-UGELP</t>
  </si>
  <si>
    <t>PAREJA</t>
  </si>
  <si>
    <t>1001220769</t>
  </si>
  <si>
    <t>01220769</t>
  </si>
  <si>
    <t>0240523</t>
  </si>
  <si>
    <t>LY024407</t>
  </si>
  <si>
    <t>CEBA - 71013 GLORIOSO SAN CARLOS</t>
  </si>
  <si>
    <t>1181515311E4</t>
  </si>
  <si>
    <t>PERMUTA DE: COPA MAMANI, MIGUEL GRIMALDO, Resolución Nº 3106-11-UGELP</t>
  </si>
  <si>
    <t>1001205387</t>
  </si>
  <si>
    <t>01205387</t>
  </si>
  <si>
    <t>1724855</t>
  </si>
  <si>
    <t>LY034403</t>
  </si>
  <si>
    <t>CEBA - GUE SAN CARLOS</t>
  </si>
  <si>
    <t>1141515411E2</t>
  </si>
  <si>
    <t>1141515411E5</t>
  </si>
  <si>
    <t>ALEJANDRO ANTONIO</t>
  </si>
  <si>
    <t>1001212126</t>
  </si>
  <si>
    <t>01212126</t>
  </si>
  <si>
    <t>1141515411E3</t>
  </si>
  <si>
    <t>1001321868</t>
  </si>
  <si>
    <t>01321868</t>
  </si>
  <si>
    <t>VICTOR MANUEL</t>
  </si>
  <si>
    <t>1331883</t>
  </si>
  <si>
    <t>LY024382</t>
  </si>
  <si>
    <t>CEBA - VILLA DEL LAGO</t>
  </si>
  <si>
    <t>1139415311E4</t>
  </si>
  <si>
    <t>CESE A SOLICITUD DE: ZELIO PONCE, JUVENAL ERACLEDES, Resolución Nº 0793-2015-UGELP</t>
  </si>
  <si>
    <t>SANTIAGO FELIX</t>
  </si>
  <si>
    <t>1001234401</t>
  </si>
  <si>
    <t>01234401</t>
  </si>
  <si>
    <t>1139415311E5</t>
  </si>
  <si>
    <t>CESE A SOLICITUD DE: BUSTAMANTE ALMONTE, MELITON, Resolución Nº 2095-13-UGELP</t>
  </si>
  <si>
    <t>WILMER FACTOR</t>
  </si>
  <si>
    <t>26</t>
  </si>
  <si>
    <t>1001264343</t>
  </si>
  <si>
    <t>01264343</t>
  </si>
  <si>
    <t>1139415311E6</t>
  </si>
  <si>
    <t>DESIGNACION COMO DIRECTIVO DE I.E. (R.S.G. 1551-2014) DE OVIEDO PACHAURI, JUAN</t>
  </si>
  <si>
    <t>1139415311E7</t>
  </si>
  <si>
    <t>REUBICACION DE PLAZA OCUPADA : Resolución Nº 2031-08-UGELP</t>
  </si>
  <si>
    <t>1001224801</t>
  </si>
  <si>
    <t>01224801</t>
  </si>
  <si>
    <t>1139415311E8</t>
  </si>
  <si>
    <t>FELIPA ESTELA</t>
  </si>
  <si>
    <t>1001227065</t>
  </si>
  <si>
    <t>01227065</t>
  </si>
  <si>
    <t>LY027096</t>
  </si>
  <si>
    <t>1170118311E2</t>
  </si>
  <si>
    <t>DANIEL FLORENCIO</t>
  </si>
  <si>
    <t>1001209979</t>
  </si>
  <si>
    <t>01209979</t>
  </si>
  <si>
    <t>1170118311E4</t>
  </si>
  <si>
    <t>GERMAN NATALIO</t>
  </si>
  <si>
    <t>1001222230</t>
  </si>
  <si>
    <t>01222230</t>
  </si>
  <si>
    <t>1170118311E6</t>
  </si>
  <si>
    <t>DESIGNACION COMO DIRECTIVO DE I.E. (R.S.G. 1551-2014) DE CHURA CHURA, HILARIO</t>
  </si>
  <si>
    <t>1040378140</t>
  </si>
  <si>
    <t>40378140</t>
  </si>
  <si>
    <t>1170118311E7</t>
  </si>
  <si>
    <t>1001217293</t>
  </si>
  <si>
    <t>01217293</t>
  </si>
  <si>
    <t>1170118311E8</t>
  </si>
  <si>
    <t>WILLIAM PABLO</t>
  </si>
  <si>
    <t>1001310935</t>
  </si>
  <si>
    <t>01310935</t>
  </si>
  <si>
    <t>1170118311E5</t>
  </si>
  <si>
    <t>1001279718</t>
  </si>
  <si>
    <t>01279718</t>
  </si>
  <si>
    <t>1360148</t>
  </si>
  <si>
    <t>LY027100</t>
  </si>
  <si>
    <t>CEBA - JOSE ANTONIO ENCINAS</t>
  </si>
  <si>
    <t>1111218311E4</t>
  </si>
  <si>
    <t>CESE DE : FERREYROS PACORICONA, LUIS ALBERTO, Resolución Nº 2068-08-UGELP</t>
  </si>
  <si>
    <t>JOEL LOT</t>
  </si>
  <si>
    <t>1001308495</t>
  </si>
  <si>
    <t>01308495</t>
  </si>
  <si>
    <t>1111218311E2</t>
  </si>
  <si>
    <t>1001204509</t>
  </si>
  <si>
    <t>01204509</t>
  </si>
  <si>
    <t>1111218311E3</t>
  </si>
  <si>
    <t>1001217455</t>
  </si>
  <si>
    <t>01217455</t>
  </si>
  <si>
    <t>1111218311E5</t>
  </si>
  <si>
    <t>1001221967</t>
  </si>
  <si>
    <t>01221967</t>
  </si>
  <si>
    <t>1111218311E6</t>
  </si>
  <si>
    <t>1001230382</t>
  </si>
  <si>
    <t>01230382</t>
  </si>
  <si>
    <t>1101118411E2</t>
  </si>
  <si>
    <t>RENE ROBERTO</t>
  </si>
  <si>
    <t>1001231459</t>
  </si>
  <si>
    <t>01231459</t>
  </si>
  <si>
    <t>1101118411E0</t>
  </si>
  <si>
    <t>DESIGNACION COMO DIRECTIVO DE I.E. (R.S.G. 1551-2014) DE TITO OJEDA, SANTIAGO FELIX</t>
  </si>
  <si>
    <t>MENACHO</t>
  </si>
  <si>
    <t>1001263408</t>
  </si>
  <si>
    <t>01263408</t>
  </si>
  <si>
    <t>1101118411E5</t>
  </si>
  <si>
    <t>1001282754</t>
  </si>
  <si>
    <t>01282754</t>
  </si>
  <si>
    <t>1101118411E6</t>
  </si>
  <si>
    <t>CESE DE PERSONAL NOMBRADO : MUÑOZ VASQUEZ, NORMA LUZ, Resolución Nº 1151-07-UGELP</t>
  </si>
  <si>
    <t>SEBASTIANA YNES</t>
  </si>
  <si>
    <t>1001486693</t>
  </si>
  <si>
    <t>01486693</t>
  </si>
  <si>
    <t>1101118411E7</t>
  </si>
  <si>
    <t>EDDY SALVADOR</t>
  </si>
  <si>
    <t>1001839607</t>
  </si>
  <si>
    <t>01839607</t>
  </si>
  <si>
    <t>1101118411E8</t>
  </si>
  <si>
    <t>QUISO</t>
  </si>
  <si>
    <t>JOSE ELIGIO</t>
  </si>
  <si>
    <t>1001310604</t>
  </si>
  <si>
    <t>01310604</t>
  </si>
  <si>
    <t>1101118411E9</t>
  </si>
  <si>
    <t>ELIO MACARIO</t>
  </si>
  <si>
    <t>1002143401</t>
  </si>
  <si>
    <t>02143401</t>
  </si>
  <si>
    <t>1101118421E2</t>
  </si>
  <si>
    <t>CESE GODOY GUTIERREZ ISAIAS BERNARDO RD. 1602-04</t>
  </si>
  <si>
    <t>IRENE ROSA</t>
  </si>
  <si>
    <t>1001206906</t>
  </si>
  <si>
    <t>01206906</t>
  </si>
  <si>
    <t>1101118421E4</t>
  </si>
  <si>
    <t>ZENAIDA ODILIA</t>
  </si>
  <si>
    <t>1001217467</t>
  </si>
  <si>
    <t>01217467</t>
  </si>
  <si>
    <t>1101118421E6</t>
  </si>
  <si>
    <t>CESE VENEGAS LOZA ISMAEL RD. 3114-03</t>
  </si>
  <si>
    <t>1001205137</t>
  </si>
  <si>
    <t>01205137</t>
  </si>
  <si>
    <t>1121110321E5</t>
  </si>
  <si>
    <t>REUBICACION DE PLAZA VACANTE: Resolución Nº DEL 2005</t>
  </si>
  <si>
    <t>1001317644</t>
  </si>
  <si>
    <t>01317644</t>
  </si>
  <si>
    <t>LY037014</t>
  </si>
  <si>
    <t>1152118411E5</t>
  </si>
  <si>
    <t>REASIGNACION POR SALUD DE: FLORES LUNA, MARTHA OFELIA, Resolución Nº 6198-11-UGEL03 LIMA</t>
  </si>
  <si>
    <t>1001333535</t>
  </si>
  <si>
    <t>01333535</t>
  </si>
  <si>
    <t>1152118411E0</t>
  </si>
  <si>
    <t>CESE POR LIMITE DE EDAD DE: QUILCA AGUILAR, FRANCISCO, Resolución Nº 2608-14-UGELP</t>
  </si>
  <si>
    <t>1001327315</t>
  </si>
  <si>
    <t>01327315</t>
  </si>
  <si>
    <t>1152118411E2</t>
  </si>
  <si>
    <t>REUBICACION DE PLAZA VACANTE: Resolución Nº ERROR EN REUBICACION</t>
  </si>
  <si>
    <t>1152118411E3</t>
  </si>
  <si>
    <t>DESIGNACION COMO DIRECTIVO DE I.E. (R.S.G. 1551-2014) DE CHAMBILLA JALIRE, JHON EMERSON</t>
  </si>
  <si>
    <t>CLARET</t>
  </si>
  <si>
    <t>1041152997</t>
  </si>
  <si>
    <t>41152997</t>
  </si>
  <si>
    <t>1152118411E4</t>
  </si>
  <si>
    <t>CESE POR LIMITE DE EDAD DE: COAQUIRA CASTANEDA, BARTOLOME, Resolución Nº 2718-2013-UGELP</t>
  </si>
  <si>
    <t>1001213919</t>
  </si>
  <si>
    <t>01213919</t>
  </si>
  <si>
    <t>1152118411E8</t>
  </si>
  <si>
    <t>LIZANDRO</t>
  </si>
  <si>
    <t>1001221506</t>
  </si>
  <si>
    <t>01221506</t>
  </si>
  <si>
    <t>1152118411E9</t>
  </si>
  <si>
    <t>CESE POR LIMITE DE EDAD DE: OLAGUIVEL BEDREGAL, ARTEMIO FRANCISCO, Resolución Nº 4179-15-UGELP</t>
  </si>
  <si>
    <t>PERCY LEON</t>
  </si>
  <si>
    <t>1001305377</t>
  </si>
  <si>
    <t>01305377</t>
  </si>
  <si>
    <t>1152118421E1</t>
  </si>
  <si>
    <t>ZUBIA</t>
  </si>
  <si>
    <t>JUAN JAVIER</t>
  </si>
  <si>
    <t>1002391411</t>
  </si>
  <si>
    <t>02391411</t>
  </si>
  <si>
    <t>1152118421E3</t>
  </si>
  <si>
    <t>CESE DE JUAN TEMISTOCLES LOPEZ MONGE, SEGUN RD. 1932-04-DREP</t>
  </si>
  <si>
    <t>1360130</t>
  </si>
  <si>
    <t>LY037077</t>
  </si>
  <si>
    <t>CEBA - 45 EMILIO ROMERO PADILLA</t>
  </si>
  <si>
    <t>1188118411E7</t>
  </si>
  <si>
    <t>CESE A SOLICITUD DE: HUANCA MAMANI, JUAN CARLOS, Resolución Nº 1955-14-UGELP</t>
  </si>
  <si>
    <t>HECTOR RAUL</t>
  </si>
  <si>
    <t>1001287196</t>
  </si>
  <si>
    <t>01287196</t>
  </si>
  <si>
    <t>1188118411E0</t>
  </si>
  <si>
    <t>YUNCA</t>
  </si>
  <si>
    <t>1001208183</t>
  </si>
  <si>
    <t>01208183</t>
  </si>
  <si>
    <t>1188118411E2</t>
  </si>
  <si>
    <t>CESE A SOLICITUD DE: CHAMBI ARI, ELISEO DAVID, Resolución Nº 1414-11-DREP</t>
  </si>
  <si>
    <t>1001216120</t>
  </si>
  <si>
    <t>01216120</t>
  </si>
  <si>
    <t>1188118411E3</t>
  </si>
  <si>
    <t>CESE POR FALLECIMIENTO DE: FLORES CATACORA, HILDA FELIPA, Resolución Nº 2663-14-UGELP</t>
  </si>
  <si>
    <t>1001760614</t>
  </si>
  <si>
    <t>01760614</t>
  </si>
  <si>
    <t>1188118411E5</t>
  </si>
  <si>
    <t>DESIGNACION COMO DIRECTIVO DE I.E. (R.S.G. 1551-2014) DE MAMANI MONTES, JOEL LOT</t>
  </si>
  <si>
    <t>LESTER FERRER</t>
  </si>
  <si>
    <t>1001560236</t>
  </si>
  <si>
    <t>01560236</t>
  </si>
  <si>
    <t>1188118411E6</t>
  </si>
  <si>
    <t>1001217187</t>
  </si>
  <si>
    <t>01217187</t>
  </si>
  <si>
    <t>1188118411E8</t>
  </si>
  <si>
    <t>REUBICACION DE PLAZA OCUPADA : Resolución Nº 367-06-UGELP</t>
  </si>
  <si>
    <t>NELLY HILDA</t>
  </si>
  <si>
    <t>01306557</t>
  </si>
  <si>
    <t>1188118411E9</t>
  </si>
  <si>
    <t>1001287934</t>
  </si>
  <si>
    <t>01287934</t>
  </si>
  <si>
    <t>1188118421E1</t>
  </si>
  <si>
    <t>REASIGNACION POR INTERES PERSONAL DE: CONDORI ORTIZ, CRISPIN, Resolución Nº 2717-12-UGELP</t>
  </si>
  <si>
    <t>JUANA FRANCISCA</t>
  </si>
  <si>
    <t>1001280966</t>
  </si>
  <si>
    <t>01280966</t>
  </si>
  <si>
    <t>1188118411E4</t>
  </si>
  <si>
    <t>SANTOS DE TUERO</t>
  </si>
  <si>
    <t>NILDA CARINA BEATRIZ</t>
  </si>
  <si>
    <t>1001223654</t>
  </si>
  <si>
    <t>01223654</t>
  </si>
  <si>
    <t>1360155</t>
  </si>
  <si>
    <t>LY047067</t>
  </si>
  <si>
    <t>CEBA - 32</t>
  </si>
  <si>
    <t>1187118521E2</t>
  </si>
  <si>
    <t>UBICACION DE PROFESORES (de Directivo a Profesor) DE:CUSI ALFARO, MARCOS</t>
  </si>
  <si>
    <t>1001837623</t>
  </si>
  <si>
    <t>01837623</t>
  </si>
  <si>
    <t>1187118511E3</t>
  </si>
  <si>
    <t>1187118511E6</t>
  </si>
  <si>
    <t>1001234611</t>
  </si>
  <si>
    <t>01234611</t>
  </si>
  <si>
    <t>1187118511E8</t>
  </si>
  <si>
    <t>CHALLCHA</t>
  </si>
  <si>
    <t>ANTONIO SANTIAGO</t>
  </si>
  <si>
    <t>1001215579</t>
  </si>
  <si>
    <t>01215579</t>
  </si>
  <si>
    <t>1187118511E9</t>
  </si>
  <si>
    <t>1001226668</t>
  </si>
  <si>
    <t>01226668</t>
  </si>
  <si>
    <t>1187118521E1</t>
  </si>
  <si>
    <t>DESIGNACION COMO DIRECTIVO DE I.E. (R.S.G. 1551-2014) DE CUSI ALFARO, MARCOS</t>
  </si>
  <si>
    <t>1187118521E3</t>
  </si>
  <si>
    <t>GONGORA</t>
  </si>
  <si>
    <t>FOLLANO</t>
  </si>
  <si>
    <t>MATILDE ELIZABETH</t>
  </si>
  <si>
    <t>1001289011</t>
  </si>
  <si>
    <t>01289011</t>
  </si>
  <si>
    <t>1187118511E5</t>
  </si>
  <si>
    <t>CESE A SOLICITUD DE: FLORES MAMANI, MERCEDES FRANCISCA, Resolución Nº 2626-16-UGELP</t>
  </si>
  <si>
    <t>1002265942</t>
  </si>
  <si>
    <t>02265942</t>
  </si>
  <si>
    <t>1024314</t>
  </si>
  <si>
    <t>LY047142</t>
  </si>
  <si>
    <t>CEBA - SANTA ROSA</t>
  </si>
  <si>
    <t>1135218511E6</t>
  </si>
  <si>
    <t>CESE DE PERSONAL NOMBRADO : TINTAYA APAZA, HIPOLITO, Resolución Nº 798-06-DREP</t>
  </si>
  <si>
    <t>1001311458</t>
  </si>
  <si>
    <t>01311458</t>
  </si>
  <si>
    <t>1135218511E2</t>
  </si>
  <si>
    <t>REASIGNACION POR INTERES PERSONAL DE: AQUINO PACHECO, BILMA JULIA, Resolución Nº 088-2017-UGELAQP NORTE</t>
  </si>
  <si>
    <t>1135218511E3</t>
  </si>
  <si>
    <t>SILVIA JULIA</t>
  </si>
  <si>
    <t>1001288987</t>
  </si>
  <si>
    <t>01288987</t>
  </si>
  <si>
    <t>1135218511E4</t>
  </si>
  <si>
    <t>1001229561</t>
  </si>
  <si>
    <t>01229561</t>
  </si>
  <si>
    <t>1135218511E5</t>
  </si>
  <si>
    <t>1002142517</t>
  </si>
  <si>
    <t>02142517</t>
  </si>
  <si>
    <t>1135218511E8</t>
  </si>
  <si>
    <t>SABALAGA</t>
  </si>
  <si>
    <t>1001228732</t>
  </si>
  <si>
    <t>01228732</t>
  </si>
  <si>
    <t>1360122</t>
  </si>
  <si>
    <t>LY137100</t>
  </si>
  <si>
    <t>CEBA - MAÑAZO</t>
  </si>
  <si>
    <t>1111218412E2</t>
  </si>
  <si>
    <t>REUBICACION DE PLAZA OCUPADA : Resolución Nº 981-04-PUNO</t>
  </si>
  <si>
    <t>1001229488</t>
  </si>
  <si>
    <t>01229488</t>
  </si>
  <si>
    <t>1111218412E3</t>
  </si>
  <si>
    <t>REUBICACION DE PLAZA OCUPADA : Resolución Nº 1096-04-UGELP</t>
  </si>
  <si>
    <t>BUENAVENTURA JUSTO</t>
  </si>
  <si>
    <t>1002145579</t>
  </si>
  <si>
    <t>02145579</t>
  </si>
  <si>
    <t>1111218412E4</t>
  </si>
  <si>
    <t>HERENCIA</t>
  </si>
  <si>
    <t>FELIX EDUARDO</t>
  </si>
  <si>
    <t>1001304926</t>
  </si>
  <si>
    <t>01304926</t>
  </si>
  <si>
    <t>1111218412E5</t>
  </si>
  <si>
    <t>REASIGNACION POR UNIDAD FAMILIAR DE:TICONA SARAVIA, JUANA FRANCISCA, Resolución N° 4378-15-UGELP</t>
  </si>
  <si>
    <t>1111218412E6</t>
  </si>
  <si>
    <t>SAGA</t>
  </si>
  <si>
    <t>DEMETRIA</t>
  </si>
  <si>
    <t>1001769122</t>
  </si>
  <si>
    <t>01769122</t>
  </si>
  <si>
    <t>1564590</t>
  </si>
  <si>
    <t>LY047150</t>
  </si>
  <si>
    <t>CEBA APLICACION PEDAGOGICO PUBLICO PUNO</t>
  </si>
  <si>
    <t>1135218511E9</t>
  </si>
  <si>
    <t>REUBICACION DE PLAZA VACANTE: Resolución Nº 1290-14-UGELP</t>
  </si>
  <si>
    <t>JHON EMERSON</t>
  </si>
  <si>
    <t>1001309478</t>
  </si>
  <si>
    <t>01309478</t>
  </si>
  <si>
    <t>E</t>
  </si>
  <si>
    <t>YULY MARISOL</t>
  </si>
  <si>
    <t>72083866</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</si>
  <si>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</si>
  <si>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</si>
  <si>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</si>
  <si>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</si>
  <si>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</si>
  <si>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</si>
  <si>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</si>
  <si>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</si>
  <si>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</si>
  <si>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</si>
  <si>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</si>
  <si>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</si>
  <si>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</si>
  <si>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</si>
  <si>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</si>
  <si>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</si>
  <si>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</si>
  <si>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</si>
  <si>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</si>
  <si>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</si>
  <si>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</si>
  <si>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</si>
  <si>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</si>
  <si>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</si>
  <si>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</si>
  <si>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</si>
  <si>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</si>
  <si>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</si>
  <si>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</si>
  <si>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</si>
  <si>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</si>
  <si>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</si>
  <si>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</si>
  <si>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LLACHON</t>
  </si>
  <si>
    <t>CCOTOS</t>
  </si>
  <si>
    <t>ISAÑURA</t>
  </si>
  <si>
    <t>CHAPA</t>
  </si>
  <si>
    <t>YAPURA</t>
  </si>
  <si>
    <t>MACHACMARCA</t>
  </si>
  <si>
    <t>ANCCACCA</t>
  </si>
  <si>
    <t>JILATAMARCA</t>
  </si>
  <si>
    <t>CCOPAYA</t>
  </si>
  <si>
    <t>SACUYO</t>
  </si>
  <si>
    <t>HUAJSAPATA</t>
  </si>
  <si>
    <t>LA INMACULADA</t>
  </si>
  <si>
    <t xml:space="preserve">B2  - Privada - Parroquial                                        </t>
  </si>
  <si>
    <t>AZOGUINE</t>
  </si>
  <si>
    <t>ADVENTISTA PUNO</t>
  </si>
  <si>
    <t xml:space="preserve">B4  - Privada - Particular                                        </t>
  </si>
  <si>
    <t>THUNCO</t>
  </si>
  <si>
    <t>SOCCA</t>
  </si>
  <si>
    <t>VILLA FATIMA</t>
  </si>
  <si>
    <t>THUNUHUAYA</t>
  </si>
  <si>
    <t>SAN JUAN BAUTISTA</t>
  </si>
  <si>
    <t>CHANU CHANU ETAPA 1</t>
  </si>
  <si>
    <t>JAYU JAYU</t>
  </si>
  <si>
    <t>CARITAMAYA</t>
  </si>
  <si>
    <t>HACIENDA COLLACACHI</t>
  </si>
  <si>
    <t>VILLA DEL LAGO</t>
  </si>
  <si>
    <t>SAN IGNACIO DE LOYOLA</t>
  </si>
  <si>
    <t>CIENCIAS LEONARDO FIBONACI</t>
  </si>
  <si>
    <t>SAN VICENTE DE PAUL</t>
  </si>
  <si>
    <t>PRESCOTT</t>
  </si>
  <si>
    <t>CULTA</t>
  </si>
  <si>
    <t>LOS PINOS</t>
  </si>
  <si>
    <t>IMAGINA SCHOOL</t>
  </si>
  <si>
    <t>NOVUS ORDER</t>
  </si>
  <si>
    <t>EL BUEN PASTOR</t>
  </si>
  <si>
    <t>DIEGO J. THOMPSON</t>
  </si>
  <si>
    <t>AGUAS CALIENTES</t>
  </si>
  <si>
    <t>JAMES BALDWIN</t>
  </si>
  <si>
    <t>CHAMPAGNAT DEL NIÑO DIVINO JESUS</t>
  </si>
  <si>
    <t>COLVER</t>
  </si>
  <si>
    <t>NUR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</si>
  <si>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</si>
  <si>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</si>
  <si>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</si>
  <si>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</si>
  <si>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</si>
  <si>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</si>
  <si>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</si>
  <si>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</si>
  <si>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</si>
  <si>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</si>
  <si>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</si>
  <si>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</si>
  <si>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</si>
  <si>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</si>
  <si>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</si>
  <si>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</si>
  <si>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</si>
  <si>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</si>
  <si>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</si>
  <si>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</si>
  <si>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</si>
  <si>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</si>
  <si>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</si>
  <si>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Total  de estudiantes matriculados (*)</t>
  </si>
  <si>
    <t>AYRUMAS CARUMAS</t>
  </si>
  <si>
    <t>HUAIRAPATA</t>
  </si>
  <si>
    <t>ALTO ALIANZA</t>
  </si>
  <si>
    <t>UROS CHULLUNI</t>
  </si>
  <si>
    <t>CIUDAD UNIVERSITARIA</t>
  </si>
  <si>
    <t>LOS ANDES</t>
  </si>
  <si>
    <t>VICTOR RAUL HAYA DE LA TORRE</t>
  </si>
  <si>
    <t>ALTO PUNO</t>
  </si>
  <si>
    <t>SAN JUAN DE MACHACMARCA</t>
  </si>
  <si>
    <t>CESAR VALLEJO</t>
  </si>
  <si>
    <t>JOSE ABELARDO QUIÑONES</t>
  </si>
  <si>
    <t>CORAZON DE CRISTO</t>
  </si>
  <si>
    <t>JOSE OLAYA BALANDRA</t>
  </si>
  <si>
    <t>FRAY SAN MARTIN DE PORRES</t>
  </si>
  <si>
    <t>ENRIQUE TORRES BELON</t>
  </si>
  <si>
    <t>JOSE CARLOS MARIATEGUI</t>
  </si>
  <si>
    <t>MIGUEL GRAU SEMINARIO</t>
  </si>
  <si>
    <t>JUAN BUSTAMANTE DUEÑAS</t>
  </si>
  <si>
    <t>TUPAQ KATARI</t>
  </si>
  <si>
    <t>ALFONSO TORRES LUNA</t>
  </si>
  <si>
    <t>CARLOS DANTE NAVA</t>
  </si>
  <si>
    <t>ENRIQUE ENCINAS FRANCO</t>
  </si>
  <si>
    <t>TUPAC AMARU II</t>
  </si>
  <si>
    <t>GILATAMARCA</t>
  </si>
  <si>
    <t>1571397</t>
  </si>
  <si>
    <t>CCAPALLA</t>
  </si>
  <si>
    <t>TAYPICIRCA</t>
  </si>
  <si>
    <t>TAIPICIRCA</t>
  </si>
  <si>
    <t>MANCO CAPAC</t>
  </si>
  <si>
    <t>FRANCISCO BOLOGNESI CERVANTES</t>
  </si>
  <si>
    <t>1418169</t>
  </si>
  <si>
    <t>AYMARA</t>
  </si>
  <si>
    <t xml:space="preserve">A3  - Pública - Municipalidad                                     </t>
  </si>
  <si>
    <t>1541887</t>
  </si>
  <si>
    <t>FLORENTINO AMEGHINO</t>
  </si>
  <si>
    <t>MIGUEL GRAU</t>
  </si>
  <si>
    <t>INDEPENDENCIA NACIONAL</t>
  </si>
  <si>
    <t>EMILIO ROMERO PADILLA</t>
  </si>
  <si>
    <t>INCA GARCILAZO DE LA VEGA</t>
  </si>
  <si>
    <t>MARIANO MELGAR VALDIVIESO</t>
  </si>
  <si>
    <t>INCHYPALLA</t>
  </si>
  <si>
    <t>1669753</t>
  </si>
  <si>
    <t>COAR PUNO</t>
  </si>
  <si>
    <t>TECNICO AGROPECUARIO CHARAMAYA</t>
  </si>
  <si>
    <t>SEÑOR DE HUANCA</t>
  </si>
  <si>
    <t>JOSE CARLOS MARIATEGUI APLICACION UNA</t>
  </si>
  <si>
    <t>POLITECNICO HUASCAR</t>
  </si>
  <si>
    <t>1024199</t>
  </si>
  <si>
    <t>1024157</t>
  </si>
  <si>
    <t>DIVINO MAESTRO</t>
  </si>
  <si>
    <t>1154343</t>
  </si>
  <si>
    <t>1154780</t>
  </si>
  <si>
    <t>1024272</t>
  </si>
  <si>
    <t>45 EMILIO ROMERO PADILLA</t>
  </si>
  <si>
    <t>0578807</t>
  </si>
  <si>
    <t>32</t>
  </si>
  <si>
    <t>SAN JOSE</t>
  </si>
  <si>
    <t>GRAN UNIDAD ESCOLAR SAN CARLOS</t>
  </si>
  <si>
    <t>0660290</t>
  </si>
  <si>
    <t>CARLOS RUBINA BURGOS</t>
  </si>
  <si>
    <t>SAN JUAN BOSCO</t>
  </si>
  <si>
    <t>GLORIOSO SAN CARLOS</t>
  </si>
  <si>
    <t>COLLACACHI</t>
  </si>
  <si>
    <t>ORKAPATA</t>
  </si>
  <si>
    <t>MARIA AUXILIADORA</t>
  </si>
  <si>
    <t>1571157</t>
  </si>
  <si>
    <t>1569201</t>
  </si>
  <si>
    <t>1571249</t>
  </si>
  <si>
    <t>1306950</t>
  </si>
  <si>
    <t>1438753</t>
  </si>
  <si>
    <t>SAN ANTONIO DE PADUA</t>
  </si>
  <si>
    <t>1571512</t>
  </si>
  <si>
    <t>ALEXANDER FLEMING</t>
  </si>
  <si>
    <t>1561398</t>
  </si>
  <si>
    <t>MARIANO SANTOS MATEOS</t>
  </si>
  <si>
    <t>1438779</t>
  </si>
  <si>
    <t>1645993</t>
  </si>
  <si>
    <t>INCA MANCO CAPAC</t>
  </si>
  <si>
    <t xml:space="preserve">A2  - Pública - Otro Sector Público                               </t>
  </si>
  <si>
    <t>1641562</t>
  </si>
  <si>
    <t>1731322</t>
  </si>
  <si>
    <t>1561380</t>
  </si>
  <si>
    <t>1751296</t>
  </si>
  <si>
    <t>1571140</t>
  </si>
  <si>
    <t>TECNICO INDUSTRIAL TAHUANTINSUYO</t>
  </si>
  <si>
    <t>SAN AGUSTIN</t>
  </si>
  <si>
    <t>CRFA AMANECER QOLLA</t>
  </si>
  <si>
    <t xml:space="preserve">A4  - Pública - En convenio                                       </t>
  </si>
  <si>
    <t>SAN JOSE DE LLUNGO</t>
  </si>
  <si>
    <t>SAN ANDRES</t>
  </si>
  <si>
    <t>MARISCAL SUCRE</t>
  </si>
  <si>
    <t>HUACCOCHULLO</t>
  </si>
  <si>
    <t>EDUARDO BENIGNO LUQUE ROMERO</t>
  </si>
  <si>
    <t>SAN FRANCISCO</t>
  </si>
  <si>
    <t>GAMALIEL CHURATA</t>
  </si>
  <si>
    <t>JULIO GONZALES RUIZ</t>
  </si>
  <si>
    <t>MANUEL Z. CAMACHO</t>
  </si>
  <si>
    <t>ANEXO 01</t>
  </si>
  <si>
    <t>DATOS DE LA INSTITUCIÓN EDUCATIVA</t>
  </si>
  <si>
    <t>CÓDIGO MODULAR:</t>
  </si>
  <si>
    <t>NOMBRE DE I.E.</t>
  </si>
  <si>
    <t>DISTRITO :</t>
  </si>
  <si>
    <t>1º</t>
  </si>
  <si>
    <t>2º</t>
  </si>
  <si>
    <t>3º</t>
  </si>
  <si>
    <t>4º</t>
  </si>
  <si>
    <t>5º</t>
  </si>
  <si>
    <t>Total</t>
  </si>
  <si>
    <t>N = Nº horas de clase mínima según plan de estudios</t>
  </si>
  <si>
    <t>Variables</t>
  </si>
  <si>
    <t>N =</t>
  </si>
  <si>
    <t>Horas pedagógicas</t>
  </si>
  <si>
    <t>Número de Alumnos / Estudiantes</t>
  </si>
  <si>
    <t>Total Alumnos</t>
  </si>
  <si>
    <t>Número de Secciones</t>
  </si>
  <si>
    <t>HRS TALLER</t>
  </si>
  <si>
    <t>Número de Horas de Clase</t>
  </si>
  <si>
    <t>Total de Horas Clase</t>
  </si>
  <si>
    <t>TOTAL HRS</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</si>
  <si>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</si>
  <si>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</si>
  <si>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</si>
  <si>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</si>
  <si>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</si>
  <si>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</si>
  <si>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</si>
  <si>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</si>
  <si>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</si>
  <si>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</si>
  <si>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</si>
  <si>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</si>
  <si>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</si>
  <si>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</si>
  <si>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</si>
  <si>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</si>
  <si>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</si>
  <si>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</si>
  <si>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C.M.</t>
  </si>
  <si>
    <t>MODALIDAD :</t>
  </si>
  <si>
    <t>NIVEL:</t>
  </si>
  <si>
    <t>CENTRO POBLADO :</t>
  </si>
  <si>
    <t>TOTAL SECCIONES:</t>
  </si>
  <si>
    <t>TOTAL ESTUDIANTES:</t>
  </si>
  <si>
    <t>TOTAL GRADOS:</t>
  </si>
  <si>
    <t>EST. POR GRADO :</t>
  </si>
  <si>
    <t>EST. POR GRADOS</t>
  </si>
  <si>
    <t>SEC. POR GRADO :</t>
  </si>
  <si>
    <t>NOMBRE_COMPLETO</t>
  </si>
  <si>
    <t>COD_PLAZA</t>
  </si>
  <si>
    <t>TOTAL PERSONAL:</t>
  </si>
  <si>
    <t>Grado</t>
  </si>
  <si>
    <t xml:space="preserve">Z = Z0 + Z1 </t>
  </si>
  <si>
    <t xml:space="preserve">ANEXO 02 </t>
  </si>
  <si>
    <t>Área Curricular (*)</t>
  </si>
  <si>
    <t>Totales Parciales</t>
  </si>
  <si>
    <t>Horas Asig.</t>
  </si>
  <si>
    <t>Nº   Secc.</t>
  </si>
  <si>
    <t>Total Horas</t>
  </si>
  <si>
    <t>Matemática</t>
  </si>
  <si>
    <t xml:space="preserve">Comunicación </t>
  </si>
  <si>
    <t>Inglés</t>
  </si>
  <si>
    <t>Arte</t>
  </si>
  <si>
    <t>Historia, Geografía y Economía</t>
  </si>
  <si>
    <t>Formación Ciudadana y Cívica</t>
  </si>
  <si>
    <t>Persona, Familia y Relaciones Humanas</t>
  </si>
  <si>
    <t>Educación Física</t>
  </si>
  <si>
    <t>Educación Religiosa</t>
  </si>
  <si>
    <t>Ciencia, Tecnología y Ambiente</t>
  </si>
  <si>
    <t>Educación para el Trabajo</t>
  </si>
  <si>
    <t>Tutoría</t>
  </si>
  <si>
    <t>TOTAL GENERAL</t>
  </si>
  <si>
    <t>Caso hipotético según lo establecido en PCI:</t>
  </si>
  <si>
    <t>HORAS</t>
  </si>
  <si>
    <t xml:space="preserve"> </t>
  </si>
  <si>
    <t>Id. Cargo</t>
  </si>
  <si>
    <t>Jornada Pedagógica</t>
  </si>
  <si>
    <t>ANEXO 03</t>
  </si>
  <si>
    <t>Grado de Estudio (Horas)</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</si>
  <si>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</si>
  <si>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</si>
  <si>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</si>
  <si>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</si>
  <si>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</si>
  <si>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</si>
  <si>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</si>
  <si>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</si>
  <si>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</si>
  <si>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</si>
  <si>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</si>
  <si>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</si>
  <si>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</si>
  <si>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</si>
  <si>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</si>
  <si>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ANEXO 05</t>
  </si>
  <si>
    <t>Total de Horas Pedagógicas</t>
  </si>
  <si>
    <t>* Horas Pedagógicas a cargo  del  Personal Directivo…………………………………………………………..</t>
  </si>
  <si>
    <t>* Horas Pedagógicas a cargo  del  Personal Jerárquico…………………………………………………………</t>
  </si>
  <si>
    <t>* Horas Pedagógicas a cargo  del  Personal Docente……………………………………………………………</t>
  </si>
  <si>
    <t>Resumen de Horas  Pedagógicas  por Área - EBR</t>
  </si>
  <si>
    <t>Horas Pedag.</t>
  </si>
  <si>
    <t xml:space="preserve"> horas</t>
  </si>
  <si>
    <t>DISPONIBILIDAD PRESUPUESTAL PARA CONTRATOS EVENTUALES (BOLSA DE HORAS).</t>
  </si>
  <si>
    <t>COMPLETAR PARA EL ANEXO 03</t>
  </si>
  <si>
    <t>T1</t>
  </si>
  <si>
    <t xml:space="preserve">T2 </t>
  </si>
  <si>
    <t>L1</t>
  </si>
  <si>
    <t>L2</t>
  </si>
  <si>
    <t>Taller</t>
  </si>
  <si>
    <t>Ciencias Sociales</t>
  </si>
  <si>
    <t>ETP Zootecnia</t>
  </si>
  <si>
    <t>PROFESOR POR HORAS</t>
  </si>
  <si>
    <t>Carpintería</t>
  </si>
  <si>
    <t>VACANTE POR DESIGNACIÓN DE CARGO DIRECTIVO - PROF. FREDY LOAYZA HAÑARI</t>
  </si>
  <si>
    <t xml:space="preserve">TITULAR : JOSE ESCOBAR LUPACA </t>
  </si>
  <si>
    <t>Arte y Cultura</t>
  </si>
  <si>
    <t>Desarrollo personal, ciudadanía y cívica</t>
  </si>
  <si>
    <t>Ciencias y Tecnología</t>
  </si>
  <si>
    <t xml:space="preserve">F0 - Secundaria                    </t>
  </si>
  <si>
    <t>1761295</t>
  </si>
  <si>
    <t>YACHAY SCHOOL</t>
  </si>
  <si>
    <t>Primaria de Adultos</t>
  </si>
  <si>
    <t>0240408</t>
  </si>
  <si>
    <t>CESE POR LIMITE DE EDAD DE: GALVEZ ILASACA, CESAR AUGUSTO, Resolución Nº 4764-2017-UGELP</t>
  </si>
  <si>
    <t>YENNI AIDE</t>
  </si>
  <si>
    <t>1001314500</t>
  </si>
  <si>
    <t>01314500</t>
  </si>
  <si>
    <t>Básica Alternativa-Avanzado</t>
  </si>
  <si>
    <t>1002172366</t>
  </si>
  <si>
    <t>02172366</t>
  </si>
  <si>
    <t>CD1E02701217</t>
  </si>
  <si>
    <t>CUADRO DE HORAS APROBADO 2018</t>
  </si>
  <si>
    <t>1040686804</t>
  </si>
  <si>
    <t>40686804</t>
  </si>
  <si>
    <t>1024355</t>
  </si>
  <si>
    <t>LY037010</t>
  </si>
  <si>
    <t>0239632</t>
  </si>
  <si>
    <t>CESE POR LIMITE DE EDAD DE: CALLE ZUÑIGA, SERAFIN ENRIQUE, Resolución Nº 4779-2017-UGELP</t>
  </si>
  <si>
    <t>TESILLO</t>
  </si>
  <si>
    <t>ROBERTO LUCAS</t>
  </si>
  <si>
    <t>1001206353</t>
  </si>
  <si>
    <t>01206353</t>
  </si>
  <si>
    <t>1040392468</t>
  </si>
  <si>
    <t>40392468</t>
  </si>
  <si>
    <t>CD1E12601017</t>
  </si>
  <si>
    <t>MANRIQUE</t>
  </si>
  <si>
    <t>WILLIAM JULIAN</t>
  </si>
  <si>
    <t>1042105831</t>
  </si>
  <si>
    <t>42105831</t>
  </si>
  <si>
    <t>1001334279</t>
  </si>
  <si>
    <t>01334279</t>
  </si>
  <si>
    <t>REUBICACION DE PLAZA OCUPADA: Resolución Nº 1306-2018-UGELP</t>
  </si>
  <si>
    <t>CX1X52501617</t>
  </si>
  <si>
    <t>CX1X53501617</t>
  </si>
  <si>
    <t>1001307830</t>
  </si>
  <si>
    <t>01307830</t>
  </si>
  <si>
    <t>1702331</t>
  </si>
  <si>
    <t>LY027005</t>
  </si>
  <si>
    <t>CEBA VIRGEN DE LA ASUNCION</t>
  </si>
  <si>
    <t>REUBICACION DE PLAZA OCUPADA: Resolución Nº 1307-2018-UGELP</t>
  </si>
  <si>
    <t>Secundaria</t>
  </si>
  <si>
    <t>REUBICACION DE PLAZA OCUPADA: Resolución Nº 0932-2018-UGELP</t>
  </si>
  <si>
    <t>LICENCIA SIN GOCE DE HABER POR MOTIVOS PARTICULARES DE:LUJANO ORTEGA, YOLANDA, Resolución N° EXP. 22687</t>
  </si>
  <si>
    <t>GINO FABIAN</t>
  </si>
  <si>
    <t>1041537913</t>
  </si>
  <si>
    <t>41537913</t>
  </si>
  <si>
    <t>YIOBANA ELIZABETH</t>
  </si>
  <si>
    <t>1041591944</t>
  </si>
  <si>
    <t>41591944</t>
  </si>
  <si>
    <t>1001316014</t>
  </si>
  <si>
    <t>01316014</t>
  </si>
  <si>
    <t>CD1E03101213</t>
  </si>
  <si>
    <t>REUBICACION DE PLAZA OCUPADA: Resolución Nº 0117-2018-UGELP</t>
  </si>
  <si>
    <t>CESE POR LIMITE DE EDAD DE: ARANA TICONA, LUCIO LEONIDAS, Resolución Nº 2884-2018-UGELP</t>
  </si>
  <si>
    <t>LIZANDRO BELTRAN</t>
  </si>
  <si>
    <t>1001875422</t>
  </si>
  <si>
    <t>01875422</t>
  </si>
  <si>
    <t>LICENCIA SIN GOCE DE HABER POR MOTIVOS PARTICULARES DE:ARCE ZUÑIGA, ISIDORA ROSALIA, Resolución N° 3149-2018-UGELP</t>
  </si>
  <si>
    <t>CESE POR LIMITE DE EDAD DE: CANO CASTRO, ANTERO, Resolución Nº 4774-2017-UGELP</t>
  </si>
  <si>
    <t>UBICACION DE PROFESORES (de Directivo a Profesor) DE:TAPIA FLORES, WILBER RAFAEL</t>
  </si>
  <si>
    <t>1001320488</t>
  </si>
  <si>
    <t>01320488</t>
  </si>
  <si>
    <t>CESE POR LIMITE DE EDAD DE: COAQUIRA CONDORI, NANCY, Resolución Nº 2536-2017-UGELP</t>
  </si>
  <si>
    <t>1029620017</t>
  </si>
  <si>
    <t>29620017</t>
  </si>
  <si>
    <t>FREDY NAPOLEON</t>
  </si>
  <si>
    <t>1001340903</t>
  </si>
  <si>
    <t>01340903</t>
  </si>
  <si>
    <t>MIRIAN TEODOSIA</t>
  </si>
  <si>
    <t>ENCARGATURA DE:PERCCA CUTIPA, AGRIPINA MARIA, Resolución Nº -</t>
  </si>
  <si>
    <t>REASIGNACION POR UNIDAD FAMILIAR DE: QUISPE INCAHUANACO, BASILIA, Resolución Nº 2858-2017-UGEL SR</t>
  </si>
  <si>
    <t>CONDO</t>
  </si>
  <si>
    <t>SAUL MOISES</t>
  </si>
  <si>
    <t>1001340046</t>
  </si>
  <si>
    <t>01340046</t>
  </si>
  <si>
    <t>LICENCIA SIN GOCE DE HABER POR MOTIVOS PARTICULARES DE:QUISPE MAMANI, YONY ABELARDO, Resolución N° 2793-2018-UGELP</t>
  </si>
  <si>
    <t>CALJARO</t>
  </si>
  <si>
    <t>YANET LORGIA</t>
  </si>
  <si>
    <t>1042247423</t>
  </si>
  <si>
    <t>42247423</t>
  </si>
  <si>
    <t>21EV01806578</t>
  </si>
  <si>
    <t>OFICIO N° 00271-2018-MINEDU/SPE-OPEP-UPP</t>
  </si>
  <si>
    <t>1001321564</t>
  </si>
  <si>
    <t>1001837059</t>
  </si>
  <si>
    <t>01837059</t>
  </si>
  <si>
    <t>CESE POR FALLECIMIENTO DE: CCAMA FLORES, JUAN JOSE, Resolución Nº 2156-2018-UGELP</t>
  </si>
  <si>
    <t>REUBICACION DE PLAZA OCUPADA: Resolución Nº 3566-2017-UGELP</t>
  </si>
  <si>
    <t>1001321440</t>
  </si>
  <si>
    <t>01321440</t>
  </si>
  <si>
    <t>1042621809</t>
  </si>
  <si>
    <t>1041723123</t>
  </si>
  <si>
    <t>41723123</t>
  </si>
  <si>
    <t>MEDALITH</t>
  </si>
  <si>
    <t>1043364051</t>
  </si>
  <si>
    <t>43364051</t>
  </si>
  <si>
    <t>SUAQUITA</t>
  </si>
  <si>
    <t>GERONIMO</t>
  </si>
  <si>
    <t>1001333324</t>
  </si>
  <si>
    <t>01333324</t>
  </si>
  <si>
    <t>CESE A SOLICITUD DE: CATACORA PINAZO, GUIDO JOSE, Resolución Nº 3471-2017-UGELP</t>
  </si>
  <si>
    <t>1044470756</t>
  </si>
  <si>
    <t>44470756</t>
  </si>
  <si>
    <t>1001327988</t>
  </si>
  <si>
    <t>01327988</t>
  </si>
  <si>
    <t>MAGUIÑA</t>
  </si>
  <si>
    <t>YEMIRA CAREM MARETH</t>
  </si>
  <si>
    <t>1070509336</t>
  </si>
  <si>
    <t>70509336</t>
  </si>
  <si>
    <t>SANTA CRUZ</t>
  </si>
  <si>
    <t>DAWER</t>
  </si>
  <si>
    <t>1044994371</t>
  </si>
  <si>
    <t>44994371</t>
  </si>
  <si>
    <t>CHECA</t>
  </si>
  <si>
    <t>EDWIN IVAN</t>
  </si>
  <si>
    <t>1001543550</t>
  </si>
  <si>
    <t>01543550</t>
  </si>
  <si>
    <t>FRANKLIN RONALD</t>
  </si>
  <si>
    <t>1041882451</t>
  </si>
  <si>
    <t>41882451</t>
  </si>
  <si>
    <t>ENCARGATURA DE:RIVERA APAZA, JUAN, Resolución Nº -</t>
  </si>
  <si>
    <t>GLADYS VIRGINIA</t>
  </si>
  <si>
    <t>1041467936</t>
  </si>
  <si>
    <t>41467936</t>
  </si>
  <si>
    <t>LICENCIA SIN GOCE DE HABER POR MOTIVOS PARTICULARES DE:ROJAS LEZANO, MARIA TERESA, Resolución N° 2721-2018-UGELP</t>
  </si>
  <si>
    <t>1041508910</t>
  </si>
  <si>
    <t>41508910</t>
  </si>
  <si>
    <t>1040137237</t>
  </si>
  <si>
    <t>40137237</t>
  </si>
  <si>
    <t>ENCARGATURA DE:VIZCARRA ARCE, MARIA AYDEE, Resolución Nº -</t>
  </si>
  <si>
    <t>MIRAVAL</t>
  </si>
  <si>
    <t>CESE A SOLICITUD DE: MACEDO RAMIREZ, ALFREDO, Resolución Nº 4079-2017-UGELP</t>
  </si>
  <si>
    <t>1001324251</t>
  </si>
  <si>
    <t>01324251</t>
  </si>
  <si>
    <t>CESE POR FALLECIMIENTO DE: MAYTA AGUILAR, SANTOS TEODORO, Resolución Nº 1952-2018-UGELP</t>
  </si>
  <si>
    <t>RONALDO ANDERSON</t>
  </si>
  <si>
    <t>1070399841</t>
  </si>
  <si>
    <t>70399841</t>
  </si>
  <si>
    <t>ROTACION DE PERSONAL ADMINISTRATIVO DE:ANDRADE VILCA, JOSE RUFO, Resolución N° 1361-2018-UGELP</t>
  </si>
  <si>
    <t>VILAVILA</t>
  </si>
  <si>
    <t>ELIZABETH MARLENY</t>
  </si>
  <si>
    <t>1080296257</t>
  </si>
  <si>
    <t>80296257</t>
  </si>
  <si>
    <t>1001324386</t>
  </si>
  <si>
    <t>01324386</t>
  </si>
  <si>
    <t>DESIGNACION JEFE DE GESTION</t>
  </si>
  <si>
    <t>ALAYZA</t>
  </si>
  <si>
    <t>CORAL DEL CARMEN</t>
  </si>
  <si>
    <t>DESIGNACION DIRECTOR UGEL</t>
  </si>
  <si>
    <t>1042842849</t>
  </si>
  <si>
    <t>42842849</t>
  </si>
  <si>
    <t>LEIDY MILAGROS</t>
  </si>
  <si>
    <t>1045583772</t>
  </si>
  <si>
    <t>45583772</t>
  </si>
  <si>
    <t>1040569997</t>
  </si>
  <si>
    <t>40569997</t>
  </si>
  <si>
    <t>CESE POR LIMITE DE EDAD DE: GALLEGOS RAMOS, MIGUEL ANGEL, Resolución Nº 2539-2017-UGELP</t>
  </si>
  <si>
    <t>ALEX ORLANDO</t>
  </si>
  <si>
    <t>1042466577</t>
  </si>
  <si>
    <t>42466577</t>
  </si>
  <si>
    <t>CESE POR LIMITE DE EDAD DE: LIRA LUJAN, FIDEL ALEJANDRO, Resolución Nº 2534-2017-UGELP</t>
  </si>
  <si>
    <t>1001322060</t>
  </si>
  <si>
    <t>01322060</t>
  </si>
  <si>
    <t>ENCARGATURA DE:ONQUE LLANQUE, WILLY SILVESTRE, Resolución Nº -</t>
  </si>
  <si>
    <t>ENCARGATURA DE:LUQUE ARO, JUAN VICTOR, Resolución Nº -</t>
  </si>
  <si>
    <t>SI</t>
  </si>
  <si>
    <t>CESE POR LIMITE DE EDAD DE: PINEDA SOLIS, JUAN LUCIO, Resolución Nº 2540-2017-UGELP</t>
  </si>
  <si>
    <t>USEDO</t>
  </si>
  <si>
    <t>1042997589</t>
  </si>
  <si>
    <t>42997589</t>
  </si>
  <si>
    <t>TACURI</t>
  </si>
  <si>
    <t>JULIO ALBERTO</t>
  </si>
  <si>
    <t>1045489968</t>
  </si>
  <si>
    <t>45489968</t>
  </si>
  <si>
    <t>CESE POR LIMITE DE EDAD DE: VIZA VELIZ, ANGEL, Resolución Nº 4778-2017-UGELP</t>
  </si>
  <si>
    <t>ELIANA MILAGROS</t>
  </si>
  <si>
    <t>1070376621</t>
  </si>
  <si>
    <t>70376621</t>
  </si>
  <si>
    <t>1040040259</t>
  </si>
  <si>
    <t>40040259</t>
  </si>
  <si>
    <t>IVAN OMAR</t>
  </si>
  <si>
    <t>1071920524</t>
  </si>
  <si>
    <t>71920524</t>
  </si>
  <si>
    <t>LICENCIA SIN GOCE DE HABER POR MOTIVOS PARTICULARES DE:CHOQUEHUANCA MAMANI, JUAN, Resolución N° 280-18-DREP</t>
  </si>
  <si>
    <t>MARIBEL EDITH</t>
  </si>
  <si>
    <t>1045996955</t>
  </si>
  <si>
    <t>45996955</t>
  </si>
  <si>
    <t>1135613711E5</t>
  </si>
  <si>
    <t>REUBICACION DE PLAZA VACANTE: Resolución Nº 2489-2018-UGELP</t>
  </si>
  <si>
    <t>21EV01806576</t>
  </si>
  <si>
    <t>AROHUATA</t>
  </si>
  <si>
    <t>JULIO VALERIO</t>
  </si>
  <si>
    <t>1001872708</t>
  </si>
  <si>
    <t>01872708</t>
  </si>
  <si>
    <t>CD1E06401513</t>
  </si>
  <si>
    <t>CESE A SOLICITUD DE: VALDIVIA CARRERA, VALERIO VIDAL, Resolución Nº 2155-2018-UGELP</t>
  </si>
  <si>
    <t>RUTH INES</t>
  </si>
  <si>
    <t>AUGUSTA FLORENCIA</t>
  </si>
  <si>
    <t>LICENCIA SIN GOCE DE HABER POR MOTIVOS PARTICULARES DE:COAQUIRA APAZA, MOISES, Resolución N° 3151-2018-UGELP</t>
  </si>
  <si>
    <t>LICENCIA SIN GOCE DE HABER POR MOTIVOS PARTICULARES DE:PATIÑO EYZAGUIRRE, MARLENE AMPARO, Resolución N° 2294-2018-UGELP</t>
  </si>
  <si>
    <t>LICENCIA SIN GOCE DE HABER POR MOTIVOS PARTICULARES DE:ROQUE HUANCA, EDGAR OCTAVIO, Resolución N° 3150-2018-UGELP</t>
  </si>
  <si>
    <t>ESTHER JUDITH</t>
  </si>
  <si>
    <t>1043662112</t>
  </si>
  <si>
    <t>43662112</t>
  </si>
  <si>
    <t>RUBEN FELIX</t>
  </si>
  <si>
    <t>1001319229</t>
  </si>
  <si>
    <t>01319229</t>
  </si>
  <si>
    <t>DELSY YANET</t>
  </si>
  <si>
    <t>1042966010</t>
  </si>
  <si>
    <t>42966010</t>
  </si>
  <si>
    <t>ENCARGATURA DE:HUACASI GONZALES, MARTHA, Resolución Nº -</t>
  </si>
  <si>
    <t>ELIZABETH DIANIRA</t>
  </si>
  <si>
    <t>1001333454</t>
  </si>
  <si>
    <t>01333454</t>
  </si>
  <si>
    <t>ENCARGATURA DE:MESTAS CUENTAS, FORTUNATA, Resolución Nº -</t>
  </si>
  <si>
    <t>ENCARGATURA DE:MUÑUICO ATENCIO, CARMEN YOLANDA, Resolución Nº -</t>
  </si>
  <si>
    <t>CAXI</t>
  </si>
  <si>
    <t>FANY</t>
  </si>
  <si>
    <t>1046037202</t>
  </si>
  <si>
    <t>46037202</t>
  </si>
  <si>
    <t>AIMITUMA</t>
  </si>
  <si>
    <t>1001334181</t>
  </si>
  <si>
    <t>01334181</t>
  </si>
  <si>
    <t>YENY ISABEL</t>
  </si>
  <si>
    <t>1041532951</t>
  </si>
  <si>
    <t>41532951</t>
  </si>
  <si>
    <t>1070928787</t>
  </si>
  <si>
    <t>70928787</t>
  </si>
  <si>
    <t>LICENCIA SIN GOCE DE HABER POR MOTIVOS PARTICULARES DE:VELAZCO REYES, ROSA, Resolución N° 7436 EXP</t>
  </si>
  <si>
    <t>CD0E09506503</t>
  </si>
  <si>
    <t>HILDA GUADALUPE</t>
  </si>
  <si>
    <t>25</t>
  </si>
  <si>
    <t>1001209885</t>
  </si>
  <si>
    <t>01209885</t>
  </si>
  <si>
    <t>CD1E01508513</t>
  </si>
  <si>
    <t>CD1E02508513</t>
  </si>
  <si>
    <t>CD1E03508513</t>
  </si>
  <si>
    <t>KEMELY FIORELA</t>
  </si>
  <si>
    <t>1070493035</t>
  </si>
  <si>
    <t>70493035</t>
  </si>
  <si>
    <t>CD1E04508513</t>
  </si>
  <si>
    <t>CD1E05508513</t>
  </si>
  <si>
    <t>CD1E07508513</t>
  </si>
  <si>
    <t>CD1E08507513</t>
  </si>
  <si>
    <t>CD1E08508513</t>
  </si>
  <si>
    <t>28</t>
  </si>
  <si>
    <t>1044725493</t>
  </si>
  <si>
    <t>44725493</t>
  </si>
  <si>
    <t>CD1E09507513</t>
  </si>
  <si>
    <t>1001333294</t>
  </si>
  <si>
    <t>01333294</t>
  </si>
  <si>
    <t>CD1E09508513</t>
  </si>
  <si>
    <t>VALERO</t>
  </si>
  <si>
    <t>ISABEL VALERIANA</t>
  </si>
  <si>
    <t>1029571053</t>
  </si>
  <si>
    <t>29571053</t>
  </si>
  <si>
    <t>ANASTASIO RUFINO</t>
  </si>
  <si>
    <t>ROTACION DE PERSONAL ADMINISTRATIVO DE:QUISPE CALLAPANI, CELESTINA MERCEDES, Resolución N° 1362-2018-UGELP</t>
  </si>
  <si>
    <t>HUANCOLLO</t>
  </si>
  <si>
    <t>WALTER SAUL</t>
  </si>
  <si>
    <t>1044024325</t>
  </si>
  <si>
    <t>44024325</t>
  </si>
  <si>
    <t>LICENCIA SIN GOCE DE HABER POR MOTIVOS PARTICULARES DE:TORRES QUISPE, ELIZABETH LOURDES, Resolución N° 3157-2018-UGELP</t>
  </si>
  <si>
    <t>GAMALIEL AMARU</t>
  </si>
  <si>
    <t>1070136944</t>
  </si>
  <si>
    <t>70136944</t>
  </si>
  <si>
    <t>OFICIO N° 149-2017-MINEDU/SPE-OPEP-UPP</t>
  </si>
  <si>
    <t>21C180102266</t>
  </si>
  <si>
    <t>MEMORANDUM N° 329-2018-MINEDU/SPE-OPEP-UPP</t>
  </si>
  <si>
    <t>21C180102448</t>
  </si>
  <si>
    <t>JIMMY CARLOS</t>
  </si>
  <si>
    <t>42502728</t>
  </si>
  <si>
    <t>21C180104340</t>
  </si>
  <si>
    <t>PSICOLOGO</t>
  </si>
  <si>
    <t>21C180104375</t>
  </si>
  <si>
    <t>21C180105933</t>
  </si>
  <si>
    <t>ESPECIALISTAS ADMINISTRATIVOS E INSTITUCIONALES DE LAS UGEL</t>
  </si>
  <si>
    <t>COORDINADOR ADMINISTRATIVO Y DE RECURSOS EDUCATIVOS PARA ZONAS URBANAS</t>
  </si>
  <si>
    <t>LISBET ARASELI</t>
  </si>
  <si>
    <t>71004567</t>
  </si>
  <si>
    <t>ENCARGATURA DE FUNCIONES COMO COORDINADOR DE TUTORIA JEC DE CONDORI BARREDA, PERCY, Resolución N° RD.04-2018-IES"M.A"P-D</t>
  </si>
  <si>
    <t>LICENCIA SIN GOCE DE HABER POR MOTIVOS PARTICULARES DE:CORDERO MALDONADO, EDMUNDO, Resolución N° EXP. 6295</t>
  </si>
  <si>
    <t>ENCARGATURA DE FUNCIONES COMO COORDINADOR PEDAGOGICO JEC DE HERRERA BEGAZO, AMERICA ZENOBIA, Resolución N° RD.04-2018-IES"M.A"P-D</t>
  </si>
  <si>
    <t>LICENCIA SIN GOCE DE HABER POR MOTIVOS PARTICULARES DE:DIAZ GONZALES, EDGAR MATEO, Resolución N° 1</t>
  </si>
  <si>
    <t>CESE POR LIMITE DE EDAD DE: MAMANI HUISA, MANUEL FRANCISCO, Resolución Nº 4775-2017-UGELP</t>
  </si>
  <si>
    <t>HUAQUI</t>
  </si>
  <si>
    <t>JHON DENIS</t>
  </si>
  <si>
    <t>1042277496</t>
  </si>
  <si>
    <t>42277496</t>
  </si>
  <si>
    <t>ENCARGATURA DE FUNCIONES COMO COORDINADOR PEDAGOGICO JEC DE PALACIOS FRISANCHO, JUAN FRANKLIN, Resolución N° RD.04-2018-IES"M.A"P-D</t>
  </si>
  <si>
    <t>JOEL MAURO</t>
  </si>
  <si>
    <t>1045207315</t>
  </si>
  <si>
    <t>45207315</t>
  </si>
  <si>
    <t>ILIANA</t>
  </si>
  <si>
    <t>1001311001</t>
  </si>
  <si>
    <t>01311001</t>
  </si>
  <si>
    <t>1040236710</t>
  </si>
  <si>
    <t>1041442981</t>
  </si>
  <si>
    <t>41442981</t>
  </si>
  <si>
    <t>1001345619</t>
  </si>
  <si>
    <t>01345619</t>
  </si>
  <si>
    <t>21EV01806577</t>
  </si>
  <si>
    <t>CD0E09604503</t>
  </si>
  <si>
    <t>CD1E01606513</t>
  </si>
  <si>
    <t>CD1E01607513</t>
  </si>
  <si>
    <t>CD1E02606513</t>
  </si>
  <si>
    <t>CD1E02607513</t>
  </si>
  <si>
    <t>CD1E03606513</t>
  </si>
  <si>
    <t>LUIS MIGUEL</t>
  </si>
  <si>
    <t>1043921446</t>
  </si>
  <si>
    <t>43921446</t>
  </si>
  <si>
    <t>CD1E03607513</t>
  </si>
  <si>
    <t>CD1E04606513</t>
  </si>
  <si>
    <t>CD1E04607513</t>
  </si>
  <si>
    <t>1080287487</t>
  </si>
  <si>
    <t>80287487</t>
  </si>
  <si>
    <t>CD1E05606513</t>
  </si>
  <si>
    <t>CD1E05607513</t>
  </si>
  <si>
    <t>CD1E06606513</t>
  </si>
  <si>
    <t>CD1E06607513</t>
  </si>
  <si>
    <t>DIANA YECENIA</t>
  </si>
  <si>
    <t>1041667274</t>
  </si>
  <si>
    <t>41667274</t>
  </si>
  <si>
    <t>CD1E07606513</t>
  </si>
  <si>
    <t>CD1E07607513</t>
  </si>
  <si>
    <t>WILMER</t>
  </si>
  <si>
    <t>1001296556</t>
  </si>
  <si>
    <t>01296556</t>
  </si>
  <si>
    <t>CD1E08606513</t>
  </si>
  <si>
    <t>LUCIO JAVIER</t>
  </si>
  <si>
    <t>1024991866</t>
  </si>
  <si>
    <t>24991866</t>
  </si>
  <si>
    <t>CD1E08607513</t>
  </si>
  <si>
    <t>CD1E09606513</t>
  </si>
  <si>
    <t>CESE POR LIMITE DE EDAD DE: MEDINA ENCINAS, MARTHA, Resolución Nº 4776-2017-UGELP</t>
  </si>
  <si>
    <t>GUILLERMO GILBERTO</t>
  </si>
  <si>
    <t>1002448536</t>
  </si>
  <si>
    <t>02448536</t>
  </si>
  <si>
    <t>VDA DE MAMANI</t>
  </si>
  <si>
    <t>YSABEL</t>
  </si>
  <si>
    <t>QUEZADA</t>
  </si>
  <si>
    <t>21C180102267</t>
  </si>
  <si>
    <t>41162092</t>
  </si>
  <si>
    <t>21C180102449</t>
  </si>
  <si>
    <t>21C180104341</t>
  </si>
  <si>
    <t>21C180104376</t>
  </si>
  <si>
    <t>21C180105934</t>
  </si>
  <si>
    <t>EDSON PAUL</t>
  </si>
  <si>
    <t>41439072</t>
  </si>
  <si>
    <t>1001228007</t>
  </si>
  <si>
    <t>01228007</t>
  </si>
  <si>
    <t>DAVILA</t>
  </si>
  <si>
    <t>BRAYAN EDSON</t>
  </si>
  <si>
    <t>1072177281</t>
  </si>
  <si>
    <t>72177281</t>
  </si>
  <si>
    <t>LICENCIA SIN GOCE DE HABER POR ESTUDIOS DE ESPECIALIZACION DOCENTE DE:BERRIOS GALLEGOS, MARIA ELENA, Resolución N° 3162-2018-UGELP</t>
  </si>
  <si>
    <t>DORIS MARTHA</t>
  </si>
  <si>
    <t>1044722962</t>
  </si>
  <si>
    <t>44722962</t>
  </si>
  <si>
    <t>1042996826</t>
  </si>
  <si>
    <t>42996826</t>
  </si>
  <si>
    <t>ADANELA DEL PILAR</t>
  </si>
  <si>
    <t>JOSE WILLIAM</t>
  </si>
  <si>
    <t>1043499399</t>
  </si>
  <si>
    <t>43499399</t>
  </si>
  <si>
    <t>1044095871</t>
  </si>
  <si>
    <t>44095871</t>
  </si>
  <si>
    <t>TEOFILO FRANCISCO</t>
  </si>
  <si>
    <t>ALFONSO NESTOR</t>
  </si>
  <si>
    <t>CD0E09801503</t>
  </si>
  <si>
    <t>16</t>
  </si>
  <si>
    <t>CD1E01803513</t>
  </si>
  <si>
    <t>GABY ROSARIO</t>
  </si>
  <si>
    <t>1001308410</t>
  </si>
  <si>
    <t>01308410</t>
  </si>
  <si>
    <t>MARIO DEMETRIO</t>
  </si>
  <si>
    <t>1001296432</t>
  </si>
  <si>
    <t>01296432</t>
  </si>
  <si>
    <t>CESE POR FALLECIMIENTO DE: LIVISI PERALTA, NELIA ALICIA, Resolución Nº 1336-2018-UGELP</t>
  </si>
  <si>
    <t>1041723122</t>
  </si>
  <si>
    <t>41723122</t>
  </si>
  <si>
    <t>1001307151</t>
  </si>
  <si>
    <t>01307151</t>
  </si>
  <si>
    <t>CESE POR LIMITE DE EDAD DE: BIRREO HUARAHUARA, PEDRO LUCAS, Resolución Nº 4773-2017-UGELP</t>
  </si>
  <si>
    <t>YANQUE</t>
  </si>
  <si>
    <t>1002298044</t>
  </si>
  <si>
    <t>02298044</t>
  </si>
  <si>
    <t>CESE POR LIMITE DE EDAD DE: COPA BRAVO, HERMAS ELENA, Resolución Nº 2888-2018-UGELP</t>
  </si>
  <si>
    <t>RONALD WILSON</t>
  </si>
  <si>
    <t>1042784645</t>
  </si>
  <si>
    <t>42784645</t>
  </si>
  <si>
    <t>LICENCIA SIN GOCE DE HABER POR MOTIVOS PARTICULARES DE:BAILON ARI, ALFREDO, Resolución N° 0102-2018-UGELP</t>
  </si>
  <si>
    <t>DENYS RUBEN</t>
  </si>
  <si>
    <t>1074654052</t>
  </si>
  <si>
    <t>74654052</t>
  </si>
  <si>
    <t>LICENCIA SIN GOCE DE HABER POR DESEMPEÑO DE FUNCION PUBLICA DE:FLORES QUISPE, IVAN JOEL, Resolución N° 0177-2015-UGELP</t>
  </si>
  <si>
    <t>1043525034</t>
  </si>
  <si>
    <t>43525034</t>
  </si>
  <si>
    <t>ENCARGATURA DE:PACOVILCA ALEJO, MARUJA, Resolución Nº -</t>
  </si>
  <si>
    <t>ENCARGATURA DE:PINTO SILA, CARMEN, Resolución Nº -</t>
  </si>
  <si>
    <t>SAMUEL ALVARO</t>
  </si>
  <si>
    <t>1043634289</t>
  </si>
  <si>
    <t>43634289</t>
  </si>
  <si>
    <t>1001332085</t>
  </si>
  <si>
    <t>01332085</t>
  </si>
  <si>
    <t>MIRIAN ROCIO</t>
  </si>
  <si>
    <t>1076294358</t>
  </si>
  <si>
    <t>76294358</t>
  </si>
  <si>
    <t>CESE POR LIMITE DE EDAD DE: MAYTA BONIFAZ, REYNERIO, Resolución Nº 2537-2017-UGELP</t>
  </si>
  <si>
    <t>CORVACHO</t>
  </si>
  <si>
    <t>ADEMIR</t>
  </si>
  <si>
    <t>1001335671</t>
  </si>
  <si>
    <t>01335671</t>
  </si>
  <si>
    <t>ELAR PABLO</t>
  </si>
  <si>
    <t>1001318813</t>
  </si>
  <si>
    <t>01318813</t>
  </si>
  <si>
    <t>REUBICACION DE PLAZA VACANTE: Resolución Nº 1253-2018-UGELP</t>
  </si>
  <si>
    <t>1045920102</t>
  </si>
  <si>
    <t>45920102</t>
  </si>
  <si>
    <t>BIL CLINTON</t>
  </si>
  <si>
    <t>1075466162</t>
  </si>
  <si>
    <t>75466162</t>
  </si>
  <si>
    <t>SKRZYPEK</t>
  </si>
  <si>
    <t>JOSE OSCAR</t>
  </si>
  <si>
    <t>ABRAHAM E</t>
  </si>
  <si>
    <t>EDITH MORAYMA</t>
  </si>
  <si>
    <t>REASIGNACION POR UNIDAD FAMILIAR DE: ALIAGA ARPASI, NELY ELIZABEDH, Resolución Nº 9601-2017-UGEL AREQUIPA SUR</t>
  </si>
  <si>
    <t>FORA</t>
  </si>
  <si>
    <t>1041892415</t>
  </si>
  <si>
    <t>41892415</t>
  </si>
  <si>
    <t>MARILUZ</t>
  </si>
  <si>
    <t>1073083809</t>
  </si>
  <si>
    <t>73083809</t>
  </si>
  <si>
    <t>ENCARGATURA DE FUNCIONES COMO COORDINADOR PEDAGOGICO JEC DE CHIRAPO CANTUTA, GERMAN DAVID, Resolución N° RD.013-2018-DIES SJB</t>
  </si>
  <si>
    <t>DAPHNE LUCERO</t>
  </si>
  <si>
    <t>1070377343</t>
  </si>
  <si>
    <t>70377343</t>
  </si>
  <si>
    <t>ENCARGATURA DE FUNCIONES COMO COORDINADOR PEDAGOGICO JEC DE RIOS VELASQUEZ, LEONCIO HECTOR, Resolución N° RD.013-2018-DIES SJB</t>
  </si>
  <si>
    <t>ENCARGATURA DE FUNCIONES COMO COORDINADOR PEDAGOGICO JEC DE VASQUEZ MAMANI, ISMAEL, Resolución N° RD.013-2018-DIES GUE SJB</t>
  </si>
  <si>
    <t>CHILI</t>
  </si>
  <si>
    <t>CCORIMAYA</t>
  </si>
  <si>
    <t>LENIN</t>
  </si>
  <si>
    <t>1044478507</t>
  </si>
  <si>
    <t>44478507</t>
  </si>
  <si>
    <t>RAQUEL NATY</t>
  </si>
  <si>
    <t>1001323067</t>
  </si>
  <si>
    <t>01323067</t>
  </si>
  <si>
    <t>CD1E11105013</t>
  </si>
  <si>
    <t>HERMES</t>
  </si>
  <si>
    <t>27</t>
  </si>
  <si>
    <t>1080132717</t>
  </si>
  <si>
    <t>80132717</t>
  </si>
  <si>
    <t>CD1E12105013</t>
  </si>
  <si>
    <t>CD1E14105013</t>
  </si>
  <si>
    <t>17</t>
  </si>
  <si>
    <t>CD1E18104013</t>
  </si>
  <si>
    <t>CD1E19104013</t>
  </si>
  <si>
    <t>YESENIA</t>
  </si>
  <si>
    <t>1045480625</t>
  </si>
  <si>
    <t>45480625</t>
  </si>
  <si>
    <t>DANIEL SOCRATES</t>
  </si>
  <si>
    <t>1070163144</t>
  </si>
  <si>
    <t>70163144</t>
  </si>
  <si>
    <t>MURGA</t>
  </si>
  <si>
    <t>1042589674</t>
  </si>
  <si>
    <t>42589674</t>
  </si>
  <si>
    <t>ALFONZO</t>
  </si>
  <si>
    <t>CESE POR SEPARACION DEFINITIVA DE: YUGRA POMA, JUAN LUIS, Resolución Nº 2328-2018-UGELP</t>
  </si>
  <si>
    <t>TANIA YOVANA</t>
  </si>
  <si>
    <t>1001323966</t>
  </si>
  <si>
    <t>01323966</t>
  </si>
  <si>
    <t>43344426</t>
  </si>
  <si>
    <t>21C180101553</t>
  </si>
  <si>
    <t>MERLIN</t>
  </si>
  <si>
    <t>WALTER OCTAVIO</t>
  </si>
  <si>
    <t>45905289</t>
  </si>
  <si>
    <t>21C180103669</t>
  </si>
  <si>
    <t>VIKY LUZ</t>
  </si>
  <si>
    <t>04438898</t>
  </si>
  <si>
    <t>21C180105938</t>
  </si>
  <si>
    <t>CURRO</t>
  </si>
  <si>
    <t>ZENOBEL CARMEN</t>
  </si>
  <si>
    <t>41723385</t>
  </si>
  <si>
    <t>ENCARGATURA DE:SARDON RODRIGUEZ, GLENY KARINNA, Resolución Nº -</t>
  </si>
  <si>
    <t>ENGELS HUARANY</t>
  </si>
  <si>
    <t>1080373256</t>
  </si>
  <si>
    <t>80373256</t>
  </si>
  <si>
    <t>CD1E17201013</t>
  </si>
  <si>
    <t>CD1E14301013</t>
  </si>
  <si>
    <t>1159113512E3</t>
  </si>
  <si>
    <t>PROFESOR - EDUCACION FISICA</t>
  </si>
  <si>
    <t>REUBICACION DE PLAZA VACANTE: Resolución Nº 2043-2018-UGELP</t>
  </si>
  <si>
    <t>1001306298</t>
  </si>
  <si>
    <t>01306298</t>
  </si>
  <si>
    <t>REASIGNACION POR SALUD DE:CONDEMAYTA CONDORI, ANGEL OSWALDO, Resolución N° 3727-2017-UGELP</t>
  </si>
  <si>
    <t>LUZ AYDE</t>
  </si>
  <si>
    <t>1073300756</t>
  </si>
  <si>
    <t>73300756</t>
  </si>
  <si>
    <t>CD1E11802313</t>
  </si>
  <si>
    <t>1041553140</t>
  </si>
  <si>
    <t>41553140</t>
  </si>
  <si>
    <t>CD1E12802313</t>
  </si>
  <si>
    <t>1042088208</t>
  </si>
  <si>
    <t>42088208</t>
  </si>
  <si>
    <t>CD1E18801313</t>
  </si>
  <si>
    <t>CESE POR FALLECIMIENTO DE: CALDERON AROAPAZA, OLIVER LUIS, Resolución Nº 1427-2018-UGELP</t>
  </si>
  <si>
    <t>ENCARGATURA DE FUNCIONES COMO COORDINADOR DE TUTORIA JEC DE CARPIO CHAHUARES, CIRILO RAUL, Resolución N° RD. 004-2018-DIES.ATL-A</t>
  </si>
  <si>
    <t>MARGARITA MARIBEL</t>
  </si>
  <si>
    <t>JUAN PERCY</t>
  </si>
  <si>
    <t>1080370535</t>
  </si>
  <si>
    <t>80370535</t>
  </si>
  <si>
    <t>NELIY</t>
  </si>
  <si>
    <t>1001323083</t>
  </si>
  <si>
    <t>01323083</t>
  </si>
  <si>
    <t>ENCARGATURA DE FUNCIONES COMO COORDINADOR PEDAGOGICO JEC DE FERNANDEZ LUQUE, HILDA, Resolución N° RD. 004-2018-DIES.ATL-A</t>
  </si>
  <si>
    <t>ENCARGATURA DE:LOPEZ TAVERA, WILBER, Resolución Nº -</t>
  </si>
  <si>
    <t>1001343739</t>
  </si>
  <si>
    <t>01343739</t>
  </si>
  <si>
    <t>ANAIS</t>
  </si>
  <si>
    <t>1070335379</t>
  </si>
  <si>
    <t>70335379</t>
  </si>
  <si>
    <t>1001296957</t>
  </si>
  <si>
    <t>ENCARGATURA DE FUNCIONES COMO COORDINADOR PEDAGOGICO JEC DE QUISPE ASENCIO, EFRAIN MIGUEL, Resolución N° RD. 004-2018-DIES.ATL-A</t>
  </si>
  <si>
    <t>SUCY NANCY</t>
  </si>
  <si>
    <t>1043753471</t>
  </si>
  <si>
    <t>43753471</t>
  </si>
  <si>
    <t>MYRIAN</t>
  </si>
  <si>
    <t>1047570775</t>
  </si>
  <si>
    <t>47570775</t>
  </si>
  <si>
    <t>CESE POR LIMITE DE EDAD DE: ZAVALETA PARILLO, JORGE, Resolución Nº 2886-2018-UGELP</t>
  </si>
  <si>
    <t>CD0E19102803</t>
  </si>
  <si>
    <t>CD1E11104813</t>
  </si>
  <si>
    <t>CD1E12104813</t>
  </si>
  <si>
    <t>CD1E13104813</t>
  </si>
  <si>
    <t>1001310250</t>
  </si>
  <si>
    <t>01310250</t>
  </si>
  <si>
    <t>CD1E15103813</t>
  </si>
  <si>
    <t>CD1E16103813</t>
  </si>
  <si>
    <t>CD1E17103813</t>
  </si>
  <si>
    <t>MIRIAM</t>
  </si>
  <si>
    <t>1044019630</t>
  </si>
  <si>
    <t>44019630</t>
  </si>
  <si>
    <t>CD1E18103813</t>
  </si>
  <si>
    <t>CD1E19103813</t>
  </si>
  <si>
    <t>CESE A SOLICITUD DE: ARCE CONDEMAYTA, CARLOS ALBERTO, Resolución Nº 2538-2018-UGELP</t>
  </si>
  <si>
    <t>COLOMA</t>
  </si>
  <si>
    <t>CLEBER LUIS</t>
  </si>
  <si>
    <t>1041682613</t>
  </si>
  <si>
    <t>41682613</t>
  </si>
  <si>
    <t>NORMA LUCILA</t>
  </si>
  <si>
    <t>1040718585</t>
  </si>
  <si>
    <t>40718585</t>
  </si>
  <si>
    <t>1001326863</t>
  </si>
  <si>
    <t>01326863</t>
  </si>
  <si>
    <t>AYQUE</t>
  </si>
  <si>
    <t>DEMETRIA SAGA</t>
  </si>
  <si>
    <t>1001307946</t>
  </si>
  <si>
    <t>01307946</t>
  </si>
  <si>
    <t>DELIA JOHNNY</t>
  </si>
  <si>
    <t>01333011</t>
  </si>
  <si>
    <t>01850664</t>
  </si>
  <si>
    <t>21C180102268</t>
  </si>
  <si>
    <t>AMIDEY ISAIAS</t>
  </si>
  <si>
    <t>01296722</t>
  </si>
  <si>
    <t>21C180102450</t>
  </si>
  <si>
    <t>21C180103671</t>
  </si>
  <si>
    <t>21C180105939</t>
  </si>
  <si>
    <t>47868446</t>
  </si>
  <si>
    <t>CESE POR LIMITE DE EDAD DE: MENDOZA FLORES, EMILIO, Resolución Nº 4777-2017-UGELP</t>
  </si>
  <si>
    <t>TAPARA</t>
  </si>
  <si>
    <t>PORFIRIO BAYLON</t>
  </si>
  <si>
    <t>1001697080</t>
  </si>
  <si>
    <t>01697080</t>
  </si>
  <si>
    <t>21C180115811</t>
  </si>
  <si>
    <t>INTERVENCIONES CAS</t>
  </si>
  <si>
    <t>COORDINADOR(A) ADMINISTRATIVO Y DE RECURSOS EDUCATIVOS SRN</t>
  </si>
  <si>
    <t>21C180121066</t>
  </si>
  <si>
    <t>PSICÓLOGO(A) SRN</t>
  </si>
  <si>
    <t>CESE A SOLICITUD DE: FLORES ALEJO, VILLANUEVA, Resolución Nº 1951-2018-UGELP</t>
  </si>
  <si>
    <t>MILTON JHON</t>
  </si>
  <si>
    <t>1041126782</t>
  </si>
  <si>
    <t>41126782</t>
  </si>
  <si>
    <t>GIOVANA</t>
  </si>
  <si>
    <t>1073933896</t>
  </si>
  <si>
    <t>73933896</t>
  </si>
  <si>
    <t>CD1E13301813</t>
  </si>
  <si>
    <t>CESE TEMPORAL (SANCION) DE:QUISPE TITO, CLETO, Resolución N° RD. 2973-2018-UGELP</t>
  </si>
  <si>
    <t>CD1E16401813</t>
  </si>
  <si>
    <t>VALENTIN FREDY</t>
  </si>
  <si>
    <t>1001319397</t>
  </si>
  <si>
    <t>01319397</t>
  </si>
  <si>
    <t>ROMMEL ELOY</t>
  </si>
  <si>
    <t>1046186350</t>
  </si>
  <si>
    <t>46186350</t>
  </si>
  <si>
    <t>CD1E14501813</t>
  </si>
  <si>
    <t>1046202874</t>
  </si>
  <si>
    <t>46202874</t>
  </si>
  <si>
    <t>ENCARGATURA DE FUNCIONES COMO COORDINADOR DE TUTORIA JEC DE PARI ESCOBAR, JUAN RUPERTO, Resolución N° RD.041-2017-DIES JEC"RP"-TOTORANI</t>
  </si>
  <si>
    <t>ENCARGATURA DE FUNCIONES COMO COORDINADOR PEDAGOGICO JEC DE JIMENEZ APAZA, MELECIA, Resolución N° RD.041-2017-DIES JEC"RP"-TOTORANI</t>
  </si>
  <si>
    <t>1042927522</t>
  </si>
  <si>
    <t>42927522</t>
  </si>
  <si>
    <t>MAGNO</t>
  </si>
  <si>
    <t>1043339051</t>
  </si>
  <si>
    <t>43339051</t>
  </si>
  <si>
    <t>CD0E19600803</t>
  </si>
  <si>
    <t>1001324051</t>
  </si>
  <si>
    <t>01324051</t>
  </si>
  <si>
    <t>CD1E11602813</t>
  </si>
  <si>
    <t>CD1E16601813</t>
  </si>
  <si>
    <t>CD1E17601813</t>
  </si>
  <si>
    <t>CD1E19601813</t>
  </si>
  <si>
    <t>REASIGNACION POR INTERES PERSONAL DE:PERALTA YUJRA, JUSTINO, Resolución N° 4752-2017-UGELP</t>
  </si>
  <si>
    <t>JHONNY VIDAL</t>
  </si>
  <si>
    <t>1042251696</t>
  </si>
  <si>
    <t>42251696</t>
  </si>
  <si>
    <t>HENRY CESAR</t>
  </si>
  <si>
    <t>80010437</t>
  </si>
  <si>
    <t>21C180101555</t>
  </si>
  <si>
    <t>21C180103672</t>
  </si>
  <si>
    <t>DIANA KATHERINE</t>
  </si>
  <si>
    <t>44994226</t>
  </si>
  <si>
    <t>21C180105047</t>
  </si>
  <si>
    <t>COORDINADOR ADMINISTRATIVO Y DE RECURSOS EDUCATIVOS PARA ZONAS RURALES</t>
  </si>
  <si>
    <t>MONTALVO</t>
  </si>
  <si>
    <t>MOSCOSO</t>
  </si>
  <si>
    <t>GIAMMY ANGEL</t>
  </si>
  <si>
    <t>01204037</t>
  </si>
  <si>
    <t>APOMAYTA</t>
  </si>
  <si>
    <t>ELMER ELOY</t>
  </si>
  <si>
    <t>1044948409</t>
  </si>
  <si>
    <t>44948409</t>
  </si>
  <si>
    <t>CD1E17701813</t>
  </si>
  <si>
    <t>DELIA CANDIDA</t>
  </si>
  <si>
    <t>7</t>
  </si>
  <si>
    <t>1045379316</t>
  </si>
  <si>
    <t>45379316</t>
  </si>
  <si>
    <t>MANUELO</t>
  </si>
  <si>
    <t>PERCY MIGUEL</t>
  </si>
  <si>
    <t>1001322716</t>
  </si>
  <si>
    <t>01322716</t>
  </si>
  <si>
    <t>CD1E15801813</t>
  </si>
  <si>
    <t>DUNIAN ELIZABETH</t>
  </si>
  <si>
    <t>1041741793</t>
  </si>
  <si>
    <t>41741793</t>
  </si>
  <si>
    <t>GABI DENIS</t>
  </si>
  <si>
    <t>1001314530</t>
  </si>
  <si>
    <t>01314530</t>
  </si>
  <si>
    <t>1171213011E2</t>
  </si>
  <si>
    <t>CD1E16001913</t>
  </si>
  <si>
    <t>CESE POR LIMITE DE EDAD DE: OLIVA TARAPA, PEDRO, Resolución Nº 3071-2018-UGELP</t>
  </si>
  <si>
    <t>CESE POR LIMITE DE EDAD DE: SAGUA MAMANI, VICTOR GABRIEL, Resolución Nº 2885-2018-UGELP</t>
  </si>
  <si>
    <t>ENCARGATURA DE FUNCIONES COMO COORDINADOR DE TUTORIA JEC DE CHAMBI PALERO, LEONOR AVELINA, Resolución N° RD.025-2017-DIES JEC"TK"S/A</t>
  </si>
  <si>
    <t>ENCARGATURA DE FUNCIONES COMO COORDINADOR PEDAGOGICO JEC DE HUAYTA ARIZACA, SERGIO AUGUSTO, Resolución N° RD.025-2017-DIES JEC"TK"S/A</t>
  </si>
  <si>
    <t>CD0E29600203</t>
  </si>
  <si>
    <t>CD1E21602213</t>
  </si>
  <si>
    <t>CD1E22602213</t>
  </si>
  <si>
    <t>CD1E23602213</t>
  </si>
  <si>
    <t>SUCLLI</t>
  </si>
  <si>
    <t>MARITZA LUZ</t>
  </si>
  <si>
    <t>1044929952</t>
  </si>
  <si>
    <t>44929952</t>
  </si>
  <si>
    <t>CD1E24602213</t>
  </si>
  <si>
    <t>QUINTINA</t>
  </si>
  <si>
    <t>1001333806</t>
  </si>
  <si>
    <t>01333806</t>
  </si>
  <si>
    <t>NORMA YOBANA</t>
  </si>
  <si>
    <t>42155310</t>
  </si>
  <si>
    <t>FALCON</t>
  </si>
  <si>
    <t>DAYAN CARIN</t>
  </si>
  <si>
    <t>46316009</t>
  </si>
  <si>
    <t>21C180101556</t>
  </si>
  <si>
    <t>BENACIO</t>
  </si>
  <si>
    <t>43071865</t>
  </si>
  <si>
    <t>21C180103673</t>
  </si>
  <si>
    <t>21C180105048</t>
  </si>
  <si>
    <t>ROSSMERY VERONICA</t>
  </si>
  <si>
    <t>45486924</t>
  </si>
  <si>
    <t>ENCARGATURA DE:CARRASCO CHOQUE, CELPA, Resolución Nº -</t>
  </si>
  <si>
    <t>CONSTANCIA</t>
  </si>
  <si>
    <t>MONCADA</t>
  </si>
  <si>
    <t>1045213586</t>
  </si>
  <si>
    <t>45213586</t>
  </si>
  <si>
    <t>CD1E23701213</t>
  </si>
  <si>
    <t>CESE POR LIMITE DE EDAD DE: FLORES CHAMBILLA, MODESTO, Resolución Nº 2542-2017-UGELP</t>
  </si>
  <si>
    <t>1001875049</t>
  </si>
  <si>
    <t>01875049</t>
  </si>
  <si>
    <t>ELOY ARTURO</t>
  </si>
  <si>
    <t>1001292514</t>
  </si>
  <si>
    <t>01292514</t>
  </si>
  <si>
    <t>1040045483</t>
  </si>
  <si>
    <t>40045483</t>
  </si>
  <si>
    <t>ENCARGATURA DE FUNCIONES COMO COORDINADOR PEDAGOGICO JEC DE MENA FLORES, REYNALDO, Resolución N° RD.041-2017-IES.CDN.A</t>
  </si>
  <si>
    <t>ENCARGATURA DE FUNCIONES COMO COORDINADOR DE TUTORIA JEC DE FLORES POMA, MARIA ISABEL, Resolución N° RD.041-2017-IES.CDN.A</t>
  </si>
  <si>
    <t>ENCARGATURA DE FUNCIONES COMO COORDINADOR PEDAGOGICO JEC DE VARGAS VILCA, ANDRES AVELINO, Resolución N° RD.041-2017-IES.CDN.A</t>
  </si>
  <si>
    <t>ANA CARINA</t>
  </si>
  <si>
    <t>1001344070</t>
  </si>
  <si>
    <t>01344070</t>
  </si>
  <si>
    <t>CESE A SOLICITUD DE: VENTURA ORDOÑEZ, DARIO, Resolución Nº 2536-2018-UGELP</t>
  </si>
  <si>
    <t>01312408</t>
  </si>
  <si>
    <t>21C180101557</t>
  </si>
  <si>
    <t>44738773</t>
  </si>
  <si>
    <t>21C180103674</t>
  </si>
  <si>
    <t>21C180105049</t>
  </si>
  <si>
    <t>ENCARGATURA DE FUNCIONES COMO COORDINADOR PEDAGOGICO JEC DE QUISPESUCSO DE ACERO, LUCIA JULIA, Resolución N° RD. 001-2017-DIES-JEC"MG"</t>
  </si>
  <si>
    <t>ENCARGATURA DE FUNCIONES COMO COORDINADOR DE TUTORIA JEC DE PINEDA HINOJOSA, TEOFILO, Resolución N° RD. 001-2017-DIES-JEC"MG"</t>
  </si>
  <si>
    <t>DESIGNACION EN CARGO DE CONFIANZA DE:MONJE CHARAJA, JUAN RODOLFO, 1099-2018-DREP</t>
  </si>
  <si>
    <t>DESIGNACION EN CARGO DE CONFIANZA</t>
  </si>
  <si>
    <t>ENCARGATURA DE FUNCIONES COMO COORDINADOR PEDAGOGICO JEC DE COILA CHARAJA, ISABEL LIDIA, Resolución N° RD. 001-2017-DIES-JEC"MG"</t>
  </si>
  <si>
    <t>1001291842</t>
  </si>
  <si>
    <t>01291842</t>
  </si>
  <si>
    <t>1001332428</t>
  </si>
  <si>
    <t>01332428</t>
  </si>
  <si>
    <t>CD0E29602303</t>
  </si>
  <si>
    <t>CD1E23604313</t>
  </si>
  <si>
    <t>CD1E24604313</t>
  </si>
  <si>
    <t>CD1E26604313</t>
  </si>
  <si>
    <t>YACQUELINE RUTH</t>
  </si>
  <si>
    <t>1042566371</t>
  </si>
  <si>
    <t>42566371</t>
  </si>
  <si>
    <t>CD1E27604313</t>
  </si>
  <si>
    <t>CD1E28604313</t>
  </si>
  <si>
    <t>ROTACION DE PERSONAL ADMINISTRATIVO DE:PINO COAQUIRA, JULIAN, Resolución N° 1365-2018-UGELP</t>
  </si>
  <si>
    <t>PORCELA</t>
  </si>
  <si>
    <t>80199388</t>
  </si>
  <si>
    <t>21C180101558</t>
  </si>
  <si>
    <t>LEYNNER RONAL</t>
  </si>
  <si>
    <t>45694408</t>
  </si>
  <si>
    <t>21C180103675</t>
  </si>
  <si>
    <t>21C180105050</t>
  </si>
  <si>
    <t>ROSMERY</t>
  </si>
  <si>
    <t>46342337</t>
  </si>
  <si>
    <t>ENCARGATURA DE FUNCIONES COMO COORDINADOR DE TUTORIA JEC DE CUTIPA LLANQUE, ELIZABETH, Resolución N° RD.003-2017-DIES.JEC.AT</t>
  </si>
  <si>
    <t>DREXEL</t>
  </si>
  <si>
    <t>1041974274</t>
  </si>
  <si>
    <t>41974274</t>
  </si>
  <si>
    <t>1080186340</t>
  </si>
  <si>
    <t>80186340</t>
  </si>
  <si>
    <t>PATRICIA SALOME</t>
  </si>
  <si>
    <t>1001323115</t>
  </si>
  <si>
    <t>01323115</t>
  </si>
  <si>
    <t>ENCARGATURA DE FUNCIONES COMO COORDINADOR PEDAGOGICO JEC DE VARGAS APANCHO, GHERVER OLGER, Resolución N° RD.003-2017-DIES.JEC.AT</t>
  </si>
  <si>
    <t>NOEMI ROSARIO</t>
  </si>
  <si>
    <t>1042903304</t>
  </si>
  <si>
    <t>42903304</t>
  </si>
  <si>
    <t>CD1E21702313</t>
  </si>
  <si>
    <t>CD1E22702313</t>
  </si>
  <si>
    <t>CD1E24702313</t>
  </si>
  <si>
    <t>1044854621</t>
  </si>
  <si>
    <t>44854621</t>
  </si>
  <si>
    <t>CD1E26702313</t>
  </si>
  <si>
    <t>CD1E27702313</t>
  </si>
  <si>
    <t>WILE</t>
  </si>
  <si>
    <t>1041288643</t>
  </si>
  <si>
    <t>41288643</t>
  </si>
  <si>
    <t>PATRICIA TABITA</t>
  </si>
  <si>
    <t>46826987</t>
  </si>
  <si>
    <t>21C180101559</t>
  </si>
  <si>
    <t>DENNIS</t>
  </si>
  <si>
    <t>47501476</t>
  </si>
  <si>
    <t>21C180103676</t>
  </si>
  <si>
    <t>21C180105051</t>
  </si>
  <si>
    <t>CONCEPCION GRACIELA</t>
  </si>
  <si>
    <t>45454798</t>
  </si>
  <si>
    <t>LICENCIA SIN GOCE DE HABER POR MOTIVOS PARTICULARES DE:LUQUE LUQUE, RENE, Resolución N° 7437 EXP.</t>
  </si>
  <si>
    <t>MARLON ABEL</t>
  </si>
  <si>
    <t>1042451022</t>
  </si>
  <si>
    <t>42451022</t>
  </si>
  <si>
    <t>ENCARGATURA DE FUNCIONES COMO COORDINADOR PEDAGOGICO JEC DE CCAPACCA RAMOS, NERY LURDEZ, Resolución N° RD. 002-2018-DIES-"TA"P</t>
  </si>
  <si>
    <t>ENCARGATURA DE FUNCIONES COMO COORDINADOR DE TUTORIA JEC DE RAMOS AÑASCO, ROSA MARIA, Resolución N° RD. 002-2018-DIES-"TA"P</t>
  </si>
  <si>
    <t>CD0E29701503</t>
  </si>
  <si>
    <t>CD1E21703513</t>
  </si>
  <si>
    <t>CD1E22703513</t>
  </si>
  <si>
    <t>CD1E26702513</t>
  </si>
  <si>
    <t>CD1E27702513</t>
  </si>
  <si>
    <t>40889830</t>
  </si>
  <si>
    <t>21C180101560</t>
  </si>
  <si>
    <t>ORMACHEA</t>
  </si>
  <si>
    <t>RUDY HUMBERTO</t>
  </si>
  <si>
    <t>70183444</t>
  </si>
  <si>
    <t>21C180103677</t>
  </si>
  <si>
    <t>21C180105052</t>
  </si>
  <si>
    <t>1041794641</t>
  </si>
  <si>
    <t>41794641</t>
  </si>
  <si>
    <t>JARECA</t>
  </si>
  <si>
    <t>1001894631</t>
  </si>
  <si>
    <t>01894631</t>
  </si>
  <si>
    <t>DANY HUMBERTO</t>
  </si>
  <si>
    <t>1043464396</t>
  </si>
  <si>
    <t>43464396</t>
  </si>
  <si>
    <t>ENCARGATURA DE FUNCIONES COMO COORDINADOR PEDAGOGICO JEC DE BURGOS ARCE, AMBROSIA ODILA, Resolución N° RD.079-2017-DIES "SA"A</t>
  </si>
  <si>
    <t>NOLA NELY</t>
  </si>
  <si>
    <t>1044911562</t>
  </si>
  <si>
    <t>44911562</t>
  </si>
  <si>
    <t>ENCARGATURA DE FUNCIONES COMO COORDINADOR PEDAGOGICO JEC DE CRUZ TIQUILLOCA, JULIA ALICIA, Resolución N° RD.079-2017-DIES "SA"A</t>
  </si>
  <si>
    <t>ENCARGATURA DE FUNCIONES COMO COORDINADOR PEDAGOGICO JEC DE LLANOS BENITO, ROGELIO EFRAIN, Resolución N° RD.079-2017-DIES "SA"A</t>
  </si>
  <si>
    <t>1042164431</t>
  </si>
  <si>
    <t>42164431</t>
  </si>
  <si>
    <t>CATUNTA</t>
  </si>
  <si>
    <t>1001288829</t>
  </si>
  <si>
    <t>01288829</t>
  </si>
  <si>
    <t>ENCARGATURA DE FUNCIONES COMO COORDINADOR DE TUTORIA JEC DE ZAPANA COLQUEHUANCA, CARMEN ROSA, Resolución N° RD.079-2017-DIES "SA"A</t>
  </si>
  <si>
    <t>CD0E29902503</t>
  </si>
  <si>
    <t>ARLENY MARIA</t>
  </si>
  <si>
    <t>1001333923</t>
  </si>
  <si>
    <t>01333923</t>
  </si>
  <si>
    <t>CD1E21904513</t>
  </si>
  <si>
    <t>CD1E22904513</t>
  </si>
  <si>
    <t>CD1E23904513</t>
  </si>
  <si>
    <t>8</t>
  </si>
  <si>
    <t>CD1E25903513</t>
  </si>
  <si>
    <t>CD1E27903513</t>
  </si>
  <si>
    <t>CD1E28903513</t>
  </si>
  <si>
    <t>1044146083</t>
  </si>
  <si>
    <t>44146083</t>
  </si>
  <si>
    <t>JOVA HAYDEE</t>
  </si>
  <si>
    <t>1040470912</t>
  </si>
  <si>
    <t>40470912</t>
  </si>
  <si>
    <t>ELISA MARITZA</t>
  </si>
  <si>
    <t>71115767</t>
  </si>
  <si>
    <t>21C180101561</t>
  </si>
  <si>
    <t>21C180103678</t>
  </si>
  <si>
    <t>YOVANA MARLENY</t>
  </si>
  <si>
    <t>01326769</t>
  </si>
  <si>
    <t>21C180105053</t>
  </si>
  <si>
    <t>ENCARGATURA DE FUNCIONES COMO COORDINADOR PEDAGOGICO JEC DE QUENALLATA MAMANI, MARINA, Resolución N° RD.005-2018-DIESAI"SA"C</t>
  </si>
  <si>
    <t>JACKELINE DALIA</t>
  </si>
  <si>
    <t>1001335363</t>
  </si>
  <si>
    <t>01335363</t>
  </si>
  <si>
    <t>ENCARGATURA DE FUNCIONES COMO COORDINADOR PEDAGOGICO JEC DE CONTRERAS FLORES, BETTY RAQUEL, Resolución N° RD.006-2018-DIESAI"SA"C</t>
  </si>
  <si>
    <t>OLARTE</t>
  </si>
  <si>
    <t>EDUVIGES MARGOT</t>
  </si>
  <si>
    <t>1001326941</t>
  </si>
  <si>
    <t>01326941</t>
  </si>
  <si>
    <t>ENCARGATURA DE FUNCIONES COMO COORDINADOR DE TUTORIA JEC DE PACHECO QUISPE, DEMETRIO LUIS, Resolución N° RD.007-2018-DIESAI"SA"C</t>
  </si>
  <si>
    <t>1043358532</t>
  </si>
  <si>
    <t>43358532</t>
  </si>
  <si>
    <t>ENCARGATURA DE FUNCIONES COMO COORDINADOR PEDAGOGICO JEC DE CALLE MAMANI, VICTOR, Resolución N° RD.004-2018-DIESAI"SA"C</t>
  </si>
  <si>
    <t>WILBER APARICIO</t>
  </si>
  <si>
    <t>1030431666</t>
  </si>
  <si>
    <t>30431666</t>
  </si>
  <si>
    <t>DANTE JAVIER</t>
  </si>
  <si>
    <t>1044374838</t>
  </si>
  <si>
    <t>44374838</t>
  </si>
  <si>
    <t>1132213412E3</t>
  </si>
  <si>
    <t>REUBICACION DE PLAZA VACANTE: Resolución Nº 2767-2018-UGELP</t>
  </si>
  <si>
    <t>CD1E21305813</t>
  </si>
  <si>
    <t>CD1E23304813</t>
  </si>
  <si>
    <t>CD1E25304813</t>
  </si>
  <si>
    <t>CD1E26304813</t>
  </si>
  <si>
    <t>CD1E27304813</t>
  </si>
  <si>
    <t>CD1E28304813</t>
  </si>
  <si>
    <t>JOSE LEON</t>
  </si>
  <si>
    <t>1040388302</t>
  </si>
  <si>
    <t>40388302</t>
  </si>
  <si>
    <t>CD1E29304813</t>
  </si>
  <si>
    <t>REGINA</t>
  </si>
  <si>
    <t>44475948</t>
  </si>
  <si>
    <t>21C180101562</t>
  </si>
  <si>
    <t>CELSO MOISES</t>
  </si>
  <si>
    <t>43220781</t>
  </si>
  <si>
    <t>21C180103679</t>
  </si>
  <si>
    <t>45033147</t>
  </si>
  <si>
    <t>21C180105054</t>
  </si>
  <si>
    <t>ELIANA</t>
  </si>
  <si>
    <t>70379915</t>
  </si>
  <si>
    <t>ABANDONO DE CARGO DE:VILCA SALAS, ARMANDO REMIGIO, 2897-2018-UGELP</t>
  </si>
  <si>
    <t>1071522220</t>
  </si>
  <si>
    <t>71522220</t>
  </si>
  <si>
    <t>ENCARGATURA DE FUNCIONES COMO COORDINADOR PEDAGOGICO JEC DE APAZA CALLI, MIGUEL, Resolución N° RD.001-2018-IDES"SJ"-H</t>
  </si>
  <si>
    <t>MAIDA SILVANA</t>
  </si>
  <si>
    <t>1044045783</t>
  </si>
  <si>
    <t>44045783</t>
  </si>
  <si>
    <t>CESE POR LIMITE DE EDAD DE: GONZALES ACHATA, DALMACIO, Resolución Nº 4772-2017-UGELP</t>
  </si>
  <si>
    <t>ENCARGATURA DE FUNCIONES COMO COORDINADOR DE TUTORIA JEC DE PUMA MAMANI, SERAFIN, Resolución N° RD.001-2018-IDES"SJ"-H</t>
  </si>
  <si>
    <t>YANETH YESSICA</t>
  </si>
  <si>
    <t>1043555390</t>
  </si>
  <si>
    <t>43555390</t>
  </si>
  <si>
    <t>ENCARGATURA DE FUNCIONES COMO COORDINADOR PEDAGOGICO JEC DE RAMOS SILVA, SERGIO GABRIEL, Resolución N° RD.001-2018-IDES"SJ"-H</t>
  </si>
  <si>
    <t>1001342055</t>
  </si>
  <si>
    <t>01342055</t>
  </si>
  <si>
    <t>CD0E29503803</t>
  </si>
  <si>
    <t>CD1E21505813</t>
  </si>
  <si>
    <t>ARRAYA</t>
  </si>
  <si>
    <t>JUANA VICTORIA</t>
  </si>
  <si>
    <t>1023986060</t>
  </si>
  <si>
    <t>23986060</t>
  </si>
  <si>
    <t>CD1E22505813</t>
  </si>
  <si>
    <t>CD1E24505813</t>
  </si>
  <si>
    <t>1046228917</t>
  </si>
  <si>
    <t>46228917</t>
  </si>
  <si>
    <t>CD1E26504813</t>
  </si>
  <si>
    <t>CD1E27504813</t>
  </si>
  <si>
    <t>CD1E28504813</t>
  </si>
  <si>
    <t>CD1E29504813</t>
  </si>
  <si>
    <t>1001341471</t>
  </si>
  <si>
    <t>01341471</t>
  </si>
  <si>
    <t>ZEBALLOS</t>
  </si>
  <si>
    <t>21C180101563</t>
  </si>
  <si>
    <t>JOSE ALEX</t>
  </si>
  <si>
    <t>42879417</t>
  </si>
  <si>
    <t>21C180103680</t>
  </si>
  <si>
    <t>AMIRA ELIZABETH</t>
  </si>
  <si>
    <t>41055154</t>
  </si>
  <si>
    <t>21C180105055</t>
  </si>
  <si>
    <t>ARQUI</t>
  </si>
  <si>
    <t>GLORIA MARISOL</t>
  </si>
  <si>
    <t>70288138</t>
  </si>
  <si>
    <t>ENCARGATURA DE FUNCIONES COMO COORDINADOR PEDAGOGICO JEC DE MAMANI APAZA, MIGUEL, Resolución N° RD.043-2017-IESTITS</t>
  </si>
  <si>
    <t>1040899984</t>
  </si>
  <si>
    <t>40899984</t>
  </si>
  <si>
    <t>ENCARGATURA DE FUNCIONES COMO COORDINADOR PEDAGOGICO JEC DE MAMANI COILA, EDGAR, Resolución N° RD.043-2017-IESTITS</t>
  </si>
  <si>
    <t>ENCARGATURA DE FUNCIONES COMO COORDINADOR DE TUTORIA JEC DE BARRIGA HINOJOSA, EDUARDO IGNACIO, Resolución N° RD.043-2017-IESTITS</t>
  </si>
  <si>
    <t>ABELIA CARMEN</t>
  </si>
  <si>
    <t>1041588065</t>
  </si>
  <si>
    <t>41588065</t>
  </si>
  <si>
    <t>CD0E29602803</t>
  </si>
  <si>
    <t>CD1E22604813</t>
  </si>
  <si>
    <t>CD1E23604813</t>
  </si>
  <si>
    <t>CD1E24604813</t>
  </si>
  <si>
    <t>MARITZA SAEFFIT</t>
  </si>
  <si>
    <t>1001012340</t>
  </si>
  <si>
    <t>01012340</t>
  </si>
  <si>
    <t>CD1E25604813</t>
  </si>
  <si>
    <t>CD1E26604813</t>
  </si>
  <si>
    <t>21C180101564</t>
  </si>
  <si>
    <t>21C180103681</t>
  </si>
  <si>
    <t>21C180105056</t>
  </si>
  <si>
    <t>DIANETH INES</t>
  </si>
  <si>
    <t>43695241</t>
  </si>
  <si>
    <t>1009432586</t>
  </si>
  <si>
    <t>09432586</t>
  </si>
  <si>
    <t>DANIEL GUIDO</t>
  </si>
  <si>
    <t>1044710267</t>
  </si>
  <si>
    <t>44710267</t>
  </si>
  <si>
    <t>GLADYS MONICA</t>
  </si>
  <si>
    <t>1001323181</t>
  </si>
  <si>
    <t>01323181</t>
  </si>
  <si>
    <t>ENCARGATURA DE FUNCIONES COMO COORDINADOR DE TUTORIA JEC DE PAUCAR GAMARRA, SIMON ILADIO, Resolución N° RD. 001-2018-DIES-CHAPA</t>
  </si>
  <si>
    <t>ENCARGATURA DE FUNCIONES COMO COORDINADOR PEDAGOGICO JEC DE QUISPE QUISPE, DOMINGO, Resolución N° RD. 001-2018-DIES-CHAPA</t>
  </si>
  <si>
    <t>PILAR SARA</t>
  </si>
  <si>
    <t>1040407458</t>
  </si>
  <si>
    <t>40407458</t>
  </si>
  <si>
    <t>ENCARGATURA DE FUNCIONES COMO COORDINADOR PEDAGOGICO JEC DE CAHUI PANCA, ROBERTO, Resolución N° RD. 001-2018-DIES-CHAPA</t>
  </si>
  <si>
    <t>CD0E39202003</t>
  </si>
  <si>
    <t>CD1E34203013</t>
  </si>
  <si>
    <t>CD1E38203013</t>
  </si>
  <si>
    <t>CD1E39203013</t>
  </si>
  <si>
    <t>11</t>
  </si>
  <si>
    <t>MARCIAL ADOLFO</t>
  </si>
  <si>
    <t>1041971809</t>
  </si>
  <si>
    <t>41971809</t>
  </si>
  <si>
    <t>ROTACION DE PERSONAL ADMINISTRATIVO DE:QUISPE CALISAYA, DINA SUSY, Resolución N° 1363-2018-UGELP</t>
  </si>
  <si>
    <t>GUSTAVO ADOLFO</t>
  </si>
  <si>
    <t>1070496165</t>
  </si>
  <si>
    <t>70496165</t>
  </si>
  <si>
    <t>21C180101565</t>
  </si>
  <si>
    <t>21C180103682</t>
  </si>
  <si>
    <t>21C180105057</t>
  </si>
  <si>
    <t>44820928</t>
  </si>
  <si>
    <t>CESE POR LIMITE DE EDAD DE: MEZA ALMONTE, NAIDA ANTONIA, Resolución Nº 2889-2018-UGELP</t>
  </si>
  <si>
    <t>ENCARGATURA DE FUNCIONES COMO COORDINADOR PEDAGOGICO JEC DE FLORES RAMOS, URSULA, Resolución N° RD.004-2018-DIES "JCM"C</t>
  </si>
  <si>
    <t>1001335855</t>
  </si>
  <si>
    <t>01335855</t>
  </si>
  <si>
    <t>ENCARGATURA DE FUNCIONES COMO COORDINADOR PEDAGOGICO JEC DE ESCOBAR RIVERA, WALTER, Resolución N° RD.003-2018-DIES "JCM"C</t>
  </si>
  <si>
    <t>1040270042</t>
  </si>
  <si>
    <t>40270042</t>
  </si>
  <si>
    <t>ENCARGATURA DE FUNCIONES COMO COORDINADOR DE TUTORIA JEC DE QUISPE QUISPE, FLORENCIO PEDRO, Resolución N° RD.002-2018-DIES "JCM"C</t>
  </si>
  <si>
    <t>1001343612</t>
  </si>
  <si>
    <t>01343612</t>
  </si>
  <si>
    <t>CD0E39302003</t>
  </si>
  <si>
    <t>CD1E31304013</t>
  </si>
  <si>
    <t>FAUSTINA</t>
  </si>
  <si>
    <t>1044110839</t>
  </si>
  <si>
    <t>44110839</t>
  </si>
  <si>
    <t>CD1E33304013</t>
  </si>
  <si>
    <t>CD1E35304013</t>
  </si>
  <si>
    <t>CD1E36304013</t>
  </si>
  <si>
    <t>CD1E38303013</t>
  </si>
  <si>
    <t>CD1E39303013</t>
  </si>
  <si>
    <t>PAULA SOLEDAD</t>
  </si>
  <si>
    <t>1070930805</t>
  </si>
  <si>
    <t>70930805</t>
  </si>
  <si>
    <t>BELIZARIO</t>
  </si>
  <si>
    <t>40345499</t>
  </si>
  <si>
    <t>21C180101566</t>
  </si>
  <si>
    <t>ALAN ALBERT PETER</t>
  </si>
  <si>
    <t>47583650</t>
  </si>
  <si>
    <t>21C180103683</t>
  </si>
  <si>
    <t>SUCASACA</t>
  </si>
  <si>
    <t>21C180105058</t>
  </si>
  <si>
    <t>1041851921</t>
  </si>
  <si>
    <t>41851921</t>
  </si>
  <si>
    <t>DESTAQUE EN PLAZA DE PROFESOR DE:CACERES LINO, LUIS EFRAIN, 3134-2018-UGELP</t>
  </si>
  <si>
    <t>ARACELY OLGA</t>
  </si>
  <si>
    <t>1001315290</t>
  </si>
  <si>
    <t>01315290</t>
  </si>
  <si>
    <t>LICENCIA SIN GOCE DE HABER POR DESEMPEÑO DE FUNCION PUBLICA DE:RODRIGUEZ MENDOZA, EDWARD, Resolución N° 1075-2015-UGELP</t>
  </si>
  <si>
    <t>MAGALY MONICA</t>
  </si>
  <si>
    <t>1001326426</t>
  </si>
  <si>
    <t>01326426</t>
  </si>
  <si>
    <t>OFILIA LOURDES</t>
  </si>
  <si>
    <t>1042823880</t>
  </si>
  <si>
    <t>42823880</t>
  </si>
  <si>
    <t>ENCARGATURA DE FUNCIONES COMO COORDINADOR PEDAGOGICO JEC DE CALISAYA GARCIA, EDGAR ARMANDO, Resolución N° RD.0033-2017-IES ERP-CH</t>
  </si>
  <si>
    <t>ENCARGATURA DE FUNCIONES COMO COORDINADOR DE TUTORIA JEC DE CALLACONDO PALACIOS, EFRAIN, Resolución N° RD.0033-2017-IES ERP-CH</t>
  </si>
  <si>
    <t>ENCARGATURA DE:POLLOYQUERI CHAMBILLA, ESAU ELI, Resolución Nº -</t>
  </si>
  <si>
    <t>SINDY DEYSI</t>
  </si>
  <si>
    <t>1046630419</t>
  </si>
  <si>
    <t>46630419</t>
  </si>
  <si>
    <t>BAZAN</t>
  </si>
  <si>
    <t>1043141204</t>
  </si>
  <si>
    <t>43141204</t>
  </si>
  <si>
    <t>ENCARGATURA DE FUNCIONES COMO COORDINADOR PEDAGOGICO JEC DE SUAÑA MUÑOZ, MARIA ELENA, Resolución N° RD.0033-2017-IES ERP-CH</t>
  </si>
  <si>
    <t>CD0E39901203</t>
  </si>
  <si>
    <t>CD1E31903213</t>
  </si>
  <si>
    <t>CD1E39902213</t>
  </si>
  <si>
    <t>MAXIMA DIONISIA</t>
  </si>
  <si>
    <t>21C180101567</t>
  </si>
  <si>
    <t>SEGURA</t>
  </si>
  <si>
    <t>ANDRES ABELINO</t>
  </si>
  <si>
    <t>01317085</t>
  </si>
  <si>
    <t>21C180103684</t>
  </si>
  <si>
    <t>41951078</t>
  </si>
  <si>
    <t>21C180105059</t>
  </si>
  <si>
    <t>SALOMON</t>
  </si>
  <si>
    <t>1001305165</t>
  </si>
  <si>
    <t>01305165</t>
  </si>
  <si>
    <t>CESE POR LIMITE DE EDAD DE: LOPEZ APAZA, AMADOR MARTIN, Resolución Nº 2545-2017-UGELP</t>
  </si>
  <si>
    <t>ENCARGATURA DE:AROAPAZA QUISPE, ROSMERY GABRIELA, Resolución Nº -</t>
  </si>
  <si>
    <t>CD1E35101313</t>
  </si>
  <si>
    <t>1041741790</t>
  </si>
  <si>
    <t>41741790</t>
  </si>
  <si>
    <t>CD1E36101313</t>
  </si>
  <si>
    <t>1041503880</t>
  </si>
  <si>
    <t>41503880</t>
  </si>
  <si>
    <t>PERMUTA DE: VILCA CHUMPI, LUIS, Resolución Nº 0849-2017-DUGELM</t>
  </si>
  <si>
    <t>1040470579</t>
  </si>
  <si>
    <t>40470579</t>
  </si>
  <si>
    <t>COQUEÑA</t>
  </si>
  <si>
    <t>1045562123</t>
  </si>
  <si>
    <t>45562123</t>
  </si>
  <si>
    <t>CD1E35201313</t>
  </si>
  <si>
    <t>CESE POR LIMITE DE EDAD DE: ROJAS CAÑARI, EULOGIO, Resolución Nº 2893-2018-UGELP</t>
  </si>
  <si>
    <t>1044158804</t>
  </si>
  <si>
    <t>44158804</t>
  </si>
  <si>
    <t>ENCARGATURA DE:PINEDA AGUILAR, ROSA MARIA, Resolución Nº -</t>
  </si>
  <si>
    <t>1001342953</t>
  </si>
  <si>
    <t>01342953</t>
  </si>
  <si>
    <t>REASIGNACION POR INTERES PERSONAL DE:MAMANI OLAYUNCA, SANTIAGO MARCOS, Resolución N° 4892-2017-UGELP</t>
  </si>
  <si>
    <t>LICENCIA SIN GOCE DE HABER POR MOTIVOS PARTICULARES DE:QUISPE FLORES, RENE PASCUAL, Resolución N° 3112-2018-UGELP</t>
  </si>
  <si>
    <t>ENCARGATURA DE FUNCIONES COMO COORDINADOR PEDAGOGICO JEC DE ACHATA FERNANDEZ, ENCARNACION BETOHSABE, Resolución N° RD.057-2017-IESM/D</t>
  </si>
  <si>
    <t>REASIGNACION POR SALUD DE:BONIFAS CASTILLO, MAGGE OTILIA, Resolución N° 3725-2017-UGELP</t>
  </si>
  <si>
    <t>1001313867</t>
  </si>
  <si>
    <t>01313867</t>
  </si>
  <si>
    <t>NELLY YESSICA</t>
  </si>
  <si>
    <t>1045438982</t>
  </si>
  <si>
    <t>45438982</t>
  </si>
  <si>
    <t>REASIGNACION POR INTERES PERSONAL DE: FLORES QUISPE, CESAR, Resolución Nº 15234-2017-UGEL03 LIMA</t>
  </si>
  <si>
    <t>NAHUINCHA</t>
  </si>
  <si>
    <t>BLANCA DIANETH</t>
  </si>
  <si>
    <t>1042810504</t>
  </si>
  <si>
    <t>42810504</t>
  </si>
  <si>
    <t>ENCARGATURA DE FUNCIONES COMO COORDINADOR PEDAGOGICO JEC DE PAXI COAQUIRA, EQUICIO RUFINO, Resolución N° RD.057-2017-IESM/D</t>
  </si>
  <si>
    <t>ENCARGATURA DE FUNCIONES COMO COORDINADOR DE TUTORIA JEC DE ALANIA PACOVILCA, ANASTACIO, Resolución N° 027-2018-DIESM</t>
  </si>
  <si>
    <t>WILBER MAURICIO</t>
  </si>
  <si>
    <t>1044506298</t>
  </si>
  <si>
    <t>44506298</t>
  </si>
  <si>
    <t>CD1E32202513</t>
  </si>
  <si>
    <t>CD1E33202513</t>
  </si>
  <si>
    <t>CD1E35202513</t>
  </si>
  <si>
    <t>CD1E36202513</t>
  </si>
  <si>
    <t>CESE A SOLICITUD DE: OLVEA CALDERON, EDWAR, Resolución Nº 2305-2018-UGELP</t>
  </si>
  <si>
    <t>ROTACION DE PERSONAL ADMINISTRATIVO DE:MACHACA CUSILAYME, FREDESVINDA, Resolución N° 1364-2018-UGELP</t>
  </si>
  <si>
    <t>EDITH LEONOR</t>
  </si>
  <si>
    <t>1040089494</t>
  </si>
  <si>
    <t>40089494</t>
  </si>
  <si>
    <t>21C180101568</t>
  </si>
  <si>
    <t>44437609</t>
  </si>
  <si>
    <t>21C180103685</t>
  </si>
  <si>
    <t>JACINTA</t>
  </si>
  <si>
    <t>LUDY KARIN</t>
  </si>
  <si>
    <t>44301466</t>
  </si>
  <si>
    <t>21C180105940</t>
  </si>
  <si>
    <t>JOHN CHARLES</t>
  </si>
  <si>
    <t>01345200</t>
  </si>
  <si>
    <t>1001223438</t>
  </si>
  <si>
    <t>01223438</t>
  </si>
  <si>
    <t>MIDWUARD GABRIEL</t>
  </si>
  <si>
    <t>HECTOR CIRILO</t>
  </si>
  <si>
    <t>1041753402</t>
  </si>
  <si>
    <t>41753402</t>
  </si>
  <si>
    <t>REBOLLO</t>
  </si>
  <si>
    <t>DAVID WILBER</t>
  </si>
  <si>
    <t>1042276544</t>
  </si>
  <si>
    <t>42276544</t>
  </si>
  <si>
    <t>ENCARGATURA DE FUNCIONES COMO COORDINADOR PEDAGOGICO JEC DE ESPINOZA VILCA, APOLINAR ROGER, Resolución N° RD. 034-2017-DIES JBD-VILQUE</t>
  </si>
  <si>
    <t>ALCIDES</t>
  </si>
  <si>
    <t>1042526584</t>
  </si>
  <si>
    <t>42526584</t>
  </si>
  <si>
    <t>ENCARGATURA DE FUNCIONES COMO COORDINADOR DE TUTORIA JEC DE QUISPE CHAVEZ, SIXTO, Resolución N° RD. 034-2017-DIES JBD-VILQUE</t>
  </si>
  <si>
    <t>CD0E39403703</t>
  </si>
  <si>
    <t>CD1E31405713</t>
  </si>
  <si>
    <t>CD1E32405713</t>
  </si>
  <si>
    <t>CD1E33405713</t>
  </si>
  <si>
    <t>CD1E34405713</t>
  </si>
  <si>
    <t>ZENON</t>
  </si>
  <si>
    <t>1041822202</t>
  </si>
  <si>
    <t>41822202</t>
  </si>
  <si>
    <t>CD1E36405713</t>
  </si>
  <si>
    <t>CD1E37405713</t>
  </si>
  <si>
    <t>IRURI</t>
  </si>
  <si>
    <t>CD1E38404713</t>
  </si>
  <si>
    <t>1043425871</t>
  </si>
  <si>
    <t>43425871</t>
  </si>
  <si>
    <t>CD1E38405713</t>
  </si>
  <si>
    <t>CD1E39404713</t>
  </si>
  <si>
    <t>21C180101569</t>
  </si>
  <si>
    <t>GRYSSET</t>
  </si>
  <si>
    <t>40905350</t>
  </si>
  <si>
    <t>21C180103686</t>
  </si>
  <si>
    <t>21C180105060</t>
  </si>
  <si>
    <t>CD1E36501713</t>
  </si>
  <si>
    <t>CD1E37501713</t>
  </si>
  <si>
    <t>ENCARGATURA DE FUNCIONES COMO COORDINADOR PEDAGOGICO JEC DE GUTIERREZ ESCARCENA, JULIAN, Resolución N° RD.067-2017-DIES"EBLR"JEC-L</t>
  </si>
  <si>
    <t>ENCARGATURA DE FUNCIONES COMO COORDINADOR PEDAGOGICO JEC DE MACHICAO CALDERON, AMPARO, Resolución N° RD.067-2017-DIES"EBLR"JEC-L</t>
  </si>
  <si>
    <t>ENCARGATURA DE FUNCIONES COMO COORDINADOR DE TUTORIA JEC DE SILVA PACOVILCA, SALVADOR, Resolución N° RD.067-2017-DIES"EBLR"JEC-L</t>
  </si>
  <si>
    <t>ANCALLE</t>
  </si>
  <si>
    <t>SONIA EDIT</t>
  </si>
  <si>
    <t>1044560659</t>
  </si>
  <si>
    <t>44560659</t>
  </si>
  <si>
    <t>ENCARGATURA DE FUNCIONES COMO COORDINADOR PEDAGOGICO JEC DE YANARICO MONROY, VICTOR DAMIAN, Resolución N° RD.067-2017-DIES"EBLR"JEC-L</t>
  </si>
  <si>
    <t>CD0E39704903</t>
  </si>
  <si>
    <t>1001340013</t>
  </si>
  <si>
    <t>01340013</t>
  </si>
  <si>
    <t>CD1E32706913</t>
  </si>
  <si>
    <t>CD1E33706913</t>
  </si>
  <si>
    <t>CD1E34706913</t>
  </si>
  <si>
    <t>CD1E35706913</t>
  </si>
  <si>
    <t>CD1E36706913</t>
  </si>
  <si>
    <t>CD1E37706913</t>
  </si>
  <si>
    <t>CD1E38706913</t>
  </si>
  <si>
    <t>CD1E39706913</t>
  </si>
  <si>
    <t>1040486721</t>
  </si>
  <si>
    <t>40486721</t>
  </si>
  <si>
    <t>YONY YASMANI</t>
  </si>
  <si>
    <t>1002554730</t>
  </si>
  <si>
    <t>02554730</t>
  </si>
  <si>
    <t>REASIGNACION POR INTERES PERSONAL DE:ORDOÑO MAMANI, JULIO, Resolución N° 4755-2017-UGELP</t>
  </si>
  <si>
    <t>PAULINO RAMON</t>
  </si>
  <si>
    <t>1010726486</t>
  </si>
  <si>
    <t>10726486</t>
  </si>
  <si>
    <t>EDWIN FIDEL</t>
  </si>
  <si>
    <t>41605212</t>
  </si>
  <si>
    <t>JUSTER</t>
  </si>
  <si>
    <t>40708561</t>
  </si>
  <si>
    <t>01320589</t>
  </si>
  <si>
    <t>21C180101570</t>
  </si>
  <si>
    <t>21C180103687</t>
  </si>
  <si>
    <t>21C180105061</t>
  </si>
  <si>
    <t>LIZARDO</t>
  </si>
  <si>
    <t>01323397</t>
  </si>
  <si>
    <t>LUIS APOLINARIO</t>
  </si>
  <si>
    <t>1001209809</t>
  </si>
  <si>
    <t>01209809</t>
  </si>
  <si>
    <t>NOE EFRAIN</t>
  </si>
  <si>
    <t>1043122449</t>
  </si>
  <si>
    <t>43122449</t>
  </si>
  <si>
    <t>CESE POR SEPARACION DEFINITIVA DE: PEÑA MARTINEZ, CESAR RUBEN, Resolución Nº RESOL.001-2018 COPROA</t>
  </si>
  <si>
    <t>CD1E42801213</t>
  </si>
  <si>
    <t>LICENCIA SIN GOCE DE HABER POR MOTIVOS PARTICULARES DE:TUCO FERNANDEZ, CLINIO, Resolución N° 3161-2018-UGELP</t>
  </si>
  <si>
    <t>ABEL HIPOLITO</t>
  </si>
  <si>
    <t>1041431549</t>
  </si>
  <si>
    <t>41431549</t>
  </si>
  <si>
    <t>CD1E46901213</t>
  </si>
  <si>
    <t>1001326304</t>
  </si>
  <si>
    <t>01326304</t>
  </si>
  <si>
    <t>REASIGNACION POR INTERES PERSONAL DE:CUTIPA APAZA, DAVID TEOFILO, Resolución N° 4753-2017-UGELP</t>
  </si>
  <si>
    <t>JAVIER SMITH</t>
  </si>
  <si>
    <t>1001322805</t>
  </si>
  <si>
    <t>01322805</t>
  </si>
  <si>
    <t>ENCARGATURA DE:CONDORI PACHO, ISAIAS FELICIANO, Resolución Nº -</t>
  </si>
  <si>
    <t>LOURDES ANGELA</t>
  </si>
  <si>
    <t>1045033608</t>
  </si>
  <si>
    <t>45033608</t>
  </si>
  <si>
    <t>PEPE</t>
  </si>
  <si>
    <t>1040345492</t>
  </si>
  <si>
    <t>40345492</t>
  </si>
  <si>
    <t>LICENCIA SIN GOCE DE HABER POR MOTIVOS PARTICULARES DE:MAMANI COILA, GERMAN RAUL, Resolución N° 2922-2018-UGELP</t>
  </si>
  <si>
    <t>LUCIO MARCOS</t>
  </si>
  <si>
    <t>1042130787</t>
  </si>
  <si>
    <t>42130787</t>
  </si>
  <si>
    <t>1029670279</t>
  </si>
  <si>
    <t>29670279</t>
  </si>
  <si>
    <t>YERBA</t>
  </si>
  <si>
    <t>FREDY HERNAN</t>
  </si>
  <si>
    <t>1002415601</t>
  </si>
  <si>
    <t>02415601</t>
  </si>
  <si>
    <t>ENCARGATURA DE:CAÑAPATAÑA LARICO, JAIME ROLANDO, Resolución Nº -</t>
  </si>
  <si>
    <t>1119112411E7</t>
  </si>
  <si>
    <t>REUBICACION DE PLAZA VACANTE: Resolución Nº 4830-2017-UGELP</t>
  </si>
  <si>
    <t>ROY REYQUER</t>
  </si>
  <si>
    <t>1041855646</t>
  </si>
  <si>
    <t>41855646</t>
  </si>
  <si>
    <t>ENCARGATURA DE FUNCIONES COMO COORDINADOR PEDAGOGICO JEC DE APAZA ACHATA, RAMON, Resolución N° RD.032-2017-IES"SM"-D</t>
  </si>
  <si>
    <t>ENCARGATURA DE FUNCIONES COMO COORDINADOR DE TUTORIA JEC DE NEYRA CHAMBILLA, NANCY MARTHA, Resolución N° RD.032-2017-IES"SM"-D</t>
  </si>
  <si>
    <t>AGUEDA EMPERATRIZ</t>
  </si>
  <si>
    <t>1001309174</t>
  </si>
  <si>
    <t>01309174</t>
  </si>
  <si>
    <t>CD0E49501403</t>
  </si>
  <si>
    <t>CD1E42503413</t>
  </si>
  <si>
    <t>CD1E43503413</t>
  </si>
  <si>
    <t>CD1E47502413</t>
  </si>
  <si>
    <t>CD1E49502413</t>
  </si>
  <si>
    <t>HOWARD RENSSO</t>
  </si>
  <si>
    <t>44377133</t>
  </si>
  <si>
    <t>21C180101571</t>
  </si>
  <si>
    <t>21C180103688</t>
  </si>
  <si>
    <t>21C180105062</t>
  </si>
  <si>
    <t>MONTALICO</t>
  </si>
  <si>
    <t>ISAURA MARITZA</t>
  </si>
  <si>
    <t>45725433</t>
  </si>
  <si>
    <t>REASIGNACION POR INTERES PERSONAL DE: BORDA MACHACA, MARGARITA, Resolución Nº 14444-2017-UGEL03 LIMA</t>
  </si>
  <si>
    <t>1040126922</t>
  </si>
  <si>
    <t>40126922</t>
  </si>
  <si>
    <t>AYARQUISPE</t>
  </si>
  <si>
    <t>JANETH AMANDA</t>
  </si>
  <si>
    <t>1002039868</t>
  </si>
  <si>
    <t>02039868</t>
  </si>
  <si>
    <t>CD1E45901413</t>
  </si>
  <si>
    <t>EDGAR EMILIO</t>
  </si>
  <si>
    <t>1001766428</t>
  </si>
  <si>
    <t>01766428</t>
  </si>
  <si>
    <t>RENUNCIA DE DESIGNACION COMO DIRECTIVO DE I.E. (R.S.G. Nº 279-2016) DE : GUTIERREZ MAITA, MARIANA LILIANA</t>
  </si>
  <si>
    <t>LICENCIA SIN GOCE DE HABER POR MOTIVOS PARTICULARES DE:MAQUERA NINA, JAEL EFRAIN, Resolución N° 2791-2018-UGELP</t>
  </si>
  <si>
    <t>EDGAR LUIS</t>
  </si>
  <si>
    <t>1044635246</t>
  </si>
  <si>
    <t>44635246</t>
  </si>
  <si>
    <t>REASIGNACION POR SALUD DE:PILCO VARGAS, RUBEN, Resolución N° 3729-2017-UGELP</t>
  </si>
  <si>
    <t>1080132151</t>
  </si>
  <si>
    <t>80132151</t>
  </si>
  <si>
    <t>1001333842</t>
  </si>
  <si>
    <t>OMAR ALEXANDER</t>
  </si>
  <si>
    <t>1045474713</t>
  </si>
  <si>
    <t>45474713</t>
  </si>
  <si>
    <t>JULIA SABINA</t>
  </si>
  <si>
    <t>1001272363</t>
  </si>
  <si>
    <t>01272363</t>
  </si>
  <si>
    <t>DESIGNACION EXCEPCIONAL COMO DIRECTOR DE GESTION PEDAGOGICA: GUTIERREZ MAITA, MARIANA LILIANA</t>
  </si>
  <si>
    <t>CD1E41103513</t>
  </si>
  <si>
    <t>YONY REINALDO</t>
  </si>
  <si>
    <t>1001333545</t>
  </si>
  <si>
    <t>01333545</t>
  </si>
  <si>
    <t>CD1E42103513</t>
  </si>
  <si>
    <t>CD1E43103513</t>
  </si>
  <si>
    <t>CD1E44103513</t>
  </si>
  <si>
    <t>ROSARIO ANGELICA</t>
  </si>
  <si>
    <t>1030854565</t>
  </si>
  <si>
    <t>30854565</t>
  </si>
  <si>
    <t>CD1E45103513</t>
  </si>
  <si>
    <t>1041880336</t>
  </si>
  <si>
    <t>41880336</t>
  </si>
  <si>
    <t>LEYDY LAURA</t>
  </si>
  <si>
    <t>1045207282</t>
  </si>
  <si>
    <t>45207282</t>
  </si>
  <si>
    <t>CD1E45301513</t>
  </si>
  <si>
    <t>ENCARGATURA DE:SONCCO QUISPE, JUAN MARCELO, Resolución Nº -</t>
  </si>
  <si>
    <t>RONALD BAUTISTO</t>
  </si>
  <si>
    <t>1041845467</t>
  </si>
  <si>
    <t>41845467</t>
  </si>
  <si>
    <t>JOSUE SANTOS</t>
  </si>
  <si>
    <t>1070085445</t>
  </si>
  <si>
    <t>70085445</t>
  </si>
  <si>
    <t>FIDELA GREGORIA</t>
  </si>
  <si>
    <t>1045216189</t>
  </si>
  <si>
    <t>45216189</t>
  </si>
  <si>
    <t>MARTEL</t>
  </si>
  <si>
    <t>FELICITAS MIRYAM</t>
  </si>
  <si>
    <t>1029552117</t>
  </si>
  <si>
    <t>29552117</t>
  </si>
  <si>
    <t>CD0E49002603</t>
  </si>
  <si>
    <t>ANTONIETA BEATRIZ</t>
  </si>
  <si>
    <t>1044542086</t>
  </si>
  <si>
    <t>44542086</t>
  </si>
  <si>
    <t>CD1E42004613</t>
  </si>
  <si>
    <t>CD1E43004613</t>
  </si>
  <si>
    <t>VICTOR SEBASTIAN</t>
  </si>
  <si>
    <t>1001343898</t>
  </si>
  <si>
    <t>01343898</t>
  </si>
  <si>
    <t>CD1E44004613</t>
  </si>
  <si>
    <t>MIRIAN MARTHA</t>
  </si>
  <si>
    <t>1002441141</t>
  </si>
  <si>
    <t>02441141</t>
  </si>
  <si>
    <t>CD1E47003613</t>
  </si>
  <si>
    <t>CD1E48003613</t>
  </si>
  <si>
    <t>21C180106494</t>
  </si>
  <si>
    <t>21C180106566</t>
  </si>
  <si>
    <t>21C180106629</t>
  </si>
  <si>
    <t>LICENCIA SIN GOCE DE HABER POR MOTIVOS PARTICULARES DE:CHARCA CHURAYRA, GREGORIO, Resolución N° 3104-2018-UGELP</t>
  </si>
  <si>
    <t>1135213112E2</t>
  </si>
  <si>
    <t>WILFREDO ROGER</t>
  </si>
  <si>
    <t>1001212632</t>
  </si>
  <si>
    <t>01212632</t>
  </si>
  <si>
    <t>CD0E49100603</t>
  </si>
  <si>
    <t>JOSE ODAR</t>
  </si>
  <si>
    <t>1042255662</t>
  </si>
  <si>
    <t>42255662</t>
  </si>
  <si>
    <t>CD1E42102613</t>
  </si>
  <si>
    <t>ZAIDA</t>
  </si>
  <si>
    <t>1001343939</t>
  </si>
  <si>
    <t>01343939</t>
  </si>
  <si>
    <t>CX1X56201813</t>
  </si>
  <si>
    <t>SONIA MARICRUZ</t>
  </si>
  <si>
    <t>1044880161</t>
  </si>
  <si>
    <t>44880161</t>
  </si>
  <si>
    <t>1115613712E5</t>
  </si>
  <si>
    <t>1166113821E1</t>
  </si>
  <si>
    <t>CX0X59300903</t>
  </si>
  <si>
    <t>1045055060</t>
  </si>
  <si>
    <t>45055060</t>
  </si>
  <si>
    <t>CX1X52302913</t>
  </si>
  <si>
    <t>CX1X53302913</t>
  </si>
  <si>
    <t>1080201630</t>
  </si>
  <si>
    <t>80201630</t>
  </si>
  <si>
    <t>CX1X59301913</t>
  </si>
  <si>
    <t>YENY MARLENY</t>
  </si>
  <si>
    <t>1070233947</t>
  </si>
  <si>
    <t>70233947</t>
  </si>
  <si>
    <t>CX1X52701913</t>
  </si>
  <si>
    <t>LLAMPI</t>
  </si>
  <si>
    <t>ERIBERTA</t>
  </si>
  <si>
    <t>1002299784</t>
  </si>
  <si>
    <t>02299784</t>
  </si>
  <si>
    <t>CX1X53701913</t>
  </si>
  <si>
    <t>WILBER AMILCAR</t>
  </si>
  <si>
    <t>1042952892</t>
  </si>
  <si>
    <t>42952892</t>
  </si>
  <si>
    <t>IES INMACULADA CONCEPCIÓN MAÑAZO</t>
  </si>
  <si>
    <t>1110713312E3</t>
  </si>
  <si>
    <t>1120713312E7</t>
  </si>
  <si>
    <t>1155113212E3</t>
  </si>
  <si>
    <t>REUBICACION DE PLAZA VACANTE: Resolución Nº 2940-2018-UGELP</t>
  </si>
  <si>
    <t>JUDITH GLADYS</t>
  </si>
  <si>
    <t>1043631889</t>
  </si>
  <si>
    <t>43631889</t>
  </si>
  <si>
    <t>GLORIA MARGOT</t>
  </si>
  <si>
    <t>1045813234</t>
  </si>
  <si>
    <t>45813234</t>
  </si>
  <si>
    <t>1153613711E6</t>
  </si>
  <si>
    <t>1043052187</t>
  </si>
  <si>
    <t>43052187</t>
  </si>
  <si>
    <t>1174813811E2</t>
  </si>
  <si>
    <t>CX1X92701513</t>
  </si>
  <si>
    <t>JHON</t>
  </si>
  <si>
    <t>1043891101</t>
  </si>
  <si>
    <t>43891101</t>
  </si>
  <si>
    <t>CX1X93701513</t>
  </si>
  <si>
    <t>Ciencia y Tecnología</t>
  </si>
  <si>
    <t>Tutoría y Orientación Educativa</t>
  </si>
  <si>
    <t>BOLSA DE HROAS   01</t>
  </si>
  <si>
    <t>BOLSA DE HORAS   02</t>
  </si>
  <si>
    <t>LUNES</t>
  </si>
  <si>
    <t>MARTES</t>
  </si>
  <si>
    <t>MIERCOLES</t>
  </si>
  <si>
    <t>JUEVES</t>
  </si>
  <si>
    <t>VIERNES</t>
  </si>
  <si>
    <t>CHURA CHURA, HILARIO</t>
  </si>
  <si>
    <t>ORTIZ PAREJA, ALEJANDRINA</t>
  </si>
  <si>
    <t>BERMEJO ESPEZUA, MARIA ISABEL</t>
  </si>
  <si>
    <t>RODRIGUEZ QUISPE, YENNI AIDE</t>
  </si>
  <si>
    <t>SUBIA ZAIRA, ALEJANDRO ANTONIO</t>
  </si>
  <si>
    <t>MOLLO SACARI, FEDERICO</t>
  </si>
  <si>
    <t>TITO OJEDA, SANTIAGO FELIX</t>
  </si>
  <si>
    <t>LIMACHE SANDOVAL, WILMER FACTOR</t>
  </si>
  <si>
    <t>HUANCA QUISPE, PEDRO</t>
  </si>
  <si>
    <t>ATENCIO MAQUERA, NICOLAS</t>
  </si>
  <si>
    <t>BAILON HUARACHA, FELIPA ESTELA</t>
  </si>
  <si>
    <t>FLORES QUISPE, GERMAN</t>
  </si>
  <si>
    <t>APAZA CARBAJAL, DANIEL FLORENCIO</t>
  </si>
  <si>
    <t>CCAMAPAZA CCOAPAZA, GERMAN NATALIO</t>
  </si>
  <si>
    <t>GONZALES ALIAGA, SONIA</t>
  </si>
  <si>
    <t>MAMANI LUQUE, IGNACIO</t>
  </si>
  <si>
    <t>MORALES CACERES, WILLIAM PABLO</t>
  </si>
  <si>
    <t>CHIPANA PINO, FORTUNATO</t>
  </si>
  <si>
    <t>MAMANI MONTES, JOEL LOT</t>
  </si>
  <si>
    <t>BERNEDO ARIAS, WENCESLAO</t>
  </si>
  <si>
    <t>CARRASCO ZAVALA, ROGER</t>
  </si>
  <si>
    <t>FLORES VILCA, CELESTINO</t>
  </si>
  <si>
    <t>TURPO CAHUANA, MAXIMO</t>
  </si>
  <si>
    <t>R.M. N° 368-2018-MINEDU / R.M. N° 374-2018-MINEDU</t>
  </si>
  <si>
    <t>CHOQUE TEVES, RENE ROBERTO</t>
  </si>
  <si>
    <t>DESIGNACION COMO DIRECTIVO DE I.E. (R.M. N° 368-2018)</t>
  </si>
  <si>
    <t>MAMANI MENACHO, DAVID</t>
  </si>
  <si>
    <t>FLORES CHOQUE, ORESTES</t>
  </si>
  <si>
    <t>CALCINA CANAZA, SEBASTIANA YNES</t>
  </si>
  <si>
    <t>PEREZ RODRIGUEZ, EDDY SALVADOR</t>
  </si>
  <si>
    <t>QUISO URBINA, JOSE ELIGIO</t>
  </si>
  <si>
    <t>TICONA TUMI, ELIO MACARIO</t>
  </si>
  <si>
    <t>QUISPE MAMANI, IRENE ROSA</t>
  </si>
  <si>
    <t>PARICAHUA MAMANI, ZENAIDA ODILIA</t>
  </si>
  <si>
    <t>SILVA DUEÑAS, JUAN JOSE</t>
  </si>
  <si>
    <t>APAZA TICONA, AYDA BETTY</t>
  </si>
  <si>
    <t>VILCA SOTO, JOSE</t>
  </si>
  <si>
    <t>CCAMA MAMANI, DELIA</t>
  </si>
  <si>
    <t>QUISPE OHA, JORGE DIONICIO</t>
  </si>
  <si>
    <t>QUISPE QUISPE, CLARET</t>
  </si>
  <si>
    <t>CUEVA ALMONTE, VIDAL</t>
  </si>
  <si>
    <t>LUNA VILCA, LIZANDRO</t>
  </si>
  <si>
    <t>VILCA ARCE, PERCY LEON</t>
  </si>
  <si>
    <t>ZUBIA CORTEZ, JUAN JAVIER</t>
  </si>
  <si>
    <t>CHURA MAMANI, NELLY FLORA</t>
  </si>
  <si>
    <t>SUCARI SUCARI, HECTOR RAUL</t>
  </si>
  <si>
    <t>CONDORI ORTIZ, CRISPIN</t>
  </si>
  <si>
    <t>QUISPE SANIZO, SANTIAGO</t>
  </si>
  <si>
    <t>OCHOCHOQUE MAYTA, LESTER FERRER</t>
  </si>
  <si>
    <t>VASQUEZ QUIJO, RAUL</t>
  </si>
  <si>
    <t>JAPURA ESCARCENA, NELLY HILDA</t>
  </si>
  <si>
    <t>TICONA SARAVIA, JUANA FRANCISCA</t>
  </si>
  <si>
    <t>FLOREZ SANTOS DE TUERO, NILDA CARINA BEATRIZ</t>
  </si>
  <si>
    <t>CUSI ALFARO, MARCOS</t>
  </si>
  <si>
    <t>JIMENEZ TESILLO, ROBERTO LUCAS</t>
  </si>
  <si>
    <t>FLORES ORDOÑEZ, ANTONIA</t>
  </si>
  <si>
    <t>LARICO CHALLCHA, ANTONIO SANTIAGO</t>
  </si>
  <si>
    <t>MAMANI MAMANI, JUAN</t>
  </si>
  <si>
    <t>PONCE QUISPE, LUCAS</t>
  </si>
  <si>
    <t>GONGORA FOLLANO, MATILDE ELIZABETH</t>
  </si>
  <si>
    <t>MELO MACHACA, GUMERCINDA</t>
  </si>
  <si>
    <t>OVIEDO PACHAURI, JUAN</t>
  </si>
  <si>
    <t>UCHARICO URUCHI, ANGELICA MARIA</t>
  </si>
  <si>
    <t>CUTIMBO HUANCA, SILVIA JULIA</t>
  </si>
  <si>
    <t>LAURA ARPASI, ADOLFO</t>
  </si>
  <si>
    <t>PARI HUACASI, EPIFANIO</t>
  </si>
  <si>
    <t>MANRIQUE QUISPE, WILLIAM JULIAN</t>
  </si>
  <si>
    <t>YUNGA SABALAGA, ANGEL</t>
  </si>
  <si>
    <t>HUANACUNI HUANACUNI, GREGORIO</t>
  </si>
  <si>
    <t>CARPIO ORTEGA, BUENAVENTURA JUSTO</t>
  </si>
  <si>
    <t>HERENCIA LIRA, FELIX EDUARDO</t>
  </si>
  <si>
    <t>TICONA SARAVIA, MARITZA</t>
  </si>
  <si>
    <t>CANAHUA SAGA, DEMETRIA</t>
  </si>
  <si>
    <t>CHAMBILLA JALIRE, JHON EMERSON</t>
  </si>
  <si>
    <t>YUNCA CRUZ, ELIAS</t>
  </si>
  <si>
    <t>QUISPE COILA, SABINA</t>
  </si>
  <si>
    <t>MAMANI CHOQUE, NORMA</t>
  </si>
  <si>
    <t>CX1X54501617</t>
  </si>
  <si>
    <t>RODRIGUEZ YUCRA, WILVER RAUL</t>
  </si>
  <si>
    <t>JALLO MAMANI, LUIS</t>
  </si>
  <si>
    <t>CONDEMAITA CONDORI, TEOFILO</t>
  </si>
  <si>
    <t>LUJANO ORTEGA, YOLANDA</t>
  </si>
  <si>
    <t>ORTEGA ZEA, GINO FABIAN</t>
  </si>
  <si>
    <t>ARACA ANCCO, WALTER</t>
  </si>
  <si>
    <t>CHURA LLANOS, RAUL</t>
  </si>
  <si>
    <t>BUSTINZA CHOQUEHUANCA, SONIA AGLEY</t>
  </si>
  <si>
    <t>LICENCIA SIN GOCE DE HABER POR MOTIVOS PARTICULARES DE:BUSTINZA CHOQUEHUANCA, SONIA AGLEY, Resolución N° 3271-2018</t>
  </si>
  <si>
    <t>CARLA IBETH</t>
  </si>
  <si>
    <t>HUAMAN PAREDES, CARLA IBETH</t>
  </si>
  <si>
    <t>1001311017</t>
  </si>
  <si>
    <t>01311017</t>
  </si>
  <si>
    <t>NEIRA CHURATA, JUAN PABLO</t>
  </si>
  <si>
    <t>CHOQUE ARAPA, FIDEL</t>
  </si>
  <si>
    <t>GALLEGOS FLORES, FREDY</t>
  </si>
  <si>
    <t>HUMPIRI HUISA, NAZARIO SIMON</t>
  </si>
  <si>
    <t>LICENCIA SIN GOCE DE HABER POR MOTIVOS PARTICULARES DE:HUMPIRI HUISA, NAZARIO SIMON, Resolución N° 3270-2018</t>
  </si>
  <si>
    <t>MARLENY EUDOCIA</t>
  </si>
  <si>
    <t>PINEDA CASTRO, MARLENY EUDOCIA</t>
  </si>
  <si>
    <t>1001305653</t>
  </si>
  <si>
    <t>01305653</t>
  </si>
  <si>
    <t>MAQUERA LUPACA, YIOBANA ELIZABETH</t>
  </si>
  <si>
    <t>MAMANI HERMOCILLA, LOURDES GLORIA</t>
  </si>
  <si>
    <t>QUISPE CHOQUE, JUAN ISIDRO</t>
  </si>
  <si>
    <t>CERDA VASQUEZ, FREDDY MIGUEL</t>
  </si>
  <si>
    <t>RAMOS CHOQUE, ROSALIA REGINA</t>
  </si>
  <si>
    <t>JALIRI CLAROS, GENOVEVA</t>
  </si>
  <si>
    <t>BONIFAS CASTILLO, MAGGE OTILIA</t>
  </si>
  <si>
    <t>MAMANI QUISPE, EDWIN</t>
  </si>
  <si>
    <t>RAMOS MACHACA, MOISES</t>
  </si>
  <si>
    <t>SAGUA PILCO, WILSON</t>
  </si>
  <si>
    <t>VALDIVIA RAMOS, JESUSA</t>
  </si>
  <si>
    <t>ATENCIO ARIAS, RAUL</t>
  </si>
  <si>
    <t>UBICACION DE PROFESORES (de Directivo a Profesor) DE:MELO QUISPE, FAUSTO</t>
  </si>
  <si>
    <t>VILCA VELASQUEZ, JOSE</t>
  </si>
  <si>
    <t>VILCA VELASQUEZ, ROSARIO</t>
  </si>
  <si>
    <t>ENCARGATURA DE:VILCA VELASQUEZ, JOSE, Resolución Nº -</t>
  </si>
  <si>
    <t>SALAZAR CALSIN, SILVIA</t>
  </si>
  <si>
    <t>1002043514</t>
  </si>
  <si>
    <t>02043514</t>
  </si>
  <si>
    <t>AGUIRRE VILLALTA, NOHEMI LUPE</t>
  </si>
  <si>
    <t>CAHUANA ALCA, YENY</t>
  </si>
  <si>
    <t>USCA HERRERA, NESTOR ALBERTO</t>
  </si>
  <si>
    <t>ZEGARRA MENESES, DANTE HERNAN</t>
  </si>
  <si>
    <t>QUISPE CHURA, VICTORIA</t>
  </si>
  <si>
    <t>CONDORI AGUILAR, FELIX</t>
  </si>
  <si>
    <t>MAQUERA MAQUERA, LIZANDRO BELTRAN</t>
  </si>
  <si>
    <t>APAZA TICONA, LUZ FANI</t>
  </si>
  <si>
    <t>MAMANI HUARAHUARA, ADRIANO</t>
  </si>
  <si>
    <t>PARI HUMPIRI, UBALDO RODRIGO</t>
  </si>
  <si>
    <t>MEDINA GUTIERREZ, GLADYS NEMIA</t>
  </si>
  <si>
    <t>CHURATA PACHACUTE, HIPOLITO ABDON</t>
  </si>
  <si>
    <t>ALARCON FUENTES, ANGELA CARMINA</t>
  </si>
  <si>
    <t>ARCE ZUÑIGA, ISIDORA ROSALIA</t>
  </si>
  <si>
    <t>TITO ALCOS, VERONICA</t>
  </si>
  <si>
    <t>ARISACA QUISPE, PERCY</t>
  </si>
  <si>
    <t>BARRIGA HINOJOSA, YANET FANNY</t>
  </si>
  <si>
    <t>BUSTINZA MENDIZABAL, FREDY</t>
  </si>
  <si>
    <t>RUELAS VELARDE, LUIS CHRISTIAN</t>
  </si>
  <si>
    <t>FLORES QUISPE, WILIAM ALCIDES</t>
  </si>
  <si>
    <t>GARAMBEL CHOQUE, ADRIAN FAUSTINO</t>
  </si>
  <si>
    <t>COILA ROJAS, OLIMPIA MARIA</t>
  </si>
  <si>
    <t>LICENCIA SIN GOCE DE HABER POR MOTIVOS PARTICULARES DE:LUCANO TORRES, JULIA DORIS, Resolución N° 4354-2018-UGELP</t>
  </si>
  <si>
    <t>CONDORI JULI, GLADYS MARCELINA</t>
  </si>
  <si>
    <t>LUCANO TORRES, JULIA DORIS</t>
  </si>
  <si>
    <t>ESPINOZA QUISPE, GUIDO ALFREDO</t>
  </si>
  <si>
    <t>SANCHEZ QUINTO, JUAN ALDO</t>
  </si>
  <si>
    <t>QUISPE QUISCA, LUCIA DEMETRINA</t>
  </si>
  <si>
    <t>RAMOS JAHUIRA, LUCRECIA ELSA</t>
  </si>
  <si>
    <t>YANARICO APAZA, DAVID FABIAN</t>
  </si>
  <si>
    <t>CARIAPAZA MAMANI, WILLY HERACLIDES</t>
  </si>
  <si>
    <t>BLANCO LUNA, ANGEL HUGO</t>
  </si>
  <si>
    <t>GALLEGOS LOAYZA, YONI JESUS</t>
  </si>
  <si>
    <t>MAMANI HUARMANILLO, ANASTACIO</t>
  </si>
  <si>
    <t>OHA NINA, VENANCIO</t>
  </si>
  <si>
    <t>LLANO FLORES, LUIS</t>
  </si>
  <si>
    <t>MAMANI MENDOZA, TOMAS</t>
  </si>
  <si>
    <t>QUISPE CHAMBILLA, GREGORIO JOSE</t>
  </si>
  <si>
    <t>SAIRITUPA ASQUI, ELOY NATALIO</t>
  </si>
  <si>
    <t>VELASQUEZ BAILON, GUIDO HERNAN</t>
  </si>
  <si>
    <t>ORDOÑEZ QUISPE, ELBA BETTY</t>
  </si>
  <si>
    <t>PERCCA CUTIPA, AGRIPINA MARIA</t>
  </si>
  <si>
    <t>VARGAS MARON, MARICRUZ</t>
  </si>
  <si>
    <t>CASTILLO MENDOZA, GLORIA URSULA</t>
  </si>
  <si>
    <t>CASTILLO CACERES, YENI</t>
  </si>
  <si>
    <t>ARI VALDEZ, ELMER</t>
  </si>
  <si>
    <t>CUTIPA APAZA, CRISTINA</t>
  </si>
  <si>
    <t>BEDOYA VARGAS, EDWIN ELIAS</t>
  </si>
  <si>
    <t>CHINO TONCONI, JUSTO ARSENIO</t>
  </si>
  <si>
    <t>CHOQUEHUANCA CONDORI, BELISARIO</t>
  </si>
  <si>
    <t>SOTO CRUZ, RUBEN</t>
  </si>
  <si>
    <t>COARICONA CHURA, SIXTO PRIMITIVO</t>
  </si>
  <si>
    <t>MAMANI MIRANDA, NANCY</t>
  </si>
  <si>
    <t>ESPINOZA RAMOS, EPIFANIA</t>
  </si>
  <si>
    <t>GONZALES LIMACHE, TROADIO</t>
  </si>
  <si>
    <t>GALLEGOS RAMIREZ, FERMIN SATURNINO</t>
  </si>
  <si>
    <t>LOPEZ HERMOSILLA, BERTHA</t>
  </si>
  <si>
    <t>MACHACA FLORES, GLADYS PILAR</t>
  </si>
  <si>
    <t>HUISA ORDOÑEZ, MATIAS</t>
  </si>
  <si>
    <t>PARICAHUA MAMANI, GILDA MARGOT</t>
  </si>
  <si>
    <t>MOLINA FLORES, QUINTIN MAXIMIANO</t>
  </si>
  <si>
    <t>VILLASANTE APAZA, WILFREDO ALBERTO</t>
  </si>
  <si>
    <t>CRUZ QUISPE, FREDY NAPOLEON</t>
  </si>
  <si>
    <t>GARCIA RONDON, MIRIAN TEODOSIA</t>
  </si>
  <si>
    <t>PAREDES MASCO, CELINA NELIDA</t>
  </si>
  <si>
    <t>PEÑALOZA MAMANI, GREGORIA BACILIA</t>
  </si>
  <si>
    <t>VILLANUEVA MUCHA, AMANDA ROSAURA</t>
  </si>
  <si>
    <t>CONDEMAYTA CONDORI, ANGEL OSWALDO</t>
  </si>
  <si>
    <t>MONTESINOS CONDO, SAUL MOISES</t>
  </si>
  <si>
    <t>RAMOS TORRES, LOURDES AGUEDA</t>
  </si>
  <si>
    <t>RODRIGUEZ ALEJO, ALFONSO</t>
  </si>
  <si>
    <t>SERRUTO BELLIDO, ALEJANDRO</t>
  </si>
  <si>
    <t>QUISPE CALJARO, YANET LORGIA</t>
  </si>
  <si>
    <t>QUISPE MAMANI, YONY ABELARDO</t>
  </si>
  <si>
    <t>GIBERA QUISPE, ROLANDO IGNACIO</t>
  </si>
  <si>
    <t>PINEDA SERRUTO, JULIO ROGELIO</t>
  </si>
  <si>
    <t>PILCO VARGAS, RUBEN</t>
  </si>
  <si>
    <t>VIZCARRA HERLES, ANA MARIA</t>
  </si>
  <si>
    <t>CUENTAS CORTEZ, PEDRO WILFREDO</t>
  </si>
  <si>
    <t>NINA NINA, ANDRES MAURO</t>
  </si>
  <si>
    <t>FLORES RAMOS, ANGELA</t>
  </si>
  <si>
    <t>CONDORI CRUZ, CARMEN JULIETA</t>
  </si>
  <si>
    <t>QUISPE HUARANCCA, RAFAEL</t>
  </si>
  <si>
    <t>LICENCIA SIN GOCE DE HABER POR MOTIVOS PARTICULARES DE:ENCINAS MAQUERA, MARIANO, Resolución N° 4271-2018-UGELP</t>
  </si>
  <si>
    <t>ALFONTE ADUVIRI, DAVID EFRAIN</t>
  </si>
  <si>
    <t>ENCINAS MAQUERA, MARIANO</t>
  </si>
  <si>
    <t>FLORES MAMANI, JULIO JULIAN</t>
  </si>
  <si>
    <t>ZEGARRA ZEA, HECTOR PULIO</t>
  </si>
  <si>
    <t>NINA SALAS, MERCEDES MERY</t>
  </si>
  <si>
    <t>ARROYO MASIAS, JUAN GUILLERMO</t>
  </si>
  <si>
    <t>AYMA YUPANQUI, NELLY LIDENY</t>
  </si>
  <si>
    <t>BAILON ORTEGA, TERESA</t>
  </si>
  <si>
    <t>GUEVARA ACHATA, MARICELA</t>
  </si>
  <si>
    <t>QUISPE SALAZAR, APOLINARIO</t>
  </si>
  <si>
    <t>OLAGUIVEL QUENTA, MARTHA MARGOT</t>
  </si>
  <si>
    <t>CHAVEZ PEREA, ROXANA JUDITH</t>
  </si>
  <si>
    <t>CRUZ ZAPATA, ALBERTO</t>
  </si>
  <si>
    <t>MAMANI MARON, CIPRIANO</t>
  </si>
  <si>
    <t>MAMANI SONCCO, VICENTE</t>
  </si>
  <si>
    <t>VELEZ MAMANI, MARCIA</t>
  </si>
  <si>
    <t>EDUARDO ARANDA, ROLANDO MARTIN</t>
  </si>
  <si>
    <t>LAURA CALISAYA, CLOTILDE</t>
  </si>
  <si>
    <t>ATOCHE ZARATE, MARY</t>
  </si>
  <si>
    <t>FLORES VELASQUEZ, SHIRLEY</t>
  </si>
  <si>
    <t>CHALCO LUNA, INES VICENTA</t>
  </si>
  <si>
    <t>ESPINOZA RAMOS, JUAN SABINO</t>
  </si>
  <si>
    <t>FLORES ARCE, MIREYA FLAVIA</t>
  </si>
  <si>
    <t>FLORES LIMACHE, LUCIANO</t>
  </si>
  <si>
    <t>HUARSAYA MOROCCO, JERONIMO</t>
  </si>
  <si>
    <t>QUISPE CHURA, SEGUNDINO</t>
  </si>
  <si>
    <t>MAMANI LLANOS, FELIX</t>
  </si>
  <si>
    <t>QUISPE PEREZ, LODY YURI</t>
  </si>
  <si>
    <t>PAURO QUENAYA, JAIME</t>
  </si>
  <si>
    <t>PEREZ CRUZ, ISIDRO MANUEL</t>
  </si>
  <si>
    <t>ROMERO HERRERA, FREDDY FRANS</t>
  </si>
  <si>
    <t>SUMI PAREDES, VICTOR</t>
  </si>
  <si>
    <t>TACORA CAUNA, ENRIQUE</t>
  </si>
  <si>
    <t>TORRES CAMACHO, MARIA ANTONIETA</t>
  </si>
  <si>
    <t>NINA VALERIANO, MARIANELA</t>
  </si>
  <si>
    <t>PEREZ MAMANI, FRANCISCA</t>
  </si>
  <si>
    <t>LIVISI ASTRULLA, JULIO ENRIQUE</t>
  </si>
  <si>
    <t>QUISPE TITO, MARTIN</t>
  </si>
  <si>
    <t>PANCA HUMPIRI, JULIA</t>
  </si>
  <si>
    <t>CALATAYUD QUISPE, FRANCISCO</t>
  </si>
  <si>
    <t>CAHUANA QUENTA, HUGO</t>
  </si>
  <si>
    <t>ARDILES PAEZ, DINORA ARISONA SOLEDAD</t>
  </si>
  <si>
    <t>QUISPE FLORES, MERILUZ CARMEN</t>
  </si>
  <si>
    <t>QUIÑONEZ CALISAYA, SANTIAGO</t>
  </si>
  <si>
    <t>LICENCIA SIN GOCE DE HABER POR CAPACITACION NO OFICIALIZADA ADMINISTRATIVOS</t>
  </si>
  <si>
    <t>LICENCIA SIN GOCE DE HABER POR CAPACITACION NO OFICIALIZADA ADMINISTRATIVOS DE:QUIÑONEZ CALISAYA, SANTIAGO, Resolución N° 4559-2018-UGELP</t>
  </si>
  <si>
    <t>QUISPE MAMANI, NELIDA</t>
  </si>
  <si>
    <t>APAZA LUCANO, MARCELINO JESUS</t>
  </si>
  <si>
    <t>ARIAS PERALTA, CARLOS ALBERTO</t>
  </si>
  <si>
    <t>QUENTA QUENTA, LUORDES</t>
  </si>
  <si>
    <t>FLORES CHURA, NELIO FELIPE</t>
  </si>
  <si>
    <t>BAILON ALCCA, ROGER</t>
  </si>
  <si>
    <t>MAQUERA QUISPE, BERNABE</t>
  </si>
  <si>
    <t>MIRANDA CHARAJA, MIGUEL ANGEL</t>
  </si>
  <si>
    <t>PAURO QUENAYA, GABINO</t>
  </si>
  <si>
    <t>RODRIGUEZ CRUZ, SIMON SAMUEL</t>
  </si>
  <si>
    <t>CUENTAS ALVARADO, MARIO JACINTO</t>
  </si>
  <si>
    <t>GONZALES ACHATA, FLOR DE MARIA</t>
  </si>
  <si>
    <t>PINEDA FERNANDEZ, MARIO HERNAN</t>
  </si>
  <si>
    <t>ARANZABAL PARI, MASHIRO DAVID</t>
  </si>
  <si>
    <t>CONDORI TICONA, BEATRIZ</t>
  </si>
  <si>
    <t>HERRERA SALINAS, GLADYS SABINA</t>
  </si>
  <si>
    <t>IBAÑEZ BANDA, FELIX RICARDO</t>
  </si>
  <si>
    <t>GAMARRA JAEN, WILFREDO JOHN</t>
  </si>
  <si>
    <t>GOMEZ MONJE, JAVIER JORGE</t>
  </si>
  <si>
    <t>JIMENEZ COAQUIRA, MAXIMO ALBERTO</t>
  </si>
  <si>
    <t>TOLEDO BARRIGA, FELIX WILBER</t>
  </si>
  <si>
    <t>ORTEGA MAMANI, MADONIO</t>
  </si>
  <si>
    <t>QUISPE QUISPE, GUYER ZENON</t>
  </si>
  <si>
    <t>PORTO APAZA, VALENTIN</t>
  </si>
  <si>
    <t>MAMANI HUANCA, CORINA MARCELINA</t>
  </si>
  <si>
    <t>APAZA APAZA, CLAUDIO MARCOS</t>
  </si>
  <si>
    <t>LAURA CHIPANA, MARUJA HILDA</t>
  </si>
  <si>
    <t>TORRES PACHECO, EDWARD HIPOLITO</t>
  </si>
  <si>
    <t>LICENCIA SIN GOCE DE HABER POR MOTIVOS PARTICULARES DE:TORRES PACHECO, EDWARD HIPOLITO, Resolución N° 4556-2018</t>
  </si>
  <si>
    <t>VIZCARRA ARCE, MARIA AYDEE</t>
  </si>
  <si>
    <t>VELASQUEZ MAMANI, ARMANDO EDWIN</t>
  </si>
  <si>
    <t>RIVERA APAZA, JUAN</t>
  </si>
  <si>
    <t>QUINTO MENA, WILFREDO REMBERTO</t>
  </si>
  <si>
    <t>CONDORI MACHACA, JUAN ENRIQUE</t>
  </si>
  <si>
    <t>CHOQUE MAQUERA, SIMON DAMIAN</t>
  </si>
  <si>
    <t>MAMANI LLANO, JUSTO</t>
  </si>
  <si>
    <t>CARPIO PACHECO, AMERICO ESTEBAN</t>
  </si>
  <si>
    <t>TRUJILLO ORTIZ DE ORUE, HECTOR ANIBAL</t>
  </si>
  <si>
    <t>SAGUA CANAHUA, WITHMAN JUAN</t>
  </si>
  <si>
    <t>GUTIERREZ CASTRO, WAGNER GROBER</t>
  </si>
  <si>
    <t>TINTA VASQUEZ, MARIO AURELIO</t>
  </si>
  <si>
    <t>AQUINO APAZA, JUAN</t>
  </si>
  <si>
    <t>CALIZAYA GOMEZ, ORIEL JOSE</t>
  </si>
  <si>
    <t>LOPEZ GUEVARA, EDWIN</t>
  </si>
  <si>
    <t>ROQUE GUISADO, ZAIDA LILIANA</t>
  </si>
  <si>
    <t>PEREZ CONDORI, JAIME MAXIMO</t>
  </si>
  <si>
    <t>BARRAZA GALLEGOS, MARUJA ERNESTINA</t>
  </si>
  <si>
    <t>QUISPE LUQUE, MEDALITH</t>
  </si>
  <si>
    <t>ASQUI CHIPANA, DINA</t>
  </si>
  <si>
    <t>CRUZ MARCA, IRMA</t>
  </si>
  <si>
    <t>ALATA TITO, AMERICO ROGER</t>
  </si>
  <si>
    <t>MAMANI SUAQUITA, GERONIMO</t>
  </si>
  <si>
    <t>ALOSILLA VICTORIA, ERNESTO</t>
  </si>
  <si>
    <t>APAZA CCOSI, JOSE ANTONIO</t>
  </si>
  <si>
    <t>GUEVARA CALLIRE, VERONICA</t>
  </si>
  <si>
    <t>BARRIOS VELASQUEZ, VERONICA</t>
  </si>
  <si>
    <t>BLANCO DURAN, RUBEN</t>
  </si>
  <si>
    <t>CACERES RODRIGUEZ, SILVIA</t>
  </si>
  <si>
    <t>MAMANI MAYTA, RONALD</t>
  </si>
  <si>
    <t>CAPAQUIRA LAURA, LUCIO</t>
  </si>
  <si>
    <t>MAGUIÑA CUTIPA, YEMIRA CAREM MARETH</t>
  </si>
  <si>
    <t>COLQUE MEDINA, JULIAN</t>
  </si>
  <si>
    <t>QUISPE RUELAS, ALBERTO</t>
  </si>
  <si>
    <t>CHAMBILLA JALIRE, VIDAL</t>
  </si>
  <si>
    <t>CHECALLA SARAVIA, EUGENIA RINA</t>
  </si>
  <si>
    <t>TAMAYO DELGADO, EDILBERTO</t>
  </si>
  <si>
    <t>COLQUEHUANCA HUMPIRE, ANIBAL</t>
  </si>
  <si>
    <t>MAMANI MARTINEZ, FREDY</t>
  </si>
  <si>
    <t>CONDORI MANZANO, ALFREDO RICARDO</t>
  </si>
  <si>
    <t>CONDORI QUEA, VICTOR HUGO</t>
  </si>
  <si>
    <t>COPA ZAPANA, ROBERTO</t>
  </si>
  <si>
    <t>CRUZ CALDERON, MARIANO</t>
  </si>
  <si>
    <t>CRUZ VILCA, HUGO</t>
  </si>
  <si>
    <t>FLORES LLANQUE, NESTOR HUGO</t>
  </si>
  <si>
    <t>LUNA ESPERILLA, ROXANA NORA</t>
  </si>
  <si>
    <t>GALLEGOS FRISANCHO, ELENA</t>
  </si>
  <si>
    <t>GARCIA BLANCO, NORCA FREDISVINDA</t>
  </si>
  <si>
    <t>ENCARGATURA DE:GUTIERREZ CASTRO, WAGNER GROBER, Resolución Nº -</t>
  </si>
  <si>
    <t>SANCHEZ NUÑEZ, RUBEN DARIO</t>
  </si>
  <si>
    <t>PAYVA QUISPE, JOSE ALBERTO</t>
  </si>
  <si>
    <t>HUATTA MOLLEAPAZA, DELIA</t>
  </si>
  <si>
    <t>HUAYLLAPUMA SANTA CRUZ, TERESA</t>
  </si>
  <si>
    <t>HUAYTA QUIZA, ALVARO ALFREDO</t>
  </si>
  <si>
    <t>MAMANI MANDAMIENTOS, GRACIELA</t>
  </si>
  <si>
    <t>LAURA RUELAS, ZOILA</t>
  </si>
  <si>
    <t>LOPE CHOQUE, ALFONSO POLICARPO</t>
  </si>
  <si>
    <t>MACEDO PINEDA, DENIS SEBASTIAN</t>
  </si>
  <si>
    <t>MAMANI LARICO, DAWER</t>
  </si>
  <si>
    <t>MAMANI ESTEBA, LUIS CRISTOBAL</t>
  </si>
  <si>
    <t>PEREZ NINA, RENE</t>
  </si>
  <si>
    <t>CHECA CASTILLO, EDWIN IVAN</t>
  </si>
  <si>
    <t>MAMANI MIRANDA, AVELINO</t>
  </si>
  <si>
    <t>MAMANI PAJA, JOSEFINA</t>
  </si>
  <si>
    <t>CESE POR FALLECIMIENTO DE: MONZON RAMIREZ, OLGA ESPERANZA, Resolución Nº 3673-2018-UGELP</t>
  </si>
  <si>
    <t>MARY ELENA</t>
  </si>
  <si>
    <t>PANIURA CORDOVA, MARY ELENA</t>
  </si>
  <si>
    <t>1001314473</t>
  </si>
  <si>
    <t>01314473</t>
  </si>
  <si>
    <t>MEDINA SARDON, JUAN TIMOTEO</t>
  </si>
  <si>
    <t>MENDEZ SILVA, MARTHA GLADYS</t>
  </si>
  <si>
    <t>MERMA FRANCO, RENE</t>
  </si>
  <si>
    <t>ENCARGATURA DE:MONJE JARICA, CARLOS DAVID, Resolución Nº -</t>
  </si>
  <si>
    <t>APAZA TITO, MARICRUZ</t>
  </si>
  <si>
    <t>1040068036</t>
  </si>
  <si>
    <t>40068036</t>
  </si>
  <si>
    <t>MONJE JARICA, CARLOS DAVID</t>
  </si>
  <si>
    <t>NEYRA RAMOS, ALFREDO</t>
  </si>
  <si>
    <t>NUÑEZ RODRIGUEZ, FORTUNATO</t>
  </si>
  <si>
    <t>RAMOS VARGAS, FRANKLIN RONALD</t>
  </si>
  <si>
    <t>PAMPAMALLCO CHOQUE, ROSA ELVIRA</t>
  </si>
  <si>
    <t>CHAMBI CHOQUE, MARY YUL</t>
  </si>
  <si>
    <t>LICENCIA SIN GOCE DE HABER POR MOTIVOS PARTICULARES DE:PURACA SONCCO, ERNAN LAZARO, Resolución N° 4217-2018-UGELP</t>
  </si>
  <si>
    <t>HERMICIA GRETA</t>
  </si>
  <si>
    <t>ESPINOZA QUISPE, HERMICIA GRETA</t>
  </si>
  <si>
    <t>1001343552</t>
  </si>
  <si>
    <t>01343552</t>
  </si>
  <si>
    <t>PURACA SONCCO, ERNAN LAZARO</t>
  </si>
  <si>
    <t>QUILLE CALIZAYA, CONSTANTINO</t>
  </si>
  <si>
    <t>MAQUERA HUMPIRI, LUIS ALBERTO</t>
  </si>
  <si>
    <t>QUISPE CONDORI, MARIO JESUS</t>
  </si>
  <si>
    <t>QUISPE SULLCA, JOSE LUIS</t>
  </si>
  <si>
    <t>QUISPE QUISPE, LIDIA JUANA</t>
  </si>
  <si>
    <t>AYALA ARANIBAR, MARIA DEL CARMEN</t>
  </si>
  <si>
    <t>RAMIREZ ATENCIO, CARLOS ENRIQUE</t>
  </si>
  <si>
    <t>HUAYCANI QUISPE, GLADYS VIRGINIA</t>
  </si>
  <si>
    <t>ANGEL MARCOS</t>
  </si>
  <si>
    <t>ESTOFANERO SUAÑA, ANGEL MARCOS</t>
  </si>
  <si>
    <t>1007494000</t>
  </si>
  <si>
    <t>07494000</t>
  </si>
  <si>
    <t>ROJAS LEZANO, MARIA TERESA</t>
  </si>
  <si>
    <t>SACARI CACHI, TOMAS</t>
  </si>
  <si>
    <t>SALAMANCA PAREDES, EUGENIA</t>
  </si>
  <si>
    <t>YUCRA LOPEZ, PAULINA</t>
  </si>
  <si>
    <t>SERRUTO ZEA, ALEJANDRINA JANETT</t>
  </si>
  <si>
    <t>QUISPE CHURA, WILBER</t>
  </si>
  <si>
    <t>SUCARI SUCARI, DARIO OSWALDO</t>
  </si>
  <si>
    <t>SURCO ATENCIO, MAGDALENA</t>
  </si>
  <si>
    <t>VASQUEZ PONCE, WILFREDO BERNABE</t>
  </si>
  <si>
    <t>LICENCIA SIN GOCE DE HABER POR MOTIVOS PARTICULARES DE:TITO LIPA, JOSE PANFILO, Resolución N° 3688</t>
  </si>
  <si>
    <t>CASTILLO QUISPE, DANITZA</t>
  </si>
  <si>
    <t>1041570294</t>
  </si>
  <si>
    <t>41570294</t>
  </si>
  <si>
    <t>TITO LIPA, JOSE PANFILO</t>
  </si>
  <si>
    <t>LERMA CARRION, JUAN CARLOS</t>
  </si>
  <si>
    <t>TRIGOS SANCHEZ, MARIA DEL CARMEN</t>
  </si>
  <si>
    <t>MENDOZA PALOMINO, WILLIAM</t>
  </si>
  <si>
    <t>TURPO PANCCA, ILDIFONZO WALTER</t>
  </si>
  <si>
    <t>MEDINA CRUZ, MARCO ANTONIO</t>
  </si>
  <si>
    <t>VARGAS SIHUINTA, ROBERTO CARLOS</t>
  </si>
  <si>
    <t>FLORES CHAVEZ, JOEL BRUNO</t>
  </si>
  <si>
    <t>VELASQUEZ PAUCAR, FRANCISCO MELQUIADES</t>
  </si>
  <si>
    <t>VILCA CAPAQUIRA, CELESTINO</t>
  </si>
  <si>
    <t>YUCRA FLORES, ROGER FERNANDO</t>
  </si>
  <si>
    <t>ZAMALLOA QUENTA, EDGAR</t>
  </si>
  <si>
    <t>CONDORI KALA, VICTOR HUGO</t>
  </si>
  <si>
    <t>COAPAZA MAMANI, GLORIA TERESA</t>
  </si>
  <si>
    <t>PEREZ NINA, ABEL</t>
  </si>
  <si>
    <t>GUZMAN AGUILAR, EDITH</t>
  </si>
  <si>
    <t>VASQUEZ MAMANI, ALEX MICHEL</t>
  </si>
  <si>
    <t>PAREDES ZEA, HERNAN ARTURO</t>
  </si>
  <si>
    <t>CRUZ TIQUILLOCA, SERAFIN RODOLFO</t>
  </si>
  <si>
    <t>LAURA CHARAJA, VICTOR ALFREDO</t>
  </si>
  <si>
    <t>ESTOFANERO MARAZA, ISAAC</t>
  </si>
  <si>
    <t>FLORES PINEDA, FREDY</t>
  </si>
  <si>
    <t>MENDOZA MACHACA, FRANCISCO ALFREDO</t>
  </si>
  <si>
    <t>ORDOÑO MAMANI, JULIO</t>
  </si>
  <si>
    <t>QUISPE PUMA, GUILLERMO</t>
  </si>
  <si>
    <t>HERRERA GANDARILLAS, ROGER RAMON</t>
  </si>
  <si>
    <t>ROJAS GORDILLO, MARCO ANTONIO</t>
  </si>
  <si>
    <t>ROMANI CRUZ, JUAN CARLOS</t>
  </si>
  <si>
    <t>YUCRA QUISPE, LOURDES AMANDA</t>
  </si>
  <si>
    <t>APAZA RAMOS, PORFIRIO</t>
  </si>
  <si>
    <t>PAREDES COLCA, FEDERICO</t>
  </si>
  <si>
    <t>CISNEROS OJEDA, VILMA VICTORIA</t>
  </si>
  <si>
    <t>QUISPE NINARAQUI, JUAN</t>
  </si>
  <si>
    <t>TICONA CANAZA, DELFINA</t>
  </si>
  <si>
    <t>VELAZCO MIRAVAL, MARIA GUADALUPE</t>
  </si>
  <si>
    <t>CCAMA GAMARRA, LOURDES MARIA</t>
  </si>
  <si>
    <t>BERNEDO ACERO, NORMA</t>
  </si>
  <si>
    <t>POLANCO HUAMANI, ROSARIO DORIS</t>
  </si>
  <si>
    <t>ROJAS LIENDO, ELIZABETH</t>
  </si>
  <si>
    <t>ARRAZOLA CONDORI, ALFONSO</t>
  </si>
  <si>
    <t>CACERES CASOS, AMALIA ARMIDA</t>
  </si>
  <si>
    <t>CHAMBILLA CONDORI, MARIANO</t>
  </si>
  <si>
    <t>CHIPANA MUSAJA, LUIS</t>
  </si>
  <si>
    <t>GONZALES CUTIPA, JUAN ARTURO</t>
  </si>
  <si>
    <t>JIMENEZ RAMOS, NORMA</t>
  </si>
  <si>
    <t>MAMANI FLORES, LUCIANO ZACARIAS</t>
  </si>
  <si>
    <t>MAMANI MENDOZA, FELIX</t>
  </si>
  <si>
    <t>NINA CAHUI, RONALDO ANDERSON</t>
  </si>
  <si>
    <t>NUÑEZ TICONA, EDILBERTO</t>
  </si>
  <si>
    <t>QUISPE VILCA, EUSEBIO LEOPOLDO</t>
  </si>
  <si>
    <t>VILCA MAMANI, ISIDORA</t>
  </si>
  <si>
    <t>TISNADO FLORES, NANCY FRANCISCA</t>
  </si>
  <si>
    <t>VELASQUEZ COILA, JUAN PASTOR</t>
  </si>
  <si>
    <t>CCAMAPAZA AGUILAR, MAXIMIANA</t>
  </si>
  <si>
    <t>VILAVILA CAHUANA, ELIZABETH MARLENY</t>
  </si>
  <si>
    <t>TICONA HUARACHI, ISAAC FRANCISCO</t>
  </si>
  <si>
    <t>VELASQUEZ NAVARRO, SUSANA</t>
  </si>
  <si>
    <t>SALAS ZARATE, RUTH DELIA</t>
  </si>
  <si>
    <t>MAMANI CUTIPA, ALFONSO DEMETRIO</t>
  </si>
  <si>
    <t>QUISPE TAPIA, ORLANDO GERVACIO</t>
  </si>
  <si>
    <t>TAPIA QUISPE, MODESTO</t>
  </si>
  <si>
    <t>CALDERON RAMOS, JOSE ANTONIO</t>
  </si>
  <si>
    <t>CASTILLO CACERES, MARIO SERAPIO</t>
  </si>
  <si>
    <t>MAMANI MAMANI, ELIAS</t>
  </si>
  <si>
    <t>YAPO PINEDA, LILIANA ANYELA</t>
  </si>
  <si>
    <t>BORDA ASCENCIO, ROMULO MARCOS</t>
  </si>
  <si>
    <t>ALZAMORA JUAREZ, MILTON ELMER</t>
  </si>
  <si>
    <t>CACERES COLQUEHUANCA, AYDA GLADYS</t>
  </si>
  <si>
    <t>FLORES SOTO, ERNESTO BENITO</t>
  </si>
  <si>
    <t>ONQUE LLANQUE, WILLY SILVESTRE</t>
  </si>
  <si>
    <t>VASQUEZ ESPINOZA, EDITH MARIA</t>
  </si>
  <si>
    <t>CALLA APAZA, MARLENI CHEPA</t>
  </si>
  <si>
    <t>COPA FUENTES, ABRAHAM</t>
  </si>
  <si>
    <t>VILLALTA APAZA, MIRIAM GLORIA</t>
  </si>
  <si>
    <t>LICENCIA SIN GOCE DE HABER POR MOTIVOS PARTICULARES DE:VILLALTA APAZA, MIRIAM GLORIA, Resolución N° 3612-2018</t>
  </si>
  <si>
    <t>ZARAZA CRUZ, JORGE SALVADOR</t>
  </si>
  <si>
    <t>LUQUE ARO, JUAN VICTOR</t>
  </si>
  <si>
    <t>RUELAS HANCCO, JOSE</t>
  </si>
  <si>
    <t>PONCE FUENTES, YOVANA FLORINDA</t>
  </si>
  <si>
    <t>ALEMAN CRUZ, JUANA VILMA</t>
  </si>
  <si>
    <t>SOTOMAYOR VASQUEZ, MICAELA ANTONIA</t>
  </si>
  <si>
    <t>LICENCIA SIN GOCE DE HABER POR MOTIVOS PARTICULARES DE:TAPIA FERNANDEZ, TOMAS GINER, Resolución N° 4209-2018-UGELP</t>
  </si>
  <si>
    <t>RUDY</t>
  </si>
  <si>
    <t>QUISPE BONIFACIO, RUDY</t>
  </si>
  <si>
    <t>1043695223</t>
  </si>
  <si>
    <t>43695223</t>
  </si>
  <si>
    <t>TAPIA FERNANDEZ, TOMAS GINER</t>
  </si>
  <si>
    <t>CCAMA CATACORA, WILLIAM LEANDRO</t>
  </si>
  <si>
    <t>TISNADO FLORES, NICOMEDES ARMANDO</t>
  </si>
  <si>
    <t>APAZA GONZALES, ABAD BLAS</t>
  </si>
  <si>
    <t>LICENCIA SIN GOCE DE HABER POR MOTIVOS PARTICULARES DE:APAZA GONZALES, ABAD BLAS, Resolución N° 3743-2018</t>
  </si>
  <si>
    <t>MARICRUZ RAQUEL</t>
  </si>
  <si>
    <t>DIAZ PACOMPIA, MARICRUZ RAQUEL</t>
  </si>
  <si>
    <t>1070310083</t>
  </si>
  <si>
    <t>70310083</t>
  </si>
  <si>
    <t>YUCRA ZEA, YANET YOMARA</t>
  </si>
  <si>
    <t>QUISPE TICONA, HUGO</t>
  </si>
  <si>
    <t>HUERTA ALATA, JAVIER GUSTAVO</t>
  </si>
  <si>
    <t>AYALA POLLOYQUERI, EDWIN LUIS</t>
  </si>
  <si>
    <t>LLANO FLORES, JOSE LUIS</t>
  </si>
  <si>
    <t>RAMOS MAMANI, MARIA YSABEL</t>
  </si>
  <si>
    <t>CALSIN ORDOÑEZ, CARLOS SATURNINO</t>
  </si>
  <si>
    <t>LICENCIA SIN GOCE DE HABER POR MOTIVOS PARTICULARES DE:MAMANI CALDERON, CESAR DAVID, Resolución N° 4477-2018-UGELP</t>
  </si>
  <si>
    <t>GUTIERREZ GOMEZ, JOSE WILLIAM</t>
  </si>
  <si>
    <t>MAMANI CALDERON, CESAR DAVID</t>
  </si>
  <si>
    <t>CHOQUE ALAVE, JOSE</t>
  </si>
  <si>
    <t>LICENCIA SIN GOCE DE HABER POR MOTIVOS PARTICULARES DE:CHOQUE ALAVE, JOSE, Resolución N° 4207-2018-UGELP</t>
  </si>
  <si>
    <t>CHURA FLORES, JUAN CARLOS</t>
  </si>
  <si>
    <t>QUISPE HUAYTA, LOIDA EUNICET</t>
  </si>
  <si>
    <t>CHOQUE CRUZ, CELIA NANCY</t>
  </si>
  <si>
    <t>CAÑAPATAÑA LARICO, LUCILA BEATRIZ</t>
  </si>
  <si>
    <t>CHURAYRA MAQUERA, JORGE ORESTES</t>
  </si>
  <si>
    <t>COLQUE LIMACHE, NOEL ROGER</t>
  </si>
  <si>
    <t>AGUILAR ALAYZA, CORAL DEL CARMEN</t>
  </si>
  <si>
    <t>APAZA CHOQUE, LEIDY MILAGROS</t>
  </si>
  <si>
    <t>FLORES TORRES, GLADYS JULIA</t>
  </si>
  <si>
    <t>PACCO CHOQUE, HECTOR</t>
  </si>
  <si>
    <t>FIGUEROA BEJAR, NORMA FLORA</t>
  </si>
  <si>
    <t>FLORES CHOQUE, ALFREDO EUGENIO</t>
  </si>
  <si>
    <t>BARRIENTOS QUISPE, EUFROSINA</t>
  </si>
  <si>
    <t>ITURRY LOZA, LEONIDAS HORACIO</t>
  </si>
  <si>
    <t>CUTIPA CRUZ, ALEX ORLANDO</t>
  </si>
  <si>
    <t>LAYME CUTIPA, PORFIRIO</t>
  </si>
  <si>
    <t>LICENCIA SIN GOCE DE HABER POR MOTIVOS PARTICULARES DE:LAYME CUTIPA, PORFIRIO, Resolución N° 3212-2018-UGELP</t>
  </si>
  <si>
    <t>VASQUEZ ARCE, CESAR AUGUSTO</t>
  </si>
  <si>
    <t>1009760994</t>
  </si>
  <si>
    <t>09760994</t>
  </si>
  <si>
    <t>ALIAGA ARPASI, NANCY</t>
  </si>
  <si>
    <t>LICENCIA SIN GOCE DE HABER POR MOTIVOS PARTICULARES DE:ALIAGA ARPASI, NANCY, Resolución N° 4208-2018-UGELP</t>
  </si>
  <si>
    <t>VICTORIA MARISOL</t>
  </si>
  <si>
    <t>ESCARCENA RAFAEL, VICTORIA MARISOL</t>
  </si>
  <si>
    <t>1029590007</t>
  </si>
  <si>
    <t>29590007</t>
  </si>
  <si>
    <t>CRUZ MENDOZA, SONIA MARIA</t>
  </si>
  <si>
    <t>AYCAYA BERMEJO, NINFA VERONICA</t>
  </si>
  <si>
    <t>MOLLUNI PAUCAR, JULIO</t>
  </si>
  <si>
    <t>MONTESINOS AGUILAR, RODOLFO</t>
  </si>
  <si>
    <t>MUÑUICO CONDORI, ANTONIA</t>
  </si>
  <si>
    <t>NINA CHARAJA, ADA PAMELA</t>
  </si>
  <si>
    <t>LICENCIA SIN GOCE DE HABER POR MOTIVOS PARTICULARES DE:NINA CHARAJA, ADA PAMELA, Resolución N° 4210-2018-UGELP</t>
  </si>
  <si>
    <t>MARIA ELSA</t>
  </si>
  <si>
    <t>RAMOS FLORES, MARIA ELSA</t>
  </si>
  <si>
    <t>1001325592</t>
  </si>
  <si>
    <t>01325592</t>
  </si>
  <si>
    <t>ÑACA NAYRA, RUBEN THEODULO</t>
  </si>
  <si>
    <t>PINEDA GONZALES, OCTAVIO HUMBERTO</t>
  </si>
  <si>
    <t>ORTEGA PINEDA, JULIA ANTONIA</t>
  </si>
  <si>
    <t>PADILLO LOVON, ANGEL ROMULO</t>
  </si>
  <si>
    <t>ROQUE GARNICA, EDGAR MOISES</t>
  </si>
  <si>
    <t>CESE POR FALLECIMIENTO DE: PAURO AJAHUANA, JAIME, Resolución Nº 4203-2018-UGELP</t>
  </si>
  <si>
    <t>ALVAREZ RAMOS, KATY YESENIA</t>
  </si>
  <si>
    <t>TITO HUANCA, CATALINA SABINA</t>
  </si>
  <si>
    <t>PEREZ RAMIREZ, JAIME RAUL</t>
  </si>
  <si>
    <t>ROJO MAMANI, NINFA CARLOTA</t>
  </si>
  <si>
    <t>PINEDA SARMIENTO, GENARO JOSE</t>
  </si>
  <si>
    <t>COLQUEHUANCA USEDO, IRMA</t>
  </si>
  <si>
    <t>LICENCIA SIN GOCE DE HABER POR DESEMPEÑO DE FUNCION PUBLICA DE:QUISPE ACHATA, MIGUEL GABRIEL, Resolución N° 4475-2018-UGELP</t>
  </si>
  <si>
    <t>CONDORENA GARCIA, MABY ANTONIETA</t>
  </si>
  <si>
    <t>QUISPE ACHATA, MIGUEL GABRIEL</t>
  </si>
  <si>
    <t>ROJO MAMANI, FLORENCIA INES</t>
  </si>
  <si>
    <t>VALDIVIA CALIZAYA, ELIZABETH PETRONILA</t>
  </si>
  <si>
    <t>VANEGAS JALIRI, BARTOLOME</t>
  </si>
  <si>
    <t>TACURI VALDEZ, JULIO ALBERTO</t>
  </si>
  <si>
    <t>VILCA FLORES, VILMA</t>
  </si>
  <si>
    <t>SURCO QUISPE, JULIO CESAR</t>
  </si>
  <si>
    <t>PANCCA LAQUISE, ELIANA MILAGROS</t>
  </si>
  <si>
    <t>ENCARGATURA DE:ZARAZA CRUZ, JORGE SALVADOR, Resolución Nº -</t>
  </si>
  <si>
    <t>APAZA COAQUIRA, ROMMEL ELOY</t>
  </si>
  <si>
    <t>ZEVALLOS MAMANI, EFRAIN PAULINO</t>
  </si>
  <si>
    <t>AGUILAR CHOQUE, EDITH</t>
  </si>
  <si>
    <t>PALACIOS CANQUI, MARITZA</t>
  </si>
  <si>
    <t>JIMENEZ PACHECO, JUAN SEBASTIAN</t>
  </si>
  <si>
    <t>GOMEZ HUANCA, IVAN OMAR</t>
  </si>
  <si>
    <t>ALEGRIA MAMANI, LISBET GRITEL</t>
  </si>
  <si>
    <t>HUMPIRE COPA, MODESTA</t>
  </si>
  <si>
    <t>CHOQUEHUANCA MAMANI, JUAN</t>
  </si>
  <si>
    <t>DURAN FLORES, MARIBEL EDITH</t>
  </si>
  <si>
    <t>MELO QUISPE, FAUSTO</t>
  </si>
  <si>
    <t>BUSTINZA ALIAGA, SILVIO CARLOS</t>
  </si>
  <si>
    <t>RAMOS CRUZ, ANTONIO</t>
  </si>
  <si>
    <t>MAMANI AROHUATA, JULIO VALERIO</t>
  </si>
  <si>
    <t>CALLA QUISPE, LIVIA TEODORA</t>
  </si>
  <si>
    <t>PERALTA YUJRA, JUSTINO</t>
  </si>
  <si>
    <t>LOPEZ VASQUEZ, EDWALD WILLIAM</t>
  </si>
  <si>
    <t>GUERRA BRAVO, ALBERTO DAVID</t>
  </si>
  <si>
    <t>CARPIO MIRANDA, MIGUEL PASCUAL</t>
  </si>
  <si>
    <t>MAMANI PERCCA, NICOMEDES CIPRIANO</t>
  </si>
  <si>
    <t>PAQUITA MAMANCHURA, FELIPE</t>
  </si>
  <si>
    <t>HUAICANI NAVARRO, ALIPIO</t>
  </si>
  <si>
    <t>SOTOMAYOR MACHACA, RUTH INES</t>
  </si>
  <si>
    <t>CRUZ ASCENCIO, JAIME ANDRES</t>
  </si>
  <si>
    <t>GOMEZ APAZA, ERNESTO</t>
  </si>
  <si>
    <t>LARICO CALSINA, WILFREDO</t>
  </si>
  <si>
    <t>MAMANI INQUILLA, CARLOS JACINTO</t>
  </si>
  <si>
    <t>SALAZAR MOGROVEJO, WENCESLAO MATEO</t>
  </si>
  <si>
    <t>AGUILAR SALAS, WALTER ARTURO</t>
  </si>
  <si>
    <t>ARI MAMANI, LEONCIO</t>
  </si>
  <si>
    <t>CHATA MAMANI, GUIDO DANTE</t>
  </si>
  <si>
    <t>CUNO MAYTA, FELICITAS</t>
  </si>
  <si>
    <t>ESPEZUA BUSTINZA, GILMA DIANA</t>
  </si>
  <si>
    <t>AGUILAR VARGAS, BERTHA</t>
  </si>
  <si>
    <t>HUARCAYA MAMANI, VICTOR</t>
  </si>
  <si>
    <t>ISTAÑA RAMOS, ESTEBAN</t>
  </si>
  <si>
    <t>LANDA GAMIO, AUGUSTA FLORENCIA</t>
  </si>
  <si>
    <t>MAMANI CAHUI, ANDRES</t>
  </si>
  <si>
    <t>MENDIZABAL CURASI, HERMELINDA</t>
  </si>
  <si>
    <t>PINEDA QUISPE, HIGINIO</t>
  </si>
  <si>
    <t>CHUPA OVIEDO, YOLANDA ADELA</t>
  </si>
  <si>
    <t>QUISPE HAYMA, LAZARO</t>
  </si>
  <si>
    <t>VILCA BAUTISTA, GERMAN</t>
  </si>
  <si>
    <t>MAMANI LOZA, JORGE</t>
  </si>
  <si>
    <t>CONDORI MAMANI, PABLO</t>
  </si>
  <si>
    <t>QUISPE QUEA, JOSE ROBERTO</t>
  </si>
  <si>
    <t>QUINTANILLA ABARCA, ANDRES JAIME</t>
  </si>
  <si>
    <t>TURPO CONDORI, LUZ MARY</t>
  </si>
  <si>
    <t>AGUILAR VELASQUEZ, ROBERTO ANACLETO</t>
  </si>
  <si>
    <t>LICENCIA SIN GOCE DE HABER POR MOTIVOS PARTICULARES DE:AGUILAR VELASQUEZ, ROBERTO ANACLETO, Resolución N° 4178-2018-UGELP</t>
  </si>
  <si>
    <t>CASTILLO CORDERO, ERMINIA HENILDA</t>
  </si>
  <si>
    <t>CALIZAYA ZEVALLOS, FIDEL HECTOR</t>
  </si>
  <si>
    <t>COAQUIRA APAZA, MOISES</t>
  </si>
  <si>
    <t>MESTAS CUENTAS, FORTUNATA</t>
  </si>
  <si>
    <t>MUÑUICO ATENCIO, CARMEN YOLANDA</t>
  </si>
  <si>
    <t>PANIURA QUISPE, MARIA ROSA</t>
  </si>
  <si>
    <t>HUACASI GONZALES, MARTHA</t>
  </si>
  <si>
    <t>PATIÑO EYZAGUIRRE, MARLENE AMPARO</t>
  </si>
  <si>
    <t>RUIZ BARRIGA, GLADYS MARCELINA</t>
  </si>
  <si>
    <t>MAMANI CANASSA, LILI YRMA</t>
  </si>
  <si>
    <t>BURGOS COAQUIRA, EDGAR</t>
  </si>
  <si>
    <t>HUANCA YANARICO, NERY LUISA</t>
  </si>
  <si>
    <t>VILCA PARI, ZAIDA RUTH</t>
  </si>
  <si>
    <t>QUISPE CLAVIJO, ESMERALDA</t>
  </si>
  <si>
    <t>ROQUE HUANCA, EDGAR OCTAVIO</t>
  </si>
  <si>
    <t>INQUILLA LUPACA, MARCELINO</t>
  </si>
  <si>
    <t>CENTENO ROJAS, ROGER</t>
  </si>
  <si>
    <t>BOHORQUEZ GARCIA, HANS ARTURO</t>
  </si>
  <si>
    <t>LICENCIA SIN GOCE DE HABER POR MOTIVOS PARTICULARES DE:BOHORQUEZ GARCIA, HANS ARTURO, Resolución N° 3671-2018</t>
  </si>
  <si>
    <t>CESPEDES</t>
  </si>
  <si>
    <t>LIZBETH MELINA</t>
  </si>
  <si>
    <t>CESPEDES CORDOVA, LIZBETH MELINA</t>
  </si>
  <si>
    <t>1042800189</t>
  </si>
  <si>
    <t>42800189</t>
  </si>
  <si>
    <t>ALVAREZ ROZAS, JANET MADELEINE</t>
  </si>
  <si>
    <t>ARAGON GONZA, CARMEN LUCIA</t>
  </si>
  <si>
    <t>ROMERO CRUZ, ESTHER JUDITH</t>
  </si>
  <si>
    <t>BARRA PINEDA, BETHSABE SOBEIDA</t>
  </si>
  <si>
    <t>BERNEDO QUISPE, SONIA ESPERANZA</t>
  </si>
  <si>
    <t>CHAYÑA GONZALES, EDWIN ERNESTO</t>
  </si>
  <si>
    <t>LICENCIA SIN GOCE DE HABER POR MOTIVOS PARTICULARES DE:CHAYÑA GONZALES, EDWIN ERNESTO, Resolución N° 4150-2018-UGELP</t>
  </si>
  <si>
    <t>MAQUERA TICONA, RUBEN FELIX</t>
  </si>
  <si>
    <t>ENCARGATURA DE:BURGOS COAQUIRA, EDGAR, Resolución Nº -</t>
  </si>
  <si>
    <t>SANIZO CAMAPAZA, YEMY MARLENY</t>
  </si>
  <si>
    <t>ENCARGATURA DE:CASTILLO CORDERO, ERMINIA HENILDA, Resolución Nº -</t>
  </si>
  <si>
    <t>LUZDELIA ELIZABETH</t>
  </si>
  <si>
    <t>ESCARCENA QUISPE, LUZDELIA ELIZABETH</t>
  </si>
  <si>
    <t>1001334823</t>
  </si>
  <si>
    <t>01334823</t>
  </si>
  <si>
    <t>VARGAS CCOPA, IGNACIO GUILLERMO</t>
  </si>
  <si>
    <t>NEIRA RAMOS, DORA FRANCISCA</t>
  </si>
  <si>
    <t>LUNA MAMANI, DELSY YANET</t>
  </si>
  <si>
    <t>COLQUE CANQUI, MARUJA</t>
  </si>
  <si>
    <t>VELASQUEZ RODRIGUEZ, BACILIA</t>
  </si>
  <si>
    <t>ENRIQUEZ CARPIO, EMPERATRIZ</t>
  </si>
  <si>
    <t>FLORES CALATAYUD, MARIA REINA</t>
  </si>
  <si>
    <t>GUERRA BRAVO, AGUSTIN EDUARDO</t>
  </si>
  <si>
    <t>HINOJOSA PARI, ZINAIDA SARA</t>
  </si>
  <si>
    <t xml:space="preserve"> , </t>
  </si>
  <si>
    <t>JIMENEZ PAREDES, NORMA</t>
  </si>
  <si>
    <t>CASTILLO VILCA, ELIZABETH DIANIRA</t>
  </si>
  <si>
    <t>CHOQUE TICONA, NORMA AYME</t>
  </si>
  <si>
    <t>PEREZ MORENO, MIGUEL ANTONIO</t>
  </si>
  <si>
    <t>CHOQUEMAMANI PALOMINO, MAURO</t>
  </si>
  <si>
    <t>MENDOZA CHAMBI, LEYDI YEMIRA</t>
  </si>
  <si>
    <t>TORRES QUISPE, ELIZABETH LOURDES</t>
  </si>
  <si>
    <t>MARON LIMACHI, CELIA YOVANA</t>
  </si>
  <si>
    <t>NALVARTE ANDRADE, AVELINA ROXANA</t>
  </si>
  <si>
    <t>CAXI LUPACA, FANY</t>
  </si>
  <si>
    <t>SANDOVAL MAMANI, MARIANELA</t>
  </si>
  <si>
    <t>RAMOS ALATA, ZULEMA</t>
  </si>
  <si>
    <t>AIMITUMA AIMITUMA, HILDA</t>
  </si>
  <si>
    <t>TAIPE CCARI, JORGE GERARDO</t>
  </si>
  <si>
    <t>TAPIA ESPINOZA, MARIA GENARA</t>
  </si>
  <si>
    <t>TICONA GORDILLO, DORIS ELIANA</t>
  </si>
  <si>
    <t>ZAPANA ROQUE, YENY ISABEL</t>
  </si>
  <si>
    <t>VALENCIA PARISACA, VICTOR HUGO</t>
  </si>
  <si>
    <t>MAMANI CAHUANA, MARITZA</t>
  </si>
  <si>
    <t>BELON JARA, PATRICIA</t>
  </si>
  <si>
    <t>FLORES CONDORI, MARILU</t>
  </si>
  <si>
    <t>VELAZCO REYES, ROSA</t>
  </si>
  <si>
    <t>VELASQUEZ MONZON, MARIETA LILIANA</t>
  </si>
  <si>
    <t>VILCA SOSA, DORA MARLENY</t>
  </si>
  <si>
    <t>ZAMALLOA RAMIREZ, JUAN WALTER</t>
  </si>
  <si>
    <t>TUERO FLORES, CRISTINA GUADALUPE</t>
  </si>
  <si>
    <t>APAZA AÑASCO, JESUS MARCIAL</t>
  </si>
  <si>
    <t>TICONA RODRIGUEZ, ISABEL</t>
  </si>
  <si>
    <t>ENCARGATURA DE:HUANCA YANARICO, NERY LUISA, Resolución Nº -</t>
  </si>
  <si>
    <t>CHOQUE GOMEZ, KARINA MONICA</t>
  </si>
  <si>
    <t>ZEA BARRIGA, HILDA GUADALUPE</t>
  </si>
  <si>
    <t>TITO QUISPE, JORGE LUIS</t>
  </si>
  <si>
    <t>RAMOS JALANOCA, NORMA</t>
  </si>
  <si>
    <t>QUISPE VELASQUEZ, KEMELY FIORELA</t>
  </si>
  <si>
    <t>CUTIPA HUANACUNI, THALIA DIANA</t>
  </si>
  <si>
    <t>PINAZO MENDOZA, CLEVER SEFERINO</t>
  </si>
  <si>
    <t>NEIRA COLQUEHUANCA, JOB ARTURO</t>
  </si>
  <si>
    <t>TICONA MAMANI, SANDRA ZAIDA</t>
  </si>
  <si>
    <t>LLANOS MESTAS, EDWIN</t>
  </si>
  <si>
    <t>QUISPE QUISPE, MARY LUZ</t>
  </si>
  <si>
    <t>VELEZ FLORES, VIVIANA MARILU</t>
  </si>
  <si>
    <t>ARISPE CANO, REBECA EMERITA</t>
  </si>
  <si>
    <t>CARBAJAL QUISPE, MARTHA</t>
  </si>
  <si>
    <t>CCAMA PONCE, MARTHA GLORIA</t>
  </si>
  <si>
    <t>PAREDES PEREZ, RENE ERNESTO</t>
  </si>
  <si>
    <t>VALERO PINEDA, ISABEL VALERIANA</t>
  </si>
  <si>
    <t>HUARACO ZAPANA, ELISEO AMADOR</t>
  </si>
  <si>
    <t>CAHUANA TICONA, WALTER DUVERLITH</t>
  </si>
  <si>
    <t>PAURO CALISAYA, ALICIA IRMA</t>
  </si>
  <si>
    <t>FLORES FLORES, SERGIO FELIX</t>
  </si>
  <si>
    <t>CESE POR INCAPACIDAD FISICA O MENTAL DE: CHAVEZ DE LA ROSA, ROSA ANGELICA, Resolución Nº 3923-2018-UGELP</t>
  </si>
  <si>
    <t>STEVEN</t>
  </si>
  <si>
    <t>CHOQUE CAHUI, STEVEN</t>
  </si>
  <si>
    <t>1047449858</t>
  </si>
  <si>
    <t>47449858</t>
  </si>
  <si>
    <t>CUENTAS ESCALANTE, PRAXIDES VIVIANA</t>
  </si>
  <si>
    <t>FLORES ALATA, PAULINA RINA</t>
  </si>
  <si>
    <t>MAQUERA VILCA, MARIA</t>
  </si>
  <si>
    <t>VARGAS COAQUIRA, ANASTASIO RUFINO</t>
  </si>
  <si>
    <t>VILLAVICENCIO BEGAZO, MARICELA MERCEDES</t>
  </si>
  <si>
    <t>HUANCOLLO YUJRA, WALTER SAUL</t>
  </si>
  <si>
    <t>MENDOZA VILCA, ALBERTO</t>
  </si>
  <si>
    <t>CHUNGA QUISPE, SIXTA SEGUNDINA</t>
  </si>
  <si>
    <t>SAENZ ALATA, BETSABET GUADALUPE</t>
  </si>
  <si>
    <t>TISNADO VALDIVIA, FELIX</t>
  </si>
  <si>
    <t>TOVAR QUILCA, DAVID LUIS</t>
  </si>
  <si>
    <t>CAYO</t>
  </si>
  <si>
    <t>CAYO VERA, GAMALIEL AMARU</t>
  </si>
  <si>
    <t>GOMEZ ESTEBA, BRIGIDA</t>
  </si>
  <si>
    <t>LOPEZ AYAMAMANI, LEONARDA</t>
  </si>
  <si>
    <t>CANO MENDOZA, NEREYDA SALOME</t>
  </si>
  <si>
    <t>LUPACA CALLIRE, PAUL FRANKLIN</t>
  </si>
  <si>
    <t>ZELA MAMANI, HERNAN ELOY</t>
  </si>
  <si>
    <t>ROQUE ESTEBA, TITO MANUEL</t>
  </si>
  <si>
    <t>MAMANI MAYTA, EDWARD BEETHOVEN</t>
  </si>
  <si>
    <t>CALDERON ACHATA, JIMMY CARLOS</t>
  </si>
  <si>
    <t>QUISPE QUISPE, YULY MARISOL</t>
  </si>
  <si>
    <t>DUEÑAS ZUÑIGA, J. INDIRA</t>
  </si>
  <si>
    <t>VILLASANTE MAMANI, LISBET ARASELI</t>
  </si>
  <si>
    <t>QUISPE SAIRITUPA, RUBEN</t>
  </si>
  <si>
    <t>LOZA FERNANDEZ, WIGBERTO</t>
  </si>
  <si>
    <t>BELTRAN PINEDA, LUDWING BRUNO</t>
  </si>
  <si>
    <t>PAREDES RUBIN DE CELIS, DORIS ROXANA</t>
  </si>
  <si>
    <t>HUAMAN PAREDES, WERNER ALBERT</t>
  </si>
  <si>
    <t>QUISPE CASTILLO, EDWIN</t>
  </si>
  <si>
    <t>PEREZ RODRIGUEZ, HERNAN OMAR</t>
  </si>
  <si>
    <t>QUISPE ALEJO, DONATO</t>
  </si>
  <si>
    <t>LICENCIA SIN GOCE DE HABER POR MOTIVOS PARTICULARES DE:QUISPE ALEJO, DONATO, Resolución N° 4211-2018-UGELP</t>
  </si>
  <si>
    <t>SUCASACA ZAPANA, FLORA</t>
  </si>
  <si>
    <t>1041406281</t>
  </si>
  <si>
    <t>41406281</t>
  </si>
  <si>
    <t>ESTEVEZ CASTILLO, MARIBEL SOLEDAD</t>
  </si>
  <si>
    <t>CACERES QUENTA, PORFIRIO</t>
  </si>
  <si>
    <t>CALISAYA COYLA, MERY</t>
  </si>
  <si>
    <t>CALSIN CALLA, ELSA CEFERINA</t>
  </si>
  <si>
    <t>LICENCIA SIN GOCE DE HABER POR MOTIVOS PARTICULARES DE:CALSIN CALLA, ELSA CEFERINA, Resolución N° 3381-2018</t>
  </si>
  <si>
    <t>DANIEL DANTE</t>
  </si>
  <si>
    <t>CHOQUEHUANCA QUISPE, DANIEL DANTE</t>
  </si>
  <si>
    <t>1040216211</t>
  </si>
  <si>
    <t>40216211</t>
  </si>
  <si>
    <t>CRUZ MENDOZA, GLINIO</t>
  </si>
  <si>
    <t>CHIPANA LOPE, AMADOR</t>
  </si>
  <si>
    <t>COLQUEHUANCA PONCE, MARLENY PATRICIA</t>
  </si>
  <si>
    <t>LICENCIA SIN GOCE DE HABER POR MOTIVOS PARTICULARES DE:COLQUEHUANCA PONCE, MARLENY PATRICIA, Resolución N° 4212-2018-UGELP</t>
  </si>
  <si>
    <t>SERRANO</t>
  </si>
  <si>
    <t>SERRANO RIVERA, AMPARO</t>
  </si>
  <si>
    <t>1042923475</t>
  </si>
  <si>
    <t>42923475</t>
  </si>
  <si>
    <t>CALSIN ONQUE, ELIZABETH ROCIO</t>
  </si>
  <si>
    <t>CONDORI BARREDA, PERCY</t>
  </si>
  <si>
    <t>CONDORI CASTILLO, GUADALUPE</t>
  </si>
  <si>
    <t>LICENCIA SIN GOCE DE HABER POR MOTIVOS PARTICULARES DE:CONDORI ONOFRE, OMAR PLINIO, Resolución N° 4341-2018-UGELP</t>
  </si>
  <si>
    <t>OSCAR ANTONIO</t>
  </si>
  <si>
    <t>ASCENCIO CHARCA, OSCAR ANTONIO</t>
  </si>
  <si>
    <t>1001263039</t>
  </si>
  <si>
    <t>01263039</t>
  </si>
  <si>
    <t>CONDORI ONOFRE, OMAR PLINIO</t>
  </si>
  <si>
    <t>CORDERO MALDONADO, EDMUNDO</t>
  </si>
  <si>
    <t>TICONA GUTIERREZ, ORESTES BERNARDO</t>
  </si>
  <si>
    <t>CRUZ TIQUILLOCA, ROSA HILDA</t>
  </si>
  <si>
    <t>ACERO APAZA, VILMA YANET</t>
  </si>
  <si>
    <t>HERRERA BEGAZO, AMERICA ZENOBIA</t>
  </si>
  <si>
    <t>DIAZ GONZALES, EDGAR MATEO</t>
  </si>
  <si>
    <t>PARI ARAPA, JUAN JOSE</t>
  </si>
  <si>
    <t>FLORES ZIRENA, FREDY ALFREDO</t>
  </si>
  <si>
    <t>FRISANCHO ENRIQUEZ, BENEDICTO ARCADIO</t>
  </si>
  <si>
    <t>GUEVARA GUERRA, VICTOR BENITO</t>
  </si>
  <si>
    <t>MAMANI MAMANI, MARTIN</t>
  </si>
  <si>
    <t>LICENCIA SIN GOCE DE HABER POR MOTIVOS PARTICULARES DE:TITO FLORES, NORMA MARITZA, Resolución N° 3774-2018</t>
  </si>
  <si>
    <t>HUMBERTO ISAAC</t>
  </si>
  <si>
    <t>TAPIA CALLATA, HUMBERTO ISAAC</t>
  </si>
  <si>
    <t>1046382031</t>
  </si>
  <si>
    <t>46382031</t>
  </si>
  <si>
    <t>TITO FLORES, NORMA MARITZA</t>
  </si>
  <si>
    <t>JAPURA CALLO, MOISES</t>
  </si>
  <si>
    <t>CHICCALLA CURASI, EULOGIO</t>
  </si>
  <si>
    <t>LOZA LOZA, HECTOR LORENZO</t>
  </si>
  <si>
    <t>MAMANI ZENTENO, MAXIMO PRIMITIVO</t>
  </si>
  <si>
    <t>APAZA POMA, MARINA EULOGIA</t>
  </si>
  <si>
    <t>LICENCIA SIN GOCE DE HABER POR MOTIVOS PARTICULARES DE:APAZA POMA, MARINA EULOGIA, Resolución N° 3708-2018-UGELP</t>
  </si>
  <si>
    <t>YUDY BETZABE</t>
  </si>
  <si>
    <t>ZUÑIGA VALDEZ, YUDY BETZABE</t>
  </si>
  <si>
    <t>1001318021</t>
  </si>
  <si>
    <t>01318021</t>
  </si>
  <si>
    <t>MAMANI PORTUGAL, JOSE LUIS</t>
  </si>
  <si>
    <t>MAMANI QUIÑONES, ALEJANDRO</t>
  </si>
  <si>
    <t>REASIGNACION POR SALUD DE: ASCUE AROSTEGUI, LENY GRISELA, Resolución Nº 5735-2018-UGEL AREQUIPA</t>
  </si>
  <si>
    <t>PAUL SERGIO</t>
  </si>
  <si>
    <t>JIMENEZ CALSINA, PAUL SERGIO</t>
  </si>
  <si>
    <t>1043163121</t>
  </si>
  <si>
    <t>43163121</t>
  </si>
  <si>
    <t>MENDOZA PAREDES, JAIME VICENTE</t>
  </si>
  <si>
    <t>ORTEGA MAMANI, NICANOR</t>
  </si>
  <si>
    <t>PALACIOS FRISANCHO, JUAN FRANKLIN</t>
  </si>
  <si>
    <t>PAURO ROQUE, JOISSY RUTH</t>
  </si>
  <si>
    <t>FIGUEROA VILCA, RUBEN</t>
  </si>
  <si>
    <t>CALISAYA ALANOCA, CESAR AUGUSTO</t>
  </si>
  <si>
    <t>LICENCIA SIN GOCE DE HABER POR MOTIVOS PARTICULARES DE:PASACA LUCANA, YUDITH MADELEINE, Resolución N° 3577-2018</t>
  </si>
  <si>
    <t>FANNY RUBY</t>
  </si>
  <si>
    <t>APAZA CRUZ, FANNY RUBY</t>
  </si>
  <si>
    <t>1045399600</t>
  </si>
  <si>
    <t>45399600</t>
  </si>
  <si>
    <t>PASACA LUCANA, YUDITH MADELEINE</t>
  </si>
  <si>
    <t>PAUCAR QUISPE, RAUL LEANDRO</t>
  </si>
  <si>
    <t>PAYE APAZA, DAVID ALBERTO</t>
  </si>
  <si>
    <t>LICENCIA SIN GOCE DE HABER POR MOTIVOS PARTICULARES DE:PAYE APAZA, DAVID ALBERTO, Resolución N° 4340-2018-UGELP</t>
  </si>
  <si>
    <t>QUISPE ALEJO, DEMETRIO</t>
  </si>
  <si>
    <t>ARNEZ CALVO, ESTER ELENA</t>
  </si>
  <si>
    <t>TITO ROJAS, WILBER SAMUEL</t>
  </si>
  <si>
    <t>DE LA RIVA TAPIA, JOEL MAURO</t>
  </si>
  <si>
    <t>RIVERA CONDORI, ROSA FELICIDAD</t>
  </si>
  <si>
    <t>CAHUI PANCA, RAUL EDGAR</t>
  </si>
  <si>
    <t>ENCARGATURA DE FUNCIONES COMO COORDINADOR PEDAGOGICO JEC DE CAHUI PANCA, RAUL EDGAR, Resolución N° ENCARGA COORDINACION</t>
  </si>
  <si>
    <t>ITURBE ESPINOZA, DINA CONCEPCION</t>
  </si>
  <si>
    <t>LICENCIA SIN GOCE DE HABER POR MOTIVOS PARTICULARES DE:ROSSEL SOSA, JOSE LUIS EUSEBIO, Resolución N° 4213-2018-UGELP</t>
  </si>
  <si>
    <t>MAMANI QUISPE, JHON ADERLY</t>
  </si>
  <si>
    <t>ROSSEL SOSA, JOSE LUIS EUSEBIO</t>
  </si>
  <si>
    <t>SOSA RODRIGUEZ, WALTER</t>
  </si>
  <si>
    <t>LICENCIA SIN GOCE DE HABER POR MOTIVOS PARTICULARES DE:TITO QUISPE, EDWIN PRESENTACION, Resolución N° 3377-2018</t>
  </si>
  <si>
    <t>PAEZ MACHACA, JAVIER</t>
  </si>
  <si>
    <t>1041969610</t>
  </si>
  <si>
    <t>41969610</t>
  </si>
  <si>
    <t>TITO QUISPE, EDWIN PRESENTACION</t>
  </si>
  <si>
    <t>ORTEGA ROMERO, ILIANA</t>
  </si>
  <si>
    <t>GUEVARA CHAUCA, ERNESTO</t>
  </si>
  <si>
    <t>VASQUEZ CANSAYA, LUIS CESAR</t>
  </si>
  <si>
    <t>MEDINA ALANOCA, VICTOR RAUL</t>
  </si>
  <si>
    <t>MIRIAM EDITH</t>
  </si>
  <si>
    <t>QUISPE SAIRITUPA, MIRIAM EDITH</t>
  </si>
  <si>
    <t>1001316525</t>
  </si>
  <si>
    <t>01316525</t>
  </si>
  <si>
    <t>ROMERO LOPEZ, HENRY</t>
  </si>
  <si>
    <t>HUANCA MAMANI, MARIA ISABEL</t>
  </si>
  <si>
    <t>REUBICACION DE PLAZA OCUPADA: Resolución Nº 2658-2018-UGELP</t>
  </si>
  <si>
    <t>GUILLEN VALDEZ, SALOME MARTHA</t>
  </si>
  <si>
    <t>RAMIREZ QUILCA, MARY</t>
  </si>
  <si>
    <t>ARACA ANCCO, NARDY</t>
  </si>
  <si>
    <t>LAURA CURASI, JORGE JUAN</t>
  </si>
  <si>
    <t>HUARSAYA CHAMBI, LUZ MARITZA</t>
  </si>
  <si>
    <t>APAZA CRUZ, GABY SHARY</t>
  </si>
  <si>
    <t>CORNEJO POMA, MILAGROS LEILA</t>
  </si>
  <si>
    <t>BELTRAN DIAZ, LUIS MIGUEL</t>
  </si>
  <si>
    <t>ALARCON HURTADO, DAVID</t>
  </si>
  <si>
    <t>CRUZ MOLINA, SANTIAGO FRANCISCO</t>
  </si>
  <si>
    <t>HUATTA APAZA, RUTH NURY</t>
  </si>
  <si>
    <t>HUAQUI CHURA, JHON DENIS</t>
  </si>
  <si>
    <t>MONJE CHURA, DIANA YECENIA</t>
  </si>
  <si>
    <t>QUISPE CHAMBILLA, EDWIN RIGAN</t>
  </si>
  <si>
    <t>MAMANI MAMANI, WILMER</t>
  </si>
  <si>
    <t>HUMPIRI TISNADO, LUCIO JAVIER</t>
  </si>
  <si>
    <t>QUINTO MORALES, MARTA EMILIA</t>
  </si>
  <si>
    <t>MAMANI OLAYUNCA, SANTIAGO MARCOS</t>
  </si>
  <si>
    <t>MANZANARES CHAVEZ, RUBEN LORENZO</t>
  </si>
  <si>
    <t>SUPO APAZA, BRUNO</t>
  </si>
  <si>
    <t>RIVERA RIVERA, GUILLERMO GILBERTO</t>
  </si>
  <si>
    <t>URVIOLA MENDOZA, SERAFIN FREDY</t>
  </si>
  <si>
    <t>QUISOCALA LOPE, YANET</t>
  </si>
  <si>
    <t>CUTIPA CHAMBI, NEXAR</t>
  </si>
  <si>
    <t>GOMEZ MONJE, MERCEDES MARY</t>
  </si>
  <si>
    <t>LINARES FEIJOO, SERGIO</t>
  </si>
  <si>
    <t>ZAVALA LOZA, MARLENY LIDIA</t>
  </si>
  <si>
    <t>ARPASI CCOSI, EMILIO</t>
  </si>
  <si>
    <t>CALIZAYA QUISPE, FLORENTINO</t>
  </si>
  <si>
    <t>CUTIPA CHOQUE, VICTOR</t>
  </si>
  <si>
    <t>CUENTAS HERRERA, MAGDA</t>
  </si>
  <si>
    <t>CUTIPA YUNGA, FRANCISCO TORIBIO</t>
  </si>
  <si>
    <t>HOLGUIN MAMANI, ALICIA</t>
  </si>
  <si>
    <t>JIMENEZ MITA, DEMETRIO</t>
  </si>
  <si>
    <t>MAMANI SUCAPUCA, LIDIA</t>
  </si>
  <si>
    <t>MARON VDA DE MAMANI, YSABEL</t>
  </si>
  <si>
    <t>PEREZ TITO, MARIO FLORENTINO</t>
  </si>
  <si>
    <t>TACCA CAHUANA, RAUL</t>
  </si>
  <si>
    <t>CESE TEMPORAL (SANCION) DE:CHOQUEHUANCA QUEZADA, VLADIMIR LUIS, Resolución N° 014-2018-UGELP</t>
  </si>
  <si>
    <t>CHATA CATACHURA, WILFREDO</t>
  </si>
  <si>
    <t>1070297019</t>
  </si>
  <si>
    <t>70297019</t>
  </si>
  <si>
    <t>CHOQUEHUANCA QUEZADA, VLADIMIR LUIS</t>
  </si>
  <si>
    <t>HUANCA SERRUTO, MARIA DEL CARMEN</t>
  </si>
  <si>
    <t>MOROCCO VILCA, NORMA GLADIS</t>
  </si>
  <si>
    <t>CHURA AYALA, WASHINGTON</t>
  </si>
  <si>
    <t>GOMEZ VELASQUEZ, JAMES LYNDON</t>
  </si>
  <si>
    <t>LAURA MAQUERA, ANGEL</t>
  </si>
  <si>
    <t>CONDORI CHAMBILLA, MAXIMO</t>
  </si>
  <si>
    <t>TURPO CONDORI, WILSON SIMON</t>
  </si>
  <si>
    <t>ZELIO CAHUAPAZA, YESSICA</t>
  </si>
  <si>
    <t>ARACA ANCCO, ENILDA</t>
  </si>
  <si>
    <t>MANZANO CAHUANA, EDSON PAUL</t>
  </si>
  <si>
    <t>BIZARRO FLORES, WILFREDO HERNAN</t>
  </si>
  <si>
    <t>VARGAS EYZAGUIRRE, DAVID</t>
  </si>
  <si>
    <t>NEIRA CASTRO, MARIA ROSALIA</t>
  </si>
  <si>
    <t>CESE A SOLICITUD DE: VILLASANTE CHOQUECHAMBI, EDELMIRA, Resolución Nº 3496-2018-UGELP</t>
  </si>
  <si>
    <t>GINEZ CHOQUE, EDILBERTO SERGIO</t>
  </si>
  <si>
    <t>ANAHUA MAMANI, FRANCISCO</t>
  </si>
  <si>
    <t>APAZA LUQUE, FELIX FREDEY</t>
  </si>
  <si>
    <t>PEREZ PAREDES, EDITH LUZ</t>
  </si>
  <si>
    <t>PINO QUISPE, ANGEL</t>
  </si>
  <si>
    <t>CCAMAPAZA RAMOS, LEANDRO</t>
  </si>
  <si>
    <t>QUISPE GUTIERREZ, AIDA</t>
  </si>
  <si>
    <t>QUISPE GUILLEN, MARLENY</t>
  </si>
  <si>
    <t>LICENCIA SIN GOCE DE HABER POR MOTIVOS PARTICULARES DE:QUISPE GUILLEN, MARLENY, Resolución N° 3707-2018-UGELP</t>
  </si>
  <si>
    <t>ALANGUIA</t>
  </si>
  <si>
    <t>YANET MARITZA</t>
  </si>
  <si>
    <t>SAGUA ALANGUIA, YANET MARITZA</t>
  </si>
  <si>
    <t>1041819574</t>
  </si>
  <si>
    <t>41819574</t>
  </si>
  <si>
    <t>ALLACUTIPA SALAMANCA, MARIA</t>
  </si>
  <si>
    <t>ANGLES DE GONZALES, JUANA</t>
  </si>
  <si>
    <t>PACHARI CCANCCAPA, KARLA ZELMIRA</t>
  </si>
  <si>
    <t>CARRERA CUTIPA, MARTHA ROXANA</t>
  </si>
  <si>
    <t>LICENCIA SIN GOCE DE HABER POR MOTIVOS PARTICULARES DE:CARRERA CUTIPA, MARTHA ROXANA, Resolución N° 4218-2018-UGELP</t>
  </si>
  <si>
    <t>JOEL ARTURO</t>
  </si>
  <si>
    <t>FLORES TICONA, JOEL ARTURO</t>
  </si>
  <si>
    <t>1045566241</t>
  </si>
  <si>
    <t>45566241</t>
  </si>
  <si>
    <t>ARUCUTIPA INTA, ANDRES AVELINO</t>
  </si>
  <si>
    <t>AZA QUIJO, CONSTANTINA</t>
  </si>
  <si>
    <t>BENIQUE UMPIRI, JUANA</t>
  </si>
  <si>
    <t>BRAVO ZAMALLOA, VIANNEY ELIZENDA</t>
  </si>
  <si>
    <t>BUENO RAMIREZ, GUIDO JAVIER</t>
  </si>
  <si>
    <t>MAMANI FLORES, CARMELA</t>
  </si>
  <si>
    <t>CARREON PANCA, RINA LISSBETH</t>
  </si>
  <si>
    <t>CATACORA ALMANZA, NORA SONIA</t>
  </si>
  <si>
    <t>CHAMBILLA ILLACHURA, EUFRACIO ANTOLIN</t>
  </si>
  <si>
    <t>CHEVARRIA VALENZUELA, ELIA NOEMI</t>
  </si>
  <si>
    <t>DAVILA CALIZAYA, BRAYAN EDSON</t>
  </si>
  <si>
    <t>BERRIOS GALLEGOS, MARIA ELENA</t>
  </si>
  <si>
    <t>JORGE PONCE, DORIS MARTHA</t>
  </si>
  <si>
    <t>FLORES CHAMBI, ANGEL ALFONSO</t>
  </si>
  <si>
    <t>FLORES PORTUGAL, MARLENE MARISOL</t>
  </si>
  <si>
    <t>FLORES QUIJO, MARTIN TEOBALDO</t>
  </si>
  <si>
    <t>FLORES RAMOS, HUGO LEONARDO</t>
  </si>
  <si>
    <t>YUJRA SERRUTO, ALBERTO FELIX</t>
  </si>
  <si>
    <t>YESICA VILMA</t>
  </si>
  <si>
    <t>CCOSI VILCANQUI, YESICA VILMA</t>
  </si>
  <si>
    <t>1043281363</t>
  </si>
  <si>
    <t>43281363</t>
  </si>
  <si>
    <t>MELENDEZ CARBAJAL, CARMELA</t>
  </si>
  <si>
    <t>GORDILLO FLORES, DANITZA</t>
  </si>
  <si>
    <t>LAQUISE GALARZA, GERARDO</t>
  </si>
  <si>
    <t>LAZO GAMERO, MARIA JESUS ROSARIO</t>
  </si>
  <si>
    <t>LUZA PALOMINO, JUAN RUBEN</t>
  </si>
  <si>
    <t>MAMANI CHURA, GERMAN ANTONIO</t>
  </si>
  <si>
    <t>ENCARGATURA DE:PINO QUISPE, ANGEL, Resolución Nº -</t>
  </si>
  <si>
    <t>CALLATA PARISUAÑA, DELFO CASIANO</t>
  </si>
  <si>
    <t>PARISUAÑA MAMANI, MARCIAL</t>
  </si>
  <si>
    <t>CALLATA PASACA, JUAN CARLOS</t>
  </si>
  <si>
    <t>QUISPE APAZA, DORA</t>
  </si>
  <si>
    <t>QUISPE GALVEZ, ALEJANDRINA MIRIAM</t>
  </si>
  <si>
    <t>LICENCIA CON GOCE DE HABER POR INCAPACIDAD TEMPORAL(Enfermedad)</t>
  </si>
  <si>
    <t>LICENCIA CON GOCE DE HABER POR INCAPACIDAD TEMPORAL(Enfermedad) DE:QUISPE GALVEZ, ALEJANDRINA MIRIAM, Resolución N° 4478-2018</t>
  </si>
  <si>
    <t>YEPEZ</t>
  </si>
  <si>
    <t>VICTOR VIDAL</t>
  </si>
  <si>
    <t>YEPEZ NIETO, VICTOR VIDAL</t>
  </si>
  <si>
    <t>1001323564</t>
  </si>
  <si>
    <t>01323564</t>
  </si>
  <si>
    <t>QUISPE FLORES, AGUSTINA</t>
  </si>
  <si>
    <t>QUISPE PANCA, ALDER JHOSUE</t>
  </si>
  <si>
    <t>LICENCIA SIN GOCE DE HABER POR MOTIVOS PARTICULARES DE:QUISPE PANCA, ALDER JHOSUE, Resolución N° 3742-2018</t>
  </si>
  <si>
    <t>QUISPE QUIÑONEZ, ADANELA DEL PILAR</t>
  </si>
  <si>
    <t>RAMIREZ MENDOZA, ROMAN</t>
  </si>
  <si>
    <t>RAMIREZ ATENCIO, LUIS ALBERTO</t>
  </si>
  <si>
    <t>COTRADO QUISPE, JUAN ABRAHAM</t>
  </si>
  <si>
    <t>TITO REATEGUI, ETCHMERB</t>
  </si>
  <si>
    <t>VACA LLANOS, PABLO LUCIO</t>
  </si>
  <si>
    <t>RAMIREZ QUILCA, NELLY</t>
  </si>
  <si>
    <t>FLORES AROAPAZA, JAIME</t>
  </si>
  <si>
    <t>PILCO CONTRERAS, NESTOR</t>
  </si>
  <si>
    <t>YLAQUITA GALINDO, SEGUNDINO</t>
  </si>
  <si>
    <t>CONDORI PAUCAR, MARIA LUISA</t>
  </si>
  <si>
    <t>CHAYÑA RUELAS, FELIPA TEONILA</t>
  </si>
  <si>
    <t>MAMANI TURPO, LUZ MARLENY</t>
  </si>
  <si>
    <t>OLAGUIVEL MAYTA, MARCIA ISABEL</t>
  </si>
  <si>
    <t>VALERIANO APAZA, NANCY VICTORIA</t>
  </si>
  <si>
    <t>ZEVALLOS ARAGON, OSCAR SATURNINO</t>
  </si>
  <si>
    <t>LLANQUE MAMANI, NILDA</t>
  </si>
  <si>
    <t>TAPIA HUACASI, AZALIA</t>
  </si>
  <si>
    <t>CALIZAYA ARPASI, LUZ MARINA</t>
  </si>
  <si>
    <t>MENDOZA PAUCAR, ANA MARIA</t>
  </si>
  <si>
    <t>OCHOA VILLANUEVA, JUANA</t>
  </si>
  <si>
    <t>YANA CHOQUIMAMANI, TEOFILO FRANCISCO</t>
  </si>
  <si>
    <t>ALANOCA TICONA, NICANOR</t>
  </si>
  <si>
    <t>UMPIRI MEDINA, TEOFILO</t>
  </si>
  <si>
    <t>GONZALES ARAGON, WILBER</t>
  </si>
  <si>
    <t>GARAMBEL COAQUIRA, JULIO UBALDO</t>
  </si>
  <si>
    <t>QUISPE MEDINA, RUBEN</t>
  </si>
  <si>
    <t>MAMANI LIMACHI, JULIO</t>
  </si>
  <si>
    <t>MULLISACA APAZA, GERMAN FLORENCIO</t>
  </si>
  <si>
    <t>SANTI QUISPE, PEDRO</t>
  </si>
  <si>
    <t>TAPIA JARA, AIDA VICENTINA</t>
  </si>
  <si>
    <t>TITO LARICO, BAILON</t>
  </si>
  <si>
    <t>ARIAS PERALTA, ALFONSO NESTOR</t>
  </si>
  <si>
    <t>PAURO CALISAYA, NORMA LEONARDA</t>
  </si>
  <si>
    <t>CAHUANA TAPIA, MARCELINA CELESTINA</t>
  </si>
  <si>
    <t>AROHUANCA CHECALLA, CESAR</t>
  </si>
  <si>
    <t>FLORES BARRIGA, PEDRO DAVID</t>
  </si>
  <si>
    <t>HUATTA MOLLEAPAZA, ONESIMO SAMUEL</t>
  </si>
  <si>
    <t>BARRIENTOS OCHOA, ERIKA GRACIELA</t>
  </si>
  <si>
    <t>ZEA HUARAYA, JAVIER SEBASTIAN</t>
  </si>
  <si>
    <t>ARAPA CUTIPA, EDGAR FROILAN</t>
  </si>
  <si>
    <t>CCALLA PARI, JESUS</t>
  </si>
  <si>
    <t>CARRANZA BUSTINZA, YUDITH</t>
  </si>
  <si>
    <t>CONDORI QUILCA, ALEJANDRINA</t>
  </si>
  <si>
    <t>CUBAS LOAYZA, WILVER</t>
  </si>
  <si>
    <t>MAMANI ZEA, ROGELIA</t>
  </si>
  <si>
    <t>PINEDA MACEDO, FERNAN JAMES</t>
  </si>
  <si>
    <t>BALLENA BELLIDO, ABDON</t>
  </si>
  <si>
    <t>LEON GRILLO, LINA GAY</t>
  </si>
  <si>
    <t>LICENCIA SIN GOCE DE HABER POR MOTIVOS PARTICULARES DE:MADARIAGA COILA, JUAN CARLOS, Resolución N° 4220-2018-UGELP</t>
  </si>
  <si>
    <t>JAVIER YONY</t>
  </si>
  <si>
    <t>CHECALLA VILCA, JAVIER YONY</t>
  </si>
  <si>
    <t>1001311396</t>
  </si>
  <si>
    <t>01311396</t>
  </si>
  <si>
    <t>MADARIAGA COILA, JUAN CARLOS</t>
  </si>
  <si>
    <t>PEREZ GALINDO, FRANCISCO BORJA</t>
  </si>
  <si>
    <t>RAMIREZ CARRION, MARIA RITA</t>
  </si>
  <si>
    <t>SAYRITUPA CRUZ, OLGA</t>
  </si>
  <si>
    <t>SOAÑA JOVE, PEDRO HERNAN</t>
  </si>
  <si>
    <t>COPA COILA, CRISPIN</t>
  </si>
  <si>
    <t>ARIAS RODRIGUEZ, LILIANA</t>
  </si>
  <si>
    <t>RAMOS PARIPANCA, ANTONIA</t>
  </si>
  <si>
    <t>MENDIZABAL GIRON, GENARO</t>
  </si>
  <si>
    <t>CHAIÑA CASTILLO, EDWIN</t>
  </si>
  <si>
    <t>AROHUANCA NINA, SILVIA PILAR</t>
  </si>
  <si>
    <t>BOHORQUEZ BARRIGA, GABY ROSARIO</t>
  </si>
  <si>
    <t>HUARCAYA MAMANI, RAYNILDO WALTER</t>
  </si>
  <si>
    <t>VELASCO SANCHO, LOLIN RENE</t>
  </si>
  <si>
    <t>GONZALES GONZALES, EFRAIN RICARDO</t>
  </si>
  <si>
    <t>ALVAREZ TICONA, FULGENCIO</t>
  </si>
  <si>
    <t>HUAMAN RAMOS, GLORIA</t>
  </si>
  <si>
    <t>HUANACO LOAIZA, ROSA NORMA</t>
  </si>
  <si>
    <t>PINEDA CERPA, VICENTE ANASTACIO</t>
  </si>
  <si>
    <t>QUISPE CASTRO, BENIGNO GREGORIO</t>
  </si>
  <si>
    <t>JIMENEZ ESPILLICO, LUIZA AGUSTINA</t>
  </si>
  <si>
    <t>PANCA CHIPANA, ANA ISABEL</t>
  </si>
  <si>
    <t>FLORES SOSA, WILBER MERLING</t>
  </si>
  <si>
    <t>QUISPE ESTOFANERO, HUMBERTO EVANS</t>
  </si>
  <si>
    <t>CHAMBILLA TAPIA, WILFREDO</t>
  </si>
  <si>
    <t>FLORES CHAVEZ, MARCIAL DORVAL</t>
  </si>
  <si>
    <t>VELAZCO CHUQUIMIA, VLADIMIR</t>
  </si>
  <si>
    <t>CHOQUE VILCA, OLEGARIO</t>
  </si>
  <si>
    <t>ROQUE CUTIPA, LUZMILA</t>
  </si>
  <si>
    <t>QUISPE SARZOSO, ALBERTO</t>
  </si>
  <si>
    <t>APAZA ESCARCENA, EUGENIO</t>
  </si>
  <si>
    <t>CHAHUARES SALAS, GENARO</t>
  </si>
  <si>
    <t>BENITO LOPEZ, ANDRES</t>
  </si>
  <si>
    <t>BENITO LOPEZ, ROXANA</t>
  </si>
  <si>
    <t>FLORES VALDEZ, PERCY</t>
  </si>
  <si>
    <t>FERNANDEZ GUTIERREZ, MAGDALENA</t>
  </si>
  <si>
    <t>FLORES SARDON DE PIZARRO, ROSA BLANCA</t>
  </si>
  <si>
    <t>GUEVARA CUADROS, YSABEL CRISTINA</t>
  </si>
  <si>
    <t>LINO DE BARRIOS, NICOLAZA YOBANA</t>
  </si>
  <si>
    <t>MAMANI CARITA, NELLY RUTH</t>
  </si>
  <si>
    <t>QUINTEROS OBLITAS, LAURA DIANA</t>
  </si>
  <si>
    <t>MENDIZABAL CURASI, LUZ MARINA</t>
  </si>
  <si>
    <t>NAIRA TICONA, JUAN</t>
  </si>
  <si>
    <t>ALEJO CONDORI, MARIO DEMETRIO</t>
  </si>
  <si>
    <t>QUISPE PARIAPAZA, JUAN VICENTE</t>
  </si>
  <si>
    <t>RAMOS AQUINO, ALEJANDRO</t>
  </si>
  <si>
    <t>ROQUE HUANCA, RAUL</t>
  </si>
  <si>
    <t>CARCAUSTO MAMANI, ESTHER GINA</t>
  </si>
  <si>
    <t>VILCA ZAPANA, BEATRIZ PRIMITIVA</t>
  </si>
  <si>
    <t>QUINTO LAGUNA, CARLOS MIGUEL</t>
  </si>
  <si>
    <t>COLQUE COILA, SUSANA LUZMILA</t>
  </si>
  <si>
    <t>CRUZ MAMANI, PERCY</t>
  </si>
  <si>
    <t>PALOMA MAYTA, VILMA</t>
  </si>
  <si>
    <t>MAMANI CONDORI, JOSE RAYMUNDO</t>
  </si>
  <si>
    <t>QUISPE ARPASI, ROLANDO</t>
  </si>
  <si>
    <t>CUTIPA PAURO, FERMIN DANIEL</t>
  </si>
  <si>
    <t>MAMANI OLGUIN, MANUEL</t>
  </si>
  <si>
    <t>CESE POR INCAPACIDAD FISICA O MENTAL DE: MUÑOZ GUTIERREZ, JESUS, Resolución Nº 3922-2018-UGELP</t>
  </si>
  <si>
    <t>CHARCA CRUZ, JUAN CARLOS</t>
  </si>
  <si>
    <t>AROHUANCA NINA, RUSTO FAUSTO</t>
  </si>
  <si>
    <t>MAMANI TISNADO, PAUL</t>
  </si>
  <si>
    <t>HIQUISI TITO, ARMANDO MARINO</t>
  </si>
  <si>
    <t>PACOVILCA ALEJO, MARUJA</t>
  </si>
  <si>
    <t>GONZALES PEREZ, CIRO WALTHER</t>
  </si>
  <si>
    <t>PINTO SILA, CARMEN</t>
  </si>
  <si>
    <t>ENRIQUEZ TAVERA, ANA JOSUE</t>
  </si>
  <si>
    <t>TITALO CCAMA, SABAS NICOLAS</t>
  </si>
  <si>
    <t>TAPIA FERNANDEZ, YANET</t>
  </si>
  <si>
    <t>CASTILLO BARRIGA, FRANCISCO</t>
  </si>
  <si>
    <t>ARIAS LEON, CRISTINA</t>
  </si>
  <si>
    <t>AYLLON PARI, EMILDA</t>
  </si>
  <si>
    <t>TAPIA FLORES, WILBER RAFAEL</t>
  </si>
  <si>
    <t>LICENCIA SIN GOCE DE HABER POR MOTIVOS PARTICULARES DE:TAPIA FLORES, WILBER RAFAEL, Resolución N° 3250-2018</t>
  </si>
  <si>
    <t>YANQUE MACHACA, GABINO</t>
  </si>
  <si>
    <t>ALVAREZ RIMACHI, RENZO</t>
  </si>
  <si>
    <t>CCAMAPAZA PAXI, PIEDAD JULIA</t>
  </si>
  <si>
    <t>ADUVIRI ALANIA, RONALD WILSON</t>
  </si>
  <si>
    <t>CHAMBI HUAMAN, PELAYO SERGIO</t>
  </si>
  <si>
    <t>CHECALLA TEVEZ, MARIA ERMENIA</t>
  </si>
  <si>
    <t>BAILON ARI, ALFREDO</t>
  </si>
  <si>
    <t>MAYTA MENDIZABAL, DENYS RUBEN</t>
  </si>
  <si>
    <t>CURASI MARON, JORGE</t>
  </si>
  <si>
    <t>DELGADO TITO, WILY SALOMON</t>
  </si>
  <si>
    <t>LUQUE LUQUE, HARRY</t>
  </si>
  <si>
    <t>ESCALANTE FLORES, FRANCISCO</t>
  </si>
  <si>
    <t>GONZALES VILLALTA, LUZ MARINA</t>
  </si>
  <si>
    <t>FLORES AIVAR, LEONOR</t>
  </si>
  <si>
    <t>FLORES CATACORA, FRIDA PETRONILA</t>
  </si>
  <si>
    <t>ZEA MALLEA, ELIZABETH MARIANELA</t>
  </si>
  <si>
    <t>FLORES QUISPE, IVAN JOEL</t>
  </si>
  <si>
    <t>GONZALES MESTAS, PEDRO</t>
  </si>
  <si>
    <t>FLORES JIMENEZ, WILLIAM</t>
  </si>
  <si>
    <t>ZARATE QQUECHO, TEOFILA</t>
  </si>
  <si>
    <t>MAMANI ORTEGA, TEOFILO</t>
  </si>
  <si>
    <t>MAQUERA FLORES, LUZ MARINA</t>
  </si>
  <si>
    <t>ORTEGA MAMANI, ELVIRA</t>
  </si>
  <si>
    <t>MAMANI CHAMBILLA, CORINA</t>
  </si>
  <si>
    <t>VERGARA MAMANI, MASHIEL YUDY</t>
  </si>
  <si>
    <t>PEREZ OLAGUIVEL, HUMBERTO ELISBAN</t>
  </si>
  <si>
    <t>CHURA CAHUANA, SAMUEL ALVARO</t>
  </si>
  <si>
    <t>CALLE PAREDES, MARITZA</t>
  </si>
  <si>
    <t>LOAYZA HILARI, IRMA DELIA</t>
  </si>
  <si>
    <t>YUCRA LLANQUI, SAMUEL</t>
  </si>
  <si>
    <t>BUTRON CONDORI, SAUL BALDOMERO</t>
  </si>
  <si>
    <t>RAMOS VILCA, ROSA ELENA</t>
  </si>
  <si>
    <t>VACA LLANO, SATURNINO</t>
  </si>
  <si>
    <t>ROQUE MAMANI, EUSEBIA</t>
  </si>
  <si>
    <t>SALAS VELASQUEZ, PATRICIA DE AMERICA</t>
  </si>
  <si>
    <t>CRUZ CONDORI, VILLEN ADER LEE</t>
  </si>
  <si>
    <t>TALIZO BARRIENTOS, ELIAS</t>
  </si>
  <si>
    <t>TICONA TICONA, EUSEBIA</t>
  </si>
  <si>
    <t>MALMA CORDERO, JOSE ANTONIO</t>
  </si>
  <si>
    <t>TACA PUMACAJIA, DORIS</t>
  </si>
  <si>
    <t>SALAS PASTOR, JUSTINA</t>
  </si>
  <si>
    <t>LICENCIA SIN GOCE DE HABER POR MOTIVOS PARTICULARES DE:CHURA MAMANI, LIBERATO, Resolución N° 3273-2018</t>
  </si>
  <si>
    <t>FAUSTINA FLAVIA</t>
  </si>
  <si>
    <t>CCOPA HUMPIRI, FAUSTINA FLAVIA</t>
  </si>
  <si>
    <t>1001306374</t>
  </si>
  <si>
    <t>01306374</t>
  </si>
  <si>
    <t>CHURA MAMANI, LIBERATO</t>
  </si>
  <si>
    <t>CHAMBILLA SANDIA, SANTIAGO</t>
  </si>
  <si>
    <t>QUEA SULLCA, ANA VALENTINA</t>
  </si>
  <si>
    <t>CHOQUE CAHUANA, SANTOS</t>
  </si>
  <si>
    <t>TICONA CONDORI, MIRIAN ROCIO</t>
  </si>
  <si>
    <t>SARDON CONTRERAS, NORMA</t>
  </si>
  <si>
    <t>TOMA VILCANQUI, OLEGARIO</t>
  </si>
  <si>
    <t>ARCAYA PAEZ, LUCIO ALBERTO</t>
  </si>
  <si>
    <t>ALVAREZ FLORES, LEONCIO</t>
  </si>
  <si>
    <t>MARCA CONDORI, FELIX</t>
  </si>
  <si>
    <t>HERRERA CORVACHO, ADEMIR</t>
  </si>
  <si>
    <t>ASTOQUILCA ARANA, EDGAR CARLOS</t>
  </si>
  <si>
    <t>GARCIA QUISPE, VIDAL URBANO</t>
  </si>
  <si>
    <t>FLORES ORDOÑEZ, DOMINGA</t>
  </si>
  <si>
    <t>ROMANI CRUZ, MARTHA CLARET</t>
  </si>
  <si>
    <t>COAQUIRA APAZA, EUSEBIA</t>
  </si>
  <si>
    <t>QUISPE FRISANCHO, ELAR PABLO</t>
  </si>
  <si>
    <t>PORTUGAL SOSA, GRIMANESA ELIZABETH</t>
  </si>
  <si>
    <t>ARI ALI, YOVANA</t>
  </si>
  <si>
    <t>ZARATE RUEDA, MARIA GUADALUPE</t>
  </si>
  <si>
    <t>CORDOVA LLANQUE, MARY LUZ</t>
  </si>
  <si>
    <t>CHAIÑA ARIAS, ERNESTO CRISTOBAL</t>
  </si>
  <si>
    <t>CUTIPA ANAHUA, EMILIO</t>
  </si>
  <si>
    <t>LICENCIA SIN GOCE DE HABER POR MOTIVOS PARTICULARES DE:CUTIPA ANAHUA, EMILIO, Resolución N° 3672-2018</t>
  </si>
  <si>
    <t>PEREZ CONDORI, BIL CLINTON</t>
  </si>
  <si>
    <t>DE LA RIVA SKRZYPEK, JOSE OSCAR</t>
  </si>
  <si>
    <t>FLORES ORTEGA, JAIME</t>
  </si>
  <si>
    <t>CHURAYRA MAQUERA, FILOMENA</t>
  </si>
  <si>
    <t>GUTIERREZ ROQUE, JUANA</t>
  </si>
  <si>
    <t>JIHUALLANCA ARAPA, ABRAHAM E</t>
  </si>
  <si>
    <t>MAMANI VILCA, SABINO</t>
  </si>
  <si>
    <t>VELASQUEZ COAQUIRA, GREGORIA</t>
  </si>
  <si>
    <t>VELASQUEZ VELASQUEZ, RUBEN</t>
  </si>
  <si>
    <t>ZAMALLOA VARGAS, EDITH MORAYMA</t>
  </si>
  <si>
    <t>AUMA QUISPE, ERNESTO</t>
  </si>
  <si>
    <t>JARA AQUISE, SANTOS DIDI</t>
  </si>
  <si>
    <t>VILCA FLORES, RUFINO DAVID</t>
  </si>
  <si>
    <t>ALVAREZ APARICIO, SERGIO</t>
  </si>
  <si>
    <t>CALISAYA PAXI, ROSA EMERITA</t>
  </si>
  <si>
    <t>TINTAYA MARCE, MARCELINO</t>
  </si>
  <si>
    <t>VELASQUEZ ZAPANA, ELIAS</t>
  </si>
  <si>
    <t>VELEZ MAMANI, JOSE QUINTIN</t>
  </si>
  <si>
    <t>ANTALLACA FLORES, JUAN</t>
  </si>
  <si>
    <t>QUISPE QUISPE, FLORENTINO</t>
  </si>
  <si>
    <t>CUTIPA LLANQUE, JULIA</t>
  </si>
  <si>
    <t>JULI CANDIA, NELLY</t>
  </si>
  <si>
    <t>ORTEGA ORTEGA, CLOALDO MAURICIO</t>
  </si>
  <si>
    <t>ESCARCENA CHAIÑA, JOHNNY FREDDY</t>
  </si>
  <si>
    <t>RIVERA FORA, RENAN</t>
  </si>
  <si>
    <t>CALDERON MAMANI, MARILUZ</t>
  </si>
  <si>
    <t>CATARI CHILA, MIGUEL</t>
  </si>
  <si>
    <t>CESE TEMPORAL (SANCION) DE:CATARI CHILA, MIGUEL, Resolución N° RD. 3040-2018-UGELP</t>
  </si>
  <si>
    <t>DELFOR AMERICO</t>
  </si>
  <si>
    <t>GOMEZ NINARAQUI, DELFOR AMERICO</t>
  </si>
  <si>
    <t>1001301759</t>
  </si>
  <si>
    <t>01301759</t>
  </si>
  <si>
    <t>CHIRAPO CANTUTA, GERMAN DAVID</t>
  </si>
  <si>
    <t>HUAYTA HUALLPA, DAPHNE LUCERO</t>
  </si>
  <si>
    <t>ESTEVA MAMANI, EDGAR NESTOR</t>
  </si>
  <si>
    <t>FLORES ARO, CANDELARIA</t>
  </si>
  <si>
    <t>POLLOYQUERI CHAMBILLA, ENMA DORA</t>
  </si>
  <si>
    <t>LAZARINOS CHOQUEHUANCA DE PINEDA, MARUTZIA ZELMIRA</t>
  </si>
  <si>
    <t>PALOMINO SARDON, RITA KATERINE</t>
  </si>
  <si>
    <t>MALAGA APAZA, NESTOR</t>
  </si>
  <si>
    <t>RIOS VELASQUEZ, LEONCIO HECTOR</t>
  </si>
  <si>
    <t>HUANCA QUISPE, FATIMA</t>
  </si>
  <si>
    <t>TACCA PUMACAJIA, EFRAIN</t>
  </si>
  <si>
    <t>PILCO CRUZ, EFRAIN WILE</t>
  </si>
  <si>
    <t>CHILI CCORIMAYA, LENIN</t>
  </si>
  <si>
    <t>VASQUEZ MAMANI, ISMAEL</t>
  </si>
  <si>
    <t>CHAMBILLA CHOQUE, PANTALEON</t>
  </si>
  <si>
    <t>VILCA JALLO, RAQUEL NATY</t>
  </si>
  <si>
    <t>PEREZ TICONA, IRENE</t>
  </si>
  <si>
    <t>URBINA MACHACA, VICTOR</t>
  </si>
  <si>
    <t>CHURA TICONA, CLOVIS NICO</t>
  </si>
  <si>
    <t>APAZA QUISPE, NIEVES</t>
  </si>
  <si>
    <t>GONZA SALLUCA, VLADIMIR RONALD</t>
  </si>
  <si>
    <t>VILLAHERMOSA SALCEDO, REYNALDO</t>
  </si>
  <si>
    <t>YUFRA GUTIERREZ, REBECA</t>
  </si>
  <si>
    <t>VILCA APAZA, ALFREDO ADOLFO</t>
  </si>
  <si>
    <t>QUISPE TISNADO, ASENCIO</t>
  </si>
  <si>
    <t>CHINO VILCA, GUSMAN EDUARDO</t>
  </si>
  <si>
    <t>CANAZA MAMANI, HERMES</t>
  </si>
  <si>
    <t>TITO RAMOS, NOAM JOSUE</t>
  </si>
  <si>
    <t>QUISPE QUISPE, LISBET KARINA</t>
  </si>
  <si>
    <t>QUISPE GUTIERREZ, RICHARD NINO</t>
  </si>
  <si>
    <t>ANDRADE PEREZ, YESENIA</t>
  </si>
  <si>
    <t>CUTIPA APAZA, DAVID TEOFILO</t>
  </si>
  <si>
    <t>DEZA GUZMAN, JESUS EDWIN</t>
  </si>
  <si>
    <t>ALLCCA CHECCALLA, AMADOR</t>
  </si>
  <si>
    <t>CRUZ CHIRI, ESTEBAN</t>
  </si>
  <si>
    <t>CHAMBILLA ZAPANA, DANIEL SOCRATES</t>
  </si>
  <si>
    <t>BAILON ORTEGA, DELIA</t>
  </si>
  <si>
    <t>AYALA MURGA, JUAN</t>
  </si>
  <si>
    <t>APAZA CONDORI, MOISES</t>
  </si>
  <si>
    <t>FLORES ORDOÑO, ALFONZO</t>
  </si>
  <si>
    <t>MAMANI VELASQUEZ, JUAN</t>
  </si>
  <si>
    <t>ORTEGA PINEDA, JOSE</t>
  </si>
  <si>
    <t>QUISPE ALAVE, NAPOLEON</t>
  </si>
  <si>
    <t>TEVES LEON, ISIDRO ANTONIO</t>
  </si>
  <si>
    <t>MAMANI FLORES, TANIA YOVANA</t>
  </si>
  <si>
    <t>CUTIPA CHAMBILLA, RICARDO</t>
  </si>
  <si>
    <t>QUISPE QUISPE, MARILU</t>
  </si>
  <si>
    <t>SALAS COAQUIRA, NELLY MARLENY</t>
  </si>
  <si>
    <t>COLQUEHUANCA LOPEZ, ADOLFO</t>
  </si>
  <si>
    <t>ABRAHAM EMILIO</t>
  </si>
  <si>
    <t>BARRIENTOS PACHO, ABRAHAM EMILIO</t>
  </si>
  <si>
    <t>01342613</t>
  </si>
  <si>
    <t>CCOSI CALDERON, GUIDO ERICK</t>
  </si>
  <si>
    <t>MERLIN MAMANI, WALTER OCTAVIO</t>
  </si>
  <si>
    <t>ARPASI FLORES, VIKY LUZ</t>
  </si>
  <si>
    <t>CURRO CHOQUE, ZENOBEL CARMEN</t>
  </si>
  <si>
    <t>SARDON RODRIGUEZ, GLENY KARINNA</t>
  </si>
  <si>
    <t>TALAVERA HERRERA, LUIS VICTOR</t>
  </si>
  <si>
    <t>CONDEMAYTA CONDEMAYTA, TEODORO</t>
  </si>
  <si>
    <t>GUTIERREZ CATACORA, INGRID FATIMA</t>
  </si>
  <si>
    <t>MONROY QUENTA, BERTHA</t>
  </si>
  <si>
    <t>PAXI CASTRO, OTILIA YOLANDA</t>
  </si>
  <si>
    <t>PINAZO MENDOZA, ENGELS HUARANY</t>
  </si>
  <si>
    <t>VARGAS GODOY, ISABEL BETTY</t>
  </si>
  <si>
    <t>MAMANI VELASQUEZ, DONY EDWIN</t>
  </si>
  <si>
    <t>CHARAJA COLQUE, ESTELA</t>
  </si>
  <si>
    <t>LUQUE LUQUE, FLAVIO</t>
  </si>
  <si>
    <t>LARICO CALSINA, SARA ELIZABETH</t>
  </si>
  <si>
    <t>CHAMBILLA JALIRE, TEODOCIA</t>
  </si>
  <si>
    <t>AGUILAR RAMIREZ, GIOVANNA MARIA DEL PILAR</t>
  </si>
  <si>
    <t>ALARCON FUENTES, RUTH MAGDALENA</t>
  </si>
  <si>
    <t>CHAVEZ RAMIREZ, CARMEN CECILIA</t>
  </si>
  <si>
    <t>FLORES CALATAYUD, MARIA ZOILA</t>
  </si>
  <si>
    <t>OCHOA MIRANDA, JORGE DAVID</t>
  </si>
  <si>
    <t>VARGAS CCOPA, MAURICIO MIGUEL</t>
  </si>
  <si>
    <t>CHAYÑA RAMIREZ, MARGOT MARIBEL</t>
  </si>
  <si>
    <t>URIA PUMA, ANYELI</t>
  </si>
  <si>
    <t>ALAVE AGUILAR, MARIELA</t>
  </si>
  <si>
    <t>CATACORA MAMANI, WALTER</t>
  </si>
  <si>
    <t>CANO MONTESINOS, GEOVANNA</t>
  </si>
  <si>
    <t>RIVA RODRIGUEZ, BANNY JULIA</t>
  </si>
  <si>
    <t>BARRA QUILCA, DANA MILAGROS</t>
  </si>
  <si>
    <t>FORAQUITA ZAPANA, YENNY</t>
  </si>
  <si>
    <t>CONDORI CHOQUEHUANCA, IRMA GENOVEVA</t>
  </si>
  <si>
    <t>QUISPE CHURA, ROSENDO</t>
  </si>
  <si>
    <t>CD1E15501313</t>
  </si>
  <si>
    <t>FREDDY OSCAR</t>
  </si>
  <si>
    <t>CHOQUEHUANCA QUISPE, FREDDY OSCAR</t>
  </si>
  <si>
    <t>1041442983</t>
  </si>
  <si>
    <t>41442983</t>
  </si>
  <si>
    <t>VELASQUEZ PINEDA, TEOFILO LUIS</t>
  </si>
  <si>
    <t>MAMANI PASTOR, HERNAN IGNACIO</t>
  </si>
  <si>
    <t>PONCE ATENCIO, SOFIA EUSTAQUIA</t>
  </si>
  <si>
    <t>BELTRAN OLAZABAL, ROSA MARIA</t>
  </si>
  <si>
    <t>GOMEZ FIGUEROA, EDUARDO MARIO</t>
  </si>
  <si>
    <t>MAMANI HUMPIRI, FELIX</t>
  </si>
  <si>
    <t>MONTES RIVAS, DUILIO FREDY</t>
  </si>
  <si>
    <t>QUILLA QUILLA, FLORENTINO</t>
  </si>
  <si>
    <t>CANO CCOA, HERMENEGILDO</t>
  </si>
  <si>
    <t>NUÑEZ CASTILLO, MARIO ANIBAL</t>
  </si>
  <si>
    <t>MAQUERA GARCIA, NORMA NANCY</t>
  </si>
  <si>
    <t>FLORES CUTIPA, ERNESTO LUIS</t>
  </si>
  <si>
    <t>AGUILAR CHURA, DAVID NOE</t>
  </si>
  <si>
    <t>HUACASI GONZALES, ADELA</t>
  </si>
  <si>
    <t>OJEDA MAMANI, LUZ AYDE</t>
  </si>
  <si>
    <t>OLIVA PALACIOS, ELIA</t>
  </si>
  <si>
    <t>VILCA CUTIPA, SATURNINO</t>
  </si>
  <si>
    <t>FLORES CONDORI, JOSE LUIS</t>
  </si>
  <si>
    <t>CARI CARI, VICTORIA</t>
  </si>
  <si>
    <t>RUELAS PINEDA, EDWIN RODRIGO</t>
  </si>
  <si>
    <t>LOPEZ TAVERA, WILBER</t>
  </si>
  <si>
    <t>VELASQUEZ PARI, FREDDY</t>
  </si>
  <si>
    <t>PAREDES QUISPE, JOSE EFRAIN</t>
  </si>
  <si>
    <t>AGUILAR GONZALES, AREMIA</t>
  </si>
  <si>
    <t>ENCARGATURA DE:PAREDES QUISPE, JOSE EFRAIN, Resolución Nº -</t>
  </si>
  <si>
    <t>RAIME CALLE, LUPE</t>
  </si>
  <si>
    <t>BARRIENTOS QUISPE, JAIME</t>
  </si>
  <si>
    <t>LICENCIA SIN GOCE DE HABER POR DESEMPEÑO DE FUNCION PUBLICA DE:BARRIENTOS QUISPE, JAIME, Resolución N° 3773-2018</t>
  </si>
  <si>
    <t>MAMANI APAZA, SOFIA</t>
  </si>
  <si>
    <t>CARDENAS QUISPE, JOSE DAVID</t>
  </si>
  <si>
    <t>CARPIO CHAHUARES, CIRILO RAUL</t>
  </si>
  <si>
    <t>CHURA DIAZ, SANDRA CLAUDIA</t>
  </si>
  <si>
    <t>MAMANI JARECCA, MARGARITA MARIBEL</t>
  </si>
  <si>
    <t>DE LA CRUZ HUAMAN, ENRIQUE CARLOS</t>
  </si>
  <si>
    <t>SOSA QUISPE, JUAN PERCY</t>
  </si>
  <si>
    <t>CHURATA SANTUYO, JUSTO PASTOR</t>
  </si>
  <si>
    <t>CORDOVA INCAHUANACO, MATILDE</t>
  </si>
  <si>
    <t>CRUZ PINAZO, DANIEL ALCIDES</t>
  </si>
  <si>
    <t>HERVAS PONCE, OLGA LUZ</t>
  </si>
  <si>
    <t>HUANCA QUISPE, LEONARDO</t>
  </si>
  <si>
    <t>JIMENEZ MENDOZA, VILLAR</t>
  </si>
  <si>
    <t>BARRIONUEVO QUIÑONEZ, YHONY ALFREDO</t>
  </si>
  <si>
    <t>FERNANDEZ LUQUE, HILDA</t>
  </si>
  <si>
    <t>CACERES QUENTA, ROLANDO</t>
  </si>
  <si>
    <t>MAMANI MAMANI, JAEN</t>
  </si>
  <si>
    <t>MIRANDA CHOQUE, JESUS BENITA</t>
  </si>
  <si>
    <t>VELASQUEZ FLORES, MARCIAL HECTOR</t>
  </si>
  <si>
    <t>ORTEGA LAURA, EDGARD SILVERIO</t>
  </si>
  <si>
    <t>ACERO ACERO, ANAIS</t>
  </si>
  <si>
    <t>MERMA MENDOZA, HERNAN</t>
  </si>
  <si>
    <t>ARI FLORES, SUCY NANCY</t>
  </si>
  <si>
    <t>QUISPE ASENCIO, EFRAIN MIGUEL</t>
  </si>
  <si>
    <t>FLORES PORTUGAL, CLORINDA SANDRA</t>
  </si>
  <si>
    <t>LICENCIA SIN GOCE DE HABER POR MOTIVOS PARTICULARES DE:TICONA QUISPE, DAVID ESTANISLAO, Resolución N° 3689-2018</t>
  </si>
  <si>
    <t>DIONICIO</t>
  </si>
  <si>
    <t>LOZA APAZA, DIONICIO</t>
  </si>
  <si>
    <t>1042837914</t>
  </si>
  <si>
    <t>42837914</t>
  </si>
  <si>
    <t>TICONA QUISPE, DAVID ESTANISLAO</t>
  </si>
  <si>
    <t>HUANACUNI CHATA, MYRIAN</t>
  </si>
  <si>
    <t>PADILLO MAMANI, KAREM YOICE</t>
  </si>
  <si>
    <t>QUENTA CUTIPA, JOSE</t>
  </si>
  <si>
    <t>RODRIGUEZ BARRIENTOS, PERCY</t>
  </si>
  <si>
    <t>TEVEZ BUTRON, HUGO</t>
  </si>
  <si>
    <t>MAMANI TUCO, NELIY</t>
  </si>
  <si>
    <t>PEREZ QUISPE, NADIA YULITZA</t>
  </si>
  <si>
    <t>CONDORI GOMEZ, ABAD</t>
  </si>
  <si>
    <t>FLORES ARI, JUAN RUBEN</t>
  </si>
  <si>
    <t>GUERRA PARI, MIRIAM</t>
  </si>
  <si>
    <t>LICENCIA CON GOCE DE HABER POR MATERNIDAD O GRAVIDEZ DE:LAURA MENDOZA, REGINA NERY, Resolución N° 3190-2018-UGELP</t>
  </si>
  <si>
    <t>AMANQUI</t>
  </si>
  <si>
    <t>CYNTHIA ODED</t>
  </si>
  <si>
    <t>AMANQUI MULLISACA, CYNTHIA ODED</t>
  </si>
  <si>
    <t>1071519400</t>
  </si>
  <si>
    <t>71519400</t>
  </si>
  <si>
    <t>LAURA MENDOZA, REGINA NERY</t>
  </si>
  <si>
    <t>LICENCIA CON GOCE DE HABER POR MATERNIDAD O GRAVIDEZ</t>
  </si>
  <si>
    <t>YUJRA COLOMA, CLEBER LUIS</t>
  </si>
  <si>
    <t>CONDORI FERNANDEZ, RUBEN WILFREDO</t>
  </si>
  <si>
    <t>LICENCIA SIN GOCE DE HABER POR MOTIVOS PARTICULARES DE:CONDORI FERNANDEZ, RUBEN WILFREDO, Resolución N° 3361-2018</t>
  </si>
  <si>
    <t>ROGER DONATO</t>
  </si>
  <si>
    <t>MACHACA CONDORI, ROGER DONATO</t>
  </si>
  <si>
    <t>1042186116</t>
  </si>
  <si>
    <t>42186116</t>
  </si>
  <si>
    <t>CHAMBILLA COLQUE, NORMA LUCILA</t>
  </si>
  <si>
    <t>MENDOZA VILCA, ROSA</t>
  </si>
  <si>
    <t>CHARAJA QUISPE, ANASTACIO</t>
  </si>
  <si>
    <t>VELASQUEZ CRUZ, ROGER</t>
  </si>
  <si>
    <t>AYQUE CHECCA, DEMETRIA SAGA</t>
  </si>
  <si>
    <t>NINA RAMOS, ADOLFO CELSO</t>
  </si>
  <si>
    <t>TITALO CCAMA, AURELIO</t>
  </si>
  <si>
    <t>MENDOZA MAMANI, VICTOR JAIME</t>
  </si>
  <si>
    <t>YUNGA CANO, DELIA JOHNNY</t>
  </si>
  <si>
    <t>CUTIPA CUTIPA, LEON ORESTES</t>
  </si>
  <si>
    <t>TEVES ALEJO, JAVIER</t>
  </si>
  <si>
    <t>PAREDES PEÑALOZA, MIGUEL ANGEL</t>
  </si>
  <si>
    <t>MAMANI CURRO, AMIDEY ISAIAS</t>
  </si>
  <si>
    <t>MELO MAYTA, EDWIN</t>
  </si>
  <si>
    <t>ZUAÑA</t>
  </si>
  <si>
    <t>ZUAÑA QUISPE, ALICIA</t>
  </si>
  <si>
    <t>41372172</t>
  </si>
  <si>
    <t>VELASQUEZ LAURA, CARMEN ROSA</t>
  </si>
  <si>
    <t>CHOQUE ALAVE, RENE ROGELIO</t>
  </si>
  <si>
    <t>ORTEGA MAMANI, JOEL JILMER</t>
  </si>
  <si>
    <t>ARUHUANCA ALAVE, GERMAN PASTOR</t>
  </si>
  <si>
    <t>CAHUANA MAMANI, MERCEDES</t>
  </si>
  <si>
    <t>MAMANI QUISPE, SABINO ELIAS</t>
  </si>
  <si>
    <t>OCHOA YUPANQUI, ALEJANDRINA</t>
  </si>
  <si>
    <t>ALLCCA HURTADO, WILY ALCIDES</t>
  </si>
  <si>
    <t>POCCO PINTO, BETTY ANA</t>
  </si>
  <si>
    <t>LAURA FIGUEROA, VALOIS</t>
  </si>
  <si>
    <t>TISNADO FLORES, ANGELICA AMANDA</t>
  </si>
  <si>
    <t>TURPO APAZA, JORGE</t>
  </si>
  <si>
    <t>HUANACUNI TICONA, NEHESTOR</t>
  </si>
  <si>
    <t>TAPARA QUISPE, PORFIRIO BAYLON</t>
  </si>
  <si>
    <t>VELASQUEZ ARI, FERNANDO</t>
  </si>
  <si>
    <t>VIZCARRA PAREDES, MARIBEL</t>
  </si>
  <si>
    <t>47478388</t>
  </si>
  <si>
    <t>AEDO</t>
  </si>
  <si>
    <t>MARISOL</t>
  </si>
  <si>
    <t>MEDINA AEDO, MARISOL</t>
  </si>
  <si>
    <t>42266218</t>
  </si>
  <si>
    <t>CARPIO MIRANDA, FELIPE</t>
  </si>
  <si>
    <t>YUCRA TURPO, DANIEL</t>
  </si>
  <si>
    <t>CABRERA ORTIZ, JULIO CESAR</t>
  </si>
  <si>
    <t>TICONA RAMOS, ROMAN ANDRES</t>
  </si>
  <si>
    <t>CONDORI CUSI, RAUL BRAULIO</t>
  </si>
  <si>
    <t>ORTEGA FLORES, MILTON JHON</t>
  </si>
  <si>
    <t>HUANCA QUISPE, EULALIA VIRGINIA</t>
  </si>
  <si>
    <t>CCAMA RAMOS, GIOVANA</t>
  </si>
  <si>
    <t>JALIRI CLAROS, YURI</t>
  </si>
  <si>
    <t>CCAMA ILLACUTIPA, PANFILO</t>
  </si>
  <si>
    <t>BORDA PILCO, JHONE MARLENI</t>
  </si>
  <si>
    <t>MAMANI ALANOCA, EVA</t>
  </si>
  <si>
    <t>QUISPE TITO, CLETO</t>
  </si>
  <si>
    <t>CORRALES MEJIA, JACQUELINE EDELMIRA</t>
  </si>
  <si>
    <t>CURASI MAMANI, LUIS ALBERTO</t>
  </si>
  <si>
    <t>CCAMA LLANQUE, MARIANO</t>
  </si>
  <si>
    <t>CESE TEMPORAL (SANCION) DE:CCAMA LLANQUE, MARIANO, Resolución N° SANCION</t>
  </si>
  <si>
    <t>IBEROS</t>
  </si>
  <si>
    <t>ISIDRO OSWALDO</t>
  </si>
  <si>
    <t>IBEROS TITO, ISIDRO OSWALDO</t>
  </si>
  <si>
    <t>1001311723</t>
  </si>
  <si>
    <t>01311723</t>
  </si>
  <si>
    <t>RIVAS QUISPE, WALTER</t>
  </si>
  <si>
    <t>CACERES VALDIVIA, ERIKA LUISA</t>
  </si>
  <si>
    <t>LICENCIA SIN GOCE DE HABER POR MOTIVOS PARTICULARES DE:CACERES VALDIVIA, ERIKA LUISA, Resolución N° 3460-2018</t>
  </si>
  <si>
    <t>LARICO VELASQUEZ, RODOLFO</t>
  </si>
  <si>
    <t>YUNCA CHOQUE, VALENTIN FREDY</t>
  </si>
  <si>
    <t>CALLOHUANCA SANCHEZ, MARLENY AURELIA</t>
  </si>
  <si>
    <t>ALEMAN CRUZ, MARISOL VALOIS</t>
  </si>
  <si>
    <t>CHIPANA MAMANI, SERGIO ROGELIO</t>
  </si>
  <si>
    <t>COLQUE VASQUEZ, FAVIO MARTIN</t>
  </si>
  <si>
    <t>PALOMINO MANZANO, FIDEL</t>
  </si>
  <si>
    <t>GONZA SUCASAIRE, JOSE HECTOR</t>
  </si>
  <si>
    <t>BAUTISTA CONDORI, NALDA VICTORIA</t>
  </si>
  <si>
    <t>RAMOS FLORES, JAVIER</t>
  </si>
  <si>
    <t>CD1E15501813</t>
  </si>
  <si>
    <t>ALICIA ANA</t>
  </si>
  <si>
    <t>ATAHUACHI HUANCA, ALICIA ANA</t>
  </si>
  <si>
    <t>1040485465</t>
  </si>
  <si>
    <t>40485465</t>
  </si>
  <si>
    <t>CRUZ SALAZAR, PERCY</t>
  </si>
  <si>
    <t>HUMPIRI ARCATA, JAIME</t>
  </si>
  <si>
    <t>PARI ESCOBAR, JUAN RUPERTO</t>
  </si>
  <si>
    <t>URVIOLA RAMOS, OSCAR RUBEN</t>
  </si>
  <si>
    <t>CCAMAPAZA CCOAPAZA, YOLANDA</t>
  </si>
  <si>
    <t>CHOQUE JALANOCA, TEOFILO</t>
  </si>
  <si>
    <t>CONDORI YUCRA, ADRIAN HUGO</t>
  </si>
  <si>
    <t>LICENCIA CON GOCE DE HABER POR INCAPACIDAD TEMPORAL(Enfermedad) DE:CONDORI YUCRA, ADRIAN HUGO, Resolución N° 4185-2018-UGELP</t>
  </si>
  <si>
    <t>GILMER HENRY</t>
  </si>
  <si>
    <t>MAMANI MAMANI, GILMER HENRY</t>
  </si>
  <si>
    <t>1046259504</t>
  </si>
  <si>
    <t>46259504</t>
  </si>
  <si>
    <t>CRUZ CRUZ, MARIA ELENA</t>
  </si>
  <si>
    <t>JIMENEZ APAZA, MELECIA</t>
  </si>
  <si>
    <t>CHURATA CCAMA, ELARD ALONSO</t>
  </si>
  <si>
    <t>APAZA APAZA, SAMUEL</t>
  </si>
  <si>
    <t>HUANCA SUASACA, SILVIA</t>
  </si>
  <si>
    <t>CONDORI CONDORI, MAGNO</t>
  </si>
  <si>
    <t>RAMOS CHOQUE, CANDELARIA</t>
  </si>
  <si>
    <t>TICONA QUISPE, NELLY</t>
  </si>
  <si>
    <t>LICENCIA SIN GOCE DE HABER POR MOTIVOS PARTICULARES DE:TICONA QUISPE, NELLY, Resolución N° 4214-2018-UGELP</t>
  </si>
  <si>
    <t>VILLCA</t>
  </si>
  <si>
    <t>PILLCO</t>
  </si>
  <si>
    <t>CESAR ARMANDO</t>
  </si>
  <si>
    <t>VILLCA PILLCO, CESAR ARMANDO</t>
  </si>
  <si>
    <t>1029711807</t>
  </si>
  <si>
    <t>29711807</t>
  </si>
  <si>
    <t>JALANOCA TURPO, NANCY</t>
  </si>
  <si>
    <t>CHINO VILCA, YOUNG</t>
  </si>
  <si>
    <t>ZUBIETA VELASQUEZ, JOVANA ALIDA</t>
  </si>
  <si>
    <t>ALCCA CHURATA, JHONNY VIDAL</t>
  </si>
  <si>
    <t>LOPE ALAVE, AUGUSTO</t>
  </si>
  <si>
    <t>MULLAYA CATACORA, ROSENDO</t>
  </si>
  <si>
    <t>MAMANI GUEVARA, HENRY CESAR</t>
  </si>
  <si>
    <t>APAZA NINA, GIOVANNA MABEL</t>
  </si>
  <si>
    <t>BUSTINCIO OTAZU, JUAN PELAYO</t>
  </si>
  <si>
    <t>AQUISE ZAIRA, WILFREDO TADEO</t>
  </si>
  <si>
    <t>CHUCUYA</t>
  </si>
  <si>
    <t>AQUINO CHUCUYA, WILBER</t>
  </si>
  <si>
    <t>42444045</t>
  </si>
  <si>
    <t>APAZA HUANACUNI, ALEX SADAN</t>
  </si>
  <si>
    <t>PADILLO MAMANI, DIANA KATHERINE</t>
  </si>
  <si>
    <t>MONTALVO MOSCOSO, GIAMMY ANGEL</t>
  </si>
  <si>
    <t>CUEVA MAMANI, JOSE JORGE</t>
  </si>
  <si>
    <t>JINEZ INCACUTIPA, ROGELIO</t>
  </si>
  <si>
    <t>MARCA ARUHUANCA, HILDA</t>
  </si>
  <si>
    <t>RAMIREZ MAMANI, DIONISIO</t>
  </si>
  <si>
    <t>GORDILLO HERMOSA, CARLOS</t>
  </si>
  <si>
    <t>CCAMA QUISPE, VILMA GLORIA</t>
  </si>
  <si>
    <t>NINA ARPASI, NICO CESAR</t>
  </si>
  <si>
    <t>MONTAÑEZ LOAYZA, FREDY EDGAR BALTAZAR</t>
  </si>
  <si>
    <t>ESCOBAR LUPACA, JOSE</t>
  </si>
  <si>
    <t>LICENCIA SIN GOCE DE HABER POR MOTIVOS PARTICULARES DE:ESCOBAR LUPACA, JOSE, Resolución N° 4149-2018-UGELP</t>
  </si>
  <si>
    <t>LOPE APOMAYTA, ELMER ELOY</t>
  </si>
  <si>
    <t>ACEITUNO CURO, DELIA CANDIDA</t>
  </si>
  <si>
    <t>CUCHILLO JAMACHI, ALICIA</t>
  </si>
  <si>
    <t>TARQUI MANUELO, OLINDA</t>
  </si>
  <si>
    <t>CHAMBI HUALPA, OSWALDO</t>
  </si>
  <si>
    <t>PONCE CONDORI, ROXANA</t>
  </si>
  <si>
    <t>AGUILAR ROQUE, JAIME</t>
  </si>
  <si>
    <t>ALANOCA MAQUERA, ALEJANDRO</t>
  </si>
  <si>
    <t>MEDINA RAMIREZ, MARIO</t>
  </si>
  <si>
    <t>CHAMBI QUENTA, ROMAN</t>
  </si>
  <si>
    <t>ASQUI CHIPANA, HECTOR</t>
  </si>
  <si>
    <t>VILCA APAZA, NORMA</t>
  </si>
  <si>
    <t>HUALLPA CHECALLA, PERCY MIGUEL</t>
  </si>
  <si>
    <t>ACERO MAMANI, CRISTINA</t>
  </si>
  <si>
    <t>RODRIGUEZ ROJAS, CLORINDA</t>
  </si>
  <si>
    <t>PACOMPIA CAHUI, ADOLFO ISAAC</t>
  </si>
  <si>
    <t>ASQUI QUENTA, DUNIAN ELIZABETH</t>
  </si>
  <si>
    <t>TICONA AROCUTIPA, FAUSTO</t>
  </si>
  <si>
    <t>CCUNO CHOQUE, JESUS</t>
  </si>
  <si>
    <t>GALINDO ARPASI, GABI DENIS</t>
  </si>
  <si>
    <t>BRAVO CALATAYUD, VICENTE ANASTACIO</t>
  </si>
  <si>
    <t>QUISPE ALAVE, JAIME NELSON</t>
  </si>
  <si>
    <t>LICENCIA SIN GOCE DE HABER POR MOTIVOS PARTICULARES DE:FLORES COILA, JUANA LUISA, Resolución N° 3868-2018</t>
  </si>
  <si>
    <t>BORGES</t>
  </si>
  <si>
    <t>BALDA</t>
  </si>
  <si>
    <t>BORGES BALDA, MIGUEL</t>
  </si>
  <si>
    <t>1001326671</t>
  </si>
  <si>
    <t>01326671</t>
  </si>
  <si>
    <t>FLORES COILA, JUANA LUISA</t>
  </si>
  <si>
    <t>MAQUERA LUPACA, CARLOS AMIDEY</t>
  </si>
  <si>
    <t>GONZALES RAMOS, GUIDO</t>
  </si>
  <si>
    <t>RAMOS MACHACA, HIPOLITO FELIPE</t>
  </si>
  <si>
    <t>VALERIANO AGUILAR, MIGUEL ARCANGEL</t>
  </si>
  <si>
    <t>CHECALLA AVENDAÑO, JORGE JACINTO</t>
  </si>
  <si>
    <t>QUISPE CHIPANA, MELCAIDES</t>
  </si>
  <si>
    <t>CALUMANI BLANCO, HERBERT</t>
  </si>
  <si>
    <t>QUIÑONEZ CHOQUECOTA, NESTOR</t>
  </si>
  <si>
    <t>LICENCIA SIN GOCE DE HABER POR MOTIVOS PARTICULARES DE:MAMANI LOZA, RAUL, Resolución N° 3615-2018</t>
  </si>
  <si>
    <t>NORMA IDET</t>
  </si>
  <si>
    <t>MAMANI LIMACHI, NORMA IDET</t>
  </si>
  <si>
    <t>1001341139</t>
  </si>
  <si>
    <t>01341139</t>
  </si>
  <si>
    <t>MAMANI LOZA, RAUL</t>
  </si>
  <si>
    <t>QUISPE CATARI, NEPTALI ROGER</t>
  </si>
  <si>
    <t>CHIPANA TOTORA, DANIEL</t>
  </si>
  <si>
    <t>AQUISE RODRIGUEZ, MARYVEL OTILIA</t>
  </si>
  <si>
    <t>CHOQUE CHINO, FREDY ARTURO</t>
  </si>
  <si>
    <t>MAMANI LLANOS, JAIME</t>
  </si>
  <si>
    <t>1001223152</t>
  </si>
  <si>
    <t>01223152</t>
  </si>
  <si>
    <t>CCAMA QUISPE, GRACIELA</t>
  </si>
  <si>
    <t>VELASQUEZ MARONA, JUANA DINA</t>
  </si>
  <si>
    <t>LICENCIA SIN GOCE DE HABER POR MOTIVOS PARTICULARES DE:NAVARRO VELASQUEZ, FRANCISCO ALEJANDRO, Resolución N° 3383-2018</t>
  </si>
  <si>
    <t>BENITO VILCA, MAGDALENA</t>
  </si>
  <si>
    <t>1001869362</t>
  </si>
  <si>
    <t>01869362</t>
  </si>
  <si>
    <t>NAVARRO VELASQUEZ, FRANCISCO ALEJANDRO</t>
  </si>
  <si>
    <t>CALISAYA CUTIMBO, SABINO</t>
  </si>
  <si>
    <t>CHECCA QUISPE, MATEO MELECIO</t>
  </si>
  <si>
    <t>CARIAPAZA MAMANI, JOBA YOBANA</t>
  </si>
  <si>
    <t>MORANN PERCA, MAGUIN</t>
  </si>
  <si>
    <t>GODOY AVALOS, CARINT JUNETT</t>
  </si>
  <si>
    <t>VARGAS CASTILLO, JUAN WASHINGTON</t>
  </si>
  <si>
    <t>SALAS COLQUE, ROXANA MARISOL</t>
  </si>
  <si>
    <t>CORTEZ SEGALES, EZEQUIEL</t>
  </si>
  <si>
    <t>ALBERTO QUISPE, EDGAR ROMULO</t>
  </si>
  <si>
    <t>ALCOS LIMACHE, NEDIA</t>
  </si>
  <si>
    <t>RAMOS MAMANI, MARYLU</t>
  </si>
  <si>
    <t>QUISPE CLAVIJO, ROSALIT</t>
  </si>
  <si>
    <t>QUENTA QUENTA, AMPARO GILBERTO</t>
  </si>
  <si>
    <t>VARGAS QUECAÑO, ADRIAN</t>
  </si>
  <si>
    <t>ARI YUPANQUI, JUAN RODOLFO</t>
  </si>
  <si>
    <t>PUMA QUISPE, ARMANDO GUILLERMO</t>
  </si>
  <si>
    <t>SOSA MAMANI, DAVID</t>
  </si>
  <si>
    <t>CHAMBI PALERO, LEONOR AVELINA</t>
  </si>
  <si>
    <t>ORTEGA COILA, ROSMERY ROSARIO</t>
  </si>
  <si>
    <t>CHAMBILLA ALAVE, ULISES</t>
  </si>
  <si>
    <t>COSSIO BOLAÑOS, JENNY</t>
  </si>
  <si>
    <t>GUTIERREZ GUTIERREZ, MIGUEL ANGEL</t>
  </si>
  <si>
    <t>LICENCIA SIN GOCE DE HABER POR MOTIVOS PARTICULARES DE:GUTIERREZ GUTIERREZ, MIGUEL ANGEL, Resolución N° 3618-2018</t>
  </si>
  <si>
    <t>SAIRITUPA BALCONA, MAGDA YANETH</t>
  </si>
  <si>
    <t>GOMEZ CAÑAZACA, PAOLA ALEJANDRA</t>
  </si>
  <si>
    <t>HUAYTA ARIZACA, SERGIO AUGUSTO</t>
  </si>
  <si>
    <t>PERAZA CORNEJO, OSWALDO ROGELIO</t>
  </si>
  <si>
    <t>CHAHUARES ALEJO, FRANCISCA</t>
  </si>
  <si>
    <t>VENTURA SUCLLI, MARITZA LUZ</t>
  </si>
  <si>
    <t>MARAZA LIMA, EDWIN</t>
  </si>
  <si>
    <t>VELASQUEZ MONZON, WILBER</t>
  </si>
  <si>
    <t>COILA COILA, QUINTINA</t>
  </si>
  <si>
    <t>ORTEGA HUARCAYA, NORMA YOBANA</t>
  </si>
  <si>
    <t>MAMANI GUEVARA, TANIA MARGOTH</t>
  </si>
  <si>
    <t>CALIZAYA FALCON, DAYAN CARIN</t>
  </si>
  <si>
    <t>PHALA PHALA, JAVIER</t>
  </si>
  <si>
    <t>COPACATI CCAMA, ALBERTO</t>
  </si>
  <si>
    <t>JORGE RAMOS, BENACIO</t>
  </si>
  <si>
    <t>TICONA PACOMPIA, YOVANNA</t>
  </si>
  <si>
    <t>CHOQUE HUACASI, ROSSMERY VERONICA</t>
  </si>
  <si>
    <t>CARRASCO CHOQUE, CELPA</t>
  </si>
  <si>
    <t>ACOSTA COAQUIRA, ALEX BONIFACIO</t>
  </si>
  <si>
    <t>CORREA VELASQUEZ, JUAN CARLOS</t>
  </si>
  <si>
    <t>CRUZ ALEJO, TITO FELIX</t>
  </si>
  <si>
    <t>PACHO POMA, ABRAHAM</t>
  </si>
  <si>
    <t>CONSTANCIA MONCADA, VERONICA</t>
  </si>
  <si>
    <t>ZAPATA CHUQUIMIA, ROMAN</t>
  </si>
  <si>
    <t>FLORES MAMANI, WILY GUIDO</t>
  </si>
  <si>
    <t>MARRON PACURI, FLOR GREGORIA</t>
  </si>
  <si>
    <t>ORTEGA GOMEZ, OSWALDO</t>
  </si>
  <si>
    <t>QUISPE HUISA, TORIBIO</t>
  </si>
  <si>
    <t>ACERO BARRAZA, LINO ROMULO</t>
  </si>
  <si>
    <t>MARON PONGO, ROGELIO</t>
  </si>
  <si>
    <t>ANTALLACA FLORES, JAIME VICTOR</t>
  </si>
  <si>
    <t>PINEDA CHAMBI, ISABEL</t>
  </si>
  <si>
    <t>FLORES RAMOS, MARGARITA HILDA</t>
  </si>
  <si>
    <t>CHOQUEHUANCA GERONIMO, EDWIN</t>
  </si>
  <si>
    <t>QUISPE BLANCO, RUBEN</t>
  </si>
  <si>
    <t>OLIVERA VALDEZ, MARIA JESUS</t>
  </si>
  <si>
    <t>AGUILAR TAPIA, EVARISTO</t>
  </si>
  <si>
    <t>ANGLES MEJIA, SOLEDAD VICTORIA</t>
  </si>
  <si>
    <t>CUTIPA QUISPE, GUADALUPE</t>
  </si>
  <si>
    <t>ALANOCA MARON, NELLY</t>
  </si>
  <si>
    <t>TICONA ALVAREZ, ELOY ARTURO</t>
  </si>
  <si>
    <t>ARUHUANCA CCAMA, DELIA ROSA</t>
  </si>
  <si>
    <t>RAMOS PARIPANCA, VICTOR GONZALO</t>
  </si>
  <si>
    <t>ALAVE AGUILAR, HILDA</t>
  </si>
  <si>
    <t>CALDERON YANAPA, MARCELINO</t>
  </si>
  <si>
    <t>MONTES DE OCA CACERES, MARIA ELENA</t>
  </si>
  <si>
    <t>FLORES CHAMBILLA, ALFREDO</t>
  </si>
  <si>
    <t>QUISPE POMA, MARTHA</t>
  </si>
  <si>
    <t>FLORES ORTEGA, MARIA ROSA</t>
  </si>
  <si>
    <t>HUANCA SERRUTO, DAVID ALONSO</t>
  </si>
  <si>
    <t>RAMOS ALIAGA, ELIZABETH</t>
  </si>
  <si>
    <t>FLORES VENTURA, MAURO JUAN DE DIOS</t>
  </si>
  <si>
    <t>MENA FLORES, REYNALDO</t>
  </si>
  <si>
    <t>FLORES AROHUANCA, HERWIN</t>
  </si>
  <si>
    <t>FLORES POMA, MARIA ISABEL</t>
  </si>
  <si>
    <t>RAMOS OTAZU, ANA CARINA</t>
  </si>
  <si>
    <t>VARGAS VILCA, ANDRES AVELINO</t>
  </si>
  <si>
    <t>QUISPE SANTOS, LUZ MARY</t>
  </si>
  <si>
    <t>CALIZAYA GARCIA, GERMAN ISMAEL</t>
  </si>
  <si>
    <t>TAPIA VALDIVIA, SEBASTIANA</t>
  </si>
  <si>
    <t>GOMEZ CHICANI, ADRIAN</t>
  </si>
  <si>
    <t>APAZA CATACHURA, NESTOR</t>
  </si>
  <si>
    <t>CRUZ CHAMBI, MARCO ANTONIO</t>
  </si>
  <si>
    <t>VELASQUEZ TITALO, EDGAR</t>
  </si>
  <si>
    <t>FLORES AROAPAZA, WALTER ELMER</t>
  </si>
  <si>
    <t>SOSA MAQUERA, GLENY</t>
  </si>
  <si>
    <t>REJE GOMEZ, HUMBERTO MOISES</t>
  </si>
  <si>
    <t>MACHACA CENTENO, LUDGARDO</t>
  </si>
  <si>
    <t>ORDOÑO CABRERA, ARTURO</t>
  </si>
  <si>
    <t>CUTIPA CHOQUECOTA, EDUARDO</t>
  </si>
  <si>
    <t>CAMACHO BORNAS, ISELA DIANA</t>
  </si>
  <si>
    <t>CHOQUE PORTUGAL, ANA MARIA</t>
  </si>
  <si>
    <t>PALOMINO CRUZ, RUBEN GUILVER</t>
  </si>
  <si>
    <t>QUISPESUCSO DE ACERO, LUCIA JULIA</t>
  </si>
  <si>
    <t>SANTOS SANTOS, CARLOS ALBERTO</t>
  </si>
  <si>
    <t>GUTIERREZ ASTORGA, RICARDO MAGNO</t>
  </si>
  <si>
    <t>PINEDA HINOJOSA, TEOFILO</t>
  </si>
  <si>
    <t>GONZALES RAMOS, ANTONIA VICTORIA</t>
  </si>
  <si>
    <t>CASTRO ZAPANA, AUGUSTO</t>
  </si>
  <si>
    <t>ORTEGA CCOPA, MARIO</t>
  </si>
  <si>
    <t>MAMANI HERMOSILLA, MARITZA MIRIAM</t>
  </si>
  <si>
    <t>MONJE CHARAJA, JUAN RODOLFO</t>
  </si>
  <si>
    <t>CHAMBI HUARILLOCLLA, ROGER</t>
  </si>
  <si>
    <t>COILA CHARAJA, ISABEL LIDIA</t>
  </si>
  <si>
    <t>BARRIONUEVO GOMEZ, FELICITAS</t>
  </si>
  <si>
    <t>PHALA CATACORA, MAURO</t>
  </si>
  <si>
    <t>FLORES BAILON, GUIDO</t>
  </si>
  <si>
    <t>QUISPE COILA, LIVIA</t>
  </si>
  <si>
    <t>PARICOTO CCOPA, SERGIO LEONARDO</t>
  </si>
  <si>
    <t>POMA POMA, EDUARDO JOSE</t>
  </si>
  <si>
    <t>COLORADO MAMANI, TEODOCIA</t>
  </si>
  <si>
    <t>YUCRA JALLO, MIGUEL EUGENIO</t>
  </si>
  <si>
    <t>PANDIA MAMANI, JAIME DAVID</t>
  </si>
  <si>
    <t>VARGAS CONDORI, YACQUELINE RUTH</t>
  </si>
  <si>
    <t>CD1E29604313</t>
  </si>
  <si>
    <t>ZUNI SURCO, EDITH URSULA</t>
  </si>
  <si>
    <t>QUILLI YAPURASI, GIL ABOD</t>
  </si>
  <si>
    <t>RIQUELME CUENTAS, LELI SONIA</t>
  </si>
  <si>
    <t>POMA HUANCA, YUDITH</t>
  </si>
  <si>
    <t>PORCELA CHALCO, EFRAIN</t>
  </si>
  <si>
    <t>ORTEGA HUALLPA, JOSE LUIS</t>
  </si>
  <si>
    <t>43793121</t>
  </si>
  <si>
    <t>ESCARCENA PINEDA, JOSE ANTONIO</t>
  </si>
  <si>
    <t>YUNGA CANO, LEYNNER RONAL</t>
  </si>
  <si>
    <t>SUNI</t>
  </si>
  <si>
    <t>EDITH ROSSY</t>
  </si>
  <si>
    <t>SUNI PEQQUEÑA, EDITH ROSSY</t>
  </si>
  <si>
    <t>72979177</t>
  </si>
  <si>
    <t>BELLIDO BERMEJO, ROSMERY</t>
  </si>
  <si>
    <t>TITO VILCA, VICTOR RENE</t>
  </si>
  <si>
    <t>CUTIPA LLANQUE, ELIZABETH</t>
  </si>
  <si>
    <t>TIQUILLOCA PALOMINO, DREXEL</t>
  </si>
  <si>
    <t>FLORES POMA, IGNACIO</t>
  </si>
  <si>
    <t>MARTINEZ MARTINEZ, PATRICIA SALOME</t>
  </si>
  <si>
    <t>MAMANI LIMACHI, NOEMI ROSARIO</t>
  </si>
  <si>
    <t>VARGAS APANCHO, GHERVER OLGER</t>
  </si>
  <si>
    <t>PHALA HUANACUNI, ELISEO ROLANDO</t>
  </si>
  <si>
    <t>PAYE CAYRA, FRANCISCO</t>
  </si>
  <si>
    <t>AGUILAR DIAZ, ROGER ARTURO</t>
  </si>
  <si>
    <t>GALINDO QUISPE, RODOLFO</t>
  </si>
  <si>
    <t>OCHOCHOQUE YANAPA, SABINO</t>
  </si>
  <si>
    <t>MENDIZABAL GIRON, GLADYS</t>
  </si>
  <si>
    <t>QUISPE CHECALLA, YEMIRA</t>
  </si>
  <si>
    <t>CHURA HUARAYA, GERMAN</t>
  </si>
  <si>
    <t>APAZA TITO, LIZBETH</t>
  </si>
  <si>
    <t>ARCE VILLASANTE, EDITH DORA</t>
  </si>
  <si>
    <t>CALSIN QUISPE, WILE</t>
  </si>
  <si>
    <t>PEQQUEÑA CCASA, PEDRO</t>
  </si>
  <si>
    <t>PERCA CALSIN, PATRICIA TABITA</t>
  </si>
  <si>
    <t>PACORICONA TOQUE, CLAUDIO</t>
  </si>
  <si>
    <t>ARIAS VILCA, EDWIN ALEX</t>
  </si>
  <si>
    <t>NAVARRO CCALLO, ISIDRO</t>
  </si>
  <si>
    <t>RAMOS BANEGAS, DENNIS</t>
  </si>
  <si>
    <t>CHOQUEHUANCA CCALLOCONDO, JESSICA</t>
  </si>
  <si>
    <t>CONTRERAS HUARACHI, CONCEPCION GRACIELA</t>
  </si>
  <si>
    <t>SARDON FLORES, WALDO</t>
  </si>
  <si>
    <t>COAQUIRA TIPO, EDITH</t>
  </si>
  <si>
    <t>COILA ARCE, MARLON ABEL</t>
  </si>
  <si>
    <t>LUQUE LUQUE, RENE</t>
  </si>
  <si>
    <t>ZAPANA JALLO, ELSA MARLENE</t>
  </si>
  <si>
    <t>CALSIN FLORES, VALENTINA</t>
  </si>
  <si>
    <t>GUTIERREZ QUISPE, ROGER ROLANDO</t>
  </si>
  <si>
    <t>GALVEZ CHAMBI, ROSA MERY</t>
  </si>
  <si>
    <t>GONZALES MENA, BERTHA</t>
  </si>
  <si>
    <t>LICENCIA CON GOCE DE HABER POR INCAPACIDAD TEMPORAL(Enfermedad) DE:JARA ZEVALLOS, PEDRO ALONSO, Resolución N° 3711-2018</t>
  </si>
  <si>
    <t>BLAS</t>
  </si>
  <si>
    <t>BEATRIZ WALDELTRUDES</t>
  </si>
  <si>
    <t>BLAS CALIZAYA, BEATRIZ WALDELTRUDES</t>
  </si>
  <si>
    <t>1001318980</t>
  </si>
  <si>
    <t>01318980</t>
  </si>
  <si>
    <t>JARA ZEVALLOS, PEDRO ALONSO</t>
  </si>
  <si>
    <t>CCAPACCA RAMOS, NERY LURDEZ</t>
  </si>
  <si>
    <t>CORONADO CHALCO, JOSE LUIS</t>
  </si>
  <si>
    <t>QUISPE SOLORZANO, JULIAN</t>
  </si>
  <si>
    <t>TAPIA QUISPE, JUANA GUALBERTA</t>
  </si>
  <si>
    <t>TINTAYA ZAPANA, DORIS</t>
  </si>
  <si>
    <t>VELASQUEZ IGNACIO, HERNAN</t>
  </si>
  <si>
    <t>COPAJA AROCUTIPA, JORGE</t>
  </si>
  <si>
    <t>VERA CASTELLANOS, CARLOS ENRIQUE</t>
  </si>
  <si>
    <t>PAURO QUENAYA, EDWIN</t>
  </si>
  <si>
    <t>RAMOS AÑASCO, ROSA MARIA</t>
  </si>
  <si>
    <t>CORDOVA MARTINEZ, HELGA LILIANA</t>
  </si>
  <si>
    <t>CUENTAS FLORES, CLAUDIA ASUNCION</t>
  </si>
  <si>
    <t>TAPIA QUISPE, JUANA MARISOL</t>
  </si>
  <si>
    <t>MELENDEZ CARBAJAL, EFRAIN</t>
  </si>
  <si>
    <t>CHUQUIMIA ITURRY, LYLI VIRGINIA</t>
  </si>
  <si>
    <t>QUISPE CALLAPANI, CELESTINA MERCEDES</t>
  </si>
  <si>
    <t>QUISPE CCAMA, ROSA</t>
  </si>
  <si>
    <t>CORA CAHUANA, MAURO</t>
  </si>
  <si>
    <t>MAMANI CHAHUARES, MARCO ANTONIO</t>
  </si>
  <si>
    <t>LOAYZA MAMANI, FELIX MARINO</t>
  </si>
  <si>
    <t>CAHUI FLORES, RICARDO</t>
  </si>
  <si>
    <t>JIMENEZ MONASTERIO, PAULINO</t>
  </si>
  <si>
    <t>MUÑOZ ORMACHEA, RUDY HUMBERTO</t>
  </si>
  <si>
    <t>TORRES VALERIANO, DIENE ROXANA</t>
  </si>
  <si>
    <t>SOFIA MARIA</t>
  </si>
  <si>
    <t>JAMACHI ARPASI, SOFIA MARIA</t>
  </si>
  <si>
    <t>44722953</t>
  </si>
  <si>
    <t>GUTIERREZ GALLEGOS, ESTHER BETTY</t>
  </si>
  <si>
    <t>CONDORI MANZANO, WILI OCTAVIO</t>
  </si>
  <si>
    <t>CALDERON SUXSO, JAIME</t>
  </si>
  <si>
    <t>COLCA ROJO, JAIME DAVID</t>
  </si>
  <si>
    <t>PEÑARRIETA RODRIGO, HECTOR LUIS</t>
  </si>
  <si>
    <t>CESE TEMPORAL (SANCION) DE:PEÑARRIETA RODRIGO, HECTOR LUIS, Resolución N° 4098-2018-UGELP</t>
  </si>
  <si>
    <t>ROY BENHY</t>
  </si>
  <si>
    <t>VILCA CHOQUEHUANCA, ROY BENHY</t>
  </si>
  <si>
    <t>1071715418</t>
  </si>
  <si>
    <t>71715418</t>
  </si>
  <si>
    <t>QUISPE APAZA, ROSA</t>
  </si>
  <si>
    <t>VELASQUEZ CRUZ, JULIO</t>
  </si>
  <si>
    <t>LIMACHI JARECA, EFRAIN</t>
  </si>
  <si>
    <t>ENCARGATURA DE:CONDORI MANZANO, WILI OCTAVIO, Resolución Nº -</t>
  </si>
  <si>
    <t>AQUINO APAZA, SANTOS ANGEL</t>
  </si>
  <si>
    <t>CHALCO UGARTE, EDER CRISOLOGO</t>
  </si>
  <si>
    <t>ENCINAS TICONA, ADALID</t>
  </si>
  <si>
    <t>CALSIN CALLA, ARMANDO</t>
  </si>
  <si>
    <t>QUILCA LOPEZ, LICELI</t>
  </si>
  <si>
    <t>ALARCON TICONA, DANY HUMBERTO</t>
  </si>
  <si>
    <t>LICENCIA SIN GOCE DE HABER POR MOTIVOS PARTICULARES DE:TAPIA FERNANDEZ, VICENTE FERRER, Resolución N° 3485-2018</t>
  </si>
  <si>
    <t>URSULA PILAR</t>
  </si>
  <si>
    <t>QUISPE ESTOFANERO, URSULA PILAR</t>
  </si>
  <si>
    <t>1047614400</t>
  </si>
  <si>
    <t>47614400</t>
  </si>
  <si>
    <t>TAPIA FERNANDEZ, VICENTE FERRER</t>
  </si>
  <si>
    <t>BURGOS ARCE, AMBROSIA ODILA</t>
  </si>
  <si>
    <t>LUQUE MAMANI, NOLA NELY</t>
  </si>
  <si>
    <t>VASQUEZ HUANCA, JUAN LUIS</t>
  </si>
  <si>
    <t>APAZA CONDORI, VALERIO</t>
  </si>
  <si>
    <t>COLQUEHUANCA ROJO, LORGIO</t>
  </si>
  <si>
    <t>CRUZ TIQUILLOCA, JULIA ALICIA</t>
  </si>
  <si>
    <t>PAITAN APAZA, MARCO ANTONIO</t>
  </si>
  <si>
    <t>CUTIPA LLANQUE, OSWALDO</t>
  </si>
  <si>
    <t>GUILLEN SOSA, NARDY</t>
  </si>
  <si>
    <t>LLANOS BENITO, ROGELIO EFRAIN</t>
  </si>
  <si>
    <t>MAMANI CASTILLO, ALFONSO SERAPIO</t>
  </si>
  <si>
    <t>MEDINA GUTIERREZ, BETO CELESTINO</t>
  </si>
  <si>
    <t>CESE TEMPORAL (SANCION) DE:MEDINA GUTIERREZ, BETO CELESTINO, Resolución N° 4237-2018-UGELP</t>
  </si>
  <si>
    <t>EDWIN FAL</t>
  </si>
  <si>
    <t>QUISPE CRUZ, EDWIN FAL</t>
  </si>
  <si>
    <t>1001326440</t>
  </si>
  <si>
    <t>01326440</t>
  </si>
  <si>
    <t>MEDINA QUISPE, MAGDA LUISA</t>
  </si>
  <si>
    <t>QUISPE ALIAGA, ORFELINA MERCEDES</t>
  </si>
  <si>
    <t>QUISPE MAMANI, FREDDY LUCIO</t>
  </si>
  <si>
    <t>RODRIGUEZ CHAIÑA, NANCY</t>
  </si>
  <si>
    <t>SANGA CATUNTA, NILDA</t>
  </si>
  <si>
    <t>VASQUEZ LAURA, CARMEN EUGENIA</t>
  </si>
  <si>
    <t>VILCA GONZALES, CELESTINA PRUDENCIA</t>
  </si>
  <si>
    <t>YANARICO MONROY, SOFIA SILVIA</t>
  </si>
  <si>
    <t>CHURATA ROQUE, HUGO</t>
  </si>
  <si>
    <t>ZAPANA COLQUEHUANCA, CARMEN ROSA</t>
  </si>
  <si>
    <t>VELASQUEZ RODRIGUEZ, JUSTA</t>
  </si>
  <si>
    <t>ORTEGA MAYTA, ARLENY MARIA</t>
  </si>
  <si>
    <t>PACOMPIA FLORES, SONIA ELIZABETH</t>
  </si>
  <si>
    <t>SALAS SALAS, RAFAEL</t>
  </si>
  <si>
    <t>QUISPE MASCO, FELICIANO</t>
  </si>
  <si>
    <t>APAZA GOMEZ, HUGO WALTER</t>
  </si>
  <si>
    <t>QUENTA CHUQUIMIA, TEOFILO</t>
  </si>
  <si>
    <t>SOLIS AZANO, MARIO</t>
  </si>
  <si>
    <t>MAMANI TAPIA, JOVA HAYDEE</t>
  </si>
  <si>
    <t>CHOQUECOTA CENTENO, ELISA MARITZA</t>
  </si>
  <si>
    <t>TUNI VALDIVIA, ELIANA CLOTILDE</t>
  </si>
  <si>
    <t>BARRETO MAMANI, FILOMENA GLADYS</t>
  </si>
  <si>
    <t>MAMANI FLORES, RUVEN SAMUEL</t>
  </si>
  <si>
    <t>MENDOZA CHAMBILLA, AGUSTIN</t>
  </si>
  <si>
    <t>CRUZ VELASQUEZ, HUGO ANDRE</t>
  </si>
  <si>
    <t>NEIRA NUÑEZ, YOVANA MARLENY</t>
  </si>
  <si>
    <t>YENY LOURDES</t>
  </si>
  <si>
    <t>PEÑALOZA YUPANQUI, YENY LOURDES</t>
  </si>
  <si>
    <t>01342271</t>
  </si>
  <si>
    <t>LLANOS QUISPE, JOSE BERNARDO</t>
  </si>
  <si>
    <t>QUENALLATA MAMANI, MARINA</t>
  </si>
  <si>
    <t>VILLANUEVA PAREDES, JACKELINE DALIA</t>
  </si>
  <si>
    <t>ANCCO RAMOS, ZULMA KARIN</t>
  </si>
  <si>
    <t>CAPAQUIRA LAURA, ARIOSTO</t>
  </si>
  <si>
    <t>CONTRERAS FLORES, BETTY RAQUEL</t>
  </si>
  <si>
    <t>OLARTE ESPINOZA, EDUVIGES MARGOT</t>
  </si>
  <si>
    <t>MAMANI CURO, AMERICO</t>
  </si>
  <si>
    <t>CASTILLO FERNANDEZ, JUSTO PASCUAL</t>
  </si>
  <si>
    <t>LICENCIA SIN GOCE DE HABER POR MOTIVOS PARTICULARES DE:CASTILLO FERNANDEZ, JUSTO PASCUAL, Resolución N° 3364-2018</t>
  </si>
  <si>
    <t>WILSON JOE</t>
  </si>
  <si>
    <t>QUISPE GUTIERREZ, WILSON JOE</t>
  </si>
  <si>
    <t>1072261793</t>
  </si>
  <si>
    <t>72261793</t>
  </si>
  <si>
    <t>CCUNO MAMANI, SOLEDAD SILVIA</t>
  </si>
  <si>
    <t>CORONEL YANQUI, LOURDES VILMA</t>
  </si>
  <si>
    <t>QUILLA LUQUE, DAVID</t>
  </si>
  <si>
    <t>GONZALES CHURATA, LIVIA SILVIA</t>
  </si>
  <si>
    <t>HUACANI CALSIN, EMIGDIO</t>
  </si>
  <si>
    <t>CALSIN QUISPE, EDGAR SANDRO</t>
  </si>
  <si>
    <t>LICENCIA SIN GOCE DE HABER POR MOTIVOS PARTICULARES DE:CALSIN QUISPE, EDGAR SANDRO, Resolución N° 4306-2018-UGELP</t>
  </si>
  <si>
    <t>CCALLO BELIZARIO, PAUL</t>
  </si>
  <si>
    <t>1043309200</t>
  </si>
  <si>
    <t>43309200</t>
  </si>
  <si>
    <t>MARON ALFARO, LUZ MERY</t>
  </si>
  <si>
    <t>PACHECO QUISPE, DEMETRIO LUIS</t>
  </si>
  <si>
    <t>LOPE APAZA, HAYDE YSABEL</t>
  </si>
  <si>
    <t>TORRES MAMANI, MARIANO</t>
  </si>
  <si>
    <t>CHATA JILAJA, ROGELIO</t>
  </si>
  <si>
    <t>CALLE MAMANI, VICTOR</t>
  </si>
  <si>
    <t>ROQUE TITO, EDWARD</t>
  </si>
  <si>
    <t>QUISPE ROQUE, FELIX</t>
  </si>
  <si>
    <t>ROJAS BENAVIDEZ, FERNANDO RAFAEL</t>
  </si>
  <si>
    <t>FLORES AGUILAR, WILBER APARICIO</t>
  </si>
  <si>
    <t>APAZA ZUÑIGA, DANTE JAVIER</t>
  </si>
  <si>
    <t>FLORES ORDOÑEZ, SEGUNDO</t>
  </si>
  <si>
    <t>MAMANI MAMANI, DANIA LUZ</t>
  </si>
  <si>
    <t>MAMANI TICONA, EFRAIN SERAFIN</t>
  </si>
  <si>
    <t>QUISPE GUTIERREZ, JOSE LEON</t>
  </si>
  <si>
    <t>CURASI OLGUIN, ZORAIDA</t>
  </si>
  <si>
    <t>PARI ANDIA, GUILLERMO</t>
  </si>
  <si>
    <t>CARREON CALATAYUD, JUAN PABLO</t>
  </si>
  <si>
    <t>TITO MAMANI, JOSE</t>
  </si>
  <si>
    <t>TEJADA QUISPETUPA, GREGORIO</t>
  </si>
  <si>
    <t>QUISPE FLORES, TEODOCIA</t>
  </si>
  <si>
    <t>ARCE MAYTA, REGINA</t>
  </si>
  <si>
    <t>PAREDES QUISOCALA, MARIA TERESA</t>
  </si>
  <si>
    <t>HUANCA QUISPE, WALTER FREDY</t>
  </si>
  <si>
    <t>QUISPE JUAREZ, DAVID</t>
  </si>
  <si>
    <t>ALMONTE BONIFAZ, RIGOBERTO ANTONIO</t>
  </si>
  <si>
    <t>RAMOS VILCA, CELSO MOISES</t>
  </si>
  <si>
    <t>TAPIA QUISPE, LUZ MARINA</t>
  </si>
  <si>
    <t>FLORES MAMANI, ELIANA</t>
  </si>
  <si>
    <t>TICONA LIMA, ABRAHAM ROBERTO</t>
  </si>
  <si>
    <t>LUJAN COILA, MARIO</t>
  </si>
  <si>
    <t>APAZA MAMANI, BALTAZAR</t>
  </si>
  <si>
    <t>CAYRA MAMANI, SERGIO</t>
  </si>
  <si>
    <t>LICENCIA SIN GOCE DE HABER POR MOTIVOS PARTICULARES DE:CAYRA MAMANI, SERGIO, Resolución N° 4153-2018-UGELP</t>
  </si>
  <si>
    <t>TICONA MONROY, JOSE ANTONIO</t>
  </si>
  <si>
    <t>1001342698</t>
  </si>
  <si>
    <t>01342698</t>
  </si>
  <si>
    <t>CCARI USCAMAYTA, JOSE</t>
  </si>
  <si>
    <t>LICENCIA SIN GOCE DE HABER POR MOTIVOS PARTICULARES DE:CCARI USCAMAYTA, JOSE, Resolución N° 3343-2018</t>
  </si>
  <si>
    <t>MOLINA BUSTINZA, EDITH</t>
  </si>
  <si>
    <t>1041733381</t>
  </si>
  <si>
    <t>41733381</t>
  </si>
  <si>
    <t>CENTENO ROJAS, VIDALIO</t>
  </si>
  <si>
    <t>CONDORI CANO, ETELBULDO</t>
  </si>
  <si>
    <t>HUALLPACHOQUE QUISPE, ELIZA LORENA</t>
  </si>
  <si>
    <t>LICENCIA SIN GOCE DE HABER POR MOTIVOS PARTICULARES DE:TICONA MAQUERA, MARTIN, Resolución N° 3741-2018</t>
  </si>
  <si>
    <t>CONTRERAS MAMANI, YONY RICARDO</t>
  </si>
  <si>
    <t>TICONA MAQUERA, MARTIN</t>
  </si>
  <si>
    <t>MAMANI SUCAPUCA, ELMER</t>
  </si>
  <si>
    <t>VILCA SALAS, ARMANDO REMIGIO</t>
  </si>
  <si>
    <t>CHAMBI COLQUE, CARLOS BERNARDO</t>
  </si>
  <si>
    <t>APAZA CALLI, MIGUEL</t>
  </si>
  <si>
    <t>ZUBIETA VELASQUEZ, MAIDA SILVANA</t>
  </si>
  <si>
    <t>CASTILLO APAZA, EMILIO</t>
  </si>
  <si>
    <t>CATACORA DE AGUIRRE, ANTONIETA</t>
  </si>
  <si>
    <t>TICONA TITO, SONIA GABINA</t>
  </si>
  <si>
    <t>LAURA CURASI, AMELIA TOMASA</t>
  </si>
  <si>
    <t>ANCCO QUISPE, WILBERTO</t>
  </si>
  <si>
    <t>YUPANQUI ALMONTE, BETALIO ERNESTO</t>
  </si>
  <si>
    <t>PUMA MAMANI, SERAFIN</t>
  </si>
  <si>
    <t>ROJAS MAMANI, YANETH YESSICA</t>
  </si>
  <si>
    <t>BARRIOS RAMIREZ, RENE</t>
  </si>
  <si>
    <t>RAMOS SILVA, SERGIO GABRIEL</t>
  </si>
  <si>
    <t>SALAS FERNANDEZ, ROSA SENAIDA</t>
  </si>
  <si>
    <t>CURO VILCA, MIGUEL</t>
  </si>
  <si>
    <t>SOTO GALLEGOS, CLOTILDE LUCILA</t>
  </si>
  <si>
    <t>CCORI QUISPE, DORA HERMINIA</t>
  </si>
  <si>
    <t>MOLINA ARRAYA, JUANA VICTORIA</t>
  </si>
  <si>
    <t>LOZA RAMOS, MILTON</t>
  </si>
  <si>
    <t>HUMPIRI ALCOS, JULIAN</t>
  </si>
  <si>
    <t>FIGUEROA CHALLAPA, WILDER WINSLANDER</t>
  </si>
  <si>
    <t>FLORES FLORES, ROLANDO</t>
  </si>
  <si>
    <t>LIMACHI ZEBALLOS, CONSUELO ISABEL</t>
  </si>
  <si>
    <t>CCAMA LIPA, LUCY ANA</t>
  </si>
  <si>
    <t>QUISPE GALINDO, SEBASTIAN</t>
  </si>
  <si>
    <t>VALDEZ SOSA, LILA MARLINA</t>
  </si>
  <si>
    <t>ESPERILLA SARAVIA, MARINA</t>
  </si>
  <si>
    <t>GUTIERREZ CUTIPA, YONY</t>
  </si>
  <si>
    <t>HUMPIRI YUCRA, ELIANA VILMA</t>
  </si>
  <si>
    <t>PEÑALOZA CORDERO, JOSE ALEX</t>
  </si>
  <si>
    <t>CRUZ QUISPE, AMIRA ELIZABETH</t>
  </si>
  <si>
    <t>ARQUI CALIZAYA, GLORIA MARISOL</t>
  </si>
  <si>
    <t>UBICACION DE PROFESORES (de Directivo a Profesor) DE:CALDERON AROAPAZA, DAVID DAYMAN</t>
  </si>
  <si>
    <t>VELARDE COAQUIRA, ARNALDO</t>
  </si>
  <si>
    <t>LICENCIA SIN GOCE DE HABER POR MOTIVOS PARTICULARES DE:YUCRA QUISPE, GEMELO SULPICIO, Resolución N° 3723-2018</t>
  </si>
  <si>
    <t>GONZALES CORDOVA, MARLENY</t>
  </si>
  <si>
    <t>1010127827</t>
  </si>
  <si>
    <t>10127827</t>
  </si>
  <si>
    <t>YUCRA QUISPE, GEMELO SULPICIO</t>
  </si>
  <si>
    <t>TEBES MAMANI, NELLY</t>
  </si>
  <si>
    <t>FLORES SALAS, PAULINA</t>
  </si>
  <si>
    <t>MAMANI APAZA, MIGUEL</t>
  </si>
  <si>
    <t>PALOMINO FLORES, BEATRIZ</t>
  </si>
  <si>
    <t>VILCA TITO, GENARO</t>
  </si>
  <si>
    <t>SALAS VALVERDE, MIRYAM DOMINGA</t>
  </si>
  <si>
    <t>TOLEDO MAMANI, JUAN JOSE</t>
  </si>
  <si>
    <t>ENCARGATURA DE:VELARDE COAQUIRA, ARNALDO, Resolución Nº -</t>
  </si>
  <si>
    <t>PACHO MAMANI, ALFREDO</t>
  </si>
  <si>
    <t>CONDORI FLORES, JOVANY EMPERATRIZ</t>
  </si>
  <si>
    <t>AGUILAR CHURA, JOSE LUIS</t>
  </si>
  <si>
    <t>MAMANI COILA, EDGAR</t>
  </si>
  <si>
    <t>CAPQUEQUI HUARACHI, MARIO IGNACIO</t>
  </si>
  <si>
    <t>BARRIGA HINOJOSA, EDUARDO IGNACIO</t>
  </si>
  <si>
    <t>PONCE SOSA, ABELIA CARMEN</t>
  </si>
  <si>
    <t>MAMANI AQUINO, JUAN TEODORO</t>
  </si>
  <si>
    <t>VARGAS CASTILLO, GINO ENRICO</t>
  </si>
  <si>
    <t>BUSTINZA OCHOA, MARITZA SAEFFIT</t>
  </si>
  <si>
    <t>CASTILLO AYALA, YURY DELIO</t>
  </si>
  <si>
    <t>CHURAYRA CHURA, OLEGARIO HUBERT</t>
  </si>
  <si>
    <t>GUTIERREZ DEL PINO, MARCO ANTONIO</t>
  </si>
  <si>
    <t>MAMANI CONDORI, LEOPOLDO</t>
  </si>
  <si>
    <t>HERRERA PEREYRA, GONZALO AQUILINO</t>
  </si>
  <si>
    <t>VARGAS QUISPE, MARTHA MATILDE</t>
  </si>
  <si>
    <t>YANA QUISPE, LILY ZARAGONITA</t>
  </si>
  <si>
    <t>QUISPE PARICAHUA, HAYDEE</t>
  </si>
  <si>
    <t>MALMA CASTILLO, GUIDO RICARDO</t>
  </si>
  <si>
    <t>PACOMPIA GRANDE, ADRIANO</t>
  </si>
  <si>
    <t>PANCCA HUMPIRI, EULOGIO</t>
  </si>
  <si>
    <t>YUCRA YTO, WALTER HENRY</t>
  </si>
  <si>
    <t>FLORES DELGADO, GLORIA YAMILA</t>
  </si>
  <si>
    <t>MACEDO CALCINA, DIANETH INES</t>
  </si>
  <si>
    <t>MACEDO ARGANDOÑA, LIZBETH</t>
  </si>
  <si>
    <t>MAMANI RAFAEL, WALTER</t>
  </si>
  <si>
    <t>DURAN YUCRA, FREDY</t>
  </si>
  <si>
    <t>MACHACA COLQUEHUANCA, DANIEL GUIDO</t>
  </si>
  <si>
    <t>HUANCA MARRON, AURELIANO</t>
  </si>
  <si>
    <t>MAMANI VILCANQUI, JULIAN</t>
  </si>
  <si>
    <t>PEREZ APAZA, GLADYS MONICA</t>
  </si>
  <si>
    <t>PAUCAR GAMARRA, SIMON ILADIO</t>
  </si>
  <si>
    <t>PINEDA CASTRO, CESAR GREGORIO</t>
  </si>
  <si>
    <t>GUILLEN VALDEZ, YHONY</t>
  </si>
  <si>
    <t>QUISPE QUISPE, DOMINGO</t>
  </si>
  <si>
    <t>RUIZ CANO, EFRAIN</t>
  </si>
  <si>
    <t>MONROY APAZA, ALODIA</t>
  </si>
  <si>
    <t>CONDORI CHURA, PILAR SARA</t>
  </si>
  <si>
    <t>ANCCO GOMEZ, ENILDA</t>
  </si>
  <si>
    <t>CAHUI PANCA, ROBERTO</t>
  </si>
  <si>
    <t>PEÑALOZA CALLA, FRANCISCA</t>
  </si>
  <si>
    <t>MAMANI ALVAREZ, NORMA</t>
  </si>
  <si>
    <t>HUARAYA VILCA, MARITZA BRIGIDA</t>
  </si>
  <si>
    <t>QUISPE LEON, MARCIAL ADOLFO</t>
  </si>
  <si>
    <t>CARI VILCA, RICHARD</t>
  </si>
  <si>
    <t>SOTO QUISPE, GUSTAVO ADOLFO</t>
  </si>
  <si>
    <t>TISNADO PEREZ, FRANCISCA</t>
  </si>
  <si>
    <t>CAHUARI VELASQUEZ, ROLANDO HUGO</t>
  </si>
  <si>
    <t>COYLA PARI, ELIZABETH</t>
  </si>
  <si>
    <t>CALATAYUD GUTIERREZ, BERNARDINO</t>
  </si>
  <si>
    <t>FERNANDEZ PAYE, WASHINGTON EDGAR</t>
  </si>
  <si>
    <t>FLORES CONDORI, JUAN RENE</t>
  </si>
  <si>
    <t>CUTIPA AJROTA, JUAN WILSON</t>
  </si>
  <si>
    <t>FRIDA</t>
  </si>
  <si>
    <t>CALSINA COYLA, FRIDA</t>
  </si>
  <si>
    <t>01342506</t>
  </si>
  <si>
    <t>QUISPE CALIZAYA, JUAN CARLOS</t>
  </si>
  <si>
    <t>AQUINO CUTIPA, ALFREDO</t>
  </si>
  <si>
    <t>CUTIMBO PARILLO, DAMIAN</t>
  </si>
  <si>
    <t>BELLIDO DIAZ, DOMITILA</t>
  </si>
  <si>
    <t>GOMEZ BAILON, FAUSTO PONCIANO</t>
  </si>
  <si>
    <t>CACERES SARAVIA, JAVIER JESUS</t>
  </si>
  <si>
    <t>RAMIREZ CHOQUEHUANCA, EDWIN MERCEDES</t>
  </si>
  <si>
    <t>FLORES RAMOS, URSULA</t>
  </si>
  <si>
    <t>SALAS YATO, JUAN CARLOS</t>
  </si>
  <si>
    <t>MAMANI TISNADO, YEMIRA</t>
  </si>
  <si>
    <t>CHUQUIJA PACCO, DELFINA</t>
  </si>
  <si>
    <t>ESCOBAR RIVERA, WALTER</t>
  </si>
  <si>
    <t>GUILLEN SOSA, DORIS</t>
  </si>
  <si>
    <t>MAMANI FLORES, ENRIQUE</t>
  </si>
  <si>
    <t>MENENDEZ HANCCO, EDUARDO JULIAN</t>
  </si>
  <si>
    <t>ADUVIRI CASTILLO, EFRAIN</t>
  </si>
  <si>
    <t>PANDIA RAMOS, FELIPA</t>
  </si>
  <si>
    <t>PERALTA VASQUEZ, MANUEL EDGAR</t>
  </si>
  <si>
    <t>SALAS PILCO, BORIS KAREL</t>
  </si>
  <si>
    <t>PASACA PAMPA, REBECA</t>
  </si>
  <si>
    <t>AGUILAR QUISPE, YEMIRA</t>
  </si>
  <si>
    <t>QUISPE QUISPE, FLORENCIO PEDRO</t>
  </si>
  <si>
    <t>HUANCA GUERRA, MARCO ANTONIO</t>
  </si>
  <si>
    <t>GUTIERREZ FUENTES, FAUSTINA</t>
  </si>
  <si>
    <t>QUISPE COILA, FREDDY</t>
  </si>
  <si>
    <t>CUNO QUISPE, AGUSTIN RENEE</t>
  </si>
  <si>
    <t>MAMANI VILCA, PAULA SOLEDAD</t>
  </si>
  <si>
    <t>CALIZAYA QUISPE, CONCEPCION</t>
  </si>
  <si>
    <t>HOLGUIN SANCHO, ALEJANDRINA</t>
  </si>
  <si>
    <t>GONZALES LARUTA, JUAN ALFREDO</t>
  </si>
  <si>
    <t>BELIZARIO CONDORI, PRIMO FELICIANO</t>
  </si>
  <si>
    <t>PARI BARREDA, MARLENE MARITZA</t>
  </si>
  <si>
    <t>PINEDA LOPE, RICHARD</t>
  </si>
  <si>
    <t>LARUTA RODRIGUEZ, TOMAS NICANOR</t>
  </si>
  <si>
    <t>QUISPE APAZA, CALIXTO</t>
  </si>
  <si>
    <t>COPA CHURA, ALAN ALBERT PETER</t>
  </si>
  <si>
    <t>GUILLEN MACHICAO, ANA MARIA</t>
  </si>
  <si>
    <t>41231516</t>
  </si>
  <si>
    <t>MAMANI PUMA, ROSA LILIANA</t>
  </si>
  <si>
    <t>CRUZ MAMANI, RICARDO GUILLERMO</t>
  </si>
  <si>
    <t>ESCALANTE GUTIERREZ, VICENTE FREDDY</t>
  </si>
  <si>
    <t>CHURA ABARCA, WENCESLAO</t>
  </si>
  <si>
    <t>QUISPE ZAPATA, MARIELA</t>
  </si>
  <si>
    <t>MAMANI CURASI, ERNESTO EDGAR</t>
  </si>
  <si>
    <t>CACERES LINO, LUIS EFRAIN</t>
  </si>
  <si>
    <t>PINEDA AGRAMONTE, ARACELY OLGA</t>
  </si>
  <si>
    <t>MARIACA CANAZA, MILDAR DIANNY</t>
  </si>
  <si>
    <t>LICENCIA SIN GOCE DE HABER POR MOTIVOS PARTICULARES DE:MARIACA CANAZA, MILDAR DIANNY, Resolución N° 3267-2018</t>
  </si>
  <si>
    <t>AYDEE</t>
  </si>
  <si>
    <t>OHA MAMANI, AYDEE</t>
  </si>
  <si>
    <t>1043425861</t>
  </si>
  <si>
    <t>43425861</t>
  </si>
  <si>
    <t>GUTIERREZ PARI, VICTOR RAUL</t>
  </si>
  <si>
    <t>CESE TEMPORAL (SANCION) DE:MAMANI TICONA, NELSON, Resolución N° 4484-2018</t>
  </si>
  <si>
    <t>MAMANI TICONA, NELSON</t>
  </si>
  <si>
    <t>COAQUIRA CAHUI, ESTEBAN</t>
  </si>
  <si>
    <t>DIAZ QUISPE, LIOCARION</t>
  </si>
  <si>
    <t>RAMOS PARQUI, ANASTASIO</t>
  </si>
  <si>
    <t>ORDOÑEZ CONDORI, HUGO HITLER</t>
  </si>
  <si>
    <t>MAQUERA HUAYCANI, ENGELBER</t>
  </si>
  <si>
    <t>QUISPE HAÑARI, URIEL ALEX</t>
  </si>
  <si>
    <t>SANDOVAL CONDORI, LIVIA FRANCISCA</t>
  </si>
  <si>
    <t>HURTADO CABRERA, MAGALY MONICA</t>
  </si>
  <si>
    <t>RODRIGUEZ MENDOZA, EDWARD</t>
  </si>
  <si>
    <t>MULLUNI TICONA, YUDY</t>
  </si>
  <si>
    <t>CALIZAYA GOMEZ, JOSE ORIEL</t>
  </si>
  <si>
    <t>QUISPE FLORES, LOURDES MARCELINA</t>
  </si>
  <si>
    <t>AROSQUIPA IBAÑEZ, RONALD ALBERTO</t>
  </si>
  <si>
    <t>ARMAZA MONTESINOS, MARCO ANTONIO</t>
  </si>
  <si>
    <t>CHAMBI MAMANI, MIGUEL AURELIO</t>
  </si>
  <si>
    <t>APAZA PUMA, GERMAN</t>
  </si>
  <si>
    <t>CHOQUEHUANCA LIMA, LOURDES</t>
  </si>
  <si>
    <t>FLORES QUISPE, GENARO</t>
  </si>
  <si>
    <t>QUISPE GODOY, ROBERTO FELIX</t>
  </si>
  <si>
    <t>QUISPE TITO, ZENAIDA</t>
  </si>
  <si>
    <t>MONTESINOS MENDOZA, GRIMALDO</t>
  </si>
  <si>
    <t>GARANBEL SOTO, SILVIA</t>
  </si>
  <si>
    <t>PIEDRA BENAVIDES, MARY LUZ</t>
  </si>
  <si>
    <t>MAMANI CONDORI, ZENON VIDAL</t>
  </si>
  <si>
    <t>FLORES FLORES, LUZ MARINA</t>
  </si>
  <si>
    <t>LICENCIA SIN GOCE DE HABER POR MOTIVOS PARTICULARES DE:PEREZ PARI, CARMEN ROSA, Resolución N° 4215-2018-UGELP</t>
  </si>
  <si>
    <t>FLORES CCAPACCA, ROSA MARIA</t>
  </si>
  <si>
    <t>1041966817</t>
  </si>
  <si>
    <t>41966817</t>
  </si>
  <si>
    <t>PEREZ PARI, CARMEN ROSA</t>
  </si>
  <si>
    <t>CUNO CUTIPA, ESTHER EUGENIA</t>
  </si>
  <si>
    <t>QUISPE CURASI, EDWIN CLEY</t>
  </si>
  <si>
    <t>LUQUE BUSTINZA, MARLENI JULIA</t>
  </si>
  <si>
    <t>CCAMA CCAMA, OFILIA LOURDES</t>
  </si>
  <si>
    <t>POLLOYQUERI CHAMBILLA, ESAU ELI</t>
  </si>
  <si>
    <t>CALISAYA GARCIA, EDGAR ARMANDO</t>
  </si>
  <si>
    <t>LICOTA COAQUIRA, LUCIA</t>
  </si>
  <si>
    <t>CABRERA MENDOZA, SUSANA</t>
  </si>
  <si>
    <t>CAHUANA MAMANI, JULIA ESPERANZA</t>
  </si>
  <si>
    <t>CALLACONDO PALACIOS, EFRAIN</t>
  </si>
  <si>
    <t>ALLCCA CONDORI, BEATRIZ</t>
  </si>
  <si>
    <t>MAMANI FLORES, CARMEN</t>
  </si>
  <si>
    <t>CHIPANA TARQUI, ASCENCIO</t>
  </si>
  <si>
    <t>FLORES QUISPE, SINDY DEYSI</t>
  </si>
  <si>
    <t>RODRIGUEZ ASQUI, ORLANDO</t>
  </si>
  <si>
    <t>QUISPE LLANO, ERNESTO URIEL</t>
  </si>
  <si>
    <t>RAMOS LIENDO, MARIA SOLEDAD</t>
  </si>
  <si>
    <t>ROJAS NINA, ENRIQUETA CARMELA</t>
  </si>
  <si>
    <t>BAZAN CONDORENA, JULIO CESAR</t>
  </si>
  <si>
    <t>VENEGAS GOMEZ, AMELIA</t>
  </si>
  <si>
    <t>VILLASANTE APAZA, ANTONIO GERMAN</t>
  </si>
  <si>
    <t>SUAÑA MUÑOZ, MARIA ELENA</t>
  </si>
  <si>
    <t>FERNANDEZ GUTIERREZ, MARIA CONCEPCION</t>
  </si>
  <si>
    <t>MENDOZA AROQUIPA, ANGELICA LOURDES</t>
  </si>
  <si>
    <t>SULLCA QUISPE, GODOFREDO VICTORIANO</t>
  </si>
  <si>
    <t>CRUZ CHOQUE, MARIO ROGER</t>
  </si>
  <si>
    <t>ALBARRACIN MAMANI, CARMEN ISABEL</t>
  </si>
  <si>
    <t>CAMA CACHICATARI, MAXIMA DIONISIA</t>
  </si>
  <si>
    <t>CHOQUEHUANCA AROCUTIPA, SABINO</t>
  </si>
  <si>
    <t>MAMANI CRUZ, ISIDRO</t>
  </si>
  <si>
    <t>ARIAS CALLA, PASCUAL</t>
  </si>
  <si>
    <t>PEREZ MORENO, MIGUEL ANGEL</t>
  </si>
  <si>
    <t>CONDORI ROQUE, JAVIER</t>
  </si>
  <si>
    <t>SUPO APAZA, ELMER</t>
  </si>
  <si>
    <t>VIDAL INCACUTIPA, HUGO WALTER</t>
  </si>
  <si>
    <t>MARON SEGURA, ANDRES ABELINO</t>
  </si>
  <si>
    <t>JIMENEZ CONDORI, ERNESTO</t>
  </si>
  <si>
    <t>PEREZ MOROCCO, NILDA</t>
  </si>
  <si>
    <t>47233597</t>
  </si>
  <si>
    <t>PERCCA QUISPE, WILFREDO RAUL</t>
  </si>
  <si>
    <t>FLORES HUISA, CELESTINO</t>
  </si>
  <si>
    <t>MAMANI YUCRA, CRISTINA</t>
  </si>
  <si>
    <t>CHOQUECOTA ARUATA, VITALIA</t>
  </si>
  <si>
    <t>VERA GUTIERREZ, ULISES</t>
  </si>
  <si>
    <t>HUANCA QUISPE, SERAPIO</t>
  </si>
  <si>
    <t>VALDEZ CRUZ, ADAN</t>
  </si>
  <si>
    <t>MAMANI CANQUI, ERNESTO</t>
  </si>
  <si>
    <t>FLORES PUMA, SALOMON</t>
  </si>
  <si>
    <t>AROAPAZA QUISPE, ROSMERY GABRIELA</t>
  </si>
  <si>
    <t>YUGRA POMA, SANTIAGO</t>
  </si>
  <si>
    <t>RAMOS CHOQUEJAHUA, YUDY ROCIO</t>
  </si>
  <si>
    <t>CRUZ LOPEZ, MARCELINA ELSA</t>
  </si>
  <si>
    <t>CHAHUARES SOSA, MARINA SOLEDAD</t>
  </si>
  <si>
    <t>MAMANCHURA CCOPA, MATEO DEMETRIO</t>
  </si>
  <si>
    <t>NUÑEZ RAMOS, MARIA DEL CARMEN</t>
  </si>
  <si>
    <t>ALMANZA LUNA, OSCAR</t>
  </si>
  <si>
    <t>MERMA CARDENAS, JACINTO TEODORO</t>
  </si>
  <si>
    <t>MAMANI HILARI, ARMANDO</t>
  </si>
  <si>
    <t>CHOQUE PALLI, FLORENTINO MARIO</t>
  </si>
  <si>
    <t>COQUEÑA MAYTA, ELIZABETH</t>
  </si>
  <si>
    <t>ADUVIRI CASTILLO, WILFREDO</t>
  </si>
  <si>
    <t>CHINO VILCA, PERCY MARCELO</t>
  </si>
  <si>
    <t>CACERES QUENTA, CEDONIO</t>
  </si>
  <si>
    <t>FLORES MARCA, ELOY BRINDISI</t>
  </si>
  <si>
    <t>CARRION YAGUNO, PETRY FLORENCIA</t>
  </si>
  <si>
    <t>QUIÑONEZ QUISPE, VIDAL</t>
  </si>
  <si>
    <t>GARCIA QUISPE, MAGEN LUIS</t>
  </si>
  <si>
    <t>ALVAREZ QUISPE, YANET</t>
  </si>
  <si>
    <t>PINEDA AGUILAR, ROSA MARIA</t>
  </si>
  <si>
    <t>LICENCIA SIN GOCE DE HABER POR MOTIVOS PARTICULARES DE:ZEA HUARAYA, CARLOS, Resolución N° 3348-2018</t>
  </si>
  <si>
    <t>CHINO MAQUERA, INES</t>
  </si>
  <si>
    <t>ZEA HUARAYA, CARLOS</t>
  </si>
  <si>
    <t>ARIZABAL GUZMAN, MARILU MARLENE</t>
  </si>
  <si>
    <t>FLORES QUISPE, FAUSTO</t>
  </si>
  <si>
    <t>JORGE CASTRO, ROSENDO</t>
  </si>
  <si>
    <t>PACOMPIA BELIZARIO, EDGAR</t>
  </si>
  <si>
    <t>GALLEGOS ROJAS, JOSE RICARDO</t>
  </si>
  <si>
    <t>CHAYÑA PINO, ANIBAL</t>
  </si>
  <si>
    <t>HUARACHI VILCA, MELQUIADES</t>
  </si>
  <si>
    <t>FLORES PUMA, LOLO</t>
  </si>
  <si>
    <t>VILCANQUI CAPAQUIRA, EDGAR</t>
  </si>
  <si>
    <t>MURILLO ARANA, YOLANDA</t>
  </si>
  <si>
    <t>LEYVA PENALOZA, MARCO ANTONIO</t>
  </si>
  <si>
    <t>CARTAGENA UMIRI, ROBERTO</t>
  </si>
  <si>
    <t>CASTILLO ZAGA, IRENE</t>
  </si>
  <si>
    <t>CCOPA QUISPE, SYDDNE MILAGROS</t>
  </si>
  <si>
    <t>CONTRERAS CASTAÑEDA, MANUEL</t>
  </si>
  <si>
    <t>SALAS TURPO, YOLANDA</t>
  </si>
  <si>
    <t>TITALO CCAMA, LAURECIO</t>
  </si>
  <si>
    <t>ALANIA PACOVILCA, ADRIANA</t>
  </si>
  <si>
    <t>PERALTA YUJRA VDA DE QUISPE, VIVIANA</t>
  </si>
  <si>
    <t>QUISPE FLORES, RENE PASCUAL</t>
  </si>
  <si>
    <t>CCAMA GAMARRA, EDITH OLIVIA</t>
  </si>
  <si>
    <t>ZENTENO VELASQUEZ, LUIS</t>
  </si>
  <si>
    <t>QUISPE VERA, JESUS</t>
  </si>
  <si>
    <t>QUISPE ANDIA, SANTIAGO RUBEN</t>
  </si>
  <si>
    <t>ACHATA FERNANDEZ, ENCARNACION BETOHSABE</t>
  </si>
  <si>
    <t>CAHUANA QUISPE, JESUS</t>
  </si>
  <si>
    <t>HILASACA PAUCARA, ADOLFO</t>
  </si>
  <si>
    <t>CALLI CHATA, PERCY LENIN</t>
  </si>
  <si>
    <t>AQUISE ZAIRA, VALERIO ETERIO</t>
  </si>
  <si>
    <t>ALEMAN CRUZ, FELICITAS MARINA</t>
  </si>
  <si>
    <t>CALLATA FLORES, PABLO POLICARPIO</t>
  </si>
  <si>
    <t>TITO QUISPE, CARMEN</t>
  </si>
  <si>
    <t>CHARAJA DEZA, LILIA HELENA</t>
  </si>
  <si>
    <t>CHOQUE BORDA, HONORATO</t>
  </si>
  <si>
    <t>CHURA TARQUI, SABAS</t>
  </si>
  <si>
    <t>CONDORI ANCHAPURI, CELIA</t>
  </si>
  <si>
    <t>LICENCIA SIN GOCE DE HABER POR MOTIVOS PARTICULARES DE:CONDORI RIOS, MARIA MERCEDES, Resolución N° 3687-2018</t>
  </si>
  <si>
    <t>OMAR ZIF</t>
  </si>
  <si>
    <t>CCAMA AROCUTIPA, OMAR ZIF</t>
  </si>
  <si>
    <t>1043015530</t>
  </si>
  <si>
    <t>43015530</t>
  </si>
  <si>
    <t>CONDORI RIOS, MARIA MERCEDES</t>
  </si>
  <si>
    <t>LEON ESCOBEDO, NELLY YESSICA</t>
  </si>
  <si>
    <t>LOPEZ NAHUINCHA, BLANCA DIANETH</t>
  </si>
  <si>
    <t>MARTINEZ YUCRA, JOVA PAULINA</t>
  </si>
  <si>
    <t>LLUTARI COAQUIRA, VIGILIA ANA</t>
  </si>
  <si>
    <t>PAXI COAQUIRA, EQUICIO RUFINO</t>
  </si>
  <si>
    <t>LICENCIA SIN GOCE DE HABER POR MOTIVOS PARTICULARES DE:CASA COILA, MANUELA DAISHY, Resolución N° 3389-2018</t>
  </si>
  <si>
    <t>CANAZA ESPILLICO, EPIFANIA</t>
  </si>
  <si>
    <t>1001843781</t>
  </si>
  <si>
    <t>01843781</t>
  </si>
  <si>
    <t>CASA COILA, MANUELA DAISHY</t>
  </si>
  <si>
    <t>ENCARGATURA DE:QUISPE ANDIA, SANTIAGO RUBEN, Resolución Nº -</t>
  </si>
  <si>
    <t>CABRERA PERCCA, CAROLINA</t>
  </si>
  <si>
    <t>QUISPE APAZA, BASILIO</t>
  </si>
  <si>
    <t>MELO CHOQUE, CARLOS PAULINO</t>
  </si>
  <si>
    <t>ALANIA PACOVILCA, ANASTACIO</t>
  </si>
  <si>
    <t>VELASQUEZ MAMANI, WILBER MAURICIO</t>
  </si>
  <si>
    <t>TICONA GONZALES, ROSENDO</t>
  </si>
  <si>
    <t>PACORI QUILCA, JULIO CESAR</t>
  </si>
  <si>
    <t>VILLALTA MOLLEHUANCA, EDMUNDA</t>
  </si>
  <si>
    <t>CRUZ CAPACOILA, ANDRES ALFREDO</t>
  </si>
  <si>
    <t>TITO QUISPE, JUAN JOSE</t>
  </si>
  <si>
    <t>CHOQUE ATAHUACHI, JAIME ANIBAL</t>
  </si>
  <si>
    <t>MOLLO QUIJO, EFRAIN</t>
  </si>
  <si>
    <t>LLANOS AYNA, AUGUSTO</t>
  </si>
  <si>
    <t>RAMOS QUISPE, ELIA LICELY</t>
  </si>
  <si>
    <t>MAQUERA ARO, FRANCISCO</t>
  </si>
  <si>
    <t>BUTRON BUTRON, MARIA SANTOS</t>
  </si>
  <si>
    <t>CABRERA VILCA, EDITH LEONOR</t>
  </si>
  <si>
    <t>COLQUE TICONA, MARCO ANTONIO</t>
  </si>
  <si>
    <t>CHINO CALLI, DANIEL OSCAR</t>
  </si>
  <si>
    <t>RIVERA VILCASA, EDILBERTO</t>
  </si>
  <si>
    <t>ZAIRA BURGOS, LOURDES SEVERIANA</t>
  </si>
  <si>
    <t>MAMANI MAMANI, BASILIO</t>
  </si>
  <si>
    <t>INCACUTIPA JACINTA, LUDY KARIN</t>
  </si>
  <si>
    <t>LOPEZ CRUZ, JOHN CHARLES</t>
  </si>
  <si>
    <t>CARRERA CUTIPA, EFRAIN</t>
  </si>
  <si>
    <t>GOMEZ ARI, EULOGIO</t>
  </si>
  <si>
    <t>COAPAZA QUISPE, GENOVEVA</t>
  </si>
  <si>
    <t>CONDORI ORTEGA, SUSANA</t>
  </si>
  <si>
    <t>LA ROSA PULLUYQUERI, ELMER FREDDY</t>
  </si>
  <si>
    <t>ZEA HUMPIRE, DARIO PAULINO</t>
  </si>
  <si>
    <t>VILCA LLANOS, JOSE AURELIO</t>
  </si>
  <si>
    <t>GALLEGOS TISNADO, MIDWUARD GABRIEL</t>
  </si>
  <si>
    <t>TICONA MAMANI, HECTOR CIRILO</t>
  </si>
  <si>
    <t>RENUNCIA DE DESIGNACION COMO DIRECTIVO DE I.E. (R.S.G. Nº 1551-2014) DE : HUANCA QUENAYA, ALEJANDRO</t>
  </si>
  <si>
    <t>FRISANCHO AGUIRRE, VILMA JUDITH</t>
  </si>
  <si>
    <t>ENCARGATURA DE:FRISANCHO AGUIRRE, VILMA JUDITH, Resolución Nº -</t>
  </si>
  <si>
    <t>RODRIGUEZ CONDORI, GLORIA MARGOT</t>
  </si>
  <si>
    <t>ALFEREZ CHACON, FREDDY PAPIN</t>
  </si>
  <si>
    <t>ESPINOZA APAZA, MERY</t>
  </si>
  <si>
    <t>ESPINOZA VILCA, APOLINAR ROGER</t>
  </si>
  <si>
    <t>PACHO MAMANI, ALCIDES</t>
  </si>
  <si>
    <t>MAMANI NINA, ISABEL JESSICA</t>
  </si>
  <si>
    <t>LICENCIA SIN GOCE DE HABER POR MOTIVOS PARTICULARES DE:MAMANI NINA, ISABEL JESSICA, Resolución N° 4156-2018-UGELP</t>
  </si>
  <si>
    <t>SUCAPUCA FLORES, JAIME REYNALDO</t>
  </si>
  <si>
    <t>MAMANI CURASI, JORGE HERNAN</t>
  </si>
  <si>
    <t>PEZO PAREDES, MARIA ANGELICA</t>
  </si>
  <si>
    <t>ESTRADA RODRIGUEZ, MARIBEL</t>
  </si>
  <si>
    <t>QUISPE CHAVEZ, SIXTO</t>
  </si>
  <si>
    <t>QUISPE VILCA, PEDRO ROMAN</t>
  </si>
  <si>
    <t>HUMPIRI COLQUE, JULIO CESAR</t>
  </si>
  <si>
    <t>CARPIO VARGAS, MERY</t>
  </si>
  <si>
    <t>ENCARGATURA DE FUNCIONES COMO COORDINADOR PEDAGOGICO JEC DE CARPIO VARGAS, MERY, Resolución N° EXP. 32271</t>
  </si>
  <si>
    <t>CCOPA REBOLLO, DAVID WILBER</t>
  </si>
  <si>
    <t>MACHACA APAZA, LIANNE CADNIS</t>
  </si>
  <si>
    <t>APAZA JIMENEZ, WILLIAN ERICK</t>
  </si>
  <si>
    <t>APAZA CONDORI, ZENON</t>
  </si>
  <si>
    <t>MAMANI IRURI, PERCY</t>
  </si>
  <si>
    <t>ESCOBAR LOPE, JUAN</t>
  </si>
  <si>
    <t>QUISPE VILCA, SONIA BERNARDINA</t>
  </si>
  <si>
    <t>ANTEZANA BUSTINZA, GILMA ROSARIO</t>
  </si>
  <si>
    <t>PATRICIO TINTAYA, HECTOR</t>
  </si>
  <si>
    <t>TACCA PARI, RODOLFO</t>
  </si>
  <si>
    <t>CANAZA QUISPE, BERNARDINO DIONISIO</t>
  </si>
  <si>
    <t>FLORES DUEÑAS, MELECIO</t>
  </si>
  <si>
    <t>CALISAYA SILVA, MARY</t>
  </si>
  <si>
    <t>CRUZ ALVAREZ, ROXANA</t>
  </si>
  <si>
    <t>VILCA MARIN, FELIPE</t>
  </si>
  <si>
    <t>VILCA ACEITUNO, SIMON</t>
  </si>
  <si>
    <t>CHALCO VELAZCO, HECTOR</t>
  </si>
  <si>
    <t>ROQUE ESPINOZA, GRYSSET</t>
  </si>
  <si>
    <t>NINA PARI, GINA ZULMA</t>
  </si>
  <si>
    <t>ESTEVA APAZA, MAGALY</t>
  </si>
  <si>
    <t>UBICACION DE PROFESORES (de Directivo a Profesor) DE:ORTEGA MAMANI, NELIDA</t>
  </si>
  <si>
    <t>COAQUIRA VERA, LIDIA MARINA</t>
  </si>
  <si>
    <t>COAQUIRA CONDORI, NELLY</t>
  </si>
  <si>
    <t>LUNA AQUISE, JESUS ARNULFO</t>
  </si>
  <si>
    <t>RUELAS LUQUE, ANDRES</t>
  </si>
  <si>
    <t>CANSAYA INOFUENTE, ROLANDO ALBERTO</t>
  </si>
  <si>
    <t>ROQUE QUISPE, HUGO FIDEL</t>
  </si>
  <si>
    <t>GUTIERREZ GOMEZ, ISAIAS VIDAL</t>
  </si>
  <si>
    <t>PALAZUELOS MAMANI, SAUL FERNANDO</t>
  </si>
  <si>
    <t>MAMANI HUMPIRI, WILLY FREDDY</t>
  </si>
  <si>
    <t>SANCHEZ MACHICAO, LEONEL ANGEL</t>
  </si>
  <si>
    <t>CHOQUE AROAPAZA, FLORENTINO ELIAS</t>
  </si>
  <si>
    <t>TORRES FLORES, MAURO TEOFILO</t>
  </si>
  <si>
    <t>VARGAS MAMANI, ROSENDO</t>
  </si>
  <si>
    <t>RAMOS PARIPANCA, TEODORA</t>
  </si>
  <si>
    <t>ALBERTO MANZANO, FELIPE</t>
  </si>
  <si>
    <t>CALDERON RAMOS, RAUL</t>
  </si>
  <si>
    <t>ZEA CHURATA, MARTINA GLADYS</t>
  </si>
  <si>
    <t>DE LA RIVA ARAGON, OCTAVIO BENEDICTO</t>
  </si>
  <si>
    <t>APAZA CABRERA, JOHN CARLOS</t>
  </si>
  <si>
    <t>GUTIERREZ ESCARCENA, JULIAN</t>
  </si>
  <si>
    <t>SUPO GALLEGOS, ADRIAN</t>
  </si>
  <si>
    <t>CASTILLO BARRIGA, MARCELA</t>
  </si>
  <si>
    <t>MACHICAO CALDERON, AMPARO</t>
  </si>
  <si>
    <t>PALLARA TORRES, JESUS GREGORIO</t>
  </si>
  <si>
    <t>GALINDO ARPASI, MARIBEL</t>
  </si>
  <si>
    <t>SILVA PACOVILCA, SALVADOR</t>
  </si>
  <si>
    <t>RAMOS MAMANI, TEODORO</t>
  </si>
  <si>
    <t>MAMANI PARI, GABRIELA YENNY</t>
  </si>
  <si>
    <t>SARMIENTO ANCALLE, SONIA EDIT</t>
  </si>
  <si>
    <t>TICONA GOMEZ, PEDRO DAMASO</t>
  </si>
  <si>
    <t>GALINDO SILVA, ANTONIO DONALD</t>
  </si>
  <si>
    <t>YANARICO MONROY, VICTOR DAMIAN</t>
  </si>
  <si>
    <t>CHAYÑA CONDORI, LEYLA</t>
  </si>
  <si>
    <t>SARMIENTO CONDORI, JAIME</t>
  </si>
  <si>
    <t>ANCCO DURAN, MARUTAS</t>
  </si>
  <si>
    <t>LICENCIA SIN GOCE DE HABER POR MOTIVOS PARTICULARES DE:ANCCO DURAN, MARUTAS, Resolución N° 4155-2018-UGELP</t>
  </si>
  <si>
    <t>CABRERA LLUTARI, YANET YOVANA</t>
  </si>
  <si>
    <t>MACHACA MENDOZA, EDWIN</t>
  </si>
  <si>
    <t>QUICAÑO CHURA, NORMA</t>
  </si>
  <si>
    <t>PEREZ CHAIÑA, ROXANA</t>
  </si>
  <si>
    <t>BUTRON FLOREZ, HUGO CESAR</t>
  </si>
  <si>
    <t>HOLGUIN ILLACUTIPA, MARILY</t>
  </si>
  <si>
    <t>GARNICA LIMACHI, DEYSI CAROLA</t>
  </si>
  <si>
    <t>SUCAPUCA CASTILLO, SEBASTIAN</t>
  </si>
  <si>
    <t>ALARCON FUENTES, SERGIO HERNAN</t>
  </si>
  <si>
    <t>LICENCIA SIN GOCE DE HABER POR DESEMPEÑO DE FUNCION PUBLICA DE:RAMOS GUERRA, PAULINO RAMON, Resolución N° 3473-2018</t>
  </si>
  <si>
    <t>PAREDES PINTO, YONY YASMANI</t>
  </si>
  <si>
    <t>RAMOS GUERRA, PAULINO RAMON</t>
  </si>
  <si>
    <t>QUISPE ARPASI, MERY BEATRIZ</t>
  </si>
  <si>
    <t>FLORES VASQUEZ, CARMELO</t>
  </si>
  <si>
    <t>ORDOÑO MAMANI, ALBERTO</t>
  </si>
  <si>
    <t>CONDORI CARITA, PEDRO</t>
  </si>
  <si>
    <t>GALLEGOS TISNADO, RONALD YESHID</t>
  </si>
  <si>
    <t>FLORES VELASQUEZ, EDWIN FIDEL</t>
  </si>
  <si>
    <t>HUANCA MIRANDA, JUSTER</t>
  </si>
  <si>
    <t>QUIÑONEZ FERNANDEZ, OSCAR</t>
  </si>
  <si>
    <t>FLORES MEDINA, GILBERTO ALFONSO</t>
  </si>
  <si>
    <t>CACERES PAURO, WILLY WILSON</t>
  </si>
  <si>
    <t>CHAMBILLA YUPANQUI, MARINA</t>
  </si>
  <si>
    <t>ROJAS BUSTINZA, LIZARDO</t>
  </si>
  <si>
    <t>MAMANI CHOQUEHUANCA, RAUL SILVERIO</t>
  </si>
  <si>
    <t>CUNO FLORES, MAXIMILIANA</t>
  </si>
  <si>
    <t>FLORES CHECALLA, ROSENDO ROGELIO</t>
  </si>
  <si>
    <t>GOMEZ ACHOCALLA, PEDRO LEON</t>
  </si>
  <si>
    <t>PARI MAMANI, HUGO</t>
  </si>
  <si>
    <t>SANCHEZ VIZCARRA, JAVIER RICARDO</t>
  </si>
  <si>
    <t>LUPACA LUPACA, VICTOR</t>
  </si>
  <si>
    <t>MARON MAMANI, LUIS</t>
  </si>
  <si>
    <t>ASCENCIO MAMANI, LUIS APOLINARIO</t>
  </si>
  <si>
    <t>ARUHUANCA AROAPAZA, ARTURO</t>
  </si>
  <si>
    <t>MAMANI CHOQUE, ELVIRA</t>
  </si>
  <si>
    <t>CAHUANA QUISPE, NOEMY</t>
  </si>
  <si>
    <t>LLANOS FLORES, ESTEBAN</t>
  </si>
  <si>
    <t>LUJANO RAMOS, OSCAR</t>
  </si>
  <si>
    <t>QUISPE PANCA, MARIA GENOVEVA</t>
  </si>
  <si>
    <t>RAMOS GUTIERREZ, SATURNINO</t>
  </si>
  <si>
    <t>PONCE CHECALLA, DEMETRIO VICENTE</t>
  </si>
  <si>
    <t>MAMANI MAYTA, EDWIN OCTAVIO</t>
  </si>
  <si>
    <t>LLANOS NAYRA, CAMILO</t>
  </si>
  <si>
    <t>MAMANCHURA PAYE, SANTIAGO</t>
  </si>
  <si>
    <t>QUISPE CALIZAYA, LUZ ELIANA</t>
  </si>
  <si>
    <t>QUISPE QUISPE, PERCY</t>
  </si>
  <si>
    <t>GARCIA SUCAPUCA, NOE EFRAIN</t>
  </si>
  <si>
    <t>ARAZOLA FLORES, JORGE</t>
  </si>
  <si>
    <t>CHURA APAZA, GLADIS ESPERANZA</t>
  </si>
  <si>
    <t>QUISPE ANCCO, MAGDA</t>
  </si>
  <si>
    <t>FLORES ARPASI, SAUL</t>
  </si>
  <si>
    <t>DUEÑAS MANCHA, TONY UBALDO</t>
  </si>
  <si>
    <t>DURAN FERNANDEZ, AMALIA</t>
  </si>
  <si>
    <t>APAZA CHURICO, MARIO VICENTE</t>
  </si>
  <si>
    <t>CAHUI OHA, FELIX</t>
  </si>
  <si>
    <t>CHALLO MERMA, LUIS ALBINO</t>
  </si>
  <si>
    <t>LICENCIA SIN GOCE DE HABER POR MOTIVOS PARTICULARES DE:CHALLO MERMA, LUIS ALBINO, Resolución N° 4560-2018-UGELP</t>
  </si>
  <si>
    <t>JAVIER CHOQUEHUAYTA, JOHN</t>
  </si>
  <si>
    <t>RODRIGUEZ PINEDA, MAGDA JUDITH</t>
  </si>
  <si>
    <t>TIQUILLOCA PALOMINO, ALFREDO</t>
  </si>
  <si>
    <t>LUQUE LOPEZ, MARLENY</t>
  </si>
  <si>
    <t>PAREDES CHECALLA, SILVIA ELSA</t>
  </si>
  <si>
    <t>RAMOS MAMANI, FRANCISCO</t>
  </si>
  <si>
    <t>TICONA SALAS, JULIA</t>
  </si>
  <si>
    <t>ZAPANA NUÑEZ, WALTER</t>
  </si>
  <si>
    <t>NINA PINO, JUAN MANUEL</t>
  </si>
  <si>
    <t>CASTRO APAZA, ROXANA MARICELA</t>
  </si>
  <si>
    <t>CALISAYA MACHICADO, EUDOCIA ANGELICA</t>
  </si>
  <si>
    <t>FLORES CRUZ, NICANOR</t>
  </si>
  <si>
    <t>IGNACIO FLORES, RICARDO</t>
  </si>
  <si>
    <t>VELASQUEZ ARANIBAR, JUAN</t>
  </si>
  <si>
    <t>UBICACION DE PROFESORES (de Directivo a Profesor) DE:FLORES CHUQUITARQUI, MARIO</t>
  </si>
  <si>
    <t>CONDORI LLANOS, LEONARDO SERAFIN</t>
  </si>
  <si>
    <t>HUARACHI FLORES, HUGO</t>
  </si>
  <si>
    <t>DIAZ VIZCARRA, MARTIN</t>
  </si>
  <si>
    <t>DIAZ LIMACHI, JUSTO RAMON</t>
  </si>
  <si>
    <t>ENCARGATURA DE:CONDORI LLANOS, LEONARDO SERAFIN, Resolución Nº -</t>
  </si>
  <si>
    <t>RAMOS ROJAS, JUAN VICTOR</t>
  </si>
  <si>
    <t>BUSTAMANTE OLIVERA, JUAN DE LA CRUZ</t>
  </si>
  <si>
    <t>TINTAYA RODRIGUEZ, ADRIAN</t>
  </si>
  <si>
    <t>TUCO FERNANDEZ, CLINIO</t>
  </si>
  <si>
    <t>YANA FLORES, ABEL HIPOLITO</t>
  </si>
  <si>
    <t>TICONA FLORES, LOURDES</t>
  </si>
  <si>
    <t>GOMEZ NINA, JAVIER SMITH</t>
  </si>
  <si>
    <t>CACHICATARI MAYTA, BERTHA YOLANDA</t>
  </si>
  <si>
    <t>ARPASI MEDINA, DARIO</t>
  </si>
  <si>
    <t>SOTOMAYOR CHAMBI, RUBEN VAILON</t>
  </si>
  <si>
    <t>GOMEZ POMA, REMIGIO</t>
  </si>
  <si>
    <t>BARRA QUILCA, JANINA VILMA</t>
  </si>
  <si>
    <t>CRUZ YANQUI, FRANCISCA</t>
  </si>
  <si>
    <t>MACHACA TITALO, DELIA</t>
  </si>
  <si>
    <t>ÑACA MERMA, EDWIN</t>
  </si>
  <si>
    <t>HUANCA LAYME, MARIA EULOGIA</t>
  </si>
  <si>
    <t>VILCANQUI HUARAHUARA, ANDRES</t>
  </si>
  <si>
    <t>DIAZ SAENZ, DELBERT HUGO</t>
  </si>
  <si>
    <t>MIRANDA FLORES, ANASTACIO</t>
  </si>
  <si>
    <t>CONDORI PACHO, ISAIAS FELICIANO</t>
  </si>
  <si>
    <t>CCAMA CCALLA, JUAN DIONISIO</t>
  </si>
  <si>
    <t>ALEJO BARRIENTOS, MARIA SOLEDAD</t>
  </si>
  <si>
    <t>ZUBIETA VELASQUEZ, EDITH</t>
  </si>
  <si>
    <t>COLQUE SERRUTO, AURORA NIOMICIA</t>
  </si>
  <si>
    <t>QUISPE CONDORI, LOURDES ANGELA</t>
  </si>
  <si>
    <t>QUISPE VELASQUEZ, PERCY</t>
  </si>
  <si>
    <t>TURPO CAHUANA, BONIFACIO</t>
  </si>
  <si>
    <t>AYNA PINO, PERCY MATEO</t>
  </si>
  <si>
    <t>CHAMBI AGUILAR, PEPE</t>
  </si>
  <si>
    <t>ARIZACA CHANA, ERNESTO MARIO</t>
  </si>
  <si>
    <t>FLORES CHIRA, AGRIPINA</t>
  </si>
  <si>
    <t>LOPEZ MACHACA, ANGELICA</t>
  </si>
  <si>
    <t>MAMANI COILA, GERMAN RAUL</t>
  </si>
  <si>
    <t>PAYE PONCE, LUCIO MARCOS</t>
  </si>
  <si>
    <t>ORTEGA MAMANI, ABURCIO</t>
  </si>
  <si>
    <t>RAMOS CONDE, NICOLAS</t>
  </si>
  <si>
    <t>RODRIGUEZ CACHI, MATEO LUCIO</t>
  </si>
  <si>
    <t>JALIRI CLAROS DE CCAMA, SUSANA</t>
  </si>
  <si>
    <t>LAURA PARI, SANTOS CEFERINO</t>
  </si>
  <si>
    <t>QUISPE POMA, ALEJANDRINA</t>
  </si>
  <si>
    <t>MONTAÑEZ AGRAMONTE, EDWARD JAIME</t>
  </si>
  <si>
    <t>FIGUEROA ARI, MAURO</t>
  </si>
  <si>
    <t>TURPO CONDORI, EDITH</t>
  </si>
  <si>
    <t>CHAMBI PAREDES, RAUL</t>
  </si>
  <si>
    <t>LICENCIA SIN GOCE DE HABER POR MOTIVOS PARTICULARES DE:CHAMBI PAREDES, RAUL, Resolución N° 4114-2018-UGELP</t>
  </si>
  <si>
    <t>PERALTA CAUNA, VICTOR MANUEL</t>
  </si>
  <si>
    <t>ZAIRA APAZA, ABAD SAMUEL</t>
  </si>
  <si>
    <t>MORALES GONZALES, JUAN FELIX</t>
  </si>
  <si>
    <t>CHOQUE ALEJO, ELOY</t>
  </si>
  <si>
    <t>YERBA APAZA, FREDY HERNAN</t>
  </si>
  <si>
    <t>ARI HOLGUIN, EDWIN</t>
  </si>
  <si>
    <t>PEÑALOZA MORENO, MARCIAL</t>
  </si>
  <si>
    <t>CALANCHO MAMANI, ELSA</t>
  </si>
  <si>
    <t>CHAMBI ARI, WILLIAM</t>
  </si>
  <si>
    <t>CAÑAPATAÑA LARICO, JAIME ROLANDO</t>
  </si>
  <si>
    <t>MARIN MAMANI, OLGA</t>
  </si>
  <si>
    <t>QUISPE ESTOFANERO, GERARDO EVAR</t>
  </si>
  <si>
    <t>CHINO VILCA, PEDRO SOCRATES</t>
  </si>
  <si>
    <t>CATARI CHOQUE, MARGARITA</t>
  </si>
  <si>
    <t>ARIZACA CONDORI, ARACELLY DOMINGA</t>
  </si>
  <si>
    <t>CALLATA GALLEGOS, HUGO GROVER</t>
  </si>
  <si>
    <t>LLANO PILCOMAMANI, NICOLAS</t>
  </si>
  <si>
    <t>CD1E42401413</t>
  </si>
  <si>
    <t>SONIA HERMELINDA</t>
  </si>
  <si>
    <t>ENRIQUEZ GALLEGOS, SONIA HERMELINDA</t>
  </si>
  <si>
    <t>1045515441</t>
  </si>
  <si>
    <t>45515441</t>
  </si>
  <si>
    <t>GARNICA MORALES, OSWALDO</t>
  </si>
  <si>
    <t>APAZA MAMANI, JAIME VICTOR</t>
  </si>
  <si>
    <t>SANGA VILCA, ABELARDO</t>
  </si>
  <si>
    <t>VILCA CAYLLAHUA, GLADYS</t>
  </si>
  <si>
    <t>RAMOS QUISPE, ROY REYQUER</t>
  </si>
  <si>
    <t>APAZA ACHATA, RAMON</t>
  </si>
  <si>
    <t>CASTRO ZAPANA, YURICO YULIANA</t>
  </si>
  <si>
    <t>CORNEJO CALVO, GRACIELA FELIPA</t>
  </si>
  <si>
    <t>MAMANI FLORES, AGUEDA EMPERATRIZ</t>
  </si>
  <si>
    <t>NEYRA CHAMBILLA, NANCY MARTHA</t>
  </si>
  <si>
    <t>LICENCIA SIN GOCE DE HABER POR MOTIVOS PARTICULARES DE:RAMOS GORDILLO, JORGE VALERIANO, Resolución N° 4270-2018-UGELP</t>
  </si>
  <si>
    <t>RAMOS GORDILLO, JORGE VALERIANO</t>
  </si>
  <si>
    <t>CRUZ MAMANI, HERBERT OSMAN</t>
  </si>
  <si>
    <t>CALIZAYA ZEVALLOS, CARMELA ROSA</t>
  </si>
  <si>
    <t>GARCIA CHARREZ, OSCAR JORGE</t>
  </si>
  <si>
    <t>MAMANI BUTRON, EDITH</t>
  </si>
  <si>
    <t>PASTOR OLAZABAL, HOWARD RENSSO</t>
  </si>
  <si>
    <t>CAHUI FLORES, VILMA</t>
  </si>
  <si>
    <t>CHUSI HANCCO, LUZMILA ELIZABETH</t>
  </si>
  <si>
    <t>QUISPE PACORI, ROSALINO</t>
  </si>
  <si>
    <t>TICONA LEON, EDWIN GIL</t>
  </si>
  <si>
    <t>CHINO VILCA, HENRY</t>
  </si>
  <si>
    <t>TACA VILLALTA, EMILDA</t>
  </si>
  <si>
    <t>CASTILLO MONTALICO, ISAURA MARITZA</t>
  </si>
  <si>
    <t>ADUVIRI ESPILLICO, ANTOLIN ALFREDO</t>
  </si>
  <si>
    <t>QUISPE PORTUGAL, CARMEN</t>
  </si>
  <si>
    <t>PAXI COAQUIRA, JERONIMO SOFIO</t>
  </si>
  <si>
    <t>RIVERA ZAPANA, HERMELINDA</t>
  </si>
  <si>
    <t>ENRIQUEZ NEIRA, GIOVANNA</t>
  </si>
  <si>
    <t>GALLEGOS ACERO, FELIX</t>
  </si>
  <si>
    <t>CHAMBI ILACOPA, VICENTE JUSTO</t>
  </si>
  <si>
    <t>LICENCIA SIN GOCE DE HABER POR MOTIVOS PARTICULARES DE:VARGAS RAMOS, ELISENY, Resolución N° 3859-2018</t>
  </si>
  <si>
    <t>QUISPE AYARQUISPE, JANETH AMANDA</t>
  </si>
  <si>
    <t>VARGAS RAMOS, ELISENY</t>
  </si>
  <si>
    <t>ORTEGA VELASQUEZ, JAVIER</t>
  </si>
  <si>
    <t>MAMANI COTRADO, EDGAR EMILIO</t>
  </si>
  <si>
    <t>TOMA VILCANQUI, KEPLER</t>
  </si>
  <si>
    <t>MAQUERA NINA, JAEL EFRAIN</t>
  </si>
  <si>
    <t>SARMIENTO PAUCARA, EDGAR LUIS</t>
  </si>
  <si>
    <t>CALLACONDO LIMACHI, RENE</t>
  </si>
  <si>
    <t>CAUNA ANQUISE, FLORENTINO</t>
  </si>
  <si>
    <t>CUENTAS HUAMAN, NEDY YULY</t>
  </si>
  <si>
    <t>AGUILAR AGUILAR, RENAN</t>
  </si>
  <si>
    <t>CCOSI CARIAPAZA, OMAR ALEXANDER</t>
  </si>
  <si>
    <t>VARGAS CASTILLO, LUZ MARY</t>
  </si>
  <si>
    <t>LLANO RAMOS, CLODOALDO</t>
  </si>
  <si>
    <t>APAZA ROJAS, JULIA SABINA</t>
  </si>
  <si>
    <t>VALDIVIA PINTO, MIKO GEORGINA</t>
  </si>
  <si>
    <t>MOLINA QUENTA, JORGE MOISES</t>
  </si>
  <si>
    <t>RAMOS BAILON, CIRO ROLANDO</t>
  </si>
  <si>
    <t>ROJAS HUARACHI, CESAR ALBERTO</t>
  </si>
  <si>
    <t>MIRANDA CHARAJA, JORGE OSCAR</t>
  </si>
  <si>
    <t>COILA VELASQUEZ, JUANA ROSA</t>
  </si>
  <si>
    <t>ORTEGA FRANCO, ROXANA VICTORIA</t>
  </si>
  <si>
    <t>RIVERA RIVERA, EDUARDO PERCY</t>
  </si>
  <si>
    <t>LICENCIA SIN GOCE DE HABER POR MOTIVOS PARTICULARES DE:NEYRA SANTOS, PERCY, Resolución N° 4472-2018-UGELP</t>
  </si>
  <si>
    <t>CRUZ GALLEGOS, MAGALI ABIGAIL</t>
  </si>
  <si>
    <t>NEYRA SANTOS, PERCY</t>
  </si>
  <si>
    <t>CHOQUE AROAPAZA, FREDY</t>
  </si>
  <si>
    <t>SALAZAR PEREZ, YONY REINALDO</t>
  </si>
  <si>
    <t>GOMEZ CRUZ, EDGAR</t>
  </si>
  <si>
    <t>MONTESINOS BENAVIDES, RANDAL YUNIOR</t>
  </si>
  <si>
    <t>FLORES PARIAPAZA, ROSARIO ANGELICA</t>
  </si>
  <si>
    <t>BEDOYA BARRIENTOS, LUIS ALBERTO</t>
  </si>
  <si>
    <t>LLANOS FLORES, EPIFANIO</t>
  </si>
  <si>
    <t>FLORES QUISPE, BERNARDO WASHINGTON</t>
  </si>
  <si>
    <t>PACORI ROMERO, FAUSTA DARIA</t>
  </si>
  <si>
    <t>MAMANI CONDORI, MARCELINO</t>
  </si>
  <si>
    <t>QUISPE CHURA, FLORA</t>
  </si>
  <si>
    <t>CUSI RAMOS, LEYDY LAURA</t>
  </si>
  <si>
    <t>APAZA JUSTO, JUANITO</t>
  </si>
  <si>
    <t>COARI QUISPE, MARTHA ERMELINDA</t>
  </si>
  <si>
    <t>BRUNO FLORES, JUAN</t>
  </si>
  <si>
    <t>SONCCO QUISPE, JUAN MARCELO</t>
  </si>
  <si>
    <t>MAMANI UCHIRI, ANGEL GREGORIO</t>
  </si>
  <si>
    <t>HINOJOSA APAZA, RONALD BAUTISTO</t>
  </si>
  <si>
    <t>BRAVO APAZA, JOSUE SANTOS</t>
  </si>
  <si>
    <t>ROJAS OVIEDO, JUAN ANDRES</t>
  </si>
  <si>
    <t>MAYTA BONIFAZ, ISAAC ARMINGOL</t>
  </si>
  <si>
    <t>RAMIREZ MAMANI, MARCO ANTONIO</t>
  </si>
  <si>
    <t>MAMANI CALLATA, DORIS AMANDA</t>
  </si>
  <si>
    <t>ARCE LLANQUI, FIDELA GREGORIA</t>
  </si>
  <si>
    <t>LICENCIA CON GOCE DE HABER POR INCAPACIDAD TEMPORAL(Enfermedad) DE:ARCE LLANQUI, FIDELA GREGORIA, Resolución N° 3574-2018</t>
  </si>
  <si>
    <t>PARRA</t>
  </si>
  <si>
    <t>FROILAN</t>
  </si>
  <si>
    <t>PARRA SONCCO, FROILAN</t>
  </si>
  <si>
    <t>1044072387</t>
  </si>
  <si>
    <t>44072387</t>
  </si>
  <si>
    <t>MARTEL EUGENIO, FELICITAS MIRYAM</t>
  </si>
  <si>
    <t>RIOS PACORI, RUTH VIRGINIA</t>
  </si>
  <si>
    <t>JARA CALANCHO, ALEXANDER</t>
  </si>
  <si>
    <t>ESTRELLA OROCOLLO, FRAY JEANS</t>
  </si>
  <si>
    <t>VELARDE GARCIA, ANTONIETA BEATRIZ</t>
  </si>
  <si>
    <t>APAZA ANDRADE, JUAN CARLOS</t>
  </si>
  <si>
    <t>ESTOFANERO TICONA, VICTOR SEBASTIAN</t>
  </si>
  <si>
    <t>MAMANI ARIAS, MIRIAN MARTHA</t>
  </si>
  <si>
    <t>FLORES MAMANI, AMADOR WILSON</t>
  </si>
  <si>
    <t>CALISAYA COLORADO, FREDY EFRAIN</t>
  </si>
  <si>
    <t>PAREDES COLCA, ELI</t>
  </si>
  <si>
    <t>CUTIMBO CARAZAS, VICTOR RAUL</t>
  </si>
  <si>
    <t>SALAMANCA CHOQUE, ADRIAN</t>
  </si>
  <si>
    <t>NAYRA VILCA, FELICITAS</t>
  </si>
  <si>
    <t>BARRIENTOS QUISPE, WILFREDO</t>
  </si>
  <si>
    <t>GOMEZ ARIAS, MARIA CAROLINA</t>
  </si>
  <si>
    <t>CHARCA CHURAYRA, GREGORIO</t>
  </si>
  <si>
    <t>MAYTA OTAZU, AYDED</t>
  </si>
  <si>
    <t>LUQUE LOPEZ, WILFREDO ROGER</t>
  </si>
  <si>
    <t>ARACA LLANOS, CELIA</t>
  </si>
  <si>
    <t>SANDOVAL CONDORI, ESTEBAN ROLANDO</t>
  </si>
  <si>
    <t>SOSA RUELAS, JOSE ODAR</t>
  </si>
  <si>
    <t>ARPASI MAMANI, ZAIDA</t>
  </si>
  <si>
    <t>REUBICACION DE PLAZA VACANTE: Resolución Nº 2666-2018-UGELP</t>
  </si>
  <si>
    <t>CHURA VILCANQUI, GLADYS DORA</t>
  </si>
  <si>
    <t>CONDORI VILCAPAZA, HILVER</t>
  </si>
  <si>
    <t>MAMANI MAMANI, CLAUDIA</t>
  </si>
  <si>
    <t>RODRIGUEZ NIETO, LEANDRA CANDELARIA</t>
  </si>
  <si>
    <t>CALLATA CONDORI, JUAN MARIO</t>
  </si>
  <si>
    <t>SONCO HITO, WILFREDO MARIO</t>
  </si>
  <si>
    <t>VILCA VILCA, JUAN</t>
  </si>
  <si>
    <t>QUISPE CASTILLO, EFRAIN ABDON</t>
  </si>
  <si>
    <t>1165213011E2</t>
  </si>
  <si>
    <t>REUBICACION DE PLAZA VACANTE: Resolución Nº 2490-2018-UGELP</t>
  </si>
  <si>
    <t>ARUQUIPA MAMANI, DOROTEO ANTOLIANO</t>
  </si>
  <si>
    <t>APAZA MAMANI, SONIA MARICRUZ</t>
  </si>
  <si>
    <t>QUISPE QUISPE, JULIO CESAR</t>
  </si>
  <si>
    <t>1135113212E2</t>
  </si>
  <si>
    <t>REUBICACION DE PLAZA OCUPADA: Resolución Nº 2661-2018-UGELP</t>
  </si>
  <si>
    <t>JESUS FELIPE</t>
  </si>
  <si>
    <t>CALIZAYA CRUZ, JESUS FELIPE</t>
  </si>
  <si>
    <t>1001229854</t>
  </si>
  <si>
    <t>01229854</t>
  </si>
  <si>
    <t>CUADROS CALCINA, ALBERTO LUCIANO</t>
  </si>
  <si>
    <t>CALDERON AROAPAZA, DAVID DAYMAN</t>
  </si>
  <si>
    <t>CENTENO PALOMINO, VICTOR RAUL</t>
  </si>
  <si>
    <t>ESPINOZA ZAPANA, LOURDES</t>
  </si>
  <si>
    <t>SANDOVAL ZAPANA, GUIDO JOSE</t>
  </si>
  <si>
    <t>HOLGUIN TORRES, GARY</t>
  </si>
  <si>
    <t>BERNEDO BERNEDO, ROLANDO JAVIER</t>
  </si>
  <si>
    <t>REUBICACION DE PLAZA OCUPADA: Resolución Nº 2659-2018-UGELP</t>
  </si>
  <si>
    <t>CHOQUE ALEJO, RUIZ EDGAR</t>
  </si>
  <si>
    <t>1174813512E2</t>
  </si>
  <si>
    <t>REUBICACION DE PLAZA OCUPADA: Resolución Nº 2660-2018-UGELP</t>
  </si>
  <si>
    <t>CANAHUIRE</t>
  </si>
  <si>
    <t>RAUL EDMUNDO</t>
  </si>
  <si>
    <t>CANAHUIRE VALDIVIA, RAUL EDMUNDO</t>
  </si>
  <si>
    <t>1001225649</t>
  </si>
  <si>
    <t>01225649</t>
  </si>
  <si>
    <t>RUELAS ACERO, DONIA ALIZANDRA</t>
  </si>
  <si>
    <t>APAZA CALCINA, YENY MARLENY</t>
  </si>
  <si>
    <t>MAMANI CONTRERAS, LUZ DELIA</t>
  </si>
  <si>
    <t>PEREZ PEREZ, IDANIA EUNICE</t>
  </si>
  <si>
    <t>TOVAR LLAMPI, ERIBERTA</t>
  </si>
  <si>
    <t>DUEÑAS AGUILAR, WILBER AMILCAR</t>
  </si>
  <si>
    <t>CHARAJA VARGAS, MARYLU KARYNA</t>
  </si>
  <si>
    <t>LEON QUISPE, JUAN</t>
  </si>
  <si>
    <t>MIRANDA DELGADO, JUDITH GLADYS</t>
  </si>
  <si>
    <t>ORTEGA MAMANI, NELIDA</t>
  </si>
  <si>
    <t>ARTEMIO</t>
  </si>
  <si>
    <t>CHURA CALJARO, ARTEMIO</t>
  </si>
  <si>
    <t>1001212324</t>
  </si>
  <si>
    <t>01212324</t>
  </si>
  <si>
    <t>FLORES CHUQUITARQUI, MARIO</t>
  </si>
  <si>
    <t>ORTEGA HUARCAYA, JHON</t>
  </si>
  <si>
    <t>ANAHUA MACHACA, OTILIA</t>
  </si>
  <si>
    <t>DOCENTES</t>
  </si>
  <si>
    <t>PRIMERO A</t>
  </si>
  <si>
    <t>DIAS</t>
  </si>
  <si>
    <t>3A</t>
  </si>
  <si>
    <t>2A</t>
  </si>
  <si>
    <t>HI</t>
  </si>
  <si>
    <t>1A</t>
  </si>
  <si>
    <t>1C</t>
  </si>
  <si>
    <t>HORARIO DE TRABAJO PEDAGÓGICO DEL PERSONAL DOCENTE PARA EL PERÍODO LECTIVO 2019</t>
  </si>
  <si>
    <t xml:space="preserve">PRIMERO B </t>
  </si>
  <si>
    <t>SECCIONES</t>
  </si>
  <si>
    <t>HORARIO ESCOLAR DEL PERSONAL PARA EL PERÍODO LECTIVO 2019</t>
  </si>
  <si>
    <t xml:space="preserve">COMUNIC. 1 </t>
  </si>
  <si>
    <t>COMUNIC. 2</t>
  </si>
  <si>
    <t>COMUNIC. 3</t>
  </si>
  <si>
    <t>COMUNIC. 4</t>
  </si>
  <si>
    <t>COMUNIC. 5</t>
  </si>
  <si>
    <t>MAT 3</t>
  </si>
  <si>
    <t>MAT. 4</t>
  </si>
  <si>
    <t>MAT 5</t>
  </si>
  <si>
    <t>MAT. 6</t>
  </si>
  <si>
    <t>RELIGION 1</t>
  </si>
  <si>
    <t xml:space="preserve">RELIGION 2 </t>
  </si>
  <si>
    <t>CC.SS. 1</t>
  </si>
  <si>
    <t>CC.SS. 2</t>
  </si>
  <si>
    <t>CC.SS. 3</t>
  </si>
  <si>
    <t>CC.SS. 4</t>
  </si>
  <si>
    <t>DPCC 1</t>
  </si>
  <si>
    <t>DPCC 3</t>
  </si>
  <si>
    <t>DPCC 4</t>
  </si>
  <si>
    <t>DPCC2</t>
  </si>
  <si>
    <t>EDUC. FÍS 1</t>
  </si>
  <si>
    <t>EDUC. FIS 2</t>
  </si>
  <si>
    <t>TUTORIA 2</t>
  </si>
  <si>
    <t>EPT 1</t>
  </si>
  <si>
    <t>EPTE 2</t>
  </si>
  <si>
    <t>EPT 3</t>
  </si>
  <si>
    <t>CIENCIA Y TEC 1</t>
  </si>
  <si>
    <t>CIENCIA Y TEC 2</t>
  </si>
  <si>
    <t>ARTE Y C 1</t>
  </si>
  <si>
    <t xml:space="preserve">ARTE Y C 2 </t>
  </si>
  <si>
    <t>INGLES 1</t>
  </si>
  <si>
    <t xml:space="preserve">INGLES 2 </t>
  </si>
  <si>
    <t>1B</t>
  </si>
  <si>
    <t>2B</t>
  </si>
  <si>
    <t>1D</t>
  </si>
  <si>
    <t xml:space="preserve">2D </t>
  </si>
  <si>
    <t>1161214122e5</t>
  </si>
  <si>
    <t>DIRECTOR</t>
  </si>
  <si>
    <t>COMUNICACIÓN</t>
  </si>
  <si>
    <t>MATEMATICA</t>
  </si>
  <si>
    <t>1L</t>
  </si>
  <si>
    <t>1K</t>
  </si>
  <si>
    <t>4L</t>
  </si>
  <si>
    <t>6L</t>
  </si>
  <si>
    <t>5C</t>
  </si>
  <si>
    <t>5B</t>
  </si>
  <si>
    <t>COMUNIC. 1</t>
  </si>
  <si>
    <t>Variables para Elaboración del Cuadro de Distribución de Horas Pedagógicas del Nivel Secundario de la E.B.R. - JEC  - TÉCNICA</t>
  </si>
  <si>
    <t>Distribución de Horas  Pedagógicas por Grados - Según Plan de Estudios EBR Nivel Secundaria -JEC - TÉCNICA</t>
  </si>
  <si>
    <t>Cuadro de Distribución de Horas Pedagógicas del Nivel Secundaria de EBR - JEC - TÉCNICA</t>
  </si>
  <si>
    <t>EBR -NIVEL SECUNDARIA - JEC</t>
  </si>
  <si>
    <t>Resumen del Cuadro de Distribución de Horas Pedagógicas del Nivel Secundario de EBR - JEC</t>
  </si>
  <si>
    <t>2da 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</si>
</sst>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46"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b/>
      <sz val="7"/>
      <color rgb="FFFFFFFF"/>
      <name val="Trebuchet MS"/>
      <family val="2"/>
    </font>
    <font>
      <b/>
      <sz val="10"/>
      <color rgb="FFFF0000"/>
      <name val="Arial"/>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1"/>
      <name val="Arial Narrow"/>
      <family val="2"/>
    </font>
    <font>
      <b/>
      <sz val="11"/>
      <name val="Arial Narrow"/>
      <family val="2"/>
    </font>
    <font>
      <sz val="12"/>
      <name val="Arial Narrow"/>
      <family val="2"/>
    </font>
    <font>
      <sz val="8"/>
      <name val="Arial Narrow"/>
      <family val="2"/>
    </font>
    <font>
      <u/>
      <sz val="10"/>
      <name val="Arial Narrow"/>
      <family val="2"/>
    </font>
    <font>
      <sz val="10"/>
      <name val="Arial"/>
      <family val="2"/>
    </font>
    <font>
      <b/>
      <sz val="12"/>
      <name val="Arial Narrow"/>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12"/>
      <color rgb="FFFF0000"/>
      <name val="Arial Narrow"/>
      <family val="2"/>
    </font>
    <font>
      <b/>
      <u/>
      <sz val="18"/>
      <name val="Arial Narrow"/>
      <family val="2"/>
    </font>
    <font>
      <b/>
      <sz val="11"/>
      <color theme="0"/>
      <name val="Calibri"/>
      <family val="2"/>
      <scheme val="minor"/>
    </font>
    <font>
      <b/>
      <sz val="20"/>
      <color theme="1"/>
      <name val="Calibri"/>
      <family val="2"/>
      <scheme val="minor"/>
    </font>
    <font>
      <b/>
      <sz val="8"/>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FF66"/>
        <bgColor indexed="64"/>
      </patternFill>
    </fill>
  </fills>
  <borders count="121">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style="thin">
        <color indexed="64"/>
      </right>
      <top style="hair">
        <color theme="1" tint="0.34998626667073579"/>
      </top>
      <bottom style="hair">
        <color theme="1" tint="0.34998626667073579"/>
      </bottom>
      <diagonal/>
    </border>
    <border>
      <left/>
      <right style="thin">
        <color indexed="64"/>
      </right>
      <top style="hair">
        <color theme="1" tint="0.34998626667073579"/>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3" tint="-0.24994659260841701"/>
      </left>
      <right/>
      <top style="thin">
        <color theme="3" tint="-0.24994659260841701"/>
      </top>
      <bottom style="thin">
        <color theme="3" tint="-0.24994659260841701"/>
      </bottom>
      <diagonal/>
    </border>
    <border>
      <left style="medium">
        <color theme="8" tint="-0.499984740745262"/>
      </left>
      <right style="medium">
        <color theme="8" tint="-0.499984740745262"/>
      </right>
      <top style="thin">
        <color theme="3" tint="-0.24994659260841701"/>
      </top>
      <bottom style="thin">
        <color theme="3" tint="-0.24994659260841701"/>
      </bottom>
      <diagonal/>
    </border>
    <border>
      <left style="thin">
        <color theme="3" tint="-0.24994659260841701"/>
      </left>
      <right/>
      <top/>
      <bottom style="thin">
        <color theme="3" tint="-0.24994659260841701"/>
      </bottom>
      <diagonal/>
    </border>
    <border>
      <left style="medium">
        <color theme="8" tint="-0.499984740745262"/>
      </left>
      <right style="medium">
        <color theme="8" tint="-0.499984740745262"/>
      </right>
      <top style="thin">
        <color indexed="64"/>
      </top>
      <bottom style="thin">
        <color indexed="64"/>
      </bottom>
      <diagonal/>
    </border>
    <border>
      <left style="medium">
        <color theme="8" tint="-0.499984740745262"/>
      </left>
      <right style="medium">
        <color theme="8" tint="-0.499984740745262"/>
      </right>
      <top/>
      <bottom style="thin">
        <color theme="3" tint="-0.24994659260841701"/>
      </bottom>
      <diagonal/>
    </border>
    <border>
      <left style="medium">
        <color theme="8" tint="-0.499984740745262"/>
      </left>
      <right style="thin">
        <color theme="3" tint="-0.24994659260841701"/>
      </right>
      <top/>
      <bottom style="thin">
        <color theme="3" tint="-0.24994659260841701"/>
      </bottom>
      <diagonal/>
    </border>
    <border>
      <left style="medium">
        <color theme="8" tint="-0.499984740745262"/>
      </left>
      <right style="medium">
        <color theme="8" tint="-0.499984740745262"/>
      </right>
      <top/>
      <bottom style="thin">
        <color indexed="64"/>
      </bottom>
      <diagonal/>
    </border>
    <border>
      <left style="medium">
        <color indexed="64"/>
      </left>
      <right/>
      <top style="medium">
        <color indexed="64"/>
      </top>
      <bottom style="thin">
        <color theme="3" tint="-0.24994659260841701"/>
      </bottom>
      <diagonal/>
    </border>
    <border>
      <left style="medium">
        <color theme="8" tint="-0.499984740745262"/>
      </left>
      <right style="medium">
        <color theme="8" tint="-0.499984740745262"/>
      </right>
      <top style="medium">
        <color indexed="64"/>
      </top>
      <bottom style="thin">
        <color theme="3" tint="-0.24994659260841701"/>
      </bottom>
      <diagonal/>
    </border>
    <border>
      <left/>
      <right style="thin">
        <color theme="3" tint="-0.24994659260841701"/>
      </right>
      <top style="medium">
        <color indexed="64"/>
      </top>
      <bottom style="thin">
        <color theme="3" tint="-0.24994659260841701"/>
      </bottom>
      <diagonal/>
    </border>
    <border>
      <left style="thin">
        <color theme="3" tint="-0.24994659260841701"/>
      </left>
      <right style="thin">
        <color theme="3" tint="-0.24994659260841701"/>
      </right>
      <top style="medium">
        <color indexed="64"/>
      </top>
      <bottom style="thin">
        <color theme="3" tint="-0.24994659260841701"/>
      </bottom>
      <diagonal/>
    </border>
    <border>
      <left style="thin">
        <color theme="3" tint="-0.24994659260841701"/>
      </left>
      <right style="medium">
        <color theme="8" tint="-0.499984740745262"/>
      </right>
      <top style="medium">
        <color indexed="64"/>
      </top>
      <bottom style="thin">
        <color theme="3" tint="-0.24994659260841701"/>
      </bottom>
      <diagonal/>
    </border>
    <border>
      <left style="medium">
        <color theme="8" tint="-0.499984740745262"/>
      </left>
      <right style="thin">
        <color theme="3" tint="-0.24994659260841701"/>
      </right>
      <top style="medium">
        <color indexed="64"/>
      </top>
      <bottom style="thin">
        <color theme="3" tint="-0.24994659260841701"/>
      </bottom>
      <diagonal/>
    </border>
    <border>
      <left style="medium">
        <color theme="8" tint="-0.499984740745262"/>
      </left>
      <right style="medium">
        <color indexed="64"/>
      </right>
      <top style="medium">
        <color indexed="64"/>
      </top>
      <bottom style="thin">
        <color theme="3" tint="-0.24994659260841701"/>
      </bottom>
      <diagonal/>
    </border>
    <border>
      <left style="medium">
        <color indexed="64"/>
      </left>
      <right/>
      <top style="thin">
        <color theme="3" tint="-0.24994659260841701"/>
      </top>
      <bottom style="medium">
        <color indexed="64"/>
      </bottom>
      <diagonal/>
    </border>
    <border>
      <left style="medium">
        <color theme="8" tint="-0.499984740745262"/>
      </left>
      <right style="medium">
        <color theme="8" tint="-0.499984740745262"/>
      </right>
      <top style="thin">
        <color theme="3" tint="-0.24994659260841701"/>
      </top>
      <bottom style="medium">
        <color indexed="64"/>
      </bottom>
      <diagonal/>
    </border>
    <border>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style="thin">
        <color theme="3" tint="-0.24994659260841701"/>
      </top>
      <bottom style="medium">
        <color indexed="64"/>
      </bottom>
      <diagonal/>
    </border>
    <border>
      <left style="thin">
        <color theme="3" tint="-0.24994659260841701"/>
      </left>
      <right style="medium">
        <color theme="8" tint="-0.499984740745262"/>
      </right>
      <top style="thin">
        <color theme="3" tint="-0.24994659260841701"/>
      </top>
      <bottom style="medium">
        <color indexed="64"/>
      </bottom>
      <diagonal/>
    </border>
    <border>
      <left style="medium">
        <color theme="8" tint="-0.499984740745262"/>
      </left>
      <right style="thin">
        <color theme="3" tint="-0.24994659260841701"/>
      </right>
      <top style="thin">
        <color theme="3" tint="-0.24994659260841701"/>
      </top>
      <bottom style="medium">
        <color indexed="64"/>
      </bottom>
      <diagonal/>
    </border>
    <border>
      <left style="medium">
        <color theme="8" tint="-0.499984740745262"/>
      </left>
      <right style="medium">
        <color indexed="64"/>
      </right>
      <top style="thin">
        <color theme="3" tint="-0.24994659260841701"/>
      </top>
      <bottom style="medium">
        <color indexed="64"/>
      </bottom>
      <diagonal/>
    </border>
    <border>
      <left style="medium">
        <color theme="8" tint="-0.499984740745262"/>
      </left>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thin">
        <color theme="3" tint="-0.24994659260841701"/>
      </left>
      <right style="medium">
        <color theme="8" tint="-0.499984740745262"/>
      </right>
      <top style="thin">
        <color theme="3" tint="-0.24994659260841701"/>
      </top>
      <bottom/>
      <diagonal/>
    </border>
    <border>
      <left style="medium">
        <color theme="8" tint="-0.499984740745262"/>
      </left>
      <right/>
      <top style="medium">
        <color indexed="64"/>
      </top>
      <bottom style="thin">
        <color theme="3" tint="-0.24994659260841701"/>
      </bottom>
      <diagonal/>
    </border>
    <border>
      <left style="medium">
        <color theme="8" tint="-0.499984740745262"/>
      </left>
      <right/>
      <top style="thin">
        <color theme="3" tint="-0.24994659260841701"/>
      </top>
      <bottom style="medium">
        <color indexed="64"/>
      </bottom>
      <diagonal/>
    </border>
    <border>
      <left style="medium">
        <color theme="8" tint="-0.24994659260841701"/>
      </left>
      <right style="thin">
        <color theme="3" tint="-0.24994659260841701"/>
      </right>
      <top style="medium">
        <color indexed="64"/>
      </top>
      <bottom style="thin">
        <color theme="3" tint="-0.24994659260841701"/>
      </bottom>
      <diagonal/>
    </border>
    <border>
      <left style="medium">
        <color theme="8" tint="-0.24994659260841701"/>
      </left>
      <right style="thin">
        <color theme="3" tint="-0.24994659260841701"/>
      </right>
      <top style="thin">
        <color theme="3" tint="-0.24994659260841701"/>
      </top>
      <bottom/>
      <diagonal/>
    </border>
    <border>
      <left style="medium">
        <color theme="8" tint="-0.24994659260841701"/>
      </left>
      <right style="thin">
        <color indexed="64"/>
      </right>
      <top style="thin">
        <color indexed="64"/>
      </top>
      <bottom style="thin">
        <color indexed="64"/>
      </bottom>
      <diagonal/>
    </border>
    <border>
      <left style="thin">
        <color indexed="64"/>
      </left>
      <right style="medium">
        <color theme="8" tint="-0.24994659260841701"/>
      </right>
      <top style="thin">
        <color indexed="64"/>
      </top>
      <bottom style="thin">
        <color indexed="64"/>
      </bottom>
      <diagonal/>
    </border>
    <border>
      <left style="thin">
        <color theme="3" tint="-0.24994659260841701"/>
      </left>
      <right/>
      <top style="medium">
        <color indexed="64"/>
      </top>
      <bottom style="thin">
        <color theme="3" tint="-0.24994659260841701"/>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style="medium">
        <color theme="8" tint="-0.499984740745262"/>
      </left>
      <right style="thin">
        <color theme="3" tint="-0.24994659260841701"/>
      </right>
      <top style="medium">
        <color indexed="64"/>
      </top>
      <bottom/>
      <diagonal/>
    </border>
    <border>
      <left style="thin">
        <color theme="3" tint="-0.24994659260841701"/>
      </left>
      <right style="thin">
        <color theme="3" tint="-0.24994659260841701"/>
      </right>
      <top style="medium">
        <color indexed="64"/>
      </top>
      <bottom/>
      <diagonal/>
    </border>
    <border>
      <left style="thin">
        <color theme="3" tint="-0.24994659260841701"/>
      </left>
      <right style="medium">
        <color theme="8" tint="-0.499984740745262"/>
      </right>
      <top style="medium">
        <color indexed="64"/>
      </top>
      <bottom/>
      <diagonal/>
    </border>
    <border>
      <left/>
      <right style="medium">
        <color theme="8" tint="-0.499984740745262"/>
      </right>
      <top/>
      <bottom style="thin">
        <color theme="3" tint="-0.24994659260841701"/>
      </bottom>
      <diagonal/>
    </border>
    <border>
      <left/>
      <right style="medium">
        <color theme="8" tint="-0.499984740745262"/>
      </right>
      <top style="thin">
        <color theme="3" tint="-0.24994659260841701"/>
      </top>
      <bottom style="thin">
        <color theme="3" tint="-0.24994659260841701"/>
      </bottom>
      <diagonal/>
    </border>
  </borders>
  <cellStyleXfs count="4">
    <xf numFmtId="0" fontId="0" fillId="0" borderId="0"/>
    <xf numFmtId="0" fontId="1" fillId="0" borderId="0"/>
    <xf numFmtId="0" fontId="3" fillId="0" borderId="0"/>
    <xf numFmtId="0" fontId="28" fillId="0" borderId="0"/>
  </cellStyleXfs>
  <cellXfs count="371">
    <xf numFmtId="0" fontId="0" fillId="0" borderId="0" xfId="0"/>
    <xf numFmtId="0" fontId="1" fillId="0" borderId="0" xfId="1"/>
    <xf numFmtId="0" fontId="2" fillId="2" borderId="0" xfId="1" applyFont="1" applyFill="1"/>
    <xf numFmtId="14" fontId="1" fillId="0" borderId="0" xfId="1" applyNumberFormat="1"/>
    <xf numFmtId="0" fontId="4" fillId="0" borderId="0" xfId="2" applyFont="1" applyFill="1" applyBorder="1"/>
    <xf numFmtId="0" fontId="4" fillId="0" borderId="0" xfId="2" applyFont="1" applyFill="1" applyBorder="1"/>
    <xf numFmtId="0" fontId="5" fillId="3" borderId="1" xfId="2" applyNumberFormat="1" applyFont="1" applyFill="1" applyBorder="1" applyAlignment="1">
      <alignment horizontal="center" vertical="center" wrapText="1" readingOrder="1"/>
    </xf>
    <xf numFmtId="0" fontId="5" fillId="3" borderId="1"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4" xfId="2" applyNumberFormat="1" applyFont="1" applyFill="1" applyBorder="1" applyAlignment="1">
      <alignment horizontal="center" vertical="center" wrapText="1" readingOrder="1"/>
    </xf>
    <xf numFmtId="0" fontId="7" fillId="0" borderId="0" xfId="1" applyFont="1"/>
    <xf numFmtId="0" fontId="10" fillId="0" borderId="0" xfId="1" applyFont="1"/>
    <xf numFmtId="0" fontId="8" fillId="0" borderId="0" xfId="1" applyFont="1" applyAlignment="1"/>
    <xf numFmtId="0" fontId="7" fillId="0" borderId="0" xfId="1" applyFont="1" applyAlignment="1">
      <alignment vertical="center"/>
    </xf>
    <xf numFmtId="0" fontId="11" fillId="0" borderId="0" xfId="1" applyFont="1"/>
    <xf numFmtId="0" fontId="16" fillId="3" borderId="7" xfId="2" applyNumberFormat="1" applyFont="1" applyFill="1" applyBorder="1" applyAlignment="1">
      <alignment horizontal="center" vertical="center" wrapText="1" readingOrder="1"/>
    </xf>
    <xf numFmtId="0" fontId="7" fillId="4" borderId="39" xfId="1" applyFont="1" applyFill="1" applyBorder="1" applyAlignment="1" applyProtection="1">
      <alignment vertical="center"/>
      <protection locked="0"/>
    </xf>
    <xf numFmtId="0" fontId="17" fillId="0" borderId="0" xfId="1" applyFont="1" applyAlignment="1">
      <alignment horizontal="center"/>
    </xf>
    <xf numFmtId="0" fontId="7" fillId="4" borderId="36" xfId="1" applyFont="1" applyFill="1" applyBorder="1" applyAlignment="1" applyProtection="1">
      <alignment vertical="center"/>
      <protection locked="0"/>
    </xf>
    <xf numFmtId="0" fontId="7" fillId="4" borderId="35" xfId="1" applyFont="1" applyFill="1" applyBorder="1" applyAlignment="1" applyProtection="1">
      <alignment vertical="center"/>
      <protection locked="0"/>
    </xf>
    <xf numFmtId="0" fontId="7" fillId="4" borderId="46" xfId="1" quotePrefix="1" applyFont="1" applyFill="1" applyBorder="1" applyAlignment="1" applyProtection="1">
      <alignment horizontal="center" vertical="center" wrapText="1"/>
      <protection locked="0"/>
    </xf>
    <xf numFmtId="0" fontId="7" fillId="4" borderId="47" xfId="1" quotePrefix="1" applyFont="1" applyFill="1" applyBorder="1" applyAlignment="1" applyProtection="1">
      <alignment horizontal="center" vertical="center" wrapText="1"/>
      <protection locked="0"/>
    </xf>
    <xf numFmtId="0" fontId="7" fillId="4" borderId="47" xfId="1" applyFont="1" applyFill="1" applyBorder="1" applyAlignment="1" applyProtection="1">
      <alignment horizontal="center" vertical="center" wrapText="1"/>
      <protection locked="0"/>
    </xf>
    <xf numFmtId="0" fontId="8" fillId="0" borderId="0" xfId="1" applyFont="1" applyAlignment="1">
      <alignment horizontal="center"/>
    </xf>
    <xf numFmtId="0" fontId="7" fillId="4" borderId="51" xfId="1" applyFont="1" applyFill="1" applyBorder="1" applyAlignment="1" applyProtection="1">
      <alignment vertical="center"/>
      <protection locked="0"/>
    </xf>
    <xf numFmtId="0" fontId="7" fillId="4" borderId="0" xfId="1" applyFont="1" applyFill="1" applyBorder="1" applyAlignment="1" applyProtection="1">
      <alignment vertical="center"/>
      <protection locked="0"/>
    </xf>
    <xf numFmtId="0" fontId="7" fillId="4" borderId="52" xfId="1" applyFont="1" applyFill="1" applyBorder="1" applyAlignment="1" applyProtection="1">
      <alignment vertical="center"/>
      <protection locked="0"/>
    </xf>
    <xf numFmtId="0" fontId="7" fillId="4" borderId="53" xfId="1" applyFont="1" applyFill="1" applyBorder="1" applyAlignment="1" applyProtection="1">
      <alignment vertical="center"/>
      <protection locked="0"/>
    </xf>
    <xf numFmtId="0" fontId="7" fillId="4" borderId="18" xfId="1" applyFont="1" applyFill="1" applyBorder="1" applyAlignment="1" applyProtection="1">
      <alignment vertical="center"/>
      <protection locked="0"/>
    </xf>
    <xf numFmtId="0" fontId="7" fillId="4" borderId="54" xfId="1" applyFont="1" applyFill="1" applyBorder="1" applyAlignment="1" applyProtection="1">
      <alignment vertical="center"/>
      <protection locked="0"/>
    </xf>
    <xf numFmtId="0" fontId="7" fillId="0" borderId="0" xfId="3" applyFont="1"/>
    <xf numFmtId="0" fontId="8" fillId="0" borderId="0" xfId="3" applyFont="1" applyAlignment="1">
      <alignment horizontal="right"/>
    </xf>
    <xf numFmtId="0" fontId="8" fillId="0" borderId="0" xfId="3" applyFont="1" applyAlignment="1">
      <alignment horizontal="center"/>
    </xf>
    <xf numFmtId="0" fontId="11" fillId="0" borderId="0" xfId="3" applyFont="1"/>
    <xf numFmtId="0" fontId="7" fillId="0" borderId="0" xfId="3" applyFont="1" applyBorder="1"/>
    <xf numFmtId="0" fontId="7" fillId="0" borderId="0" xfId="3" applyFont="1" applyAlignment="1">
      <alignment vertical="center"/>
    </xf>
    <xf numFmtId="0" fontId="10" fillId="0" borderId="0" xfId="3" applyFont="1" applyBorder="1" applyAlignment="1">
      <alignment horizontal="center" vertical="center"/>
    </xf>
    <xf numFmtId="0" fontId="7" fillId="0" borderId="0" xfId="3" applyFont="1" applyFill="1" applyBorder="1" applyAlignment="1">
      <alignment vertical="center"/>
    </xf>
    <xf numFmtId="0" fontId="39" fillId="0" borderId="0" xfId="3" applyFont="1" applyAlignment="1">
      <alignment horizontal="left"/>
    </xf>
    <xf numFmtId="0" fontId="10" fillId="0" borderId="0" xfId="3" applyFont="1" applyAlignment="1">
      <alignment horizontal="left"/>
    </xf>
    <xf numFmtId="0" fontId="25" fillId="0" borderId="0" xfId="3" applyFont="1" applyAlignment="1">
      <alignment horizontal="left"/>
    </xf>
    <xf numFmtId="164" fontId="25" fillId="0" borderId="0" xfId="3" applyNumberFormat="1" applyFont="1" applyAlignment="1">
      <alignment horizontal="left"/>
    </xf>
    <xf numFmtId="0" fontId="29" fillId="0" borderId="0" xfId="1" applyFont="1" applyAlignment="1">
      <alignment horizontal="right"/>
    </xf>
    <xf numFmtId="0" fontId="7" fillId="0" borderId="0" xfId="1" applyFont="1" applyBorder="1" applyAlignment="1">
      <alignment vertical="center"/>
    </xf>
    <xf numFmtId="0" fontId="24" fillId="0" borderId="79" xfId="1" applyFont="1" applyBorder="1" applyAlignment="1">
      <alignment vertical="center"/>
    </xf>
    <xf numFmtId="0" fontId="23" fillId="0" borderId="79" xfId="1" applyFont="1" applyBorder="1" applyAlignment="1">
      <alignment vertical="center"/>
    </xf>
    <xf numFmtId="0" fontId="29" fillId="0" borderId="0" xfId="1" applyFont="1" applyAlignment="1"/>
    <xf numFmtId="164" fontId="10" fillId="4" borderId="0" xfId="1" applyNumberFormat="1" applyFont="1" applyFill="1" applyAlignment="1" applyProtection="1">
      <alignment horizontal="center"/>
      <protection locked="0"/>
    </xf>
    <xf numFmtId="0" fontId="7" fillId="4" borderId="24" xfId="1" applyFont="1" applyFill="1" applyBorder="1" applyAlignment="1" applyProtection="1">
      <alignment horizontal="center" vertical="center"/>
      <protection locked="0"/>
    </xf>
    <xf numFmtId="0" fontId="7" fillId="4" borderId="40" xfId="1" applyFont="1" applyFill="1" applyBorder="1" applyAlignment="1" applyProtection="1">
      <alignment horizontal="center" vertical="center"/>
      <protection locked="0"/>
    </xf>
    <xf numFmtId="0" fontId="7" fillId="4" borderId="41" xfId="1" applyFont="1" applyFill="1" applyBorder="1" applyAlignment="1" applyProtection="1">
      <alignment horizontal="center" vertical="center"/>
      <protection locked="0"/>
    </xf>
    <xf numFmtId="0" fontId="7" fillId="4" borderId="42" xfId="1" applyFont="1" applyFill="1" applyBorder="1" applyAlignment="1" applyProtection="1">
      <alignment horizontal="center" vertical="center"/>
      <protection locked="0"/>
    </xf>
    <xf numFmtId="0" fontId="10" fillId="4" borderId="0" xfId="1" applyFont="1" applyFill="1" applyAlignment="1" applyProtection="1">
      <alignment horizontal="center" vertical="center"/>
      <protection locked="0"/>
    </xf>
    <xf numFmtId="0" fontId="10" fillId="4" borderId="0" xfId="1" applyFont="1" applyFill="1" applyAlignment="1" applyProtection="1">
      <alignment vertical="center"/>
      <protection locked="0"/>
    </xf>
    <xf numFmtId="49" fontId="18" fillId="4" borderId="39" xfId="1" applyNumberFormat="1" applyFont="1" applyFill="1" applyBorder="1" applyAlignment="1" applyProtection="1">
      <alignment horizontal="center"/>
      <protection locked="0"/>
    </xf>
    <xf numFmtId="0" fontId="7" fillId="4" borderId="34"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8" fillId="0" borderId="0" xfId="1" applyFont="1" applyAlignment="1" applyProtection="1">
      <alignment horizont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10" fillId="0" borderId="0" xfId="1" applyFont="1" applyAlignment="1" applyProtection="1">
      <alignment vertical="center"/>
    </xf>
    <xf numFmtId="0" fontId="11" fillId="0" borderId="0" xfId="1" applyFont="1" applyProtection="1"/>
    <xf numFmtId="0" fontId="7" fillId="6" borderId="39" xfId="1" applyFont="1" applyFill="1" applyBorder="1" applyAlignment="1" applyProtection="1">
      <alignment horizontal="center" vertical="center"/>
    </xf>
    <xf numFmtId="0" fontId="7" fillId="6" borderId="39" xfId="1" applyFont="1" applyFill="1" applyBorder="1" applyAlignment="1" applyProtection="1">
      <alignment horizontal="left" vertical="center"/>
    </xf>
    <xf numFmtId="0" fontId="7" fillId="0" borderId="34" xfId="1" applyFont="1" applyBorder="1" applyAlignment="1" applyProtection="1">
      <alignment horizontal="right" vertical="center"/>
    </xf>
    <xf numFmtId="0" fontId="7" fillId="0" borderId="36" xfId="1" applyFont="1" applyBorder="1" applyAlignment="1" applyProtection="1">
      <alignment vertical="center"/>
    </xf>
    <xf numFmtId="0" fontId="21" fillId="0" borderId="0" xfId="1" applyFont="1" applyAlignment="1" applyProtection="1">
      <alignment horizontal="center" vertical="center"/>
    </xf>
    <xf numFmtId="0" fontId="21"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0" fillId="0" borderId="0" xfId="1" applyFont="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25" fillId="0" borderId="0" xfId="1" applyFont="1" applyAlignment="1" applyProtection="1">
      <alignment horizontal="center"/>
    </xf>
    <xf numFmtId="0" fontId="10" fillId="0" borderId="0" xfId="1" applyNumberFormat="1" applyFont="1" applyProtection="1"/>
    <xf numFmtId="0" fontId="25" fillId="0" borderId="0" xfId="1" applyNumberFormat="1" applyFont="1" applyAlignment="1" applyProtection="1">
      <alignment horizontal="left"/>
    </xf>
    <xf numFmtId="0" fontId="25" fillId="0" borderId="0" xfId="1" applyNumberFormat="1" applyFont="1" applyAlignment="1" applyProtection="1">
      <alignment horizontal="center"/>
    </xf>
    <xf numFmtId="0" fontId="8" fillId="0" borderId="0" xfId="1" applyNumberFormat="1" applyFont="1" applyAlignment="1" applyProtection="1">
      <alignment horizontal="center"/>
    </xf>
    <xf numFmtId="0" fontId="11" fillId="0" borderId="0" xfId="1" applyFont="1" applyAlignment="1" applyProtection="1">
      <alignment horizontal="center"/>
    </xf>
    <xf numFmtId="0" fontId="7" fillId="0" borderId="0" xfId="1" applyFont="1" applyAlignment="1" applyProtection="1">
      <alignment vertical="center" wrapText="1"/>
    </xf>
    <xf numFmtId="0" fontId="7" fillId="0" borderId="16" xfId="1" applyFont="1" applyBorder="1" applyAlignment="1" applyProtection="1">
      <alignment horizontal="center" vertical="center" wrapText="1"/>
    </xf>
    <xf numFmtId="0" fontId="7" fillId="0" borderId="16" xfId="1" applyFont="1" applyBorder="1" applyAlignment="1" applyProtection="1">
      <alignment vertical="center" wrapText="1"/>
    </xf>
    <xf numFmtId="0" fontId="26" fillId="0" borderId="40" xfId="1" quotePrefix="1" applyFont="1" applyBorder="1" applyAlignment="1" applyProtection="1">
      <alignment horizontal="center" vertical="center" wrapText="1"/>
    </xf>
    <xf numFmtId="0" fontId="7" fillId="0" borderId="46" xfId="1" applyFont="1" applyBorder="1" applyAlignment="1" applyProtection="1">
      <alignment horizontal="center" vertical="center" wrapText="1"/>
    </xf>
    <xf numFmtId="0" fontId="10" fillId="0" borderId="24" xfId="1" applyFont="1" applyBorder="1" applyAlignment="1" applyProtection="1">
      <alignment horizontal="center" vertical="center" wrapText="1"/>
    </xf>
    <xf numFmtId="0" fontId="7" fillId="0" borderId="28" xfId="1" applyFont="1" applyBorder="1" applyAlignment="1" applyProtection="1">
      <alignment horizontal="center" vertical="center" wrapText="1"/>
    </xf>
    <xf numFmtId="0" fontId="7" fillId="0" borderId="28" xfId="1" applyFont="1" applyBorder="1" applyAlignment="1" applyProtection="1">
      <alignment vertical="center" wrapText="1"/>
    </xf>
    <xf numFmtId="0" fontId="26" fillId="0" borderId="58" xfId="1" quotePrefix="1" applyFont="1" applyBorder="1" applyAlignment="1" applyProtection="1">
      <alignment horizontal="center" vertical="center" wrapText="1"/>
    </xf>
    <xf numFmtId="0" fontId="7" fillId="0" borderId="47" xfId="1" applyFont="1" applyBorder="1" applyAlignment="1" applyProtection="1">
      <alignment horizontal="center" vertical="center" wrapText="1"/>
    </xf>
    <xf numFmtId="0" fontId="10" fillId="0" borderId="39" xfId="1" applyFont="1" applyBorder="1" applyAlignment="1" applyProtection="1">
      <alignment horizontal="center" vertical="center" wrapText="1"/>
    </xf>
    <xf numFmtId="0" fontId="26" fillId="0" borderId="62" xfId="1" quotePrefix="1" applyFont="1" applyBorder="1" applyAlignment="1" applyProtection="1">
      <alignment horizontal="center" vertical="center" wrapText="1"/>
    </xf>
    <xf numFmtId="0" fontId="7" fillId="0" borderId="63"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7" fillId="0" borderId="0" xfId="1" applyFont="1" applyAlignment="1" applyProtection="1">
      <alignment horizontal="center" vertical="center" wrapText="1"/>
    </xf>
    <xf numFmtId="0" fontId="27" fillId="0" borderId="0" xfId="1" applyFont="1" applyAlignment="1" applyProtection="1">
      <alignment vertical="center"/>
    </xf>
    <xf numFmtId="0" fontId="29" fillId="0" borderId="0" xfId="1" applyFont="1" applyAlignment="1" applyProtection="1">
      <alignment horizontal="center" vertical="center"/>
    </xf>
    <xf numFmtId="0" fontId="40" fillId="0" borderId="0" xfId="1" applyFont="1"/>
    <xf numFmtId="0" fontId="31"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164" fontId="34" fillId="0" borderId="0" xfId="0" applyNumberFormat="1" applyFont="1" applyAlignment="1" applyProtection="1">
      <alignment horizontal="left"/>
    </xf>
    <xf numFmtId="0" fontId="34" fillId="0" borderId="37" xfId="0" applyFont="1" applyBorder="1" applyProtection="1"/>
    <xf numFmtId="0" fontId="35" fillId="0" borderId="64" xfId="0" applyFont="1" applyBorder="1" applyAlignment="1" applyProtection="1">
      <alignment horizontal="center" vertical="center"/>
    </xf>
    <xf numFmtId="0" fontId="34" fillId="0" borderId="51" xfId="0" applyFont="1" applyBorder="1" applyProtection="1"/>
    <xf numFmtId="0" fontId="35" fillId="0" borderId="65" xfId="0" applyFont="1" applyBorder="1" applyAlignment="1" applyProtection="1">
      <alignment horizontal="center" vertical="center"/>
    </xf>
    <xf numFmtId="0" fontId="37" fillId="0" borderId="60" xfId="0" applyFont="1" applyBorder="1" applyProtection="1"/>
    <xf numFmtId="0" fontId="35" fillId="0" borderId="66" xfId="0" applyFont="1" applyBorder="1" applyAlignment="1" applyProtection="1">
      <alignment horizontal="center" vertical="center"/>
    </xf>
    <xf numFmtId="0" fontId="34" fillId="4" borderId="67" xfId="0" applyFont="1" applyFill="1" applyBorder="1" applyAlignment="1" applyProtection="1">
      <alignment horizontal="center" vertical="center"/>
      <protection locked="0"/>
    </xf>
    <xf numFmtId="0" fontId="34" fillId="4" borderId="68" xfId="0" applyFont="1" applyFill="1" applyBorder="1" applyAlignment="1" applyProtection="1">
      <alignment horizontal="center" vertical="center"/>
      <protection locked="0"/>
    </xf>
    <xf numFmtId="0" fontId="34" fillId="4" borderId="69" xfId="0" applyFont="1" applyFill="1" applyBorder="1" applyAlignment="1" applyProtection="1">
      <alignment horizontal="center" vertical="center"/>
      <protection locked="0"/>
    </xf>
    <xf numFmtId="0" fontId="34" fillId="4" borderId="70" xfId="0" applyFont="1" applyFill="1" applyBorder="1" applyAlignment="1" applyProtection="1">
      <alignment horizontal="center" vertical="center"/>
      <protection locked="0"/>
    </xf>
    <xf numFmtId="0" fontId="34" fillId="4" borderId="71" xfId="0" applyFont="1" applyFill="1" applyBorder="1" applyAlignment="1" applyProtection="1">
      <alignment horizontal="center" vertical="center"/>
      <protection locked="0"/>
    </xf>
    <xf numFmtId="0" fontId="34" fillId="4" borderId="72" xfId="0" applyFont="1" applyFill="1" applyBorder="1" applyAlignment="1" applyProtection="1">
      <alignment horizontal="center" vertical="center"/>
      <protection locked="0"/>
    </xf>
    <xf numFmtId="0" fontId="34" fillId="4" borderId="73" xfId="0" applyFont="1" applyFill="1" applyBorder="1" applyAlignment="1" applyProtection="1">
      <alignment horizontal="center" vertical="center"/>
      <protection locked="0"/>
    </xf>
    <xf numFmtId="0" fontId="34" fillId="4" borderId="74" xfId="0" applyFont="1" applyFill="1" applyBorder="1" applyAlignment="1" applyProtection="1">
      <alignment horizontal="center" vertical="center"/>
      <protection locked="0"/>
    </xf>
    <xf numFmtId="0" fontId="34" fillId="4" borderId="75" xfId="0" applyFont="1" applyFill="1" applyBorder="1" applyAlignment="1" applyProtection="1">
      <alignment horizontal="center" vertical="center"/>
      <protection locked="0"/>
    </xf>
    <xf numFmtId="0" fontId="34" fillId="4" borderId="76" xfId="0" applyFont="1" applyFill="1" applyBorder="1" applyProtection="1">
      <protection locked="0"/>
    </xf>
    <xf numFmtId="0" fontId="34" fillId="4" borderId="77" xfId="0" applyFont="1" applyFill="1" applyBorder="1" applyProtection="1">
      <protection locked="0"/>
    </xf>
    <xf numFmtId="0" fontId="34" fillId="4" borderId="78" xfId="0" applyFont="1" applyFill="1" applyBorder="1" applyProtection="1">
      <protection locked="0"/>
    </xf>
    <xf numFmtId="0" fontId="7" fillId="4" borderId="39" xfId="3" applyFont="1" applyFill="1" applyBorder="1" applyAlignment="1" applyProtection="1">
      <alignment horizontal="center" vertical="center"/>
      <protection locked="0"/>
    </xf>
    <xf numFmtId="0" fontId="7" fillId="4" borderId="39" xfId="3" applyFont="1" applyFill="1" applyBorder="1" applyAlignment="1" applyProtection="1">
      <alignment vertical="center"/>
      <protection locked="0"/>
    </xf>
    <xf numFmtId="0" fontId="10" fillId="4" borderId="0" xfId="1" applyFont="1" applyFill="1" applyProtection="1">
      <protection locked="0"/>
    </xf>
    <xf numFmtId="0" fontId="34" fillId="0" borderId="38" xfId="0" applyNumberFormat="1" applyFont="1" applyBorder="1" applyAlignment="1" applyProtection="1">
      <alignment horizontal="left"/>
    </xf>
    <xf numFmtId="0" fontId="34" fillId="0" borderId="52" xfId="0" applyFont="1" applyBorder="1" applyAlignment="1" applyProtection="1">
      <alignment horizontal="left"/>
    </xf>
    <xf numFmtId="0" fontId="34" fillId="0" borderId="52" xfId="0" applyFont="1" applyFill="1" applyBorder="1" applyAlignment="1" applyProtection="1">
      <alignment horizontal="left"/>
    </xf>
    <xf numFmtId="0" fontId="34" fillId="4" borderId="52" xfId="0" applyFont="1" applyFill="1" applyBorder="1" applyAlignment="1" applyProtection="1">
      <alignment horizontal="left"/>
      <protection locked="0"/>
    </xf>
    <xf numFmtId="0" fontId="34" fillId="0" borderId="52" xfId="0" applyNumberFormat="1" applyFont="1" applyBorder="1" applyAlignment="1" applyProtection="1">
      <alignment horizontal="left"/>
    </xf>
    <xf numFmtId="49" fontId="34" fillId="0" borderId="52" xfId="0" applyNumberFormat="1" applyFont="1" applyBorder="1" applyAlignment="1" applyProtection="1">
      <alignment horizontal="left"/>
    </xf>
    <xf numFmtId="0" fontId="7" fillId="0" borderId="80" xfId="1" applyFont="1" applyBorder="1" applyAlignment="1" applyProtection="1">
      <alignment horizontal="center" vertical="center" wrapText="1"/>
    </xf>
    <xf numFmtId="0" fontId="7" fillId="4" borderId="28" xfId="1" applyFont="1" applyFill="1" applyBorder="1" applyAlignment="1" applyProtection="1">
      <alignment vertical="center" wrapText="1"/>
      <protection locked="0"/>
    </xf>
    <xf numFmtId="0" fontId="7" fillId="4" borderId="80" xfId="1" applyFont="1" applyFill="1" applyBorder="1" applyAlignment="1" applyProtection="1">
      <alignment vertical="center" wrapText="1"/>
      <protection locked="0"/>
    </xf>
    <xf numFmtId="0" fontId="10" fillId="0" borderId="39" xfId="1" applyFont="1" applyBorder="1" applyAlignment="1" applyProtection="1">
      <alignment vertical="center" wrapText="1"/>
    </xf>
    <xf numFmtId="0" fontId="10" fillId="10" borderId="39" xfId="1" applyFont="1" applyFill="1" applyBorder="1" applyAlignment="1" applyProtection="1">
      <alignment horizontal="center" vertical="center" wrapText="1"/>
    </xf>
    <xf numFmtId="0" fontId="6" fillId="0" borderId="4" xfId="2" applyNumberFormat="1" applyFont="1" applyFill="1" applyBorder="1" applyAlignment="1">
      <alignment horizontal="center" vertical="center" wrapText="1" readingOrder="1"/>
    </xf>
    <xf numFmtId="0" fontId="4" fillId="0" borderId="0" xfId="2" applyFont="1" applyFill="1" applyBorder="1"/>
    <xf numFmtId="0" fontId="41" fillId="0" borderId="0" xfId="1" applyFont="1" applyProtection="1"/>
    <xf numFmtId="0" fontId="6" fillId="0"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14" fontId="0" fillId="0" borderId="0" xfId="0" applyNumberFormat="1"/>
    <xf numFmtId="0" fontId="15" fillId="11" borderId="44" xfId="1" applyFont="1" applyFill="1" applyBorder="1" applyAlignment="1" applyProtection="1">
      <alignment horizontal="center" vertical="center" wrapText="1"/>
    </xf>
    <xf numFmtId="0" fontId="15" fillId="11" borderId="41" xfId="1" applyFont="1" applyFill="1" applyBorder="1" applyAlignment="1" applyProtection="1">
      <alignment horizontal="center" vertical="center" wrapText="1"/>
    </xf>
    <xf numFmtId="0" fontId="15" fillId="11" borderId="42" xfId="1" applyFont="1" applyFill="1" applyBorder="1" applyAlignment="1" applyProtection="1">
      <alignment horizontal="center" vertical="center" wrapText="1"/>
    </xf>
    <xf numFmtId="0" fontId="15" fillId="11" borderId="45" xfId="1" applyFont="1" applyFill="1" applyBorder="1" applyAlignment="1" applyProtection="1">
      <alignment horizontal="center" vertical="center" wrapText="1"/>
    </xf>
    <xf numFmtId="0" fontId="15" fillId="11" borderId="19" xfId="1" applyFont="1" applyFill="1" applyBorder="1" applyAlignment="1" applyProtection="1">
      <alignment horizontal="center" vertical="center" wrapText="1"/>
    </xf>
    <xf numFmtId="0" fontId="15" fillId="11" borderId="20" xfId="1" applyFont="1" applyFill="1" applyBorder="1" applyAlignment="1" applyProtection="1">
      <alignment horizontal="center" vertical="center" wrapText="1"/>
    </xf>
    <xf numFmtId="0" fontId="15" fillId="11" borderId="32" xfId="1" applyFont="1" applyFill="1" applyBorder="1" applyAlignment="1" applyProtection="1">
      <alignment vertical="center" wrapText="1"/>
    </xf>
    <xf numFmtId="0" fontId="15" fillId="11" borderId="49" xfId="1" applyFont="1" applyFill="1" applyBorder="1" applyAlignment="1" applyProtection="1">
      <alignment horizontal="center" vertical="center" wrapText="1"/>
    </xf>
    <xf numFmtId="0" fontId="15" fillId="11" borderId="31" xfId="1" applyFont="1" applyFill="1" applyBorder="1" applyAlignment="1" applyProtection="1">
      <alignment horizontal="center" vertical="center" wrapText="1"/>
    </xf>
    <xf numFmtId="0" fontId="15" fillId="11" borderId="50" xfId="1" quotePrefix="1" applyFont="1" applyFill="1" applyBorder="1" applyAlignment="1" applyProtection="1">
      <alignment horizontal="center" vertical="center" wrapText="1"/>
    </xf>
    <xf numFmtId="0" fontId="15" fillId="11" borderId="55" xfId="1" applyFont="1" applyFill="1" applyBorder="1" applyAlignment="1" applyProtection="1">
      <alignment horizontal="center" vertical="center"/>
    </xf>
    <xf numFmtId="0" fontId="15" fillId="11" borderId="23" xfId="1" applyFont="1" applyFill="1" applyBorder="1" applyAlignment="1" applyProtection="1">
      <alignment vertical="center"/>
    </xf>
    <xf numFmtId="0" fontId="15" fillId="11" borderId="56" xfId="1" applyFont="1" applyFill="1" applyBorder="1" applyAlignment="1" applyProtection="1">
      <alignment vertical="center"/>
    </xf>
    <xf numFmtId="0" fontId="15" fillId="11" borderId="39" xfId="0" applyFont="1" applyFill="1" applyBorder="1" applyAlignment="1" applyProtection="1">
      <alignment horizontal="center"/>
    </xf>
    <xf numFmtId="0" fontId="38" fillId="11" borderId="34" xfId="0" applyFont="1" applyFill="1" applyBorder="1" applyAlignment="1" applyProtection="1">
      <alignment horizontal="center" vertical="center"/>
    </xf>
    <xf numFmtId="0" fontId="19" fillId="11" borderId="39" xfId="0" applyFont="1" applyFill="1" applyBorder="1" applyAlignment="1" applyProtection="1">
      <alignment horizontal="center" vertical="center"/>
    </xf>
    <xf numFmtId="0" fontId="15" fillId="11" borderId="39" xfId="3" applyFont="1" applyFill="1" applyBorder="1" applyAlignment="1">
      <alignment horizontal="center" vertical="center"/>
    </xf>
    <xf numFmtId="0" fontId="15" fillId="11" borderId="39" xfId="3" applyFont="1" applyFill="1" applyBorder="1" applyAlignment="1">
      <alignment horizontal="center" vertical="center" wrapText="1"/>
    </xf>
    <xf numFmtId="0" fontId="0" fillId="0" borderId="81" xfId="0" applyBorder="1" applyProtection="1">
      <protection locked="0"/>
    </xf>
    <xf numFmtId="0" fontId="0" fillId="0" borderId="83" xfId="0" applyBorder="1" applyProtection="1">
      <protection locked="0"/>
    </xf>
    <xf numFmtId="0" fontId="0" fillId="0" borderId="82" xfId="0" applyBorder="1" applyProtection="1">
      <protection hidden="1"/>
    </xf>
    <xf numFmtId="0" fontId="0" fillId="0" borderId="0" xfId="0" applyBorder="1" applyProtection="1">
      <protection locked="0"/>
    </xf>
    <xf numFmtId="0" fontId="0" fillId="0" borderId="85" xfId="0" applyBorder="1" applyProtection="1">
      <protection hidden="1"/>
    </xf>
    <xf numFmtId="0" fontId="42" fillId="12" borderId="88" xfId="0" applyFont="1" applyFill="1" applyBorder="1" applyAlignment="1" applyProtection="1">
      <alignment horizontal="center"/>
      <protection locked="0"/>
    </xf>
    <xf numFmtId="0" fontId="42" fillId="12" borderId="89" xfId="0" applyFont="1" applyFill="1" applyBorder="1" applyAlignment="1" applyProtection="1">
      <alignment horizontal="center"/>
      <protection locked="0"/>
    </xf>
    <xf numFmtId="0" fontId="42" fillId="12" borderId="94" xfId="0" applyFont="1" applyFill="1" applyBorder="1" applyAlignment="1" applyProtection="1">
      <alignment horizontal="center"/>
      <protection locked="0"/>
    </xf>
    <xf numFmtId="0" fontId="42" fillId="12" borderId="95" xfId="0" applyFont="1" applyFill="1" applyBorder="1" applyAlignment="1" applyProtection="1">
      <alignment horizontal="center"/>
      <protection locked="0"/>
    </xf>
    <xf numFmtId="0" fontId="42" fillId="12" borderId="96" xfId="0" applyFont="1" applyFill="1" applyBorder="1" applyAlignment="1" applyProtection="1">
      <alignment horizontal="center"/>
      <protection locked="0"/>
    </xf>
    <xf numFmtId="0" fontId="42" fillId="12" borderId="97" xfId="0" applyFont="1" applyFill="1" applyBorder="1" applyAlignment="1" applyProtection="1">
      <alignment horizontal="center"/>
      <protection locked="0"/>
    </xf>
    <xf numFmtId="0" fontId="42" fillId="12" borderId="98" xfId="0" applyFont="1" applyFill="1" applyBorder="1" applyAlignment="1" applyProtection="1">
      <alignment horizontal="center"/>
      <protection locked="0"/>
    </xf>
    <xf numFmtId="0" fontId="42" fillId="12" borderId="99" xfId="0" applyFont="1" applyFill="1" applyBorder="1" applyAlignment="1" applyProtection="1">
      <alignment horizontal="center"/>
      <protection locked="0"/>
    </xf>
    <xf numFmtId="0" fontId="42" fillId="12" borderId="100" xfId="0" applyFont="1" applyFill="1" applyBorder="1" applyAlignment="1" applyProtection="1">
      <alignment horizontal="center"/>
      <protection locked="0"/>
    </xf>
    <xf numFmtId="0" fontId="42" fillId="12" borderId="101" xfId="0" applyFont="1" applyFill="1" applyBorder="1" applyAlignment="1" applyProtection="1">
      <alignment horizontal="center"/>
      <protection locked="0"/>
    </xf>
    <xf numFmtId="0" fontId="44" fillId="13" borderId="86" xfId="0" applyFont="1" applyFill="1" applyBorder="1" applyProtection="1">
      <protection locked="0"/>
    </xf>
    <xf numFmtId="0" fontId="34" fillId="13" borderId="87" xfId="0" applyFont="1" applyFill="1" applyBorder="1" applyAlignment="1" applyProtection="1">
      <alignment horizontal="left"/>
      <protection locked="0"/>
    </xf>
    <xf numFmtId="0" fontId="34" fillId="13" borderId="84" xfId="0" applyFont="1" applyFill="1" applyBorder="1" applyAlignment="1" applyProtection="1">
      <alignment horizontal="left"/>
      <protection locked="0"/>
    </xf>
    <xf numFmtId="0" fontId="45" fillId="13" borderId="102" xfId="0" applyFont="1" applyFill="1" applyBorder="1" applyProtection="1">
      <protection locked="0"/>
    </xf>
    <xf numFmtId="0" fontId="42" fillId="12" borderId="103" xfId="0" applyFont="1" applyFill="1" applyBorder="1" applyAlignment="1" applyProtection="1">
      <alignment horizontal="center"/>
      <protection locked="0"/>
    </xf>
    <xf numFmtId="0" fontId="45" fillId="13" borderId="39" xfId="0" applyFont="1" applyFill="1" applyBorder="1" applyProtection="1">
      <protection locked="0"/>
    </xf>
    <xf numFmtId="0" fontId="34" fillId="0" borderId="104" xfId="0" applyFont="1" applyBorder="1" applyAlignment="1" applyProtection="1">
      <alignment horizontal="left"/>
    </xf>
    <xf numFmtId="0" fontId="34" fillId="0" borderId="105" xfId="0" applyFont="1" applyBorder="1" applyAlignment="1" applyProtection="1">
      <alignment horizontal="left"/>
    </xf>
    <xf numFmtId="0" fontId="42" fillId="12" borderId="106" xfId="0" applyFont="1" applyFill="1" applyBorder="1" applyAlignment="1" applyProtection="1">
      <alignment horizontal="center"/>
      <protection locked="0"/>
    </xf>
    <xf numFmtId="0" fontId="42" fillId="12" borderId="107" xfId="0" applyFont="1" applyFill="1" applyBorder="1" applyAlignment="1" applyProtection="1">
      <alignment horizontal="center"/>
      <protection locked="0"/>
    </xf>
    <xf numFmtId="0" fontId="42" fillId="12" borderId="108" xfId="0" applyFont="1" applyFill="1" applyBorder="1" applyAlignment="1" applyProtection="1">
      <alignment horizontal="center"/>
      <protection locked="0"/>
    </xf>
    <xf numFmtId="0" fontId="42" fillId="12" borderId="110" xfId="0" applyFont="1" applyFill="1" applyBorder="1" applyAlignment="1" applyProtection="1">
      <alignment horizontal="center"/>
      <protection locked="0"/>
    </xf>
    <xf numFmtId="0" fontId="45" fillId="13" borderId="111" xfId="0" applyFont="1" applyFill="1" applyBorder="1" applyProtection="1">
      <protection locked="0"/>
    </xf>
    <xf numFmtId="0" fontId="45" fillId="13" borderId="112" xfId="0" applyFont="1" applyFill="1" applyBorder="1" applyProtection="1">
      <protection locked="0"/>
    </xf>
    <xf numFmtId="0" fontId="42" fillId="12" borderId="114" xfId="0" applyFont="1" applyFill="1" applyBorder="1" applyAlignment="1" applyProtection="1">
      <alignment horizontal="center"/>
      <protection locked="0"/>
    </xf>
    <xf numFmtId="0" fontId="45" fillId="13" borderId="34" xfId="0" applyFont="1" applyFill="1" applyBorder="1" applyProtection="1">
      <protection locked="0"/>
    </xf>
    <xf numFmtId="0" fontId="42" fillId="12" borderId="39" xfId="0" applyFont="1" applyFill="1" applyBorder="1" applyAlignment="1" applyProtection="1">
      <alignment horizontal="center"/>
      <protection locked="0"/>
    </xf>
    <xf numFmtId="0" fontId="42" fillId="12" borderId="111" xfId="0" applyFont="1" applyFill="1" applyBorder="1" applyAlignment="1" applyProtection="1">
      <alignment horizontal="center"/>
      <protection locked="0"/>
    </xf>
    <xf numFmtId="0" fontId="42" fillId="12" borderId="112" xfId="0" applyFont="1" applyFill="1" applyBorder="1" applyAlignment="1" applyProtection="1">
      <alignment horizontal="center"/>
      <protection locked="0"/>
    </xf>
    <xf numFmtId="0" fontId="42" fillId="12" borderId="115" xfId="0" applyFont="1" applyFill="1" applyBorder="1" applyAlignment="1" applyProtection="1">
      <alignment horizontal="center"/>
      <protection locked="0"/>
    </xf>
    <xf numFmtId="0" fontId="45" fillId="13" borderId="61" xfId="0" applyFont="1" applyFill="1" applyBorder="1" applyProtection="1">
      <protection locked="0"/>
    </xf>
    <xf numFmtId="0" fontId="45" fillId="13" borderId="59" xfId="0" applyFont="1" applyFill="1" applyBorder="1" applyProtection="1">
      <protection locked="0"/>
    </xf>
    <xf numFmtId="0" fontId="45" fillId="13" borderId="60" xfId="0" applyFont="1" applyFill="1" applyBorder="1" applyProtection="1">
      <protection locked="0"/>
    </xf>
    <xf numFmtId="0" fontId="0" fillId="0" borderId="119" xfId="0" applyBorder="1" applyProtection="1">
      <protection hidden="1"/>
    </xf>
    <xf numFmtId="0" fontId="0" fillId="0" borderId="120" xfId="0" applyBorder="1" applyProtection="1">
      <protection hidden="1"/>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7" fillId="6" borderId="34" xfId="1" applyFont="1" applyFill="1" applyBorder="1" applyAlignment="1" applyProtection="1">
      <alignment horizontal="left" vertical="center"/>
    </xf>
    <xf numFmtId="0" fontId="7" fillId="6" borderId="36" xfId="1" applyFont="1" applyFill="1" applyBorder="1" applyAlignment="1" applyProtection="1">
      <alignment horizontal="left" vertical="center"/>
    </xf>
    <xf numFmtId="0" fontId="7" fillId="4" borderId="39" xfId="1" applyFont="1" applyFill="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0" xfId="1" applyFont="1" applyProtection="1">
      <protection locked="0"/>
    </xf>
    <xf numFmtId="0" fontId="8" fillId="0" borderId="0" xfId="1" applyFont="1" applyProtection="1">
      <protection locked="0"/>
    </xf>
    <xf numFmtId="0" fontId="9" fillId="0" borderId="0" xfId="1" applyFont="1" applyProtection="1">
      <protection locked="0"/>
    </xf>
    <xf numFmtId="0" fontId="10" fillId="0" borderId="0" xfId="1" applyFont="1" applyProtection="1">
      <protection locked="0"/>
    </xf>
    <xf numFmtId="0" fontId="7" fillId="0" borderId="0" xfId="1" applyFont="1" applyAlignment="1" applyProtection="1">
      <alignment horizontal="left"/>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7" fillId="0" borderId="12" xfId="1" applyFont="1" applyBorder="1" applyAlignment="1" applyProtection="1">
      <alignment vertical="center"/>
      <protection locked="0"/>
    </xf>
    <xf numFmtId="0" fontId="7" fillId="0" borderId="13" xfId="1" applyFont="1" applyBorder="1" applyAlignment="1" applyProtection="1">
      <alignment vertical="center"/>
      <protection locked="0"/>
    </xf>
    <xf numFmtId="0" fontId="10" fillId="0" borderId="13" xfId="1" applyFont="1" applyBorder="1" applyAlignment="1" applyProtection="1">
      <alignment horizontal="right" vertical="center"/>
      <protection locked="0"/>
    </xf>
    <xf numFmtId="0" fontId="7" fillId="0" borderId="0" xfId="1" applyFont="1" applyAlignment="1" applyProtection="1">
      <alignment vertical="center"/>
      <protection locked="0"/>
    </xf>
    <xf numFmtId="0" fontId="11"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7" fillId="0" borderId="22" xfId="1" applyFont="1" applyBorder="1" applyAlignment="1" applyProtection="1">
      <alignment vertical="center"/>
      <protection locked="0"/>
    </xf>
    <xf numFmtId="0" fontId="12" fillId="0" borderId="23" xfId="1" applyFont="1" applyBorder="1" applyAlignment="1" applyProtection="1">
      <alignment vertical="center"/>
      <protection locked="0"/>
    </xf>
    <xf numFmtId="0" fontId="1" fillId="0" borderId="25" xfId="1" applyFill="1" applyBorder="1" applyAlignment="1" applyProtection="1">
      <alignment horizontal="center" vertical="center"/>
      <protection locked="0"/>
    </xf>
    <xf numFmtId="0" fontId="7" fillId="0" borderId="26" xfId="1" applyFont="1" applyBorder="1" applyAlignment="1" applyProtection="1">
      <alignment vertical="center"/>
      <protection locked="0"/>
    </xf>
    <xf numFmtId="0" fontId="12" fillId="0" borderId="27"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1" fillId="0" borderId="28" xfId="1" applyFill="1" applyBorder="1" applyAlignment="1" applyProtection="1">
      <alignment horizontal="center" vertical="center"/>
      <protection locked="0"/>
    </xf>
    <xf numFmtId="0" fontId="7" fillId="0" borderId="0" xfId="1" applyFont="1" applyAlignment="1" applyProtection="1">
      <alignment horizontal="right" vertical="center"/>
      <protection locked="0"/>
    </xf>
    <xf numFmtId="0" fontId="10" fillId="0" borderId="29" xfId="1" applyFont="1" applyBorder="1" applyAlignment="1" applyProtection="1">
      <alignment horizontal="left" vertical="center"/>
      <protection locked="0"/>
    </xf>
    <xf numFmtId="0" fontId="10" fillId="0" borderId="30" xfId="1" applyFont="1" applyBorder="1" applyAlignment="1" applyProtection="1">
      <alignment horizontal="left" vertical="center"/>
      <protection locked="0"/>
    </xf>
    <xf numFmtId="0" fontId="7" fillId="0" borderId="31" xfId="1" quotePrefix="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0" borderId="0" xfId="1" applyFont="1" applyAlignment="1" applyProtection="1">
      <alignment vertical="center"/>
      <protection locked="0"/>
    </xf>
    <xf numFmtId="0" fontId="7" fillId="0" borderId="0" xfId="1" applyFont="1" applyFill="1" applyAlignment="1" applyProtection="1">
      <alignment vertical="center"/>
      <protection locked="0"/>
    </xf>
    <xf numFmtId="1" fontId="7" fillId="0" borderId="31" xfId="1" quotePrefix="1" applyNumberFormat="1" applyFont="1" applyBorder="1" applyAlignment="1" applyProtection="1">
      <alignment horizontal="center" vertical="center"/>
      <protection locked="0"/>
    </xf>
    <xf numFmtId="0" fontId="7" fillId="5" borderId="32" xfId="1" applyFont="1" applyFill="1" applyBorder="1" applyAlignment="1" applyProtection="1">
      <alignment horizontal="right" vertical="center"/>
      <protection locked="0"/>
    </xf>
    <xf numFmtId="0" fontId="11" fillId="0" borderId="0" xfId="1" applyFont="1" applyProtection="1">
      <protection locked="0"/>
    </xf>
    <xf numFmtId="0" fontId="7" fillId="0" borderId="32" xfId="1" applyFont="1" applyBorder="1" applyProtection="1">
      <protection locked="0"/>
    </xf>
    <xf numFmtId="0" fontId="15" fillId="11" borderId="33" xfId="1" applyFont="1" applyFill="1" applyBorder="1" applyAlignment="1" applyProtection="1">
      <alignment horizontal="center" vertical="center"/>
      <protection locked="0"/>
    </xf>
    <xf numFmtId="0" fontId="15" fillId="11" borderId="33" xfId="1" applyFont="1" applyFill="1" applyBorder="1" applyAlignment="1" applyProtection="1">
      <alignment horizontal="center" vertical="center" wrapText="1"/>
      <protection locked="0"/>
    </xf>
    <xf numFmtId="0" fontId="15" fillId="11" borderId="33" xfId="1" applyFont="1" applyFill="1" applyBorder="1" applyAlignment="1" applyProtection="1">
      <alignment vertical="center"/>
      <protection locked="0"/>
    </xf>
    <xf numFmtId="0" fontId="15" fillId="7" borderId="39" xfId="1" applyFont="1" applyFill="1" applyBorder="1" applyAlignment="1" applyProtection="1">
      <alignment horizontal="center" vertical="center"/>
      <protection locked="0"/>
    </xf>
    <xf numFmtId="165" fontId="7" fillId="0" borderId="39" xfId="1" applyNumberFormat="1" applyFont="1" applyBorder="1" applyAlignment="1" applyProtection="1">
      <alignment horizontal="center" vertical="center"/>
      <protection locked="0"/>
    </xf>
    <xf numFmtId="0" fontId="7" fillId="0" borderId="39" xfId="1" applyFont="1" applyBorder="1" applyAlignment="1" applyProtection="1">
      <alignment horizontal="center" vertical="center"/>
      <protection locked="0"/>
    </xf>
    <xf numFmtId="0" fontId="18" fillId="4" borderId="0" xfId="0" applyFont="1" applyFill="1" applyAlignment="1" applyProtection="1">
      <alignment horizontal="center"/>
      <protection locked="0"/>
    </xf>
    <xf numFmtId="49" fontId="18" fillId="4" borderId="39" xfId="0" applyNumberFormat="1" applyFont="1" applyFill="1" applyBorder="1" applyAlignment="1" applyProtection="1">
      <alignment horizontal="center"/>
      <protection locked="0"/>
    </xf>
    <xf numFmtId="0" fontId="19" fillId="11" borderId="39" xfId="1" applyFont="1" applyFill="1" applyBorder="1" applyAlignment="1" applyProtection="1">
      <alignment horizontal="center" vertical="center"/>
      <protection locked="0"/>
    </xf>
    <xf numFmtId="0" fontId="19" fillId="8" borderId="39" xfId="1" applyFont="1" applyFill="1" applyBorder="1" applyAlignment="1" applyProtection="1">
      <alignment vertical="center"/>
      <protection locked="0"/>
    </xf>
    <xf numFmtId="0" fontId="21" fillId="0" borderId="0" xfId="1" applyFont="1" applyAlignment="1" applyProtection="1">
      <alignment horizontal="center" vertical="center"/>
      <protection locked="0"/>
    </xf>
    <xf numFmtId="0" fontId="21" fillId="0" borderId="0" xfId="1" applyFont="1" applyAlignment="1" applyProtection="1">
      <alignment horizontal="left" vertical="center"/>
      <protection locked="0"/>
    </xf>
    <xf numFmtId="0" fontId="15" fillId="11" borderId="39" xfId="1" applyFont="1" applyFill="1" applyBorder="1" applyAlignment="1" applyProtection="1">
      <alignment horizontal="center" vertical="center"/>
      <protection locked="0"/>
    </xf>
    <xf numFmtId="0" fontId="15" fillId="11" borderId="34" xfId="1" applyFont="1" applyFill="1" applyBorder="1" applyAlignment="1" applyProtection="1">
      <alignment horizontal="center" vertical="center"/>
      <protection locked="0"/>
    </xf>
    <xf numFmtId="0" fontId="15" fillId="11" borderId="39" xfId="1" applyFont="1" applyFill="1" applyBorder="1" applyAlignment="1" applyProtection="1">
      <alignment horizontal="center" vertical="center" wrapText="1"/>
      <protection locked="0"/>
    </xf>
    <xf numFmtId="0" fontId="6" fillId="0" borderId="4" xfId="0" applyNumberFormat="1" applyFont="1" applyFill="1" applyBorder="1" applyAlignment="1">
      <alignment horizontal="center" vertical="center" wrapText="1" readingOrder="1"/>
    </xf>
    <xf numFmtId="0" fontId="4" fillId="0" borderId="6"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5" fillId="3" borderId="1" xfId="2" applyNumberFormat="1" applyFont="1" applyFill="1" applyBorder="1" applyAlignment="1">
      <alignment horizontal="center" vertical="center" wrapText="1" readingOrder="1"/>
    </xf>
    <xf numFmtId="0" fontId="4" fillId="0" borderId="2" xfId="2" applyNumberFormat="1" applyFont="1" applyFill="1" applyBorder="1" applyAlignment="1">
      <alignment vertical="top" wrapText="1"/>
    </xf>
    <xf numFmtId="0" fontId="4" fillId="0" borderId="3" xfId="2" applyNumberFormat="1" applyFont="1" applyFill="1" applyBorder="1" applyAlignment="1">
      <alignment vertical="top" wrapText="1"/>
    </xf>
    <xf numFmtId="0" fontId="5" fillId="3" borderId="4" xfId="2" applyNumberFormat="1" applyFont="1" applyFill="1" applyBorder="1" applyAlignment="1">
      <alignment horizontal="center" vertical="center" wrapText="1" readingOrder="1"/>
    </xf>
    <xf numFmtId="0" fontId="4" fillId="0" borderId="6" xfId="2" applyNumberFormat="1" applyFont="1" applyFill="1" applyBorder="1" applyAlignment="1">
      <alignment vertical="top" wrapText="1"/>
    </xf>
    <xf numFmtId="0" fontId="5" fillId="3" borderId="9" xfId="2" applyNumberFormat="1" applyFont="1" applyFill="1" applyBorder="1" applyAlignment="1">
      <alignment horizontal="center" vertical="center" wrapText="1" readingOrder="1"/>
    </xf>
    <xf numFmtId="0" fontId="4" fillId="0" borderId="10" xfId="2" applyNumberFormat="1" applyFont="1" applyFill="1" applyBorder="1" applyAlignment="1">
      <alignment vertical="top" wrapText="1"/>
    </xf>
    <xf numFmtId="0" fontId="4" fillId="0" borderId="11" xfId="2" applyNumberFormat="1" applyFont="1" applyFill="1" applyBorder="1" applyAlignment="1">
      <alignment vertical="top" wrapText="1"/>
    </xf>
    <xf numFmtId="0" fontId="5" fillId="3" borderId="1" xfId="2" applyNumberFormat="1" applyFont="1" applyFill="1" applyBorder="1" applyAlignment="1">
      <alignment horizontal="center" wrapText="1" readingOrder="1"/>
    </xf>
    <xf numFmtId="0" fontId="4" fillId="0" borderId="5" xfId="2" applyNumberFormat="1" applyFont="1" applyFill="1" applyBorder="1" applyAlignment="1">
      <alignment vertical="top" wrapText="1"/>
    </xf>
    <xf numFmtId="0" fontId="5" fillId="3" borderId="7" xfId="2" applyNumberFormat="1" applyFont="1" applyFill="1" applyBorder="1" applyAlignment="1">
      <alignment horizontal="center" vertical="center" wrapText="1" readingOrder="1"/>
    </xf>
    <xf numFmtId="0" fontId="4" fillId="0" borderId="8" xfId="2" applyNumberFormat="1" applyFont="1" applyFill="1" applyBorder="1" applyAlignment="1">
      <alignment vertical="top" wrapText="1"/>
    </xf>
    <xf numFmtId="0" fontId="4" fillId="0" borderId="0" xfId="2" applyFont="1" applyFill="1" applyBorder="1"/>
    <xf numFmtId="0" fontId="5" fillId="3" borderId="7" xfId="2" applyNumberFormat="1" applyFont="1" applyFill="1" applyBorder="1" applyAlignment="1">
      <alignment horizontal="center" vertical="top" wrapText="1" readingOrder="1"/>
    </xf>
    <xf numFmtId="0" fontId="7" fillId="4" borderId="34" xfId="1" applyFont="1" applyFill="1" applyBorder="1" applyAlignment="1" applyProtection="1">
      <alignment horizontal="center" vertical="center"/>
    </xf>
    <xf numFmtId="0" fontId="7" fillId="4" borderId="35" xfId="1" applyFont="1" applyFill="1" applyBorder="1" applyAlignment="1" applyProtection="1">
      <alignment horizontal="center" vertical="center"/>
    </xf>
    <xf numFmtId="0" fontId="7" fillId="4" borderId="36" xfId="1" applyFont="1" applyFill="1" applyBorder="1" applyAlignment="1" applyProtection="1">
      <alignment horizontal="center" vertical="center"/>
    </xf>
    <xf numFmtId="0" fontId="8" fillId="0" borderId="0" xfId="1" applyFont="1" applyAlignment="1" applyProtection="1">
      <alignment horizontal="center"/>
      <protection locked="0"/>
    </xf>
    <xf numFmtId="0" fontId="15" fillId="11" borderId="34" xfId="1" applyFont="1" applyFill="1" applyBorder="1" applyAlignment="1" applyProtection="1">
      <alignment horizontal="center" vertical="center"/>
      <protection locked="0"/>
    </xf>
    <xf numFmtId="0" fontId="15" fillId="11" borderId="36" xfId="1" applyFont="1" applyFill="1" applyBorder="1" applyAlignment="1" applyProtection="1">
      <alignment horizontal="center" vertical="center"/>
      <protection locked="0"/>
    </xf>
    <xf numFmtId="0" fontId="7" fillId="4" borderId="34" xfId="1" applyFont="1" applyFill="1" applyBorder="1" applyAlignment="1" applyProtection="1">
      <alignment horizontal="left" vertical="center"/>
      <protection locked="0"/>
    </xf>
    <xf numFmtId="0" fontId="7" fillId="4" borderId="36" xfId="1" applyFont="1" applyFill="1" applyBorder="1" applyAlignment="1" applyProtection="1">
      <alignment horizontal="left" vertical="center"/>
      <protection locked="0"/>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7" fillId="6" borderId="34" xfId="1" applyFont="1" applyFill="1" applyBorder="1" applyAlignment="1" applyProtection="1">
      <alignment horizontal="left" vertical="center"/>
    </xf>
    <xf numFmtId="0" fontId="7" fillId="6" borderId="36" xfId="1" applyFont="1" applyFill="1" applyBorder="1" applyAlignment="1" applyProtection="1">
      <alignment horizontal="left" vertical="center"/>
    </xf>
    <xf numFmtId="0" fontId="19" fillId="11" borderId="34" xfId="1" applyFont="1" applyFill="1" applyBorder="1" applyAlignment="1" applyProtection="1">
      <alignment horizontal="center" vertical="center"/>
      <protection locked="0"/>
    </xf>
    <xf numFmtId="0" fontId="19" fillId="11" borderId="35" xfId="1" applyFont="1" applyFill="1" applyBorder="1" applyAlignment="1" applyProtection="1">
      <alignment horizontal="center" vertical="center"/>
      <protection locked="0"/>
    </xf>
    <xf numFmtId="0" fontId="19" fillId="11" borderId="36" xfId="1" applyFont="1" applyFill="1" applyBorder="1" applyAlignment="1" applyProtection="1">
      <alignment horizontal="center" vertical="center"/>
      <protection locked="0"/>
    </xf>
    <xf numFmtId="0" fontId="7" fillId="4" borderId="35" xfId="1" applyFont="1" applyFill="1" applyBorder="1" applyAlignment="1" applyProtection="1">
      <alignment horizontal="left" vertical="center"/>
      <protection locked="0"/>
    </xf>
    <xf numFmtId="0" fontId="22" fillId="0" borderId="0" xfId="1" applyFont="1" applyAlignment="1" applyProtection="1">
      <alignment horizontal="center"/>
      <protection locked="0"/>
    </xf>
    <xf numFmtId="0" fontId="15" fillId="11" borderId="14" xfId="1" applyFont="1" applyFill="1" applyBorder="1" applyAlignment="1" applyProtection="1">
      <alignment horizontal="center" vertical="center"/>
      <protection locked="0"/>
    </xf>
    <xf numFmtId="0" fontId="15" fillId="11" borderId="19" xfId="1" applyFont="1" applyFill="1" applyBorder="1" applyAlignment="1" applyProtection="1">
      <alignment horizontal="center" vertical="center"/>
      <protection locked="0"/>
    </xf>
    <xf numFmtId="0" fontId="15" fillId="11" borderId="15" xfId="1" applyFont="1" applyFill="1" applyBorder="1" applyAlignment="1" applyProtection="1">
      <alignment horizontal="center" vertical="center"/>
      <protection locked="0"/>
    </xf>
    <xf numFmtId="0" fontId="15" fillId="11" borderId="20" xfId="1" applyFont="1" applyFill="1" applyBorder="1" applyAlignment="1" applyProtection="1">
      <alignment horizontal="center" vertical="center"/>
      <protection locked="0"/>
    </xf>
    <xf numFmtId="0" fontId="15" fillId="11" borderId="16" xfId="1" applyFont="1" applyFill="1" applyBorder="1" applyAlignment="1" applyProtection="1">
      <alignment horizontal="center" vertical="center"/>
      <protection locked="0"/>
    </xf>
    <xf numFmtId="0" fontId="15" fillId="11" borderId="21" xfId="1" applyFont="1" applyFill="1" applyBorder="1" applyAlignment="1" applyProtection="1">
      <alignment horizontal="center" vertical="center"/>
      <protection locked="0"/>
    </xf>
    <xf numFmtId="0" fontId="15" fillId="11" borderId="35" xfId="1" applyFont="1" applyFill="1" applyBorder="1" applyAlignment="1" applyProtection="1">
      <alignment horizontal="center" vertical="center"/>
      <protection locked="0"/>
    </xf>
    <xf numFmtId="0" fontId="20" fillId="9" borderId="39" xfId="1" applyFont="1" applyFill="1" applyBorder="1" applyAlignment="1" applyProtection="1">
      <alignment horizontal="center" vertical="center"/>
    </xf>
    <xf numFmtId="0" fontId="7" fillId="4" borderId="39" xfId="1" applyFont="1" applyFill="1" applyBorder="1" applyAlignment="1" applyProtection="1">
      <alignment horizontal="center" vertical="center"/>
      <protection locked="0"/>
    </xf>
    <xf numFmtId="0" fontId="15" fillId="11" borderId="39" xfId="1" applyFont="1" applyFill="1" applyBorder="1" applyAlignment="1" applyProtection="1">
      <alignment horizontal="center" vertical="center"/>
      <protection locked="0"/>
    </xf>
    <xf numFmtId="0" fontId="19" fillId="11" borderId="39" xfId="1" applyFont="1" applyFill="1" applyBorder="1" applyAlignment="1" applyProtection="1">
      <alignment horizontal="center" vertical="center"/>
      <protection locked="0"/>
    </xf>
    <xf numFmtId="0" fontId="10" fillId="7" borderId="16" xfId="1" applyFont="1" applyFill="1" applyBorder="1" applyAlignment="1" applyProtection="1">
      <alignment horizontal="center" vertical="center" wrapText="1"/>
    </xf>
    <xf numFmtId="0" fontId="10" fillId="7" borderId="21" xfId="1" applyFont="1" applyFill="1" applyBorder="1" applyAlignment="1" applyProtection="1">
      <alignment horizontal="center" vertical="center" wrapText="1"/>
    </xf>
    <xf numFmtId="164" fontId="25" fillId="0" borderId="0" xfId="1" applyNumberFormat="1" applyFont="1" applyAlignment="1" applyProtection="1">
      <alignment horizontal="left"/>
    </xf>
    <xf numFmtId="0" fontId="13" fillId="0" borderId="13" xfId="1" applyFont="1" applyBorder="1" applyAlignment="1" applyProtection="1">
      <alignment horizontal="center" vertical="center" wrapText="1"/>
    </xf>
    <xf numFmtId="0" fontId="7" fillId="0" borderId="57" xfId="1" applyFont="1" applyBorder="1" applyAlignment="1" applyProtection="1">
      <alignment horizontal="center" vertical="center" wrapText="1"/>
    </xf>
    <xf numFmtId="0" fontId="22" fillId="0" borderId="0" xfId="1" applyFont="1" applyAlignment="1" applyProtection="1">
      <alignment horizontal="center"/>
    </xf>
    <xf numFmtId="0" fontId="24" fillId="0" borderId="0" xfId="1" applyFont="1" applyAlignment="1" applyProtection="1">
      <alignment horizontal="center"/>
    </xf>
    <xf numFmtId="0" fontId="10" fillId="0" borderId="14" xfId="1" applyFont="1" applyBorder="1" applyAlignment="1" applyProtection="1">
      <alignment horizontal="center" vertical="center" wrapText="1"/>
    </xf>
    <xf numFmtId="0" fontId="10" fillId="0" borderId="48" xfId="1" applyFont="1" applyBorder="1" applyAlignment="1" applyProtection="1">
      <alignment horizontal="center" vertical="center" wrapText="1"/>
    </xf>
    <xf numFmtId="0" fontId="15" fillId="11" borderId="16" xfId="1" applyFont="1" applyFill="1" applyBorder="1" applyAlignment="1" applyProtection="1">
      <alignment horizontal="center" vertical="center" wrapText="1"/>
    </xf>
    <xf numFmtId="0" fontId="15" fillId="11" borderId="21" xfId="1" applyFont="1" applyFill="1" applyBorder="1" applyAlignment="1" applyProtection="1">
      <alignment horizontal="center" vertical="center" wrapText="1"/>
    </xf>
    <xf numFmtId="0" fontId="15" fillId="11" borderId="22" xfId="1" applyFont="1" applyFill="1" applyBorder="1" applyAlignment="1" applyProtection="1">
      <alignment horizontal="center" vertical="center" wrapText="1"/>
    </xf>
    <xf numFmtId="0" fontId="15" fillId="11" borderId="23" xfId="1" applyFont="1" applyFill="1" applyBorder="1" applyAlignment="1" applyProtection="1">
      <alignment horizontal="center" vertical="center" wrapText="1"/>
    </xf>
    <xf numFmtId="0" fontId="15" fillId="11" borderId="43" xfId="1" applyFont="1" applyFill="1" applyBorder="1" applyAlignment="1" applyProtection="1">
      <alignment horizontal="center" vertical="center" wrapText="1"/>
    </xf>
    <xf numFmtId="0" fontId="34" fillId="0" borderId="33"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9"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59" xfId="0" applyFont="1" applyBorder="1" applyAlignment="1" applyProtection="1">
      <alignment horizontal="center" vertical="center"/>
    </xf>
    <xf numFmtId="0" fontId="36" fillId="4" borderId="52" xfId="0" applyFont="1" applyFill="1" applyBorder="1" applyAlignment="1" applyProtection="1">
      <alignment horizontal="left" vertical="top" wrapText="1"/>
      <protection locked="0"/>
    </xf>
    <xf numFmtId="0" fontId="36" fillId="4" borderId="61" xfId="0" applyFont="1" applyFill="1" applyBorder="1" applyAlignment="1" applyProtection="1">
      <alignment horizontal="left" vertical="top" wrapText="1"/>
      <protection locked="0"/>
    </xf>
    <xf numFmtId="0" fontId="30" fillId="0" borderId="0" xfId="0" applyFont="1" applyAlignment="1" applyProtection="1">
      <alignment horizontal="center"/>
    </xf>
    <xf numFmtId="0" fontId="32" fillId="0" borderId="0" xfId="0" applyFont="1" applyAlignment="1" applyProtection="1">
      <alignment horizontal="center"/>
    </xf>
    <xf numFmtId="0" fontId="15" fillId="11" borderId="38" xfId="0" applyFont="1" applyFill="1" applyBorder="1" applyAlignment="1" applyProtection="1">
      <alignment horizontal="center" vertical="center" wrapText="1"/>
    </xf>
    <xf numFmtId="0" fontId="15" fillId="11" borderId="61" xfId="0" applyFont="1" applyFill="1" applyBorder="1" applyAlignment="1" applyProtection="1">
      <alignment horizontal="center" vertical="center" wrapText="1"/>
    </xf>
    <xf numFmtId="0" fontId="15" fillId="11" borderId="39" xfId="0" applyFont="1" applyFill="1" applyBorder="1" applyAlignment="1" applyProtection="1">
      <alignment horizontal="center" vertical="center"/>
    </xf>
    <xf numFmtId="0" fontId="15" fillId="11" borderId="39" xfId="0" applyFont="1" applyFill="1" applyBorder="1" applyAlignment="1" applyProtection="1">
      <alignment horizontal="center" vertical="center" wrapText="1"/>
    </xf>
    <xf numFmtId="0" fontId="34" fillId="4" borderId="33"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34" fillId="4" borderId="59" xfId="0" applyFont="1" applyFill="1" applyBorder="1" applyAlignment="1" applyProtection="1">
      <alignment horizontal="center" vertical="center"/>
      <protection locked="0"/>
    </xf>
    <xf numFmtId="0" fontId="19" fillId="11" borderId="35" xfId="0" applyFont="1" applyFill="1" applyBorder="1" applyAlignment="1" applyProtection="1">
      <alignment horizontal="center" vertical="center"/>
    </xf>
    <xf numFmtId="0" fontId="19" fillId="11" borderId="36"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11" borderId="60" xfId="0" applyFont="1" applyFill="1" applyBorder="1" applyAlignment="1" applyProtection="1">
      <alignment horizontal="center" vertical="center"/>
    </xf>
    <xf numFmtId="0" fontId="15" fillId="11" borderId="38" xfId="0" applyFont="1" applyFill="1" applyBorder="1" applyAlignment="1" applyProtection="1">
      <alignment horizontal="left" vertical="center"/>
    </xf>
    <xf numFmtId="0" fontId="15" fillId="11" borderId="61" xfId="0" applyFont="1" applyFill="1" applyBorder="1" applyAlignment="1" applyProtection="1">
      <alignment horizontal="left" vertical="center"/>
    </xf>
    <xf numFmtId="0" fontId="39" fillId="0" borderId="0" xfId="3" applyFont="1" applyAlignment="1">
      <alignment horizontal="center"/>
    </xf>
    <xf numFmtId="0" fontId="8" fillId="0" borderId="0" xfId="3" applyFont="1" applyAlignment="1">
      <alignment horizontal="center"/>
    </xf>
    <xf numFmtId="0" fontId="15" fillId="11" borderId="34" xfId="3" applyFont="1" applyFill="1" applyBorder="1" applyAlignment="1">
      <alignment horizontal="center" vertical="center"/>
    </xf>
    <xf numFmtId="0" fontId="15" fillId="11" borderId="35" xfId="3" applyFont="1" applyFill="1" applyBorder="1" applyAlignment="1">
      <alignment horizontal="center" vertical="center"/>
    </xf>
    <xf numFmtId="0" fontId="15" fillId="11" borderId="36" xfId="3" applyFont="1" applyFill="1" applyBorder="1" applyAlignment="1">
      <alignment horizontal="center" vertical="center"/>
    </xf>
    <xf numFmtId="0" fontId="7" fillId="4" borderId="39" xfId="3" applyFont="1" applyFill="1" applyBorder="1" applyAlignment="1" applyProtection="1">
      <alignment horizontal="left" vertical="center"/>
      <protection locked="0"/>
    </xf>
    <xf numFmtId="0" fontId="7" fillId="4" borderId="39" xfId="3" applyFont="1" applyFill="1" applyBorder="1" applyAlignment="1" applyProtection="1">
      <alignment horizontal="center" vertical="center"/>
      <protection locked="0"/>
    </xf>
    <xf numFmtId="0" fontId="15" fillId="11" borderId="39" xfId="3" applyFont="1" applyFill="1" applyBorder="1" applyAlignment="1">
      <alignment horizontal="center" vertic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164" fontId="7" fillId="0" borderId="0" xfId="1" applyNumberFormat="1" applyFont="1" applyAlignment="1">
      <alignment horizontal="left"/>
    </xf>
    <xf numFmtId="0" fontId="8" fillId="0" borderId="0" xfId="1" applyFont="1" applyAlignment="1">
      <alignment horizontal="center" vertical="justify"/>
    </xf>
    <xf numFmtId="0" fontId="29" fillId="0" borderId="0" xfId="1" applyFont="1" applyAlignment="1">
      <alignment horizontal="center"/>
    </xf>
    <xf numFmtId="0" fontId="43" fillId="0" borderId="0" xfId="0" applyFont="1" applyBorder="1" applyAlignment="1" applyProtection="1">
      <alignment horizontal="center"/>
      <protection locked="0"/>
    </xf>
    <xf numFmtId="0" fontId="42" fillId="12" borderId="109" xfId="0" applyFont="1" applyFill="1" applyBorder="1" applyAlignment="1" applyProtection="1">
      <alignment horizontal="center"/>
      <protection locked="0"/>
    </xf>
    <xf numFmtId="0" fontId="42" fillId="12" borderId="91" xfId="0" applyFont="1" applyFill="1" applyBorder="1" applyAlignment="1" applyProtection="1">
      <alignment horizontal="center"/>
      <protection locked="0"/>
    </xf>
    <xf numFmtId="0" fontId="42" fillId="12" borderId="113" xfId="0" applyFont="1" applyFill="1" applyBorder="1" applyAlignment="1" applyProtection="1">
      <alignment horizontal="center"/>
      <protection locked="0"/>
    </xf>
    <xf numFmtId="0" fontId="42" fillId="12" borderId="111" xfId="0" applyFont="1" applyFill="1" applyBorder="1" applyAlignment="1" applyProtection="1">
      <alignment horizontal="center"/>
      <protection locked="0"/>
    </xf>
    <xf numFmtId="0" fontId="42" fillId="12" borderId="39" xfId="0" applyFont="1" applyFill="1" applyBorder="1" applyAlignment="1" applyProtection="1">
      <alignment horizontal="center"/>
      <protection locked="0"/>
    </xf>
    <xf numFmtId="0" fontId="42" fillId="12" borderId="112" xfId="0" applyFont="1" applyFill="1" applyBorder="1" applyAlignment="1" applyProtection="1">
      <alignment horizontal="center"/>
      <protection locked="0"/>
    </xf>
    <xf numFmtId="0" fontId="42" fillId="12" borderId="90" xfId="0" applyFont="1" applyFill="1" applyBorder="1" applyAlignment="1" applyProtection="1">
      <alignment horizontal="center"/>
      <protection locked="0"/>
    </xf>
    <xf numFmtId="0" fontId="42" fillId="12" borderId="92" xfId="0" applyFont="1" applyFill="1" applyBorder="1" applyAlignment="1" applyProtection="1">
      <alignment horizontal="center"/>
      <protection locked="0"/>
    </xf>
    <xf numFmtId="0" fontId="42" fillId="12" borderId="116" xfId="0" applyFont="1" applyFill="1" applyBorder="1" applyAlignment="1" applyProtection="1">
      <alignment horizontal="center"/>
      <protection locked="0"/>
    </xf>
    <xf numFmtId="0" fontId="42" fillId="12" borderId="117" xfId="0" applyFont="1" applyFill="1" applyBorder="1" applyAlignment="1" applyProtection="1">
      <alignment horizontal="center"/>
      <protection locked="0"/>
    </xf>
    <xf numFmtId="0" fontId="42" fillId="12" borderId="118" xfId="0" applyFont="1" applyFill="1" applyBorder="1" applyAlignment="1" applyProtection="1">
      <alignment horizontal="center"/>
      <protection locked="0"/>
    </xf>
    <xf numFmtId="0" fontId="42" fillId="12" borderId="93" xfId="0" applyFont="1" applyFill="1" applyBorder="1" applyAlignment="1" applyProtection="1">
      <alignment horizontal="center"/>
      <protection locked="0"/>
    </xf>
    <xf numFmtId="0" fontId="19" fillId="11" borderId="34" xfId="0" applyFont="1" applyFill="1" applyBorder="1" applyAlignment="1" applyProtection="1">
      <alignment vertical="center"/>
    </xf>
    <xf numFmtId="0" fontId="34" fillId="0" borderId="0" xfId="0" applyFont="1" applyProtection="1">
      <protection locked="0"/>
    </xf>
    <xf numFmtId="0" fontId="31" fillId="0" borderId="0" xfId="0" applyFont="1" applyProtection="1">
      <protection locked="0"/>
    </xf>
  </cellXfs>
  <cellStyles count="4">
    <cellStyle name="Normal" xfId="0" builtinId="0"/>
    <cellStyle name="Normal 2" xfId="1"/>
    <cellStyle name="Normal 2 2" xfId="3"/>
    <cellStyle name="Normal 3" xfId="2"/>
  </cellStyles>
  <dxfs count="43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49"/>
  <sheetViews>
    <sheetView topLeftCell="A1755" zoomScale="90" zoomScaleNormal="90" workbookViewId="0">
      <selection activeCell="C1798" sqref="C1798"/>
    </sheetView>
  </sheetViews>
  <sheetFormatPr baseColWidth="10" defaultColWidth="11.42578125" defaultRowHeight="12.75" x14ac:dyDescent="0.2"/>
  <cols>
    <col min="1" max="1" width="15" style="1" customWidth="1"/>
    <col min="2" max="2" width="11.42578125" style="1"/>
    <col min="3" max="3" width="25.140625" style="1" bestFit="1" customWidth="1"/>
    <col min="4" max="4" width="11.42578125" style="1"/>
    <col min="5" max="5" width="27" style="1" customWidth="1"/>
    <col min="6" max="6" width="9.85546875" style="1" customWidth="1"/>
    <col min="7" max="7" width="11.42578125" style="1"/>
    <col min="8" max="8" width="19" style="1" customWidth="1"/>
    <col min="9" max="9" width="40.140625" style="1" customWidth="1"/>
    <col min="10" max="10" width="21.28515625" style="1" customWidth="1"/>
    <col min="11" max="12" width="18.28515625" style="1" customWidth="1"/>
    <col min="13" max="13" width="19.140625" style="1" customWidth="1"/>
    <col min="14" max="14" width="20.42578125" style="1" customWidth="1"/>
    <col min="15" max="15" width="19.5703125" style="1" customWidth="1"/>
    <col min="16" max="16" width="16.140625" style="1" customWidth="1"/>
    <col min="17" max="17" width="15.28515625" style="1" customWidth="1"/>
    <col min="18" max="18" width="20.28515625" style="1" customWidth="1"/>
    <col min="19" max="19" width="40.42578125" style="1" customWidth="1"/>
    <col min="20" max="16384" width="11.42578125" style="1"/>
  </cols>
  <sheetData>
    <row r="1" spans="1:31" x14ac:dyDescent="0.2">
      <c r="A1" s="20">
        <v>1</v>
      </c>
      <c r="B1" s="20">
        <v>2</v>
      </c>
      <c r="C1" s="20">
        <v>3</v>
      </c>
      <c r="D1" s="20">
        <v>4</v>
      </c>
      <c r="E1" s="20">
        <v>5</v>
      </c>
      <c r="F1" s="20">
        <v>6</v>
      </c>
      <c r="G1" s="20">
        <v>7</v>
      </c>
      <c r="H1" s="20">
        <v>8</v>
      </c>
      <c r="I1" s="20">
        <v>9</v>
      </c>
      <c r="J1" s="20">
        <v>10</v>
      </c>
      <c r="K1" s="20">
        <v>11</v>
      </c>
      <c r="L1" s="20">
        <v>12</v>
      </c>
      <c r="M1" s="20">
        <v>13</v>
      </c>
      <c r="N1" s="20">
        <v>14</v>
      </c>
      <c r="O1" s="20">
        <v>15</v>
      </c>
      <c r="P1" s="20">
        <v>16</v>
      </c>
      <c r="Q1" s="20">
        <v>17</v>
      </c>
      <c r="R1" s="20">
        <v>18</v>
      </c>
      <c r="S1" s="20">
        <v>19</v>
      </c>
      <c r="T1" s="20">
        <v>20</v>
      </c>
      <c r="U1" s="20">
        <v>21</v>
      </c>
      <c r="V1" s="20">
        <v>22</v>
      </c>
      <c r="W1" s="20">
        <v>23</v>
      </c>
      <c r="X1" s="20">
        <v>24</v>
      </c>
      <c r="Y1" s="20">
        <v>25</v>
      </c>
      <c r="Z1" s="20">
        <v>26</v>
      </c>
      <c r="AA1" s="20">
        <v>27</v>
      </c>
      <c r="AB1" s="20">
        <v>28</v>
      </c>
      <c r="AC1" s="20">
        <v>29</v>
      </c>
      <c r="AD1" s="20">
        <v>30</v>
      </c>
    </row>
    <row r="2" spans="1:31" ht="15" x14ac:dyDescent="0.25">
      <c r="A2" s="2" t="s">
        <v>9645</v>
      </c>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9644</v>
      </c>
      <c r="T2" s="2" t="s">
        <v>17</v>
      </c>
      <c r="U2" s="2" t="s">
        <v>18</v>
      </c>
      <c r="V2" s="2" t="s">
        <v>19</v>
      </c>
      <c r="W2" s="2" t="s">
        <v>20</v>
      </c>
      <c r="X2" s="2" t="s">
        <v>21</v>
      </c>
      <c r="Y2" s="2" t="s">
        <v>22</v>
      </c>
      <c r="Z2" s="2" t="s">
        <v>23</v>
      </c>
      <c r="AA2" s="2" t="s">
        <v>24</v>
      </c>
      <c r="AB2" s="2" t="s">
        <v>25</v>
      </c>
      <c r="AC2" s="2" t="s">
        <v>26</v>
      </c>
      <c r="AD2" s="2" t="s">
        <v>27</v>
      </c>
    </row>
    <row r="3" spans="1:31" ht="15" x14ac:dyDescent="0.25">
      <c r="A3" s="1" t="s">
        <v>9087</v>
      </c>
      <c r="B3" t="s">
        <v>28</v>
      </c>
      <c r="C3" t="s">
        <v>29</v>
      </c>
      <c r="D3" t="s">
        <v>30</v>
      </c>
      <c r="E3" t="s">
        <v>31</v>
      </c>
      <c r="F3" t="s">
        <v>9084</v>
      </c>
      <c r="G3" t="s">
        <v>9085</v>
      </c>
      <c r="H3" t="s">
        <v>9717</v>
      </c>
      <c r="I3" t="s">
        <v>9086</v>
      </c>
      <c r="J3" t="s">
        <v>9087</v>
      </c>
      <c r="K3" t="s">
        <v>32</v>
      </c>
      <c r="L3" t="s">
        <v>33</v>
      </c>
      <c r="M3" t="s">
        <v>734</v>
      </c>
      <c r="N3" t="s">
        <v>35</v>
      </c>
      <c r="O3" t="s">
        <v>9088</v>
      </c>
      <c r="P3" t="s">
        <v>163</v>
      </c>
      <c r="Q3" t="s">
        <v>163</v>
      </c>
      <c r="R3" t="s">
        <v>866</v>
      </c>
      <c r="S3" s="1" t="s">
        <v>11080</v>
      </c>
      <c r="T3" t="s">
        <v>37</v>
      </c>
      <c r="U3" t="s">
        <v>38</v>
      </c>
      <c r="V3" t="s">
        <v>108</v>
      </c>
      <c r="W3" t="s">
        <v>9089</v>
      </c>
      <c r="X3" s="145">
        <v>22649</v>
      </c>
      <c r="Y3" t="s">
        <v>9090</v>
      </c>
      <c r="Z3" s="145">
        <v>42064</v>
      </c>
      <c r="AA3" s="145">
        <v>43159</v>
      </c>
      <c r="AB3" t="s">
        <v>39</v>
      </c>
      <c r="AC3" t="s">
        <v>40</v>
      </c>
      <c r="AD3" t="s">
        <v>41</v>
      </c>
      <c r="AE3"/>
    </row>
    <row r="4" spans="1:31" ht="15" x14ac:dyDescent="0.25">
      <c r="A4" s="1" t="s">
        <v>9091</v>
      </c>
      <c r="B4" t="s">
        <v>28</v>
      </c>
      <c r="C4" t="s">
        <v>29</v>
      </c>
      <c r="D4" t="s">
        <v>30</v>
      </c>
      <c r="E4" t="s">
        <v>31</v>
      </c>
      <c r="F4" t="s">
        <v>9084</v>
      </c>
      <c r="G4" t="s">
        <v>9085</v>
      </c>
      <c r="H4" t="s">
        <v>9717</v>
      </c>
      <c r="I4" t="s">
        <v>9086</v>
      </c>
      <c r="J4" t="s">
        <v>9091</v>
      </c>
      <c r="K4" t="s">
        <v>32</v>
      </c>
      <c r="L4" t="s">
        <v>32</v>
      </c>
      <c r="M4" t="s">
        <v>43</v>
      </c>
      <c r="N4" t="s">
        <v>44</v>
      </c>
      <c r="O4" t="s">
        <v>9092</v>
      </c>
      <c r="P4" t="s">
        <v>65</v>
      </c>
      <c r="Q4" t="s">
        <v>9093</v>
      </c>
      <c r="R4" t="s">
        <v>582</v>
      </c>
      <c r="S4" s="1" t="s">
        <v>11081</v>
      </c>
      <c r="T4" t="s">
        <v>48</v>
      </c>
      <c r="U4" t="s">
        <v>49</v>
      </c>
      <c r="V4" t="s">
        <v>50</v>
      </c>
      <c r="W4" t="s">
        <v>9094</v>
      </c>
      <c r="X4" s="145">
        <v>22723</v>
      </c>
      <c r="Y4" t="s">
        <v>9095</v>
      </c>
      <c r="Z4" s="145">
        <v>41836</v>
      </c>
      <c r="AA4" s="145">
        <v>42004</v>
      </c>
      <c r="AB4" t="s">
        <v>39</v>
      </c>
      <c r="AC4" t="s">
        <v>40</v>
      </c>
      <c r="AD4" t="s">
        <v>41</v>
      </c>
      <c r="AE4"/>
    </row>
    <row r="5" spans="1:31" ht="15" x14ac:dyDescent="0.25">
      <c r="A5" s="1" t="s">
        <v>9099</v>
      </c>
      <c r="B5" t="s">
        <v>28</v>
      </c>
      <c r="C5" t="s">
        <v>29</v>
      </c>
      <c r="D5" t="s">
        <v>30</v>
      </c>
      <c r="E5" t="s">
        <v>31</v>
      </c>
      <c r="F5" t="s">
        <v>9096</v>
      </c>
      <c r="G5" t="s">
        <v>9097</v>
      </c>
      <c r="H5" t="s">
        <v>9717</v>
      </c>
      <c r="I5" t="s">
        <v>9098</v>
      </c>
      <c r="J5" t="s">
        <v>9099</v>
      </c>
      <c r="K5" t="s">
        <v>32</v>
      </c>
      <c r="L5" t="s">
        <v>32</v>
      </c>
      <c r="M5" t="s">
        <v>43</v>
      </c>
      <c r="N5" t="s">
        <v>44</v>
      </c>
      <c r="O5" t="s">
        <v>9100</v>
      </c>
      <c r="P5" t="s">
        <v>264</v>
      </c>
      <c r="Q5" t="s">
        <v>213</v>
      </c>
      <c r="R5" t="s">
        <v>76</v>
      </c>
      <c r="S5" s="1" t="s">
        <v>11082</v>
      </c>
      <c r="T5" t="s">
        <v>48</v>
      </c>
      <c r="U5" t="s">
        <v>49</v>
      </c>
      <c r="V5" t="s">
        <v>50</v>
      </c>
      <c r="W5" t="s">
        <v>9101</v>
      </c>
      <c r="X5" s="145">
        <v>23921</v>
      </c>
      <c r="Y5" t="s">
        <v>9102</v>
      </c>
      <c r="Z5"/>
      <c r="AA5"/>
      <c r="AB5" t="s">
        <v>39</v>
      </c>
      <c r="AC5" t="s">
        <v>40</v>
      </c>
      <c r="AD5" t="s">
        <v>41</v>
      </c>
      <c r="AE5"/>
    </row>
    <row r="6" spans="1:31" ht="15" x14ac:dyDescent="0.25">
      <c r="A6" s="1" t="s">
        <v>9106</v>
      </c>
      <c r="B6" t="s">
        <v>28</v>
      </c>
      <c r="C6" t="s">
        <v>29</v>
      </c>
      <c r="D6" t="s">
        <v>30</v>
      </c>
      <c r="E6" t="s">
        <v>31</v>
      </c>
      <c r="F6" t="s">
        <v>9718</v>
      </c>
      <c r="G6" t="s">
        <v>9104</v>
      </c>
      <c r="H6" t="s">
        <v>9717</v>
      </c>
      <c r="I6" t="s">
        <v>9105</v>
      </c>
      <c r="J6" t="s">
        <v>9106</v>
      </c>
      <c r="K6" t="s">
        <v>32</v>
      </c>
      <c r="L6" t="s">
        <v>32</v>
      </c>
      <c r="M6" t="s">
        <v>43</v>
      </c>
      <c r="N6" t="s">
        <v>63</v>
      </c>
      <c r="O6" t="s">
        <v>9719</v>
      </c>
      <c r="P6" t="s">
        <v>314</v>
      </c>
      <c r="Q6" t="s">
        <v>78</v>
      </c>
      <c r="R6" t="s">
        <v>9720</v>
      </c>
      <c r="S6" s="1" t="s">
        <v>11083</v>
      </c>
      <c r="T6" t="s">
        <v>66</v>
      </c>
      <c r="U6" t="s">
        <v>49</v>
      </c>
      <c r="V6" t="s">
        <v>50</v>
      </c>
      <c r="W6" t="s">
        <v>9721</v>
      </c>
      <c r="X6" s="145">
        <v>26437</v>
      </c>
      <c r="Y6" t="s">
        <v>9722</v>
      </c>
      <c r="Z6" s="145">
        <v>43160</v>
      </c>
      <c r="AA6" s="145">
        <v>43465</v>
      </c>
      <c r="AB6" t="s">
        <v>39</v>
      </c>
      <c r="AC6" t="s">
        <v>68</v>
      </c>
      <c r="AD6" t="s">
        <v>41</v>
      </c>
      <c r="AE6"/>
    </row>
    <row r="7" spans="1:31" ht="15" x14ac:dyDescent="0.25">
      <c r="A7" s="1" t="s">
        <v>9107</v>
      </c>
      <c r="B7" t="s">
        <v>28</v>
      </c>
      <c r="C7" t="s">
        <v>29</v>
      </c>
      <c r="D7" t="s">
        <v>30</v>
      </c>
      <c r="E7" t="s">
        <v>31</v>
      </c>
      <c r="F7" t="s">
        <v>9718</v>
      </c>
      <c r="G7" t="s">
        <v>9104</v>
      </c>
      <c r="H7" t="s">
        <v>9717</v>
      </c>
      <c r="I7" t="s">
        <v>9105</v>
      </c>
      <c r="J7" t="s">
        <v>9107</v>
      </c>
      <c r="K7" t="s">
        <v>32</v>
      </c>
      <c r="L7" t="s">
        <v>32</v>
      </c>
      <c r="M7" t="s">
        <v>43</v>
      </c>
      <c r="N7" t="s">
        <v>44</v>
      </c>
      <c r="O7" t="s">
        <v>54</v>
      </c>
      <c r="P7" t="s">
        <v>317</v>
      </c>
      <c r="Q7" t="s">
        <v>1056</v>
      </c>
      <c r="R7" t="s">
        <v>9108</v>
      </c>
      <c r="S7" s="1" t="s">
        <v>11084</v>
      </c>
      <c r="T7" t="s">
        <v>61</v>
      </c>
      <c r="U7" t="s">
        <v>49</v>
      </c>
      <c r="V7" t="s">
        <v>50</v>
      </c>
      <c r="W7" t="s">
        <v>9109</v>
      </c>
      <c r="X7" s="145">
        <v>22405</v>
      </c>
      <c r="Y7" t="s">
        <v>9110</v>
      </c>
      <c r="Z7"/>
      <c r="AA7"/>
      <c r="AB7" t="s">
        <v>39</v>
      </c>
      <c r="AC7" t="s">
        <v>40</v>
      </c>
      <c r="AD7" t="s">
        <v>41</v>
      </c>
      <c r="AE7"/>
    </row>
    <row r="8" spans="1:31" ht="15" x14ac:dyDescent="0.25">
      <c r="A8" s="1" t="s">
        <v>9111</v>
      </c>
      <c r="B8" t="s">
        <v>28</v>
      </c>
      <c r="C8" t="s">
        <v>29</v>
      </c>
      <c r="D8" t="s">
        <v>30</v>
      </c>
      <c r="E8" t="s">
        <v>31</v>
      </c>
      <c r="F8" t="s">
        <v>9718</v>
      </c>
      <c r="G8" t="s">
        <v>9104</v>
      </c>
      <c r="H8" t="s">
        <v>9717</v>
      </c>
      <c r="I8" t="s">
        <v>9105</v>
      </c>
      <c r="J8" t="s">
        <v>9111</v>
      </c>
      <c r="K8" t="s">
        <v>93</v>
      </c>
      <c r="L8" t="s">
        <v>94</v>
      </c>
      <c r="M8" t="s">
        <v>95</v>
      </c>
      <c r="N8" t="s">
        <v>44</v>
      </c>
      <c r="O8" t="s">
        <v>54</v>
      </c>
      <c r="P8" t="s">
        <v>7711</v>
      </c>
      <c r="Q8" t="s">
        <v>2169</v>
      </c>
      <c r="R8" t="s">
        <v>2332</v>
      </c>
      <c r="S8" s="1" t="s">
        <v>11085</v>
      </c>
      <c r="T8" t="s">
        <v>418</v>
      </c>
      <c r="U8" t="s">
        <v>38</v>
      </c>
      <c r="V8" t="s">
        <v>50</v>
      </c>
      <c r="W8" t="s">
        <v>9112</v>
      </c>
      <c r="X8" s="145">
        <v>22883</v>
      </c>
      <c r="Y8" t="s">
        <v>9113</v>
      </c>
      <c r="Z8"/>
      <c r="AA8"/>
      <c r="AB8" t="s">
        <v>39</v>
      </c>
      <c r="AC8" t="s">
        <v>98</v>
      </c>
      <c r="AD8" t="s">
        <v>41</v>
      </c>
      <c r="AE8"/>
    </row>
    <row r="9" spans="1:31" ht="15" x14ac:dyDescent="0.25">
      <c r="A9" s="1" t="s">
        <v>9118</v>
      </c>
      <c r="B9" t="s">
        <v>28</v>
      </c>
      <c r="C9" t="s">
        <v>29</v>
      </c>
      <c r="D9" t="s">
        <v>30</v>
      </c>
      <c r="E9" t="s">
        <v>31</v>
      </c>
      <c r="F9" t="s">
        <v>9115</v>
      </c>
      <c r="G9" t="s">
        <v>9116</v>
      </c>
      <c r="H9" t="s">
        <v>9723</v>
      </c>
      <c r="I9" t="s">
        <v>9117</v>
      </c>
      <c r="J9" t="s">
        <v>9118</v>
      </c>
      <c r="K9" t="s">
        <v>32</v>
      </c>
      <c r="L9" t="s">
        <v>33</v>
      </c>
      <c r="M9" t="s">
        <v>734</v>
      </c>
      <c r="N9" t="s">
        <v>35</v>
      </c>
      <c r="O9" t="s">
        <v>9119</v>
      </c>
      <c r="P9" t="s">
        <v>183</v>
      </c>
      <c r="Q9" t="s">
        <v>2337</v>
      </c>
      <c r="R9" t="s">
        <v>9120</v>
      </c>
      <c r="S9" s="1" t="s">
        <v>11086</v>
      </c>
      <c r="T9" t="s">
        <v>37</v>
      </c>
      <c r="U9" t="s">
        <v>38</v>
      </c>
      <c r="V9" t="s">
        <v>108</v>
      </c>
      <c r="W9" t="s">
        <v>9121</v>
      </c>
      <c r="X9" s="145">
        <v>23583</v>
      </c>
      <c r="Y9" t="s">
        <v>9122</v>
      </c>
      <c r="Z9" s="145">
        <v>42064</v>
      </c>
      <c r="AA9" s="145">
        <v>43159</v>
      </c>
      <c r="AB9" t="s">
        <v>39</v>
      </c>
      <c r="AC9" t="s">
        <v>40</v>
      </c>
      <c r="AD9" t="s">
        <v>41</v>
      </c>
      <c r="AE9"/>
    </row>
    <row r="10" spans="1:31" ht="15" x14ac:dyDescent="0.25">
      <c r="A10" s="1" t="s">
        <v>9123</v>
      </c>
      <c r="B10" t="s">
        <v>28</v>
      </c>
      <c r="C10" t="s">
        <v>29</v>
      </c>
      <c r="D10" t="s">
        <v>30</v>
      </c>
      <c r="E10" t="s">
        <v>31</v>
      </c>
      <c r="F10" t="s">
        <v>9115</v>
      </c>
      <c r="G10" t="s">
        <v>9116</v>
      </c>
      <c r="H10" t="s">
        <v>9723</v>
      </c>
      <c r="I10" t="s">
        <v>9117</v>
      </c>
      <c r="J10" t="s">
        <v>9123</v>
      </c>
      <c r="K10" t="s">
        <v>32</v>
      </c>
      <c r="L10" t="s">
        <v>32</v>
      </c>
      <c r="M10" t="s">
        <v>43</v>
      </c>
      <c r="N10" t="s">
        <v>44</v>
      </c>
      <c r="O10" t="s">
        <v>9124</v>
      </c>
      <c r="P10" t="s">
        <v>596</v>
      </c>
      <c r="Q10" t="s">
        <v>274</v>
      </c>
      <c r="R10" t="s">
        <v>9125</v>
      </c>
      <c r="S10" s="1" t="s">
        <v>11087</v>
      </c>
      <c r="T10" t="s">
        <v>37</v>
      </c>
      <c r="U10" t="s">
        <v>49</v>
      </c>
      <c r="V10" t="s">
        <v>50</v>
      </c>
      <c r="W10" t="s">
        <v>9127</v>
      </c>
      <c r="X10" s="145">
        <v>22638</v>
      </c>
      <c r="Y10" t="s">
        <v>9128</v>
      </c>
      <c r="Z10"/>
      <c r="AA10"/>
      <c r="AB10" t="s">
        <v>39</v>
      </c>
      <c r="AC10" t="s">
        <v>40</v>
      </c>
      <c r="AD10" t="s">
        <v>41</v>
      </c>
      <c r="AE10"/>
    </row>
    <row r="11" spans="1:31" ht="15" x14ac:dyDescent="0.25">
      <c r="A11" s="1" t="s">
        <v>9129</v>
      </c>
      <c r="B11" t="s">
        <v>28</v>
      </c>
      <c r="C11" t="s">
        <v>29</v>
      </c>
      <c r="D11" t="s">
        <v>30</v>
      </c>
      <c r="E11" t="s">
        <v>31</v>
      </c>
      <c r="F11" t="s">
        <v>9115</v>
      </c>
      <c r="G11" t="s">
        <v>9116</v>
      </c>
      <c r="H11" t="s">
        <v>9723</v>
      </c>
      <c r="I11" t="s">
        <v>9117</v>
      </c>
      <c r="J11" t="s">
        <v>9129</v>
      </c>
      <c r="K11" t="s">
        <v>32</v>
      </c>
      <c r="L11" t="s">
        <v>32</v>
      </c>
      <c r="M11" t="s">
        <v>43</v>
      </c>
      <c r="N11" t="s">
        <v>63</v>
      </c>
      <c r="O11" t="s">
        <v>9130</v>
      </c>
      <c r="P11" t="s">
        <v>77</v>
      </c>
      <c r="Q11" t="s">
        <v>78</v>
      </c>
      <c r="R11" t="s">
        <v>278</v>
      </c>
      <c r="S11" s="1" t="s">
        <v>11088</v>
      </c>
      <c r="T11" t="s">
        <v>66</v>
      </c>
      <c r="U11" t="s">
        <v>49</v>
      </c>
      <c r="V11" t="s">
        <v>108</v>
      </c>
      <c r="W11" t="s">
        <v>9724</v>
      </c>
      <c r="X11" s="145">
        <v>27547</v>
      </c>
      <c r="Y11" t="s">
        <v>9725</v>
      </c>
      <c r="Z11" s="145">
        <v>43160</v>
      </c>
      <c r="AA11" s="145">
        <v>43465</v>
      </c>
      <c r="AB11" t="s">
        <v>39</v>
      </c>
      <c r="AC11" t="s">
        <v>68</v>
      </c>
      <c r="AD11" t="s">
        <v>41</v>
      </c>
      <c r="AE11"/>
    </row>
    <row r="12" spans="1:31" ht="15" x14ac:dyDescent="0.25">
      <c r="A12" s="1" t="s">
        <v>9131</v>
      </c>
      <c r="B12" t="s">
        <v>28</v>
      </c>
      <c r="C12" t="s">
        <v>29</v>
      </c>
      <c r="D12" t="s">
        <v>30</v>
      </c>
      <c r="E12" t="s">
        <v>31</v>
      </c>
      <c r="F12" t="s">
        <v>9115</v>
      </c>
      <c r="G12" t="s">
        <v>9116</v>
      </c>
      <c r="H12" t="s">
        <v>9723</v>
      </c>
      <c r="I12" t="s">
        <v>9117</v>
      </c>
      <c r="J12" t="s">
        <v>9131</v>
      </c>
      <c r="K12" t="s">
        <v>32</v>
      </c>
      <c r="L12" t="s">
        <v>32</v>
      </c>
      <c r="M12" t="s">
        <v>43</v>
      </c>
      <c r="N12" t="s">
        <v>44</v>
      </c>
      <c r="O12" t="s">
        <v>9132</v>
      </c>
      <c r="P12" t="s">
        <v>348</v>
      </c>
      <c r="Q12" t="s">
        <v>257</v>
      </c>
      <c r="R12" t="s">
        <v>806</v>
      </c>
      <c r="S12" s="1" t="s">
        <v>11089</v>
      </c>
      <c r="T12" t="s">
        <v>48</v>
      </c>
      <c r="U12" t="s">
        <v>49</v>
      </c>
      <c r="V12" t="s">
        <v>50</v>
      </c>
      <c r="W12" t="s">
        <v>9133</v>
      </c>
      <c r="X12" s="145">
        <v>21890</v>
      </c>
      <c r="Y12" t="s">
        <v>9134</v>
      </c>
      <c r="Z12"/>
      <c r="AA12"/>
      <c r="AB12" t="s">
        <v>39</v>
      </c>
      <c r="AC12" t="s">
        <v>40</v>
      </c>
      <c r="AD12" t="s">
        <v>41</v>
      </c>
      <c r="AE12"/>
    </row>
    <row r="13" spans="1:31" ht="15" x14ac:dyDescent="0.25">
      <c r="A13" s="1" t="s">
        <v>9135</v>
      </c>
      <c r="B13" t="s">
        <v>28</v>
      </c>
      <c r="C13" t="s">
        <v>29</v>
      </c>
      <c r="D13" t="s">
        <v>30</v>
      </c>
      <c r="E13" t="s">
        <v>31</v>
      </c>
      <c r="F13" t="s">
        <v>9115</v>
      </c>
      <c r="G13" t="s">
        <v>9116</v>
      </c>
      <c r="H13" t="s">
        <v>9723</v>
      </c>
      <c r="I13" t="s">
        <v>9117</v>
      </c>
      <c r="J13" t="s">
        <v>9135</v>
      </c>
      <c r="K13" t="s">
        <v>32</v>
      </c>
      <c r="L13" t="s">
        <v>32</v>
      </c>
      <c r="M13" t="s">
        <v>43</v>
      </c>
      <c r="N13" t="s">
        <v>44</v>
      </c>
      <c r="O13" t="s">
        <v>9132</v>
      </c>
      <c r="P13" t="s">
        <v>715</v>
      </c>
      <c r="Q13" t="s">
        <v>281</v>
      </c>
      <c r="R13" t="s">
        <v>9136</v>
      </c>
      <c r="S13" s="1" t="s">
        <v>11090</v>
      </c>
      <c r="T13" t="s">
        <v>48</v>
      </c>
      <c r="U13" t="s">
        <v>49</v>
      </c>
      <c r="V13" t="s">
        <v>50</v>
      </c>
      <c r="W13" t="s">
        <v>9137</v>
      </c>
      <c r="X13" s="145">
        <v>24005</v>
      </c>
      <c r="Y13" t="s">
        <v>9138</v>
      </c>
      <c r="Z13"/>
      <c r="AA13"/>
      <c r="AB13" t="s">
        <v>39</v>
      </c>
      <c r="AC13" t="s">
        <v>40</v>
      </c>
      <c r="AD13" t="s">
        <v>41</v>
      </c>
      <c r="AE13"/>
    </row>
    <row r="14" spans="1:31" ht="15" x14ac:dyDescent="0.25">
      <c r="A14" s="1" t="s">
        <v>9726</v>
      </c>
      <c r="B14" t="s">
        <v>28</v>
      </c>
      <c r="C14" t="s">
        <v>29</v>
      </c>
      <c r="D14" t="s">
        <v>30</v>
      </c>
      <c r="E14" t="s">
        <v>31</v>
      </c>
      <c r="F14" t="s">
        <v>9115</v>
      </c>
      <c r="G14" t="s">
        <v>9116</v>
      </c>
      <c r="H14" t="s">
        <v>9723</v>
      </c>
      <c r="I14" t="s">
        <v>9117</v>
      </c>
      <c r="J14" t="s">
        <v>9726</v>
      </c>
      <c r="K14" t="s">
        <v>32</v>
      </c>
      <c r="L14" t="s">
        <v>32</v>
      </c>
      <c r="M14" t="s">
        <v>43</v>
      </c>
      <c r="N14" t="s">
        <v>63</v>
      </c>
      <c r="O14" t="s">
        <v>9727</v>
      </c>
      <c r="P14" t="s">
        <v>130</v>
      </c>
      <c r="Q14" t="s">
        <v>78</v>
      </c>
      <c r="R14" t="s">
        <v>750</v>
      </c>
      <c r="S14" s="1" t="s">
        <v>11091</v>
      </c>
      <c r="T14" t="s">
        <v>66</v>
      </c>
      <c r="U14" t="s">
        <v>811</v>
      </c>
      <c r="V14" t="s">
        <v>50</v>
      </c>
      <c r="W14" t="s">
        <v>9728</v>
      </c>
      <c r="X14" s="145">
        <v>28639</v>
      </c>
      <c r="Y14" t="s">
        <v>9729</v>
      </c>
      <c r="Z14" s="145">
        <v>43167</v>
      </c>
      <c r="AA14" s="145">
        <v>43465</v>
      </c>
      <c r="AB14" t="s">
        <v>2801</v>
      </c>
      <c r="AC14" t="s">
        <v>68</v>
      </c>
      <c r="AD14" t="s">
        <v>41</v>
      </c>
      <c r="AE14"/>
    </row>
    <row r="15" spans="1:31" ht="15" x14ac:dyDescent="0.25">
      <c r="A15" s="1" t="s">
        <v>9140</v>
      </c>
      <c r="B15" t="s">
        <v>28</v>
      </c>
      <c r="C15" t="s">
        <v>29</v>
      </c>
      <c r="D15" t="s">
        <v>30</v>
      </c>
      <c r="E15" t="s">
        <v>31</v>
      </c>
      <c r="F15" t="s">
        <v>9730</v>
      </c>
      <c r="G15" t="s">
        <v>9139</v>
      </c>
      <c r="H15" t="s">
        <v>9723</v>
      </c>
      <c r="I15" t="s">
        <v>9086</v>
      </c>
      <c r="J15" t="s">
        <v>9140</v>
      </c>
      <c r="K15" t="s">
        <v>32</v>
      </c>
      <c r="L15" t="s">
        <v>32</v>
      </c>
      <c r="M15" t="s">
        <v>43</v>
      </c>
      <c r="N15" t="s">
        <v>44</v>
      </c>
      <c r="O15" t="s">
        <v>54</v>
      </c>
      <c r="P15" t="s">
        <v>197</v>
      </c>
      <c r="Q15" t="s">
        <v>90</v>
      </c>
      <c r="R15" t="s">
        <v>9141</v>
      </c>
      <c r="S15" s="1" t="s">
        <v>11092</v>
      </c>
      <c r="T15" t="s">
        <v>53</v>
      </c>
      <c r="U15" t="s">
        <v>49</v>
      </c>
      <c r="V15" t="s">
        <v>50</v>
      </c>
      <c r="W15" t="s">
        <v>9142</v>
      </c>
      <c r="X15" s="145">
        <v>20823</v>
      </c>
      <c r="Y15" t="s">
        <v>9143</v>
      </c>
      <c r="Z15"/>
      <c r="AA15"/>
      <c r="AB15" t="s">
        <v>39</v>
      </c>
      <c r="AC15" t="s">
        <v>40</v>
      </c>
      <c r="AD15" t="s">
        <v>41</v>
      </c>
      <c r="AE15"/>
    </row>
    <row r="16" spans="1:31" ht="15" x14ac:dyDescent="0.25">
      <c r="A16" s="1" t="s">
        <v>9144</v>
      </c>
      <c r="B16" t="s">
        <v>28</v>
      </c>
      <c r="C16" t="s">
        <v>29</v>
      </c>
      <c r="D16" t="s">
        <v>30</v>
      </c>
      <c r="E16" t="s">
        <v>31</v>
      </c>
      <c r="F16" t="s">
        <v>9730</v>
      </c>
      <c r="G16" t="s">
        <v>9139</v>
      </c>
      <c r="H16" t="s">
        <v>9723</v>
      </c>
      <c r="I16" t="s">
        <v>9086</v>
      </c>
      <c r="J16" t="s">
        <v>9144</v>
      </c>
      <c r="K16" t="s">
        <v>32</v>
      </c>
      <c r="L16" t="s">
        <v>32</v>
      </c>
      <c r="M16" t="s">
        <v>43</v>
      </c>
      <c r="N16" t="s">
        <v>44</v>
      </c>
      <c r="O16" t="s">
        <v>54</v>
      </c>
      <c r="P16" t="s">
        <v>948</v>
      </c>
      <c r="Q16" t="s">
        <v>1008</v>
      </c>
      <c r="R16" t="s">
        <v>9145</v>
      </c>
      <c r="S16" s="1" t="s">
        <v>11093</v>
      </c>
      <c r="T16" t="s">
        <v>48</v>
      </c>
      <c r="U16" t="s">
        <v>49</v>
      </c>
      <c r="V16" t="s">
        <v>50</v>
      </c>
      <c r="W16" t="s">
        <v>9146</v>
      </c>
      <c r="X16" s="145">
        <v>20719</v>
      </c>
      <c r="Y16" t="s">
        <v>9147</v>
      </c>
      <c r="Z16"/>
      <c r="AA16"/>
      <c r="AB16" t="s">
        <v>39</v>
      </c>
      <c r="AC16" t="s">
        <v>40</v>
      </c>
      <c r="AD16" t="s">
        <v>41</v>
      </c>
      <c r="AE16"/>
    </row>
    <row r="17" spans="1:31" ht="15" x14ac:dyDescent="0.25">
      <c r="A17" s="1" t="s">
        <v>9148</v>
      </c>
      <c r="B17" t="s">
        <v>28</v>
      </c>
      <c r="C17" t="s">
        <v>29</v>
      </c>
      <c r="D17" t="s">
        <v>30</v>
      </c>
      <c r="E17" t="s">
        <v>31</v>
      </c>
      <c r="F17" t="s">
        <v>9730</v>
      </c>
      <c r="G17" t="s">
        <v>9139</v>
      </c>
      <c r="H17" t="s">
        <v>9723</v>
      </c>
      <c r="I17" t="s">
        <v>9086</v>
      </c>
      <c r="J17" t="s">
        <v>9148</v>
      </c>
      <c r="K17" t="s">
        <v>32</v>
      </c>
      <c r="L17" t="s">
        <v>32</v>
      </c>
      <c r="M17" t="s">
        <v>43</v>
      </c>
      <c r="N17" t="s">
        <v>63</v>
      </c>
      <c r="O17" t="s">
        <v>9149</v>
      </c>
      <c r="P17" t="s">
        <v>142</v>
      </c>
      <c r="Q17" t="s">
        <v>55</v>
      </c>
      <c r="R17" t="s">
        <v>73</v>
      </c>
      <c r="S17" s="1" t="s">
        <v>11094</v>
      </c>
      <c r="T17" t="s">
        <v>66</v>
      </c>
      <c r="U17" t="s">
        <v>49</v>
      </c>
      <c r="V17" t="s">
        <v>108</v>
      </c>
      <c r="W17" t="s">
        <v>2802</v>
      </c>
      <c r="X17" s="145">
        <v>26636</v>
      </c>
      <c r="Y17" t="s">
        <v>2803</v>
      </c>
      <c r="Z17" s="145">
        <v>43160</v>
      </c>
      <c r="AA17" s="145">
        <v>43465</v>
      </c>
      <c r="AB17" t="s">
        <v>39</v>
      </c>
      <c r="AC17" t="s">
        <v>68</v>
      </c>
      <c r="AD17" t="s">
        <v>41</v>
      </c>
      <c r="AE17"/>
    </row>
    <row r="18" spans="1:31" ht="15" x14ac:dyDescent="0.25">
      <c r="A18" s="1" t="s">
        <v>9152</v>
      </c>
      <c r="B18" t="s">
        <v>28</v>
      </c>
      <c r="C18" t="s">
        <v>29</v>
      </c>
      <c r="D18" t="s">
        <v>30</v>
      </c>
      <c r="E18" t="s">
        <v>31</v>
      </c>
      <c r="F18" t="s">
        <v>9730</v>
      </c>
      <c r="G18" t="s">
        <v>9139</v>
      </c>
      <c r="H18" t="s">
        <v>9723</v>
      </c>
      <c r="I18" t="s">
        <v>9086</v>
      </c>
      <c r="J18" t="s">
        <v>9152</v>
      </c>
      <c r="K18" t="s">
        <v>32</v>
      </c>
      <c r="L18" t="s">
        <v>32</v>
      </c>
      <c r="M18" t="s">
        <v>43</v>
      </c>
      <c r="N18" t="s">
        <v>44</v>
      </c>
      <c r="O18" t="s">
        <v>54</v>
      </c>
      <c r="P18" t="s">
        <v>110</v>
      </c>
      <c r="Q18" t="s">
        <v>304</v>
      </c>
      <c r="R18" t="s">
        <v>893</v>
      </c>
      <c r="S18" s="1" t="s">
        <v>11095</v>
      </c>
      <c r="T18" t="s">
        <v>48</v>
      </c>
      <c r="U18" t="s">
        <v>49</v>
      </c>
      <c r="V18" t="s">
        <v>50</v>
      </c>
      <c r="W18" t="s">
        <v>9153</v>
      </c>
      <c r="X18" s="145">
        <v>22859</v>
      </c>
      <c r="Y18" t="s">
        <v>9154</v>
      </c>
      <c r="Z18"/>
      <c r="AA18"/>
      <c r="AB18" t="s">
        <v>39</v>
      </c>
      <c r="AC18" t="s">
        <v>40</v>
      </c>
      <c r="AD18" t="s">
        <v>41</v>
      </c>
      <c r="AE18"/>
    </row>
    <row r="19" spans="1:31" ht="15" x14ac:dyDescent="0.25">
      <c r="A19" s="1" t="s">
        <v>9155</v>
      </c>
      <c r="B19" t="s">
        <v>28</v>
      </c>
      <c r="C19" t="s">
        <v>29</v>
      </c>
      <c r="D19" t="s">
        <v>30</v>
      </c>
      <c r="E19" t="s">
        <v>31</v>
      </c>
      <c r="F19" t="s">
        <v>9730</v>
      </c>
      <c r="G19" t="s">
        <v>9139</v>
      </c>
      <c r="H19" t="s">
        <v>9723</v>
      </c>
      <c r="I19" t="s">
        <v>9086</v>
      </c>
      <c r="J19" t="s">
        <v>9155</v>
      </c>
      <c r="K19" t="s">
        <v>32</v>
      </c>
      <c r="L19" t="s">
        <v>32</v>
      </c>
      <c r="M19" t="s">
        <v>43</v>
      </c>
      <c r="N19" t="s">
        <v>44</v>
      </c>
      <c r="O19" t="s">
        <v>54</v>
      </c>
      <c r="P19" t="s">
        <v>173</v>
      </c>
      <c r="Q19" t="s">
        <v>88</v>
      </c>
      <c r="R19" t="s">
        <v>9156</v>
      </c>
      <c r="S19" s="1" t="s">
        <v>11096</v>
      </c>
      <c r="T19" t="s">
        <v>61</v>
      </c>
      <c r="U19" t="s">
        <v>49</v>
      </c>
      <c r="V19" t="s">
        <v>50</v>
      </c>
      <c r="W19" t="s">
        <v>9157</v>
      </c>
      <c r="X19" s="145">
        <v>24652</v>
      </c>
      <c r="Y19" t="s">
        <v>9158</v>
      </c>
      <c r="Z19"/>
      <c r="AA19"/>
      <c r="AB19" t="s">
        <v>39</v>
      </c>
      <c r="AC19" t="s">
        <v>40</v>
      </c>
      <c r="AD19" t="s">
        <v>41</v>
      </c>
      <c r="AE19"/>
    </row>
    <row r="20" spans="1:31" ht="15" x14ac:dyDescent="0.25">
      <c r="A20" s="1" t="s">
        <v>9159</v>
      </c>
      <c r="B20" t="s">
        <v>28</v>
      </c>
      <c r="C20" t="s">
        <v>29</v>
      </c>
      <c r="D20" t="s">
        <v>30</v>
      </c>
      <c r="E20" t="s">
        <v>31</v>
      </c>
      <c r="F20" t="s">
        <v>9730</v>
      </c>
      <c r="G20" t="s">
        <v>9139</v>
      </c>
      <c r="H20" t="s">
        <v>9723</v>
      </c>
      <c r="I20" t="s">
        <v>9086</v>
      </c>
      <c r="J20" t="s">
        <v>9159</v>
      </c>
      <c r="K20" t="s">
        <v>93</v>
      </c>
      <c r="L20" t="s">
        <v>94</v>
      </c>
      <c r="M20" t="s">
        <v>95</v>
      </c>
      <c r="N20" t="s">
        <v>44</v>
      </c>
      <c r="O20" t="s">
        <v>54</v>
      </c>
      <c r="P20" t="s">
        <v>239</v>
      </c>
      <c r="Q20" t="s">
        <v>141</v>
      </c>
      <c r="R20" t="s">
        <v>2114</v>
      </c>
      <c r="S20" s="1" t="s">
        <v>11097</v>
      </c>
      <c r="T20" t="s">
        <v>747</v>
      </c>
      <c r="U20" t="s">
        <v>38</v>
      </c>
      <c r="V20" t="s">
        <v>50</v>
      </c>
      <c r="W20" t="s">
        <v>9160</v>
      </c>
      <c r="X20" s="145">
        <v>17901</v>
      </c>
      <c r="Y20" t="s">
        <v>9161</v>
      </c>
      <c r="Z20"/>
      <c r="AA20"/>
      <c r="AB20" t="s">
        <v>39</v>
      </c>
      <c r="AC20" t="s">
        <v>98</v>
      </c>
      <c r="AD20" t="s">
        <v>41</v>
      </c>
      <c r="AE20"/>
    </row>
    <row r="21" spans="1:31" ht="15" x14ac:dyDescent="0.25">
      <c r="A21" s="1" t="s">
        <v>9165</v>
      </c>
      <c r="B21" t="s">
        <v>28</v>
      </c>
      <c r="C21" t="s">
        <v>29</v>
      </c>
      <c r="D21" t="s">
        <v>30</v>
      </c>
      <c r="E21" t="s">
        <v>31</v>
      </c>
      <c r="F21" t="s">
        <v>9162</v>
      </c>
      <c r="G21" t="s">
        <v>9163</v>
      </c>
      <c r="H21" t="s">
        <v>9723</v>
      </c>
      <c r="I21" t="s">
        <v>9164</v>
      </c>
      <c r="J21" t="s">
        <v>9165</v>
      </c>
      <c r="K21" t="s">
        <v>32</v>
      </c>
      <c r="L21" t="s">
        <v>33</v>
      </c>
      <c r="M21" t="s">
        <v>734</v>
      </c>
      <c r="N21" t="s">
        <v>35</v>
      </c>
      <c r="O21" t="s">
        <v>9166</v>
      </c>
      <c r="P21" t="s">
        <v>110</v>
      </c>
      <c r="Q21" t="s">
        <v>5082</v>
      </c>
      <c r="R21" t="s">
        <v>9167</v>
      </c>
      <c r="S21" s="1" t="s">
        <v>11098</v>
      </c>
      <c r="T21" t="s">
        <v>37</v>
      </c>
      <c r="U21" t="s">
        <v>38</v>
      </c>
      <c r="V21" t="s">
        <v>108</v>
      </c>
      <c r="W21" t="s">
        <v>9168</v>
      </c>
      <c r="X21" s="145">
        <v>25299</v>
      </c>
      <c r="Y21" t="s">
        <v>9169</v>
      </c>
      <c r="Z21" s="145">
        <v>42064</v>
      </c>
      <c r="AA21" s="145">
        <v>43159</v>
      </c>
      <c r="AB21" t="s">
        <v>39</v>
      </c>
      <c r="AC21" t="s">
        <v>40</v>
      </c>
      <c r="AD21" t="s">
        <v>41</v>
      </c>
      <c r="AE21"/>
    </row>
    <row r="22" spans="1:31" ht="15" x14ac:dyDescent="0.25">
      <c r="A22" s="1" t="s">
        <v>9170</v>
      </c>
      <c r="B22" t="s">
        <v>28</v>
      </c>
      <c r="C22" t="s">
        <v>29</v>
      </c>
      <c r="D22" t="s">
        <v>30</v>
      </c>
      <c r="E22" t="s">
        <v>31</v>
      </c>
      <c r="F22" t="s">
        <v>9162</v>
      </c>
      <c r="G22" t="s">
        <v>9163</v>
      </c>
      <c r="H22" t="s">
        <v>9723</v>
      </c>
      <c r="I22" t="s">
        <v>9164</v>
      </c>
      <c r="J22" t="s">
        <v>9170</v>
      </c>
      <c r="K22" t="s">
        <v>32</v>
      </c>
      <c r="L22" t="s">
        <v>32</v>
      </c>
      <c r="M22" t="s">
        <v>43</v>
      </c>
      <c r="N22" t="s">
        <v>44</v>
      </c>
      <c r="O22" t="s">
        <v>54</v>
      </c>
      <c r="P22" t="s">
        <v>200</v>
      </c>
      <c r="Q22" t="s">
        <v>58</v>
      </c>
      <c r="R22" t="s">
        <v>7231</v>
      </c>
      <c r="S22" s="1" t="s">
        <v>11099</v>
      </c>
      <c r="T22" t="s">
        <v>48</v>
      </c>
      <c r="U22" t="s">
        <v>49</v>
      </c>
      <c r="V22" t="s">
        <v>50</v>
      </c>
      <c r="W22" t="s">
        <v>9171</v>
      </c>
      <c r="X22" s="145">
        <v>20726</v>
      </c>
      <c r="Y22" t="s">
        <v>9172</v>
      </c>
      <c r="Z22"/>
      <c r="AA22"/>
      <c r="AB22" t="s">
        <v>39</v>
      </c>
      <c r="AC22" t="s">
        <v>40</v>
      </c>
      <c r="AD22" t="s">
        <v>41</v>
      </c>
      <c r="AE22"/>
    </row>
    <row r="23" spans="1:31" ht="15" x14ac:dyDescent="0.25">
      <c r="A23" s="1" t="s">
        <v>9173</v>
      </c>
      <c r="B23" t="s">
        <v>28</v>
      </c>
      <c r="C23" t="s">
        <v>29</v>
      </c>
      <c r="D23" t="s">
        <v>30</v>
      </c>
      <c r="E23" t="s">
        <v>31</v>
      </c>
      <c r="F23" t="s">
        <v>9162</v>
      </c>
      <c r="G23" t="s">
        <v>9163</v>
      </c>
      <c r="H23" t="s">
        <v>9723</v>
      </c>
      <c r="I23" t="s">
        <v>9164</v>
      </c>
      <c r="J23" t="s">
        <v>9173</v>
      </c>
      <c r="K23" t="s">
        <v>32</v>
      </c>
      <c r="L23" t="s">
        <v>32</v>
      </c>
      <c r="M23" t="s">
        <v>43</v>
      </c>
      <c r="N23" t="s">
        <v>44</v>
      </c>
      <c r="O23" t="s">
        <v>54</v>
      </c>
      <c r="P23" t="s">
        <v>963</v>
      </c>
      <c r="Q23" t="s">
        <v>525</v>
      </c>
      <c r="R23" t="s">
        <v>669</v>
      </c>
      <c r="S23" s="1" t="s">
        <v>11100</v>
      </c>
      <c r="T23" t="s">
        <v>37</v>
      </c>
      <c r="U23" t="s">
        <v>49</v>
      </c>
      <c r="V23" t="s">
        <v>50</v>
      </c>
      <c r="W23" t="s">
        <v>9174</v>
      </c>
      <c r="X23" s="145">
        <v>23609</v>
      </c>
      <c r="Y23" t="s">
        <v>9175</v>
      </c>
      <c r="Z23"/>
      <c r="AA23"/>
      <c r="AB23" t="s">
        <v>39</v>
      </c>
      <c r="AC23" t="s">
        <v>40</v>
      </c>
      <c r="AD23" t="s">
        <v>41</v>
      </c>
      <c r="AE23"/>
    </row>
    <row r="24" spans="1:31" ht="15" x14ac:dyDescent="0.25">
      <c r="A24" s="1" t="s">
        <v>9176</v>
      </c>
      <c r="B24" t="s">
        <v>28</v>
      </c>
      <c r="C24" t="s">
        <v>29</v>
      </c>
      <c r="D24" t="s">
        <v>30</v>
      </c>
      <c r="E24" t="s">
        <v>31</v>
      </c>
      <c r="F24" t="s">
        <v>9162</v>
      </c>
      <c r="G24" t="s">
        <v>9163</v>
      </c>
      <c r="H24" t="s">
        <v>9723</v>
      </c>
      <c r="I24" t="s">
        <v>9164</v>
      </c>
      <c r="J24" t="s">
        <v>9176</v>
      </c>
      <c r="K24" t="s">
        <v>32</v>
      </c>
      <c r="L24" t="s">
        <v>32</v>
      </c>
      <c r="M24" t="s">
        <v>43</v>
      </c>
      <c r="N24" t="s">
        <v>44</v>
      </c>
      <c r="O24" t="s">
        <v>54</v>
      </c>
      <c r="P24" t="s">
        <v>130</v>
      </c>
      <c r="Q24" t="s">
        <v>59</v>
      </c>
      <c r="R24" t="s">
        <v>998</v>
      </c>
      <c r="S24" s="1" t="s">
        <v>11101</v>
      </c>
      <c r="T24" t="s">
        <v>48</v>
      </c>
      <c r="U24" t="s">
        <v>49</v>
      </c>
      <c r="V24" t="s">
        <v>50</v>
      </c>
      <c r="W24" t="s">
        <v>9177</v>
      </c>
      <c r="X24" s="145">
        <v>20228</v>
      </c>
      <c r="Y24" t="s">
        <v>9178</v>
      </c>
      <c r="Z24"/>
      <c r="AA24"/>
      <c r="AB24" t="s">
        <v>39</v>
      </c>
      <c r="AC24" t="s">
        <v>40</v>
      </c>
      <c r="AD24" t="s">
        <v>41</v>
      </c>
      <c r="AE24"/>
    </row>
    <row r="25" spans="1:31" ht="15" x14ac:dyDescent="0.25">
      <c r="A25" s="1" t="s">
        <v>9179</v>
      </c>
      <c r="B25" t="s">
        <v>28</v>
      </c>
      <c r="C25" t="s">
        <v>29</v>
      </c>
      <c r="D25" t="s">
        <v>30</v>
      </c>
      <c r="E25" t="s">
        <v>31</v>
      </c>
      <c r="F25" t="s">
        <v>9162</v>
      </c>
      <c r="G25" t="s">
        <v>9163</v>
      </c>
      <c r="H25" t="s">
        <v>9723</v>
      </c>
      <c r="I25" t="s">
        <v>9164</v>
      </c>
      <c r="J25" t="s">
        <v>9179</v>
      </c>
      <c r="K25" t="s">
        <v>32</v>
      </c>
      <c r="L25" t="s">
        <v>32</v>
      </c>
      <c r="M25" t="s">
        <v>43</v>
      </c>
      <c r="N25" t="s">
        <v>44</v>
      </c>
      <c r="O25" t="s">
        <v>54</v>
      </c>
      <c r="P25" t="s">
        <v>382</v>
      </c>
      <c r="Q25" t="s">
        <v>186</v>
      </c>
      <c r="R25" t="s">
        <v>947</v>
      </c>
      <c r="S25" s="1" t="s">
        <v>11102</v>
      </c>
      <c r="T25" t="s">
        <v>48</v>
      </c>
      <c r="U25" t="s">
        <v>49</v>
      </c>
      <c r="V25" t="s">
        <v>50</v>
      </c>
      <c r="W25" t="s">
        <v>9180</v>
      </c>
      <c r="X25" s="145">
        <v>20686</v>
      </c>
      <c r="Y25" t="s">
        <v>9181</v>
      </c>
      <c r="Z25"/>
      <c r="AA25"/>
      <c r="AB25" t="s">
        <v>39</v>
      </c>
      <c r="AC25" t="s">
        <v>40</v>
      </c>
      <c r="AD25" t="s">
        <v>41</v>
      </c>
      <c r="AE25"/>
    </row>
    <row r="26" spans="1:31" ht="15" x14ac:dyDescent="0.25">
      <c r="A26" s="1" t="s">
        <v>9182</v>
      </c>
      <c r="B26" t="s">
        <v>28</v>
      </c>
      <c r="C26" t="s">
        <v>29</v>
      </c>
      <c r="D26" t="s">
        <v>30</v>
      </c>
      <c r="E26" t="s">
        <v>31</v>
      </c>
      <c r="F26" t="s">
        <v>9103</v>
      </c>
      <c r="G26" t="s">
        <v>9731</v>
      </c>
      <c r="H26" t="s">
        <v>9723</v>
      </c>
      <c r="I26" t="s">
        <v>9105</v>
      </c>
      <c r="J26" t="s">
        <v>9182</v>
      </c>
      <c r="K26" t="s">
        <v>32</v>
      </c>
      <c r="L26" t="s">
        <v>33</v>
      </c>
      <c r="M26" t="s">
        <v>734</v>
      </c>
      <c r="N26" t="s">
        <v>35</v>
      </c>
      <c r="O26" t="s">
        <v>11103</v>
      </c>
      <c r="P26" t="s">
        <v>70</v>
      </c>
      <c r="Q26" t="s">
        <v>858</v>
      </c>
      <c r="R26" t="s">
        <v>9183</v>
      </c>
      <c r="S26" s="1" t="s">
        <v>11104</v>
      </c>
      <c r="T26" t="s">
        <v>37</v>
      </c>
      <c r="U26" t="s">
        <v>38</v>
      </c>
      <c r="V26" t="s">
        <v>11105</v>
      </c>
      <c r="W26" t="s">
        <v>9184</v>
      </c>
      <c r="X26" s="145">
        <v>23170</v>
      </c>
      <c r="Y26" t="s">
        <v>9185</v>
      </c>
      <c r="Z26" s="145">
        <v>43374</v>
      </c>
      <c r="AA26" s="145">
        <v>44834</v>
      </c>
      <c r="AB26" t="s">
        <v>39</v>
      </c>
      <c r="AC26" t="s">
        <v>40</v>
      </c>
      <c r="AD26" t="s">
        <v>41</v>
      </c>
      <c r="AE26"/>
    </row>
    <row r="27" spans="1:31" ht="15" x14ac:dyDescent="0.25">
      <c r="A27" s="1" t="s">
        <v>9186</v>
      </c>
      <c r="B27" t="s">
        <v>28</v>
      </c>
      <c r="C27" t="s">
        <v>29</v>
      </c>
      <c r="D27" t="s">
        <v>30</v>
      </c>
      <c r="E27" t="s">
        <v>31</v>
      </c>
      <c r="F27" t="s">
        <v>9103</v>
      </c>
      <c r="G27" t="s">
        <v>9731</v>
      </c>
      <c r="H27" t="s">
        <v>9723</v>
      </c>
      <c r="I27" t="s">
        <v>9105</v>
      </c>
      <c r="J27" t="s">
        <v>9186</v>
      </c>
      <c r="K27" t="s">
        <v>32</v>
      </c>
      <c r="L27" t="s">
        <v>32</v>
      </c>
      <c r="M27" t="s">
        <v>43</v>
      </c>
      <c r="N27" t="s">
        <v>63</v>
      </c>
      <c r="O27" t="s">
        <v>9187</v>
      </c>
      <c r="P27" t="s">
        <v>110</v>
      </c>
      <c r="Q27" t="s">
        <v>9188</v>
      </c>
      <c r="R27" t="s">
        <v>629</v>
      </c>
      <c r="S27" s="1" t="s">
        <v>11106</v>
      </c>
      <c r="T27" t="s">
        <v>66</v>
      </c>
      <c r="U27" t="s">
        <v>49</v>
      </c>
      <c r="V27" t="s">
        <v>108</v>
      </c>
      <c r="W27" t="s">
        <v>9189</v>
      </c>
      <c r="X27" s="145">
        <v>26394</v>
      </c>
      <c r="Y27" t="s">
        <v>9190</v>
      </c>
      <c r="Z27" s="145">
        <v>43160</v>
      </c>
      <c r="AA27" s="145">
        <v>43465</v>
      </c>
      <c r="AB27" t="s">
        <v>39</v>
      </c>
      <c r="AC27" t="s">
        <v>68</v>
      </c>
      <c r="AD27" t="s">
        <v>41</v>
      </c>
      <c r="AE27"/>
    </row>
    <row r="28" spans="1:31" ht="15" x14ac:dyDescent="0.25">
      <c r="A28" s="1" t="s">
        <v>9191</v>
      </c>
      <c r="B28" t="s">
        <v>28</v>
      </c>
      <c r="C28" t="s">
        <v>29</v>
      </c>
      <c r="D28" t="s">
        <v>30</v>
      </c>
      <c r="E28" t="s">
        <v>31</v>
      </c>
      <c r="F28" t="s">
        <v>9103</v>
      </c>
      <c r="G28" t="s">
        <v>9731</v>
      </c>
      <c r="H28" t="s">
        <v>9723</v>
      </c>
      <c r="I28" t="s">
        <v>9105</v>
      </c>
      <c r="J28" t="s">
        <v>9191</v>
      </c>
      <c r="K28" t="s">
        <v>32</v>
      </c>
      <c r="L28" t="s">
        <v>32</v>
      </c>
      <c r="M28" t="s">
        <v>43</v>
      </c>
      <c r="N28" t="s">
        <v>44</v>
      </c>
      <c r="O28" t="s">
        <v>54</v>
      </c>
      <c r="P28" t="s">
        <v>130</v>
      </c>
      <c r="Q28" t="s">
        <v>70</v>
      </c>
      <c r="R28" t="s">
        <v>991</v>
      </c>
      <c r="S28" s="1" t="s">
        <v>11107</v>
      </c>
      <c r="T28" t="s">
        <v>48</v>
      </c>
      <c r="U28" t="s">
        <v>49</v>
      </c>
      <c r="V28" t="s">
        <v>50</v>
      </c>
      <c r="W28" t="s">
        <v>9192</v>
      </c>
      <c r="X28" s="145">
        <v>19664</v>
      </c>
      <c r="Y28" t="s">
        <v>9193</v>
      </c>
      <c r="Z28"/>
      <c r="AA28"/>
      <c r="AB28" t="s">
        <v>39</v>
      </c>
      <c r="AC28" t="s">
        <v>40</v>
      </c>
      <c r="AD28" t="s">
        <v>41</v>
      </c>
      <c r="AE28"/>
    </row>
    <row r="29" spans="1:31" ht="15" x14ac:dyDescent="0.25">
      <c r="A29" s="1" t="s">
        <v>9194</v>
      </c>
      <c r="B29" t="s">
        <v>28</v>
      </c>
      <c r="C29" t="s">
        <v>29</v>
      </c>
      <c r="D29" t="s">
        <v>30</v>
      </c>
      <c r="E29" t="s">
        <v>31</v>
      </c>
      <c r="F29" t="s">
        <v>9103</v>
      </c>
      <c r="G29" t="s">
        <v>9731</v>
      </c>
      <c r="H29" t="s">
        <v>9723</v>
      </c>
      <c r="I29" t="s">
        <v>9105</v>
      </c>
      <c r="J29" t="s">
        <v>9194</v>
      </c>
      <c r="K29" t="s">
        <v>32</v>
      </c>
      <c r="L29" t="s">
        <v>32</v>
      </c>
      <c r="M29" t="s">
        <v>43</v>
      </c>
      <c r="N29" t="s">
        <v>44</v>
      </c>
      <c r="O29" t="s">
        <v>9195</v>
      </c>
      <c r="P29" t="s">
        <v>1020</v>
      </c>
      <c r="Q29" t="s">
        <v>204</v>
      </c>
      <c r="R29" t="s">
        <v>9196</v>
      </c>
      <c r="S29" s="1" t="s">
        <v>11108</v>
      </c>
      <c r="T29" t="s">
        <v>48</v>
      </c>
      <c r="U29" t="s">
        <v>49</v>
      </c>
      <c r="V29" t="s">
        <v>50</v>
      </c>
      <c r="W29" t="s">
        <v>9197</v>
      </c>
      <c r="X29" s="145">
        <v>21935</v>
      </c>
      <c r="Y29" t="s">
        <v>9198</v>
      </c>
      <c r="Z29"/>
      <c r="AA29"/>
      <c r="AB29" t="s">
        <v>39</v>
      </c>
      <c r="AC29" t="s">
        <v>40</v>
      </c>
      <c r="AD29" t="s">
        <v>41</v>
      </c>
      <c r="AE29"/>
    </row>
    <row r="30" spans="1:31" ht="15" x14ac:dyDescent="0.25">
      <c r="A30" s="1" t="s">
        <v>9199</v>
      </c>
      <c r="B30" t="s">
        <v>28</v>
      </c>
      <c r="C30" t="s">
        <v>29</v>
      </c>
      <c r="D30" t="s">
        <v>30</v>
      </c>
      <c r="E30" t="s">
        <v>31</v>
      </c>
      <c r="F30" t="s">
        <v>9103</v>
      </c>
      <c r="G30" t="s">
        <v>9731</v>
      </c>
      <c r="H30" t="s">
        <v>9723</v>
      </c>
      <c r="I30" t="s">
        <v>9105</v>
      </c>
      <c r="J30" t="s">
        <v>9199</v>
      </c>
      <c r="K30" t="s">
        <v>32</v>
      </c>
      <c r="L30" t="s">
        <v>32</v>
      </c>
      <c r="M30" t="s">
        <v>43</v>
      </c>
      <c r="N30" t="s">
        <v>44</v>
      </c>
      <c r="O30" t="s">
        <v>54</v>
      </c>
      <c r="P30" t="s">
        <v>160</v>
      </c>
      <c r="Q30" t="s">
        <v>314</v>
      </c>
      <c r="R30" t="s">
        <v>9200</v>
      </c>
      <c r="S30" s="1" t="s">
        <v>11109</v>
      </c>
      <c r="T30" t="s">
        <v>48</v>
      </c>
      <c r="U30" t="s">
        <v>49</v>
      </c>
      <c r="V30" t="s">
        <v>50</v>
      </c>
      <c r="W30" t="s">
        <v>9201</v>
      </c>
      <c r="X30" s="145">
        <v>20673</v>
      </c>
      <c r="Y30" t="s">
        <v>9202</v>
      </c>
      <c r="Z30"/>
      <c r="AA30"/>
      <c r="AB30" t="s">
        <v>39</v>
      </c>
      <c r="AC30" t="s">
        <v>40</v>
      </c>
      <c r="AD30" t="s">
        <v>41</v>
      </c>
      <c r="AE30"/>
    </row>
    <row r="31" spans="1:31" ht="15" x14ac:dyDescent="0.25">
      <c r="A31" s="1" t="s">
        <v>9203</v>
      </c>
      <c r="B31" t="s">
        <v>28</v>
      </c>
      <c r="C31" t="s">
        <v>29</v>
      </c>
      <c r="D31" t="s">
        <v>30</v>
      </c>
      <c r="E31" t="s">
        <v>31</v>
      </c>
      <c r="F31" t="s">
        <v>9103</v>
      </c>
      <c r="G31" t="s">
        <v>9731</v>
      </c>
      <c r="H31" t="s">
        <v>9723</v>
      </c>
      <c r="I31" t="s">
        <v>9105</v>
      </c>
      <c r="J31" t="s">
        <v>9203</v>
      </c>
      <c r="K31" t="s">
        <v>32</v>
      </c>
      <c r="L31" t="s">
        <v>32</v>
      </c>
      <c r="M31" t="s">
        <v>43</v>
      </c>
      <c r="N31" t="s">
        <v>44</v>
      </c>
      <c r="O31" t="s">
        <v>54</v>
      </c>
      <c r="P31" t="s">
        <v>9204</v>
      </c>
      <c r="Q31" t="s">
        <v>199</v>
      </c>
      <c r="R31" t="s">
        <v>9205</v>
      </c>
      <c r="S31" s="1" t="s">
        <v>11110</v>
      </c>
      <c r="T31" t="s">
        <v>61</v>
      </c>
      <c r="U31" t="s">
        <v>49</v>
      </c>
      <c r="V31" t="s">
        <v>50</v>
      </c>
      <c r="W31" t="s">
        <v>9206</v>
      </c>
      <c r="X31" s="145">
        <v>25281</v>
      </c>
      <c r="Y31" t="s">
        <v>9207</v>
      </c>
      <c r="Z31"/>
      <c r="AA31"/>
      <c r="AB31" t="s">
        <v>39</v>
      </c>
      <c r="AC31" t="s">
        <v>40</v>
      </c>
      <c r="AD31" t="s">
        <v>41</v>
      </c>
      <c r="AE31"/>
    </row>
    <row r="32" spans="1:31" ht="15" x14ac:dyDescent="0.25">
      <c r="A32" s="1" t="s">
        <v>9208</v>
      </c>
      <c r="B32" t="s">
        <v>28</v>
      </c>
      <c r="C32" t="s">
        <v>29</v>
      </c>
      <c r="D32" t="s">
        <v>30</v>
      </c>
      <c r="E32" t="s">
        <v>31</v>
      </c>
      <c r="F32" t="s">
        <v>9103</v>
      </c>
      <c r="G32" t="s">
        <v>9731</v>
      </c>
      <c r="H32" t="s">
        <v>9723</v>
      </c>
      <c r="I32" t="s">
        <v>9105</v>
      </c>
      <c r="J32" t="s">
        <v>9208</v>
      </c>
      <c r="K32" t="s">
        <v>32</v>
      </c>
      <c r="L32" t="s">
        <v>32</v>
      </c>
      <c r="M32" t="s">
        <v>43</v>
      </c>
      <c r="N32" t="s">
        <v>44</v>
      </c>
      <c r="O32" t="s">
        <v>54</v>
      </c>
      <c r="P32" t="s">
        <v>237</v>
      </c>
      <c r="Q32" t="s">
        <v>872</v>
      </c>
      <c r="R32" t="s">
        <v>9209</v>
      </c>
      <c r="S32" s="1" t="s">
        <v>11111</v>
      </c>
      <c r="T32" t="s">
        <v>48</v>
      </c>
      <c r="U32" t="s">
        <v>49</v>
      </c>
      <c r="V32" t="s">
        <v>50</v>
      </c>
      <c r="W32" t="s">
        <v>9210</v>
      </c>
      <c r="X32" s="145">
        <v>20091</v>
      </c>
      <c r="Y32" t="s">
        <v>9211</v>
      </c>
      <c r="Z32"/>
      <c r="AA32"/>
      <c r="AB32" t="s">
        <v>39</v>
      </c>
      <c r="AC32" t="s">
        <v>40</v>
      </c>
      <c r="AD32" t="s">
        <v>41</v>
      </c>
      <c r="AE32"/>
    </row>
    <row r="33" spans="1:31" ht="15" x14ac:dyDescent="0.25">
      <c r="A33" s="1" t="s">
        <v>9212</v>
      </c>
      <c r="B33" t="s">
        <v>28</v>
      </c>
      <c r="C33" t="s">
        <v>29</v>
      </c>
      <c r="D33" t="s">
        <v>30</v>
      </c>
      <c r="E33" t="s">
        <v>31</v>
      </c>
      <c r="F33" t="s">
        <v>9103</v>
      </c>
      <c r="G33" t="s">
        <v>9731</v>
      </c>
      <c r="H33" t="s">
        <v>9723</v>
      </c>
      <c r="I33" t="s">
        <v>9105</v>
      </c>
      <c r="J33" t="s">
        <v>9212</v>
      </c>
      <c r="K33" t="s">
        <v>32</v>
      </c>
      <c r="L33" t="s">
        <v>32</v>
      </c>
      <c r="M33" t="s">
        <v>43</v>
      </c>
      <c r="N33" t="s">
        <v>44</v>
      </c>
      <c r="O33" t="s">
        <v>9213</v>
      </c>
      <c r="P33" t="s">
        <v>78</v>
      </c>
      <c r="Q33" t="s">
        <v>110</v>
      </c>
      <c r="R33" t="s">
        <v>9214</v>
      </c>
      <c r="S33" s="1" t="s">
        <v>11112</v>
      </c>
      <c r="T33" t="s">
        <v>325</v>
      </c>
      <c r="U33" t="s">
        <v>49</v>
      </c>
      <c r="V33" t="s">
        <v>50</v>
      </c>
      <c r="W33" t="s">
        <v>9215</v>
      </c>
      <c r="X33" s="145">
        <v>23837</v>
      </c>
      <c r="Y33" t="s">
        <v>9216</v>
      </c>
      <c r="Z33"/>
      <c r="AA33"/>
      <c r="AB33" t="s">
        <v>39</v>
      </c>
      <c r="AC33" t="s">
        <v>40</v>
      </c>
      <c r="AD33" t="s">
        <v>41</v>
      </c>
      <c r="AE33"/>
    </row>
    <row r="34" spans="1:31" ht="15" x14ac:dyDescent="0.25">
      <c r="A34" s="1" t="s">
        <v>9217</v>
      </c>
      <c r="B34" t="s">
        <v>28</v>
      </c>
      <c r="C34" t="s">
        <v>29</v>
      </c>
      <c r="D34" t="s">
        <v>30</v>
      </c>
      <c r="E34" t="s">
        <v>31</v>
      </c>
      <c r="F34" t="s">
        <v>9103</v>
      </c>
      <c r="G34" t="s">
        <v>9731</v>
      </c>
      <c r="H34" t="s">
        <v>9723</v>
      </c>
      <c r="I34" t="s">
        <v>9105</v>
      </c>
      <c r="J34" t="s">
        <v>9217</v>
      </c>
      <c r="K34" t="s">
        <v>32</v>
      </c>
      <c r="L34" t="s">
        <v>32</v>
      </c>
      <c r="M34" t="s">
        <v>43</v>
      </c>
      <c r="N34" t="s">
        <v>44</v>
      </c>
      <c r="O34" t="s">
        <v>1162</v>
      </c>
      <c r="P34" t="s">
        <v>505</v>
      </c>
      <c r="Q34" t="s">
        <v>110</v>
      </c>
      <c r="R34" t="s">
        <v>9218</v>
      </c>
      <c r="S34" s="1" t="s">
        <v>11113</v>
      </c>
      <c r="T34" t="s">
        <v>325</v>
      </c>
      <c r="U34" t="s">
        <v>49</v>
      </c>
      <c r="V34" t="s">
        <v>50</v>
      </c>
      <c r="W34" t="s">
        <v>9219</v>
      </c>
      <c r="X34" s="145">
        <v>24196</v>
      </c>
      <c r="Y34" t="s">
        <v>9220</v>
      </c>
      <c r="Z34"/>
      <c r="AA34"/>
      <c r="AB34" t="s">
        <v>39</v>
      </c>
      <c r="AC34" t="s">
        <v>40</v>
      </c>
      <c r="AD34" t="s">
        <v>41</v>
      </c>
      <c r="AE34"/>
    </row>
    <row r="35" spans="1:31" ht="15" x14ac:dyDescent="0.25">
      <c r="A35" s="1" t="s">
        <v>9221</v>
      </c>
      <c r="B35" t="s">
        <v>28</v>
      </c>
      <c r="C35" t="s">
        <v>29</v>
      </c>
      <c r="D35" t="s">
        <v>30</v>
      </c>
      <c r="E35" t="s">
        <v>31</v>
      </c>
      <c r="F35" t="s">
        <v>9103</v>
      </c>
      <c r="G35" t="s">
        <v>9731</v>
      </c>
      <c r="H35" t="s">
        <v>9723</v>
      </c>
      <c r="I35" t="s">
        <v>9105</v>
      </c>
      <c r="J35" t="s">
        <v>9221</v>
      </c>
      <c r="K35" t="s">
        <v>32</v>
      </c>
      <c r="L35" t="s">
        <v>32</v>
      </c>
      <c r="M35" t="s">
        <v>43</v>
      </c>
      <c r="N35" t="s">
        <v>44</v>
      </c>
      <c r="O35" t="s">
        <v>9222</v>
      </c>
      <c r="P35" t="s">
        <v>115</v>
      </c>
      <c r="Q35" t="s">
        <v>147</v>
      </c>
      <c r="R35" t="s">
        <v>1621</v>
      </c>
      <c r="S35" s="1" t="s">
        <v>11114</v>
      </c>
      <c r="T35" t="s">
        <v>48</v>
      </c>
      <c r="U35" t="s">
        <v>49</v>
      </c>
      <c r="V35" t="s">
        <v>50</v>
      </c>
      <c r="W35" t="s">
        <v>9223</v>
      </c>
      <c r="X35" s="145">
        <v>23441</v>
      </c>
      <c r="Y35" t="s">
        <v>9224</v>
      </c>
      <c r="Z35"/>
      <c r="AA35"/>
      <c r="AB35" t="s">
        <v>39</v>
      </c>
      <c r="AC35" t="s">
        <v>40</v>
      </c>
      <c r="AD35" t="s">
        <v>41</v>
      </c>
      <c r="AE35"/>
    </row>
    <row r="36" spans="1:31" ht="15" x14ac:dyDescent="0.25">
      <c r="A36" s="1" t="s">
        <v>9225</v>
      </c>
      <c r="B36" t="s">
        <v>28</v>
      </c>
      <c r="C36" t="s">
        <v>29</v>
      </c>
      <c r="D36" t="s">
        <v>30</v>
      </c>
      <c r="E36" t="s">
        <v>31</v>
      </c>
      <c r="F36" t="s">
        <v>9103</v>
      </c>
      <c r="G36" t="s">
        <v>9731</v>
      </c>
      <c r="H36" t="s">
        <v>9723</v>
      </c>
      <c r="I36" t="s">
        <v>9105</v>
      </c>
      <c r="J36" t="s">
        <v>9225</v>
      </c>
      <c r="K36" t="s">
        <v>32</v>
      </c>
      <c r="L36" t="s">
        <v>32</v>
      </c>
      <c r="M36" t="s">
        <v>43</v>
      </c>
      <c r="N36" t="s">
        <v>63</v>
      </c>
      <c r="O36" t="s">
        <v>9226</v>
      </c>
      <c r="P36" t="s">
        <v>197</v>
      </c>
      <c r="Q36" t="s">
        <v>237</v>
      </c>
      <c r="R36" t="s">
        <v>7469</v>
      </c>
      <c r="S36" s="1" t="s">
        <v>11115</v>
      </c>
      <c r="T36" t="s">
        <v>66</v>
      </c>
      <c r="U36" t="s">
        <v>49</v>
      </c>
      <c r="V36" t="s">
        <v>50</v>
      </c>
      <c r="W36" t="s">
        <v>7470</v>
      </c>
      <c r="X36" s="145">
        <v>25587</v>
      </c>
      <c r="Y36" t="s">
        <v>7471</v>
      </c>
      <c r="Z36" s="145">
        <v>43160</v>
      </c>
      <c r="AA36" s="145">
        <v>43465</v>
      </c>
      <c r="AB36" t="s">
        <v>39</v>
      </c>
      <c r="AC36" t="s">
        <v>68</v>
      </c>
      <c r="AD36" t="s">
        <v>41</v>
      </c>
      <c r="AE36"/>
    </row>
    <row r="37" spans="1:31" ht="15" x14ac:dyDescent="0.25">
      <c r="A37" s="1" t="s">
        <v>9230</v>
      </c>
      <c r="B37" t="s">
        <v>28</v>
      </c>
      <c r="C37" t="s">
        <v>29</v>
      </c>
      <c r="D37" t="s">
        <v>30</v>
      </c>
      <c r="E37" t="s">
        <v>31</v>
      </c>
      <c r="F37" t="s">
        <v>9732</v>
      </c>
      <c r="G37" t="s">
        <v>9229</v>
      </c>
      <c r="H37" t="s">
        <v>9723</v>
      </c>
      <c r="I37" t="s">
        <v>9098</v>
      </c>
      <c r="J37" t="s">
        <v>9230</v>
      </c>
      <c r="K37" t="s">
        <v>32</v>
      </c>
      <c r="L37" t="s">
        <v>33</v>
      </c>
      <c r="M37" t="s">
        <v>734</v>
      </c>
      <c r="N37" t="s">
        <v>35</v>
      </c>
      <c r="O37" t="s">
        <v>9231</v>
      </c>
      <c r="P37" t="s">
        <v>59</v>
      </c>
      <c r="Q37" t="s">
        <v>881</v>
      </c>
      <c r="R37" t="s">
        <v>460</v>
      </c>
      <c r="S37" s="1" t="s">
        <v>11116</v>
      </c>
      <c r="T37" t="s">
        <v>61</v>
      </c>
      <c r="U37" t="s">
        <v>38</v>
      </c>
      <c r="V37" t="s">
        <v>108</v>
      </c>
      <c r="W37" t="s">
        <v>9232</v>
      </c>
      <c r="X37" s="145">
        <v>25324</v>
      </c>
      <c r="Y37" t="s">
        <v>9233</v>
      </c>
      <c r="Z37" s="145">
        <v>42064</v>
      </c>
      <c r="AA37" s="145">
        <v>43159</v>
      </c>
      <c r="AB37" t="s">
        <v>39</v>
      </c>
      <c r="AC37" t="s">
        <v>40</v>
      </c>
      <c r="AD37" t="s">
        <v>41</v>
      </c>
      <c r="AE37"/>
    </row>
    <row r="38" spans="1:31" ht="15" x14ac:dyDescent="0.25">
      <c r="A38" s="1" t="s">
        <v>9234</v>
      </c>
      <c r="B38" t="s">
        <v>28</v>
      </c>
      <c r="C38" t="s">
        <v>29</v>
      </c>
      <c r="D38" t="s">
        <v>30</v>
      </c>
      <c r="E38" t="s">
        <v>31</v>
      </c>
      <c r="F38" t="s">
        <v>9732</v>
      </c>
      <c r="G38" t="s">
        <v>9229</v>
      </c>
      <c r="H38" t="s">
        <v>9723</v>
      </c>
      <c r="I38" t="s">
        <v>9098</v>
      </c>
      <c r="J38" t="s">
        <v>9234</v>
      </c>
      <c r="K38" t="s">
        <v>32</v>
      </c>
      <c r="L38" t="s">
        <v>32</v>
      </c>
      <c r="M38" t="s">
        <v>43</v>
      </c>
      <c r="N38" t="s">
        <v>44</v>
      </c>
      <c r="O38" t="s">
        <v>9235</v>
      </c>
      <c r="P38" t="s">
        <v>661</v>
      </c>
      <c r="Q38" t="s">
        <v>110</v>
      </c>
      <c r="R38" t="s">
        <v>328</v>
      </c>
      <c r="S38" s="1" t="s">
        <v>11117</v>
      </c>
      <c r="T38" t="s">
        <v>48</v>
      </c>
      <c r="U38" t="s">
        <v>49</v>
      </c>
      <c r="V38" t="s">
        <v>50</v>
      </c>
      <c r="W38" t="s">
        <v>9236</v>
      </c>
      <c r="X38" s="145">
        <v>27827</v>
      </c>
      <c r="Y38" t="s">
        <v>9237</v>
      </c>
      <c r="Z38" s="145">
        <v>42430</v>
      </c>
      <c r="AA38"/>
      <c r="AB38" t="s">
        <v>39</v>
      </c>
      <c r="AC38" t="s">
        <v>40</v>
      </c>
      <c r="AD38" t="s">
        <v>41</v>
      </c>
      <c r="AE38"/>
    </row>
    <row r="39" spans="1:31" ht="15" x14ac:dyDescent="0.25">
      <c r="A39" s="1" t="s">
        <v>9238</v>
      </c>
      <c r="B39" t="s">
        <v>28</v>
      </c>
      <c r="C39" t="s">
        <v>29</v>
      </c>
      <c r="D39" t="s">
        <v>30</v>
      </c>
      <c r="E39" t="s">
        <v>31</v>
      </c>
      <c r="F39" t="s">
        <v>9732</v>
      </c>
      <c r="G39" t="s">
        <v>9229</v>
      </c>
      <c r="H39" t="s">
        <v>9723</v>
      </c>
      <c r="I39" t="s">
        <v>9098</v>
      </c>
      <c r="J39" t="s">
        <v>9238</v>
      </c>
      <c r="K39" t="s">
        <v>32</v>
      </c>
      <c r="L39" t="s">
        <v>32</v>
      </c>
      <c r="M39" t="s">
        <v>43</v>
      </c>
      <c r="N39" t="s">
        <v>63</v>
      </c>
      <c r="O39" t="s">
        <v>9239</v>
      </c>
      <c r="P39" t="s">
        <v>78</v>
      </c>
      <c r="Q39" t="s">
        <v>683</v>
      </c>
      <c r="R39" t="s">
        <v>4518</v>
      </c>
      <c r="S39" s="1" t="s">
        <v>11118</v>
      </c>
      <c r="T39" t="s">
        <v>66</v>
      </c>
      <c r="U39" t="s">
        <v>49</v>
      </c>
      <c r="V39" t="s">
        <v>50</v>
      </c>
      <c r="W39" t="s">
        <v>4519</v>
      </c>
      <c r="X39" s="145">
        <v>26773</v>
      </c>
      <c r="Y39" t="s">
        <v>4520</v>
      </c>
      <c r="Z39" s="145">
        <v>43160</v>
      </c>
      <c r="AA39" s="145">
        <v>43465</v>
      </c>
      <c r="AB39" t="s">
        <v>39</v>
      </c>
      <c r="AC39" t="s">
        <v>68</v>
      </c>
      <c r="AD39" t="s">
        <v>41</v>
      </c>
      <c r="AE39"/>
    </row>
    <row r="40" spans="1:31" ht="15" x14ac:dyDescent="0.25">
      <c r="A40" s="1" t="s">
        <v>9240</v>
      </c>
      <c r="B40" t="s">
        <v>28</v>
      </c>
      <c r="C40" t="s">
        <v>29</v>
      </c>
      <c r="D40" t="s">
        <v>30</v>
      </c>
      <c r="E40" t="s">
        <v>31</v>
      </c>
      <c r="F40" t="s">
        <v>9732</v>
      </c>
      <c r="G40" t="s">
        <v>9229</v>
      </c>
      <c r="H40" t="s">
        <v>9723</v>
      </c>
      <c r="I40" t="s">
        <v>9098</v>
      </c>
      <c r="J40" t="s">
        <v>9240</v>
      </c>
      <c r="K40" t="s">
        <v>32</v>
      </c>
      <c r="L40" t="s">
        <v>32</v>
      </c>
      <c r="M40" t="s">
        <v>43</v>
      </c>
      <c r="N40" t="s">
        <v>63</v>
      </c>
      <c r="O40" t="s">
        <v>9241</v>
      </c>
      <c r="P40" t="s">
        <v>78</v>
      </c>
      <c r="Q40" t="s">
        <v>78</v>
      </c>
      <c r="R40" t="s">
        <v>9242</v>
      </c>
      <c r="S40" s="1" t="s">
        <v>11119</v>
      </c>
      <c r="T40" t="s">
        <v>66</v>
      </c>
      <c r="U40" t="s">
        <v>49</v>
      </c>
      <c r="V40" t="s">
        <v>108</v>
      </c>
      <c r="W40" t="s">
        <v>9243</v>
      </c>
      <c r="X40" s="145">
        <v>29898</v>
      </c>
      <c r="Y40" t="s">
        <v>9244</v>
      </c>
      <c r="Z40" s="145">
        <v>43160</v>
      </c>
      <c r="AA40" s="145">
        <v>43465</v>
      </c>
      <c r="AB40" t="s">
        <v>39</v>
      </c>
      <c r="AC40" t="s">
        <v>68</v>
      </c>
      <c r="AD40" t="s">
        <v>41</v>
      </c>
      <c r="AE40"/>
    </row>
    <row r="41" spans="1:31" ht="15" x14ac:dyDescent="0.25">
      <c r="A41" s="1" t="s">
        <v>9245</v>
      </c>
      <c r="B41" t="s">
        <v>28</v>
      </c>
      <c r="C41" t="s">
        <v>29</v>
      </c>
      <c r="D41" t="s">
        <v>30</v>
      </c>
      <c r="E41" t="s">
        <v>31</v>
      </c>
      <c r="F41" t="s">
        <v>9732</v>
      </c>
      <c r="G41" t="s">
        <v>9229</v>
      </c>
      <c r="H41" t="s">
        <v>9723</v>
      </c>
      <c r="I41" t="s">
        <v>9098</v>
      </c>
      <c r="J41" t="s">
        <v>9245</v>
      </c>
      <c r="K41" t="s">
        <v>32</v>
      </c>
      <c r="L41" t="s">
        <v>32</v>
      </c>
      <c r="M41" t="s">
        <v>43</v>
      </c>
      <c r="N41" t="s">
        <v>44</v>
      </c>
      <c r="O41" t="s">
        <v>9246</v>
      </c>
      <c r="P41" t="s">
        <v>288</v>
      </c>
      <c r="Q41" t="s">
        <v>751</v>
      </c>
      <c r="R41" t="s">
        <v>707</v>
      </c>
      <c r="S41" s="1" t="s">
        <v>11120</v>
      </c>
      <c r="T41" t="s">
        <v>53</v>
      </c>
      <c r="U41" t="s">
        <v>49</v>
      </c>
      <c r="V41" t="s">
        <v>50</v>
      </c>
      <c r="W41" t="s">
        <v>9247</v>
      </c>
      <c r="X41" s="145">
        <v>23200</v>
      </c>
      <c r="Y41" t="s">
        <v>9248</v>
      </c>
      <c r="Z41" s="145">
        <v>42430</v>
      </c>
      <c r="AA41"/>
      <c r="AB41" t="s">
        <v>39</v>
      </c>
      <c r="AC41" t="s">
        <v>40</v>
      </c>
      <c r="AD41" t="s">
        <v>41</v>
      </c>
      <c r="AE41"/>
    </row>
    <row r="42" spans="1:31" ht="15" x14ac:dyDescent="0.25">
      <c r="A42" s="1" t="s">
        <v>9249</v>
      </c>
      <c r="B42" t="s">
        <v>28</v>
      </c>
      <c r="C42" t="s">
        <v>29</v>
      </c>
      <c r="D42" t="s">
        <v>30</v>
      </c>
      <c r="E42" t="s">
        <v>31</v>
      </c>
      <c r="F42" t="s">
        <v>9732</v>
      </c>
      <c r="G42" t="s">
        <v>9229</v>
      </c>
      <c r="H42" t="s">
        <v>9723</v>
      </c>
      <c r="I42" t="s">
        <v>9098</v>
      </c>
      <c r="J42" t="s">
        <v>9249</v>
      </c>
      <c r="K42" t="s">
        <v>32</v>
      </c>
      <c r="L42" t="s">
        <v>32</v>
      </c>
      <c r="M42" t="s">
        <v>43</v>
      </c>
      <c r="N42" t="s">
        <v>44</v>
      </c>
      <c r="O42" t="s">
        <v>54</v>
      </c>
      <c r="P42" t="s">
        <v>457</v>
      </c>
      <c r="Q42" t="s">
        <v>59</v>
      </c>
      <c r="R42" t="s">
        <v>9250</v>
      </c>
      <c r="S42" s="1" t="s">
        <v>11121</v>
      </c>
      <c r="T42" t="s">
        <v>48</v>
      </c>
      <c r="U42" t="s">
        <v>49</v>
      </c>
      <c r="V42" t="s">
        <v>50</v>
      </c>
      <c r="W42" t="s">
        <v>9251</v>
      </c>
      <c r="X42" s="145">
        <v>20336</v>
      </c>
      <c r="Y42" t="s">
        <v>9252</v>
      </c>
      <c r="Z42" s="145">
        <v>42863</v>
      </c>
      <c r="AA42" s="145">
        <v>42952</v>
      </c>
      <c r="AB42" t="s">
        <v>39</v>
      </c>
      <c r="AC42" t="s">
        <v>40</v>
      </c>
      <c r="AD42" t="s">
        <v>41</v>
      </c>
      <c r="AE42"/>
    </row>
    <row r="43" spans="1:31" ht="15" x14ac:dyDescent="0.25">
      <c r="A43" s="1" t="s">
        <v>9253</v>
      </c>
      <c r="B43" t="s">
        <v>28</v>
      </c>
      <c r="C43" t="s">
        <v>29</v>
      </c>
      <c r="D43" t="s">
        <v>30</v>
      </c>
      <c r="E43" t="s">
        <v>31</v>
      </c>
      <c r="F43" t="s">
        <v>9732</v>
      </c>
      <c r="G43" t="s">
        <v>9229</v>
      </c>
      <c r="H43" t="s">
        <v>9723</v>
      </c>
      <c r="I43" t="s">
        <v>9098</v>
      </c>
      <c r="J43" t="s">
        <v>9253</v>
      </c>
      <c r="K43" t="s">
        <v>32</v>
      </c>
      <c r="L43" t="s">
        <v>32</v>
      </c>
      <c r="M43" t="s">
        <v>43</v>
      </c>
      <c r="N43" t="s">
        <v>44</v>
      </c>
      <c r="O43" t="s">
        <v>9254</v>
      </c>
      <c r="P43" t="s">
        <v>59</v>
      </c>
      <c r="Q43" t="s">
        <v>231</v>
      </c>
      <c r="R43" t="s">
        <v>9255</v>
      </c>
      <c r="S43" s="1" t="s">
        <v>11122</v>
      </c>
      <c r="T43" t="s">
        <v>61</v>
      </c>
      <c r="U43" t="s">
        <v>49</v>
      </c>
      <c r="V43" t="s">
        <v>50</v>
      </c>
      <c r="W43" t="s">
        <v>9256</v>
      </c>
      <c r="X43" s="145">
        <v>24827</v>
      </c>
      <c r="Y43" t="s">
        <v>9257</v>
      </c>
      <c r="Z43" s="145">
        <v>42795</v>
      </c>
      <c r="AA43"/>
      <c r="AB43" t="s">
        <v>39</v>
      </c>
      <c r="AC43" t="s">
        <v>40</v>
      </c>
      <c r="AD43" t="s">
        <v>41</v>
      </c>
      <c r="AE43"/>
    </row>
    <row r="44" spans="1:31" ht="15" x14ac:dyDescent="0.25">
      <c r="A44" s="1" t="s">
        <v>9258</v>
      </c>
      <c r="B44" t="s">
        <v>28</v>
      </c>
      <c r="C44" t="s">
        <v>29</v>
      </c>
      <c r="D44" t="s">
        <v>30</v>
      </c>
      <c r="E44" t="s">
        <v>31</v>
      </c>
      <c r="F44" t="s">
        <v>9732</v>
      </c>
      <c r="G44" t="s">
        <v>9229</v>
      </c>
      <c r="H44" t="s">
        <v>9723</v>
      </c>
      <c r="I44" t="s">
        <v>9098</v>
      </c>
      <c r="J44" t="s">
        <v>9258</v>
      </c>
      <c r="K44" t="s">
        <v>32</v>
      </c>
      <c r="L44" t="s">
        <v>32</v>
      </c>
      <c r="M44" t="s">
        <v>43</v>
      </c>
      <c r="N44" t="s">
        <v>44</v>
      </c>
      <c r="O44" t="s">
        <v>54</v>
      </c>
      <c r="P44" t="s">
        <v>9259</v>
      </c>
      <c r="Q44" t="s">
        <v>169</v>
      </c>
      <c r="R44" t="s">
        <v>9260</v>
      </c>
      <c r="S44" s="1" t="s">
        <v>11123</v>
      </c>
      <c r="T44" t="s">
        <v>48</v>
      </c>
      <c r="U44" t="s">
        <v>49</v>
      </c>
      <c r="V44" t="s">
        <v>50</v>
      </c>
      <c r="W44" t="s">
        <v>9261</v>
      </c>
      <c r="X44" s="145">
        <v>20793</v>
      </c>
      <c r="Y44" t="s">
        <v>9262</v>
      </c>
      <c r="Z44"/>
      <c r="AA44"/>
      <c r="AB44" t="s">
        <v>39</v>
      </c>
      <c r="AC44" t="s">
        <v>40</v>
      </c>
      <c r="AD44" t="s">
        <v>41</v>
      </c>
      <c r="AE44"/>
    </row>
    <row r="45" spans="1:31" ht="15" x14ac:dyDescent="0.25">
      <c r="A45" s="1" t="s">
        <v>9263</v>
      </c>
      <c r="B45" t="s">
        <v>28</v>
      </c>
      <c r="C45" t="s">
        <v>29</v>
      </c>
      <c r="D45" t="s">
        <v>30</v>
      </c>
      <c r="E45" t="s">
        <v>31</v>
      </c>
      <c r="F45" t="s">
        <v>9732</v>
      </c>
      <c r="G45" t="s">
        <v>9229</v>
      </c>
      <c r="H45" t="s">
        <v>9723</v>
      </c>
      <c r="I45" t="s">
        <v>9098</v>
      </c>
      <c r="J45" t="s">
        <v>9263</v>
      </c>
      <c r="K45" t="s">
        <v>32</v>
      </c>
      <c r="L45" t="s">
        <v>32</v>
      </c>
      <c r="M45" t="s">
        <v>43</v>
      </c>
      <c r="N45" t="s">
        <v>44</v>
      </c>
      <c r="O45" t="s">
        <v>9264</v>
      </c>
      <c r="P45" t="s">
        <v>163</v>
      </c>
      <c r="Q45" t="s">
        <v>110</v>
      </c>
      <c r="R45" t="s">
        <v>5329</v>
      </c>
      <c r="S45" s="1" t="s">
        <v>11124</v>
      </c>
      <c r="T45" t="s">
        <v>48</v>
      </c>
      <c r="U45" t="s">
        <v>49</v>
      </c>
      <c r="V45" t="s">
        <v>50</v>
      </c>
      <c r="W45" t="s">
        <v>265</v>
      </c>
      <c r="X45" s="145">
        <v>21541</v>
      </c>
      <c r="Y45" t="s">
        <v>5330</v>
      </c>
      <c r="Z45"/>
      <c r="AA45"/>
      <c r="AB45" t="s">
        <v>39</v>
      </c>
      <c r="AC45" t="s">
        <v>40</v>
      </c>
      <c r="AD45" t="s">
        <v>41</v>
      </c>
      <c r="AE45"/>
    </row>
    <row r="46" spans="1:31" ht="15" x14ac:dyDescent="0.25">
      <c r="A46" s="1" t="s">
        <v>9268</v>
      </c>
      <c r="B46" t="s">
        <v>28</v>
      </c>
      <c r="C46" t="s">
        <v>29</v>
      </c>
      <c r="D46" t="s">
        <v>30</v>
      </c>
      <c r="E46" t="s">
        <v>31</v>
      </c>
      <c r="F46" t="s">
        <v>9265</v>
      </c>
      <c r="G46" t="s">
        <v>9266</v>
      </c>
      <c r="H46" t="s">
        <v>9723</v>
      </c>
      <c r="I46" t="s">
        <v>9267</v>
      </c>
      <c r="J46" t="s">
        <v>9268</v>
      </c>
      <c r="K46" t="s">
        <v>32</v>
      </c>
      <c r="L46" t="s">
        <v>33</v>
      </c>
      <c r="M46" t="s">
        <v>734</v>
      </c>
      <c r="N46" t="s">
        <v>35</v>
      </c>
      <c r="O46" t="s">
        <v>9269</v>
      </c>
      <c r="P46" t="s">
        <v>218</v>
      </c>
      <c r="Q46" t="s">
        <v>218</v>
      </c>
      <c r="R46" t="s">
        <v>9270</v>
      </c>
      <c r="S46" s="1" t="s">
        <v>11125</v>
      </c>
      <c r="T46" t="s">
        <v>48</v>
      </c>
      <c r="U46" t="s">
        <v>38</v>
      </c>
      <c r="V46" t="s">
        <v>108</v>
      </c>
      <c r="W46" t="s">
        <v>9271</v>
      </c>
      <c r="X46" s="145">
        <v>20848</v>
      </c>
      <c r="Y46" t="s">
        <v>9272</v>
      </c>
      <c r="Z46" s="145">
        <v>42064</v>
      </c>
      <c r="AA46" s="145">
        <v>43159</v>
      </c>
      <c r="AB46" t="s">
        <v>39</v>
      </c>
      <c r="AC46" t="s">
        <v>40</v>
      </c>
      <c r="AD46" t="s">
        <v>41</v>
      </c>
      <c r="AE46"/>
    </row>
    <row r="47" spans="1:31" ht="15" x14ac:dyDescent="0.25">
      <c r="A47" s="1" t="s">
        <v>9277</v>
      </c>
      <c r="B47" t="s">
        <v>28</v>
      </c>
      <c r="C47" t="s">
        <v>29</v>
      </c>
      <c r="D47" t="s">
        <v>30</v>
      </c>
      <c r="E47" t="s">
        <v>31</v>
      </c>
      <c r="F47" t="s">
        <v>9265</v>
      </c>
      <c r="G47" t="s">
        <v>9266</v>
      </c>
      <c r="H47" t="s">
        <v>9723</v>
      </c>
      <c r="I47" t="s">
        <v>9267</v>
      </c>
      <c r="J47" t="s">
        <v>9277</v>
      </c>
      <c r="K47" t="s">
        <v>32</v>
      </c>
      <c r="L47" t="s">
        <v>32</v>
      </c>
      <c r="M47" t="s">
        <v>43</v>
      </c>
      <c r="N47" t="s">
        <v>44</v>
      </c>
      <c r="O47" t="s">
        <v>9278</v>
      </c>
      <c r="P47" t="s">
        <v>79</v>
      </c>
      <c r="Q47" t="s">
        <v>65</v>
      </c>
      <c r="R47" t="s">
        <v>4113</v>
      </c>
      <c r="S47" s="1" t="s">
        <v>11126</v>
      </c>
      <c r="T47" t="s">
        <v>48</v>
      </c>
      <c r="U47" t="s">
        <v>49</v>
      </c>
      <c r="V47" t="s">
        <v>50</v>
      </c>
      <c r="W47" t="s">
        <v>9279</v>
      </c>
      <c r="X47" s="145">
        <v>20250</v>
      </c>
      <c r="Y47" t="s">
        <v>9280</v>
      </c>
      <c r="Z47"/>
      <c r="AA47"/>
      <c r="AB47" t="s">
        <v>39</v>
      </c>
      <c r="AC47" t="s">
        <v>40</v>
      </c>
      <c r="AD47" t="s">
        <v>41</v>
      </c>
      <c r="AE47"/>
    </row>
    <row r="48" spans="1:31" ht="15" x14ac:dyDescent="0.25">
      <c r="A48" s="1" t="s">
        <v>9281</v>
      </c>
      <c r="B48" t="s">
        <v>28</v>
      </c>
      <c r="C48" t="s">
        <v>29</v>
      </c>
      <c r="D48" t="s">
        <v>30</v>
      </c>
      <c r="E48" t="s">
        <v>31</v>
      </c>
      <c r="F48" t="s">
        <v>9265</v>
      </c>
      <c r="G48" t="s">
        <v>9266</v>
      </c>
      <c r="H48" t="s">
        <v>9723</v>
      </c>
      <c r="I48" t="s">
        <v>9267</v>
      </c>
      <c r="J48" t="s">
        <v>9281</v>
      </c>
      <c r="K48" t="s">
        <v>32</v>
      </c>
      <c r="L48" t="s">
        <v>32</v>
      </c>
      <c r="M48" t="s">
        <v>43</v>
      </c>
      <c r="N48" t="s">
        <v>44</v>
      </c>
      <c r="O48" t="s">
        <v>9282</v>
      </c>
      <c r="P48" t="s">
        <v>78</v>
      </c>
      <c r="Q48" t="s">
        <v>277</v>
      </c>
      <c r="R48" t="s">
        <v>1717</v>
      </c>
      <c r="S48" s="1" t="s">
        <v>11127</v>
      </c>
      <c r="T48" t="s">
        <v>48</v>
      </c>
      <c r="U48" t="s">
        <v>49</v>
      </c>
      <c r="V48" t="s">
        <v>50</v>
      </c>
      <c r="W48" t="s">
        <v>9283</v>
      </c>
      <c r="X48" s="145">
        <v>24312</v>
      </c>
      <c r="Y48" t="s">
        <v>9284</v>
      </c>
      <c r="Z48"/>
      <c r="AA48"/>
      <c r="AB48" t="s">
        <v>39</v>
      </c>
      <c r="AC48" t="s">
        <v>40</v>
      </c>
      <c r="AD48" t="s">
        <v>41</v>
      </c>
      <c r="AE48"/>
    </row>
    <row r="49" spans="1:31" ht="15" x14ac:dyDescent="0.25">
      <c r="A49" s="1" t="s">
        <v>9285</v>
      </c>
      <c r="B49" t="s">
        <v>28</v>
      </c>
      <c r="C49" t="s">
        <v>29</v>
      </c>
      <c r="D49" t="s">
        <v>30</v>
      </c>
      <c r="E49" t="s">
        <v>31</v>
      </c>
      <c r="F49" t="s">
        <v>9265</v>
      </c>
      <c r="G49" t="s">
        <v>9266</v>
      </c>
      <c r="H49" t="s">
        <v>9723</v>
      </c>
      <c r="I49" t="s">
        <v>9267</v>
      </c>
      <c r="J49" t="s">
        <v>9285</v>
      </c>
      <c r="K49" t="s">
        <v>32</v>
      </c>
      <c r="L49" t="s">
        <v>32</v>
      </c>
      <c r="M49" t="s">
        <v>43</v>
      </c>
      <c r="N49" t="s">
        <v>63</v>
      </c>
      <c r="O49" t="s">
        <v>9286</v>
      </c>
      <c r="P49" t="s">
        <v>6260</v>
      </c>
      <c r="Q49" t="s">
        <v>262</v>
      </c>
      <c r="R49" t="s">
        <v>9287</v>
      </c>
      <c r="S49" s="1" t="s">
        <v>11128</v>
      </c>
      <c r="T49" t="s">
        <v>66</v>
      </c>
      <c r="U49" t="s">
        <v>49</v>
      </c>
      <c r="V49" t="s">
        <v>108</v>
      </c>
      <c r="W49" t="s">
        <v>9288</v>
      </c>
      <c r="X49" s="145">
        <v>27722</v>
      </c>
      <c r="Y49" t="s">
        <v>9289</v>
      </c>
      <c r="Z49" s="145">
        <v>43160</v>
      </c>
      <c r="AA49" s="145">
        <v>43465</v>
      </c>
      <c r="AB49" t="s">
        <v>39</v>
      </c>
      <c r="AC49" t="s">
        <v>68</v>
      </c>
      <c r="AD49" t="s">
        <v>41</v>
      </c>
      <c r="AE49"/>
    </row>
    <row r="50" spans="1:31" ht="15" x14ac:dyDescent="0.25">
      <c r="A50" s="1" t="s">
        <v>9290</v>
      </c>
      <c r="B50" t="s">
        <v>28</v>
      </c>
      <c r="C50" t="s">
        <v>29</v>
      </c>
      <c r="D50" t="s">
        <v>30</v>
      </c>
      <c r="E50" t="s">
        <v>31</v>
      </c>
      <c r="F50" t="s">
        <v>9265</v>
      </c>
      <c r="G50" t="s">
        <v>9266</v>
      </c>
      <c r="H50" t="s">
        <v>9723</v>
      </c>
      <c r="I50" t="s">
        <v>9267</v>
      </c>
      <c r="J50" t="s">
        <v>9290</v>
      </c>
      <c r="K50" t="s">
        <v>32</v>
      </c>
      <c r="L50" t="s">
        <v>32</v>
      </c>
      <c r="M50" t="s">
        <v>43</v>
      </c>
      <c r="N50" t="s">
        <v>44</v>
      </c>
      <c r="O50" t="s">
        <v>54</v>
      </c>
      <c r="P50" t="s">
        <v>244</v>
      </c>
      <c r="Q50" t="s">
        <v>688</v>
      </c>
      <c r="R50" t="s">
        <v>378</v>
      </c>
      <c r="S50" s="1" t="s">
        <v>11129</v>
      </c>
      <c r="T50" t="s">
        <v>48</v>
      </c>
      <c r="U50" t="s">
        <v>49</v>
      </c>
      <c r="V50" t="s">
        <v>50</v>
      </c>
      <c r="W50" t="s">
        <v>9291</v>
      </c>
      <c r="X50" s="145">
        <v>21101</v>
      </c>
      <c r="Y50" t="s">
        <v>9292</v>
      </c>
      <c r="Z50"/>
      <c r="AA50"/>
      <c r="AB50" t="s">
        <v>39</v>
      </c>
      <c r="AC50" t="s">
        <v>40</v>
      </c>
      <c r="AD50" t="s">
        <v>41</v>
      </c>
      <c r="AE50"/>
    </row>
    <row r="51" spans="1:31" ht="15" x14ac:dyDescent="0.25">
      <c r="A51" s="1" t="s">
        <v>9293</v>
      </c>
      <c r="B51" t="s">
        <v>28</v>
      </c>
      <c r="C51" t="s">
        <v>29</v>
      </c>
      <c r="D51" t="s">
        <v>30</v>
      </c>
      <c r="E51" t="s">
        <v>31</v>
      </c>
      <c r="F51" t="s">
        <v>9265</v>
      </c>
      <c r="G51" t="s">
        <v>9266</v>
      </c>
      <c r="H51" t="s">
        <v>9723</v>
      </c>
      <c r="I51" t="s">
        <v>9267</v>
      </c>
      <c r="J51" t="s">
        <v>9293</v>
      </c>
      <c r="K51" t="s">
        <v>32</v>
      </c>
      <c r="L51" t="s">
        <v>32</v>
      </c>
      <c r="M51" t="s">
        <v>43</v>
      </c>
      <c r="N51" t="s">
        <v>44</v>
      </c>
      <c r="O51" t="s">
        <v>9294</v>
      </c>
      <c r="P51" t="s">
        <v>1003</v>
      </c>
      <c r="Q51" t="s">
        <v>191</v>
      </c>
      <c r="R51" t="s">
        <v>9295</v>
      </c>
      <c r="S51" s="1" t="s">
        <v>11130</v>
      </c>
      <c r="T51" t="s">
        <v>48</v>
      </c>
      <c r="U51" t="s">
        <v>49</v>
      </c>
      <c r="V51" t="s">
        <v>50</v>
      </c>
      <c r="W51" t="s">
        <v>265</v>
      </c>
      <c r="X51" s="145">
        <v>24900</v>
      </c>
      <c r="Y51" t="s">
        <v>9296</v>
      </c>
      <c r="Z51" s="145">
        <v>42828</v>
      </c>
      <c r="AA51" s="145">
        <v>43007</v>
      </c>
      <c r="AB51" t="s">
        <v>39</v>
      </c>
      <c r="AC51" t="s">
        <v>40</v>
      </c>
      <c r="AD51" t="s">
        <v>41</v>
      </c>
      <c r="AE51"/>
    </row>
    <row r="52" spans="1:31" ht="15" x14ac:dyDescent="0.25">
      <c r="A52" s="1" t="s">
        <v>9300</v>
      </c>
      <c r="B52" t="s">
        <v>28</v>
      </c>
      <c r="C52" t="s">
        <v>29</v>
      </c>
      <c r="D52" t="s">
        <v>30</v>
      </c>
      <c r="E52" t="s">
        <v>31</v>
      </c>
      <c r="F52" t="s">
        <v>9265</v>
      </c>
      <c r="G52" t="s">
        <v>9266</v>
      </c>
      <c r="H52" t="s">
        <v>9723</v>
      </c>
      <c r="I52" t="s">
        <v>9267</v>
      </c>
      <c r="J52" t="s">
        <v>9300</v>
      </c>
      <c r="K52" t="s">
        <v>32</v>
      </c>
      <c r="L52" t="s">
        <v>32</v>
      </c>
      <c r="M52" t="s">
        <v>43</v>
      </c>
      <c r="N52" t="s">
        <v>44</v>
      </c>
      <c r="O52" t="s">
        <v>9301</v>
      </c>
      <c r="P52" t="s">
        <v>237</v>
      </c>
      <c r="Q52" t="s">
        <v>469</v>
      </c>
      <c r="R52" t="s">
        <v>9302</v>
      </c>
      <c r="S52" s="1" t="s">
        <v>11131</v>
      </c>
      <c r="T52" t="s">
        <v>48</v>
      </c>
      <c r="U52" t="s">
        <v>49</v>
      </c>
      <c r="V52" t="s">
        <v>50</v>
      </c>
      <c r="W52" t="s">
        <v>9303</v>
      </c>
      <c r="X52" s="145">
        <v>22149</v>
      </c>
      <c r="Y52" t="s">
        <v>9304</v>
      </c>
      <c r="Z52"/>
      <c r="AA52"/>
      <c r="AB52" t="s">
        <v>39</v>
      </c>
      <c r="AC52" t="s">
        <v>40</v>
      </c>
      <c r="AD52" t="s">
        <v>41</v>
      </c>
      <c r="AE52"/>
    </row>
    <row r="53" spans="1:31" ht="15" x14ac:dyDescent="0.25">
      <c r="A53" s="1" t="s">
        <v>9305</v>
      </c>
      <c r="B53" t="s">
        <v>28</v>
      </c>
      <c r="C53" t="s">
        <v>29</v>
      </c>
      <c r="D53" t="s">
        <v>30</v>
      </c>
      <c r="E53" t="s">
        <v>31</v>
      </c>
      <c r="F53" t="s">
        <v>9265</v>
      </c>
      <c r="G53" t="s">
        <v>9266</v>
      </c>
      <c r="H53" t="s">
        <v>9723</v>
      </c>
      <c r="I53" t="s">
        <v>9267</v>
      </c>
      <c r="J53" t="s">
        <v>9305</v>
      </c>
      <c r="K53" t="s">
        <v>32</v>
      </c>
      <c r="L53" t="s">
        <v>80</v>
      </c>
      <c r="M53" t="s">
        <v>80</v>
      </c>
      <c r="N53" t="s">
        <v>44</v>
      </c>
      <c r="O53" t="s">
        <v>54</v>
      </c>
      <c r="P53" t="s">
        <v>150</v>
      </c>
      <c r="Q53" t="s">
        <v>9306</v>
      </c>
      <c r="R53" t="s">
        <v>9307</v>
      </c>
      <c r="S53" s="1" t="s">
        <v>11132</v>
      </c>
      <c r="T53" t="s">
        <v>42</v>
      </c>
      <c r="U53" t="s">
        <v>49</v>
      </c>
      <c r="V53" t="s">
        <v>50</v>
      </c>
      <c r="W53" t="s">
        <v>9308</v>
      </c>
      <c r="X53" s="145">
        <v>21861</v>
      </c>
      <c r="Y53" t="s">
        <v>9309</v>
      </c>
      <c r="Z53"/>
      <c r="AA53"/>
      <c r="AB53" t="s">
        <v>39</v>
      </c>
      <c r="AC53" t="s">
        <v>83</v>
      </c>
      <c r="AD53" t="s">
        <v>41</v>
      </c>
      <c r="AE53"/>
    </row>
    <row r="54" spans="1:31" ht="15" x14ac:dyDescent="0.25">
      <c r="A54" s="1" t="s">
        <v>9313</v>
      </c>
      <c r="B54" t="s">
        <v>28</v>
      </c>
      <c r="C54" t="s">
        <v>29</v>
      </c>
      <c r="D54" t="s">
        <v>30</v>
      </c>
      <c r="E54" t="s">
        <v>31</v>
      </c>
      <c r="F54" t="s">
        <v>9310</v>
      </c>
      <c r="G54" t="s">
        <v>9311</v>
      </c>
      <c r="H54" t="s">
        <v>9723</v>
      </c>
      <c r="I54" t="s">
        <v>9312</v>
      </c>
      <c r="J54" t="s">
        <v>9313</v>
      </c>
      <c r="K54" t="s">
        <v>32</v>
      </c>
      <c r="L54" t="s">
        <v>33</v>
      </c>
      <c r="M54" t="s">
        <v>734</v>
      </c>
      <c r="N54" t="s">
        <v>35</v>
      </c>
      <c r="O54" t="s">
        <v>9314</v>
      </c>
      <c r="P54" t="s">
        <v>523</v>
      </c>
      <c r="Q54" t="s">
        <v>131</v>
      </c>
      <c r="R54" t="s">
        <v>973</v>
      </c>
      <c r="S54" s="1" t="s">
        <v>11133</v>
      </c>
      <c r="T54" t="s">
        <v>37</v>
      </c>
      <c r="U54" t="s">
        <v>38</v>
      </c>
      <c r="V54" t="s">
        <v>108</v>
      </c>
      <c r="W54" t="s">
        <v>9315</v>
      </c>
      <c r="X54" s="145">
        <v>23857</v>
      </c>
      <c r="Y54" t="s">
        <v>9316</v>
      </c>
      <c r="Z54" s="145">
        <v>42064</v>
      </c>
      <c r="AA54" s="145">
        <v>43159</v>
      </c>
      <c r="AB54" t="s">
        <v>39</v>
      </c>
      <c r="AC54" t="s">
        <v>40</v>
      </c>
      <c r="AD54" t="s">
        <v>41</v>
      </c>
      <c r="AE54"/>
    </row>
    <row r="55" spans="1:31" ht="15" x14ac:dyDescent="0.25">
      <c r="A55" s="1" t="s">
        <v>9317</v>
      </c>
      <c r="B55" t="s">
        <v>28</v>
      </c>
      <c r="C55" t="s">
        <v>29</v>
      </c>
      <c r="D55" t="s">
        <v>30</v>
      </c>
      <c r="E55" t="s">
        <v>31</v>
      </c>
      <c r="F55" t="s">
        <v>9310</v>
      </c>
      <c r="G55" t="s">
        <v>9311</v>
      </c>
      <c r="H55" t="s">
        <v>9723</v>
      </c>
      <c r="I55" t="s">
        <v>9312</v>
      </c>
      <c r="J55" t="s">
        <v>9317</v>
      </c>
      <c r="K55" t="s">
        <v>32</v>
      </c>
      <c r="L55" t="s">
        <v>32</v>
      </c>
      <c r="M55" t="s">
        <v>43</v>
      </c>
      <c r="N55" t="s">
        <v>44</v>
      </c>
      <c r="O55" t="s">
        <v>9733</v>
      </c>
      <c r="P55" t="s">
        <v>232</v>
      </c>
      <c r="Q55" t="s">
        <v>9734</v>
      </c>
      <c r="R55" t="s">
        <v>9735</v>
      </c>
      <c r="S55" s="1" t="s">
        <v>11134</v>
      </c>
      <c r="T55" t="s">
        <v>960</v>
      </c>
      <c r="U55" t="s">
        <v>49</v>
      </c>
      <c r="V55" t="s">
        <v>50</v>
      </c>
      <c r="W55" t="s">
        <v>9736</v>
      </c>
      <c r="X55" s="145">
        <v>20814</v>
      </c>
      <c r="Y55" t="s">
        <v>9737</v>
      </c>
      <c r="Z55" s="145">
        <v>43160</v>
      </c>
      <c r="AA55"/>
      <c r="AB55" t="s">
        <v>39</v>
      </c>
      <c r="AC55" t="s">
        <v>40</v>
      </c>
      <c r="AD55" t="s">
        <v>41</v>
      </c>
      <c r="AE55"/>
    </row>
    <row r="56" spans="1:31" ht="15" x14ac:dyDescent="0.25">
      <c r="A56" s="1" t="s">
        <v>9318</v>
      </c>
      <c r="B56" t="s">
        <v>28</v>
      </c>
      <c r="C56" t="s">
        <v>29</v>
      </c>
      <c r="D56" t="s">
        <v>30</v>
      </c>
      <c r="E56" t="s">
        <v>31</v>
      </c>
      <c r="F56" t="s">
        <v>9310</v>
      </c>
      <c r="G56" t="s">
        <v>9311</v>
      </c>
      <c r="H56" t="s">
        <v>9723</v>
      </c>
      <c r="I56" t="s">
        <v>9312</v>
      </c>
      <c r="J56" t="s">
        <v>9318</v>
      </c>
      <c r="K56" t="s">
        <v>32</v>
      </c>
      <c r="L56" t="s">
        <v>32</v>
      </c>
      <c r="M56" t="s">
        <v>43</v>
      </c>
      <c r="N56" t="s">
        <v>44</v>
      </c>
      <c r="O56" t="s">
        <v>54</v>
      </c>
      <c r="P56" t="s">
        <v>130</v>
      </c>
      <c r="Q56" t="s">
        <v>190</v>
      </c>
      <c r="R56" t="s">
        <v>975</v>
      </c>
      <c r="S56" s="1" t="s">
        <v>11135</v>
      </c>
      <c r="T56" t="s">
        <v>61</v>
      </c>
      <c r="U56" t="s">
        <v>49</v>
      </c>
      <c r="V56" t="s">
        <v>50</v>
      </c>
      <c r="W56" t="s">
        <v>9319</v>
      </c>
      <c r="X56" s="145">
        <v>23135</v>
      </c>
      <c r="Y56" t="s">
        <v>9320</v>
      </c>
      <c r="Z56"/>
      <c r="AA56"/>
      <c r="AB56" t="s">
        <v>39</v>
      </c>
      <c r="AC56" t="s">
        <v>40</v>
      </c>
      <c r="AD56" t="s">
        <v>41</v>
      </c>
      <c r="AE56"/>
    </row>
    <row r="57" spans="1:31" ht="15" x14ac:dyDescent="0.25">
      <c r="A57" s="1" t="s">
        <v>9321</v>
      </c>
      <c r="B57" t="s">
        <v>28</v>
      </c>
      <c r="C57" t="s">
        <v>29</v>
      </c>
      <c r="D57" t="s">
        <v>30</v>
      </c>
      <c r="E57" t="s">
        <v>31</v>
      </c>
      <c r="F57" t="s">
        <v>9310</v>
      </c>
      <c r="G57" t="s">
        <v>9311</v>
      </c>
      <c r="H57" t="s">
        <v>9723</v>
      </c>
      <c r="I57" t="s">
        <v>9312</v>
      </c>
      <c r="J57" t="s">
        <v>9321</v>
      </c>
      <c r="K57" t="s">
        <v>32</v>
      </c>
      <c r="L57" t="s">
        <v>32</v>
      </c>
      <c r="M57" t="s">
        <v>43</v>
      </c>
      <c r="N57" t="s">
        <v>44</v>
      </c>
      <c r="O57" t="s">
        <v>54</v>
      </c>
      <c r="P57" t="s">
        <v>84</v>
      </c>
      <c r="Q57" t="s">
        <v>9322</v>
      </c>
      <c r="R57" t="s">
        <v>9323</v>
      </c>
      <c r="S57" s="1" t="s">
        <v>11136</v>
      </c>
      <c r="T57" t="s">
        <v>61</v>
      </c>
      <c r="U57" t="s">
        <v>49</v>
      </c>
      <c r="V57" t="s">
        <v>50</v>
      </c>
      <c r="W57" t="s">
        <v>9324</v>
      </c>
      <c r="X57" s="145">
        <v>20986</v>
      </c>
      <c r="Y57" t="s">
        <v>9325</v>
      </c>
      <c r="Z57"/>
      <c r="AA57"/>
      <c r="AB57" t="s">
        <v>39</v>
      </c>
      <c r="AC57" t="s">
        <v>40</v>
      </c>
      <c r="AD57" t="s">
        <v>41</v>
      </c>
      <c r="AE57"/>
    </row>
    <row r="58" spans="1:31" ht="15" x14ac:dyDescent="0.25">
      <c r="A58" s="1" t="s">
        <v>9326</v>
      </c>
      <c r="B58" t="s">
        <v>28</v>
      </c>
      <c r="C58" t="s">
        <v>29</v>
      </c>
      <c r="D58" t="s">
        <v>30</v>
      </c>
      <c r="E58" t="s">
        <v>31</v>
      </c>
      <c r="F58" t="s">
        <v>9310</v>
      </c>
      <c r="G58" t="s">
        <v>9311</v>
      </c>
      <c r="H58" t="s">
        <v>9723</v>
      </c>
      <c r="I58" t="s">
        <v>9312</v>
      </c>
      <c r="J58" t="s">
        <v>9326</v>
      </c>
      <c r="K58" t="s">
        <v>32</v>
      </c>
      <c r="L58" t="s">
        <v>32</v>
      </c>
      <c r="M58" t="s">
        <v>43</v>
      </c>
      <c r="N58" t="s">
        <v>44</v>
      </c>
      <c r="O58" t="s">
        <v>54</v>
      </c>
      <c r="P58" t="s">
        <v>110</v>
      </c>
      <c r="Q58" t="s">
        <v>110</v>
      </c>
      <c r="R58" t="s">
        <v>727</v>
      </c>
      <c r="S58" s="1" t="s">
        <v>11137</v>
      </c>
      <c r="T58" t="s">
        <v>61</v>
      </c>
      <c r="U58" t="s">
        <v>49</v>
      </c>
      <c r="V58" t="s">
        <v>50</v>
      </c>
      <c r="W58" t="s">
        <v>9327</v>
      </c>
      <c r="X58" s="145">
        <v>20266</v>
      </c>
      <c r="Y58" t="s">
        <v>9328</v>
      </c>
      <c r="Z58"/>
      <c r="AA58"/>
      <c r="AB58" t="s">
        <v>39</v>
      </c>
      <c r="AC58" t="s">
        <v>40</v>
      </c>
      <c r="AD58" t="s">
        <v>41</v>
      </c>
      <c r="AE58"/>
    </row>
    <row r="59" spans="1:31" ht="15" x14ac:dyDescent="0.25">
      <c r="A59" s="1" t="s">
        <v>9329</v>
      </c>
      <c r="B59" t="s">
        <v>28</v>
      </c>
      <c r="C59" t="s">
        <v>29</v>
      </c>
      <c r="D59" t="s">
        <v>30</v>
      </c>
      <c r="E59" t="s">
        <v>31</v>
      </c>
      <c r="F59" t="s">
        <v>9310</v>
      </c>
      <c r="G59" t="s">
        <v>9311</v>
      </c>
      <c r="H59" t="s">
        <v>9723</v>
      </c>
      <c r="I59" t="s">
        <v>9312</v>
      </c>
      <c r="J59" t="s">
        <v>9329</v>
      </c>
      <c r="K59" t="s">
        <v>32</v>
      </c>
      <c r="L59" t="s">
        <v>32</v>
      </c>
      <c r="M59" t="s">
        <v>43</v>
      </c>
      <c r="N59" t="s">
        <v>63</v>
      </c>
      <c r="O59" t="s">
        <v>9330</v>
      </c>
      <c r="P59" t="s">
        <v>74</v>
      </c>
      <c r="Q59" t="s">
        <v>78</v>
      </c>
      <c r="R59" t="s">
        <v>1089</v>
      </c>
      <c r="S59" s="1" t="s">
        <v>11138</v>
      </c>
      <c r="T59" t="s">
        <v>66</v>
      </c>
      <c r="U59" t="s">
        <v>49</v>
      </c>
      <c r="V59" t="s">
        <v>108</v>
      </c>
      <c r="W59" t="s">
        <v>9150</v>
      </c>
      <c r="X59" s="145">
        <v>28567</v>
      </c>
      <c r="Y59" t="s">
        <v>9151</v>
      </c>
      <c r="Z59" s="145">
        <v>43160</v>
      </c>
      <c r="AA59" s="145">
        <v>43465</v>
      </c>
      <c r="AB59" t="s">
        <v>39</v>
      </c>
      <c r="AC59" t="s">
        <v>68</v>
      </c>
      <c r="AD59" t="s">
        <v>41</v>
      </c>
      <c r="AE59"/>
    </row>
    <row r="60" spans="1:31" ht="15" x14ac:dyDescent="0.25">
      <c r="A60" s="1" t="s">
        <v>9331</v>
      </c>
      <c r="B60" t="s">
        <v>28</v>
      </c>
      <c r="C60" t="s">
        <v>29</v>
      </c>
      <c r="D60" t="s">
        <v>30</v>
      </c>
      <c r="E60" t="s">
        <v>31</v>
      </c>
      <c r="F60" t="s">
        <v>9310</v>
      </c>
      <c r="G60" t="s">
        <v>9311</v>
      </c>
      <c r="H60" t="s">
        <v>9723</v>
      </c>
      <c r="I60" t="s">
        <v>9312</v>
      </c>
      <c r="J60" t="s">
        <v>9331</v>
      </c>
      <c r="K60" t="s">
        <v>32</v>
      </c>
      <c r="L60" t="s">
        <v>32</v>
      </c>
      <c r="M60" t="s">
        <v>43</v>
      </c>
      <c r="N60" t="s">
        <v>44</v>
      </c>
      <c r="O60" t="s">
        <v>54</v>
      </c>
      <c r="P60" t="s">
        <v>9332</v>
      </c>
      <c r="Q60" t="s">
        <v>9333</v>
      </c>
      <c r="R60" t="s">
        <v>9334</v>
      </c>
      <c r="S60" s="1" t="s">
        <v>11139</v>
      </c>
      <c r="T60" t="s">
        <v>53</v>
      </c>
      <c r="U60" t="s">
        <v>49</v>
      </c>
      <c r="V60" t="s">
        <v>50</v>
      </c>
      <c r="W60" t="s">
        <v>9335</v>
      </c>
      <c r="X60" s="145">
        <v>20537</v>
      </c>
      <c r="Y60" t="s">
        <v>9336</v>
      </c>
      <c r="Z60"/>
      <c r="AA60"/>
      <c r="AB60" t="s">
        <v>39</v>
      </c>
      <c r="AC60" t="s">
        <v>40</v>
      </c>
      <c r="AD60" t="s">
        <v>41</v>
      </c>
      <c r="AE60"/>
    </row>
    <row r="61" spans="1:31" ht="15" x14ac:dyDescent="0.25">
      <c r="A61" s="1" t="s">
        <v>9337</v>
      </c>
      <c r="B61" t="s">
        <v>28</v>
      </c>
      <c r="C61" t="s">
        <v>29</v>
      </c>
      <c r="D61" t="s">
        <v>30</v>
      </c>
      <c r="E61" t="s">
        <v>31</v>
      </c>
      <c r="F61" t="s">
        <v>9310</v>
      </c>
      <c r="G61" t="s">
        <v>9311</v>
      </c>
      <c r="H61" t="s">
        <v>9723</v>
      </c>
      <c r="I61" t="s">
        <v>9312</v>
      </c>
      <c r="J61" t="s">
        <v>9337</v>
      </c>
      <c r="K61" t="s">
        <v>93</v>
      </c>
      <c r="L61" t="s">
        <v>745</v>
      </c>
      <c r="M61" t="s">
        <v>793</v>
      </c>
      <c r="N61" t="s">
        <v>44</v>
      </c>
      <c r="O61" t="s">
        <v>9338</v>
      </c>
      <c r="P61" t="s">
        <v>446</v>
      </c>
      <c r="Q61" t="s">
        <v>135</v>
      </c>
      <c r="R61" t="s">
        <v>339</v>
      </c>
      <c r="S61" s="1" t="s">
        <v>11140</v>
      </c>
      <c r="T61" t="s">
        <v>747</v>
      </c>
      <c r="U61" t="s">
        <v>38</v>
      </c>
      <c r="V61" t="s">
        <v>50</v>
      </c>
      <c r="W61" t="s">
        <v>9339</v>
      </c>
      <c r="X61" s="145">
        <v>22294</v>
      </c>
      <c r="Y61" t="s">
        <v>9340</v>
      </c>
      <c r="Z61"/>
      <c r="AA61"/>
      <c r="AB61" t="s">
        <v>39</v>
      </c>
      <c r="AC61" t="s">
        <v>98</v>
      </c>
      <c r="AD61" t="s">
        <v>41</v>
      </c>
      <c r="AE61"/>
    </row>
    <row r="62" spans="1:31" ht="15" x14ac:dyDescent="0.25">
      <c r="A62" s="1" t="s">
        <v>9344</v>
      </c>
      <c r="B62" t="s">
        <v>28</v>
      </c>
      <c r="C62" t="s">
        <v>29</v>
      </c>
      <c r="D62" t="s">
        <v>30</v>
      </c>
      <c r="E62" t="s">
        <v>405</v>
      </c>
      <c r="F62" t="s">
        <v>9341</v>
      </c>
      <c r="G62" t="s">
        <v>9342</v>
      </c>
      <c r="H62" t="s">
        <v>9723</v>
      </c>
      <c r="I62" t="s">
        <v>9343</v>
      </c>
      <c r="J62" t="s">
        <v>9344</v>
      </c>
      <c r="K62" t="s">
        <v>32</v>
      </c>
      <c r="L62" t="s">
        <v>33</v>
      </c>
      <c r="M62" t="s">
        <v>34</v>
      </c>
      <c r="N62" t="s">
        <v>35</v>
      </c>
      <c r="O62" t="s">
        <v>9345</v>
      </c>
      <c r="P62" t="s">
        <v>697</v>
      </c>
      <c r="Q62" t="s">
        <v>1061</v>
      </c>
      <c r="R62" t="s">
        <v>727</v>
      </c>
      <c r="S62" s="1" t="s">
        <v>11141</v>
      </c>
      <c r="T62" t="s">
        <v>61</v>
      </c>
      <c r="U62" t="s">
        <v>38</v>
      </c>
      <c r="V62" t="s">
        <v>108</v>
      </c>
      <c r="W62" t="s">
        <v>9346</v>
      </c>
      <c r="X62" s="145">
        <v>24635</v>
      </c>
      <c r="Y62" t="s">
        <v>9347</v>
      </c>
      <c r="Z62" s="145">
        <v>42064</v>
      </c>
      <c r="AA62" s="145">
        <v>43159</v>
      </c>
      <c r="AB62" t="s">
        <v>39</v>
      </c>
      <c r="AC62" t="s">
        <v>40</v>
      </c>
      <c r="AD62" t="s">
        <v>41</v>
      </c>
      <c r="AE62"/>
    </row>
    <row r="63" spans="1:31" ht="15" x14ac:dyDescent="0.25">
      <c r="A63" s="1" t="s">
        <v>9348</v>
      </c>
      <c r="B63" t="s">
        <v>28</v>
      </c>
      <c r="C63" t="s">
        <v>29</v>
      </c>
      <c r="D63" t="s">
        <v>30</v>
      </c>
      <c r="E63" t="s">
        <v>405</v>
      </c>
      <c r="F63" t="s">
        <v>9341</v>
      </c>
      <c r="G63" t="s">
        <v>9342</v>
      </c>
      <c r="H63" t="s">
        <v>9723</v>
      </c>
      <c r="I63" t="s">
        <v>9343</v>
      </c>
      <c r="J63" t="s">
        <v>9348</v>
      </c>
      <c r="K63" t="s">
        <v>32</v>
      </c>
      <c r="L63" t="s">
        <v>32</v>
      </c>
      <c r="M63" t="s">
        <v>43</v>
      </c>
      <c r="N63" t="s">
        <v>63</v>
      </c>
      <c r="O63" t="s">
        <v>9349</v>
      </c>
      <c r="P63" t="s">
        <v>5699</v>
      </c>
      <c r="Q63" t="s">
        <v>5700</v>
      </c>
      <c r="R63" t="s">
        <v>5701</v>
      </c>
      <c r="S63" s="1" t="s">
        <v>11142</v>
      </c>
      <c r="T63" t="s">
        <v>66</v>
      </c>
      <c r="U63" t="s">
        <v>49</v>
      </c>
      <c r="V63" t="s">
        <v>50</v>
      </c>
      <c r="W63" t="s">
        <v>9738</v>
      </c>
      <c r="X63" s="145">
        <v>27072</v>
      </c>
      <c r="Y63" t="s">
        <v>9739</v>
      </c>
      <c r="Z63" s="145">
        <v>43160</v>
      </c>
      <c r="AA63" s="145">
        <v>43465</v>
      </c>
      <c r="AB63" t="s">
        <v>39</v>
      </c>
      <c r="AC63" t="s">
        <v>68</v>
      </c>
      <c r="AD63" t="s">
        <v>41</v>
      </c>
      <c r="AE63"/>
    </row>
    <row r="64" spans="1:31" ht="15" x14ac:dyDescent="0.25">
      <c r="A64" s="1" t="s">
        <v>9350</v>
      </c>
      <c r="B64" t="s">
        <v>28</v>
      </c>
      <c r="C64" t="s">
        <v>29</v>
      </c>
      <c r="D64" t="s">
        <v>30</v>
      </c>
      <c r="E64" t="s">
        <v>405</v>
      </c>
      <c r="F64" t="s">
        <v>9341</v>
      </c>
      <c r="G64" t="s">
        <v>9342</v>
      </c>
      <c r="H64" t="s">
        <v>9723</v>
      </c>
      <c r="I64" t="s">
        <v>9343</v>
      </c>
      <c r="J64" t="s">
        <v>9350</v>
      </c>
      <c r="K64" t="s">
        <v>32</v>
      </c>
      <c r="L64" t="s">
        <v>32</v>
      </c>
      <c r="M64" t="s">
        <v>43</v>
      </c>
      <c r="N64" t="s">
        <v>44</v>
      </c>
      <c r="O64" t="s">
        <v>54</v>
      </c>
      <c r="P64" t="s">
        <v>443</v>
      </c>
      <c r="Q64" t="s">
        <v>77</v>
      </c>
      <c r="R64" t="s">
        <v>9351</v>
      </c>
      <c r="S64" s="1" t="s">
        <v>11143</v>
      </c>
      <c r="T64" t="s">
        <v>48</v>
      </c>
      <c r="U64" t="s">
        <v>49</v>
      </c>
      <c r="V64" t="s">
        <v>50</v>
      </c>
      <c r="W64" t="s">
        <v>9352</v>
      </c>
      <c r="X64" s="145">
        <v>24473</v>
      </c>
      <c r="Y64" t="s">
        <v>9353</v>
      </c>
      <c r="Z64"/>
      <c r="AA64"/>
      <c r="AB64" t="s">
        <v>39</v>
      </c>
      <c r="AC64" t="s">
        <v>40</v>
      </c>
      <c r="AD64" t="s">
        <v>41</v>
      </c>
      <c r="AE64"/>
    </row>
    <row r="65" spans="1:31" ht="15" x14ac:dyDescent="0.25">
      <c r="A65" s="1" t="s">
        <v>9354</v>
      </c>
      <c r="B65" t="s">
        <v>28</v>
      </c>
      <c r="C65" t="s">
        <v>29</v>
      </c>
      <c r="D65" t="s">
        <v>30</v>
      </c>
      <c r="E65" t="s">
        <v>405</v>
      </c>
      <c r="F65" t="s">
        <v>9341</v>
      </c>
      <c r="G65" t="s">
        <v>9342</v>
      </c>
      <c r="H65" t="s">
        <v>9723</v>
      </c>
      <c r="I65" t="s">
        <v>9343</v>
      </c>
      <c r="J65" t="s">
        <v>9354</v>
      </c>
      <c r="K65" t="s">
        <v>32</v>
      </c>
      <c r="L65" t="s">
        <v>32</v>
      </c>
      <c r="M65" t="s">
        <v>43</v>
      </c>
      <c r="N65" t="s">
        <v>44</v>
      </c>
      <c r="O65" t="s">
        <v>54</v>
      </c>
      <c r="P65" t="s">
        <v>154</v>
      </c>
      <c r="Q65" t="s">
        <v>56</v>
      </c>
      <c r="R65" t="s">
        <v>653</v>
      </c>
      <c r="S65" s="1" t="s">
        <v>11144</v>
      </c>
      <c r="T65" t="s">
        <v>37</v>
      </c>
      <c r="U65" t="s">
        <v>49</v>
      </c>
      <c r="V65" t="s">
        <v>50</v>
      </c>
      <c r="W65" t="s">
        <v>9355</v>
      </c>
      <c r="X65" s="145">
        <v>22549</v>
      </c>
      <c r="Y65" t="s">
        <v>9356</v>
      </c>
      <c r="Z65"/>
      <c r="AA65"/>
      <c r="AB65" t="s">
        <v>39</v>
      </c>
      <c r="AC65" t="s">
        <v>40</v>
      </c>
      <c r="AD65" t="s">
        <v>41</v>
      </c>
      <c r="AE65"/>
    </row>
    <row r="66" spans="1:31" ht="15" x14ac:dyDescent="0.25">
      <c r="A66" s="1" t="s">
        <v>9357</v>
      </c>
      <c r="B66" t="s">
        <v>28</v>
      </c>
      <c r="C66" t="s">
        <v>29</v>
      </c>
      <c r="D66" t="s">
        <v>30</v>
      </c>
      <c r="E66" t="s">
        <v>405</v>
      </c>
      <c r="F66" t="s">
        <v>9341</v>
      </c>
      <c r="G66" t="s">
        <v>9342</v>
      </c>
      <c r="H66" t="s">
        <v>9723</v>
      </c>
      <c r="I66" t="s">
        <v>9343</v>
      </c>
      <c r="J66" t="s">
        <v>9357</v>
      </c>
      <c r="K66" t="s">
        <v>32</v>
      </c>
      <c r="L66" t="s">
        <v>32</v>
      </c>
      <c r="M66" t="s">
        <v>43</v>
      </c>
      <c r="N66" t="s">
        <v>44</v>
      </c>
      <c r="O66" t="s">
        <v>54</v>
      </c>
      <c r="P66" t="s">
        <v>223</v>
      </c>
      <c r="Q66" t="s">
        <v>953</v>
      </c>
      <c r="R66" t="s">
        <v>711</v>
      </c>
      <c r="S66" s="1" t="s">
        <v>11145</v>
      </c>
      <c r="T66" t="s">
        <v>325</v>
      </c>
      <c r="U66" t="s">
        <v>49</v>
      </c>
      <c r="V66" t="s">
        <v>50</v>
      </c>
      <c r="W66" t="s">
        <v>9358</v>
      </c>
      <c r="X66" s="145">
        <v>22743</v>
      </c>
      <c r="Y66" t="s">
        <v>9359</v>
      </c>
      <c r="Z66"/>
      <c r="AA66"/>
      <c r="AB66" t="s">
        <v>39</v>
      </c>
      <c r="AC66" t="s">
        <v>40</v>
      </c>
      <c r="AD66" t="s">
        <v>41</v>
      </c>
      <c r="AE66"/>
    </row>
    <row r="67" spans="1:31" ht="15" x14ac:dyDescent="0.25">
      <c r="A67" s="1" t="s">
        <v>9740</v>
      </c>
      <c r="B67" t="s">
        <v>28</v>
      </c>
      <c r="C67" t="s">
        <v>29</v>
      </c>
      <c r="D67" t="s">
        <v>30</v>
      </c>
      <c r="E67" t="s">
        <v>405</v>
      </c>
      <c r="F67" t="s">
        <v>9341</v>
      </c>
      <c r="G67" t="s">
        <v>9342</v>
      </c>
      <c r="H67" t="s">
        <v>9723</v>
      </c>
      <c r="I67" t="s">
        <v>9343</v>
      </c>
      <c r="J67" t="s">
        <v>9740</v>
      </c>
      <c r="K67" t="s">
        <v>32</v>
      </c>
      <c r="L67" t="s">
        <v>32</v>
      </c>
      <c r="M67" t="s">
        <v>43</v>
      </c>
      <c r="N67" t="s">
        <v>63</v>
      </c>
      <c r="O67" t="s">
        <v>9727</v>
      </c>
      <c r="P67" t="s">
        <v>9741</v>
      </c>
      <c r="Q67" t="s">
        <v>78</v>
      </c>
      <c r="R67" t="s">
        <v>9742</v>
      </c>
      <c r="S67" s="1" t="s">
        <v>11146</v>
      </c>
      <c r="T67" t="s">
        <v>66</v>
      </c>
      <c r="U67" t="s">
        <v>811</v>
      </c>
      <c r="V67" t="s">
        <v>50</v>
      </c>
      <c r="W67" t="s">
        <v>9743</v>
      </c>
      <c r="X67" s="145">
        <v>29229</v>
      </c>
      <c r="Y67" t="s">
        <v>9744</v>
      </c>
      <c r="Z67" s="145">
        <v>43167</v>
      </c>
      <c r="AA67" s="145">
        <v>43465</v>
      </c>
      <c r="AB67" t="s">
        <v>2801</v>
      </c>
      <c r="AC67" t="s">
        <v>68</v>
      </c>
      <c r="AD67" t="s">
        <v>41</v>
      </c>
      <c r="AE67"/>
    </row>
    <row r="68" spans="1:31" ht="15" x14ac:dyDescent="0.25">
      <c r="A68" s="1" t="s">
        <v>9360</v>
      </c>
      <c r="B68" t="s">
        <v>28</v>
      </c>
      <c r="C68" t="s">
        <v>29</v>
      </c>
      <c r="D68" t="s">
        <v>30</v>
      </c>
      <c r="E68" t="s">
        <v>405</v>
      </c>
      <c r="F68" t="s">
        <v>9341</v>
      </c>
      <c r="G68" t="s">
        <v>9342</v>
      </c>
      <c r="H68" t="s">
        <v>9723</v>
      </c>
      <c r="I68" t="s">
        <v>9343</v>
      </c>
      <c r="J68" t="s">
        <v>9360</v>
      </c>
      <c r="K68" t="s">
        <v>93</v>
      </c>
      <c r="L68" t="s">
        <v>94</v>
      </c>
      <c r="M68" t="s">
        <v>95</v>
      </c>
      <c r="N68" t="s">
        <v>44</v>
      </c>
      <c r="O68" t="s">
        <v>54</v>
      </c>
      <c r="P68" t="s">
        <v>3662</v>
      </c>
      <c r="Q68" t="s">
        <v>9361</v>
      </c>
      <c r="R68" t="s">
        <v>902</v>
      </c>
      <c r="S68" s="1" t="s">
        <v>11147</v>
      </c>
      <c r="T68" t="s">
        <v>180</v>
      </c>
      <c r="U68" t="s">
        <v>38</v>
      </c>
      <c r="V68" t="s">
        <v>50</v>
      </c>
      <c r="W68" t="s">
        <v>9362</v>
      </c>
      <c r="X68" s="145">
        <v>23770</v>
      </c>
      <c r="Y68" t="s">
        <v>9363</v>
      </c>
      <c r="Z68"/>
      <c r="AA68"/>
      <c r="AB68" t="s">
        <v>39</v>
      </c>
      <c r="AC68" t="s">
        <v>98</v>
      </c>
      <c r="AD68" t="s">
        <v>41</v>
      </c>
      <c r="AE68"/>
    </row>
    <row r="69" spans="1:31" ht="15" x14ac:dyDescent="0.25">
      <c r="A69" s="1" t="s">
        <v>9367</v>
      </c>
      <c r="B69" t="s">
        <v>437</v>
      </c>
      <c r="C69" t="s">
        <v>29</v>
      </c>
      <c r="D69" t="s">
        <v>30</v>
      </c>
      <c r="E69" t="s">
        <v>241</v>
      </c>
      <c r="F69" t="s">
        <v>9364</v>
      </c>
      <c r="G69" t="s">
        <v>9365</v>
      </c>
      <c r="H69" t="s">
        <v>9723</v>
      </c>
      <c r="I69" t="s">
        <v>9366</v>
      </c>
      <c r="J69" t="s">
        <v>9367</v>
      </c>
      <c r="K69" t="s">
        <v>32</v>
      </c>
      <c r="L69" t="s">
        <v>32</v>
      </c>
      <c r="M69" t="s">
        <v>43</v>
      </c>
      <c r="N69" t="s">
        <v>44</v>
      </c>
      <c r="O69" t="s">
        <v>9368</v>
      </c>
      <c r="P69" t="s">
        <v>870</v>
      </c>
      <c r="Q69" t="s">
        <v>870</v>
      </c>
      <c r="R69" t="s">
        <v>1037</v>
      </c>
      <c r="S69" s="1" t="s">
        <v>11148</v>
      </c>
      <c r="T69" t="s">
        <v>48</v>
      </c>
      <c r="U69" t="s">
        <v>49</v>
      </c>
      <c r="V69" t="s">
        <v>50</v>
      </c>
      <c r="W69" t="s">
        <v>9369</v>
      </c>
      <c r="X69" s="145">
        <v>23364</v>
      </c>
      <c r="Y69" t="s">
        <v>9370</v>
      </c>
      <c r="Z69"/>
      <c r="AA69"/>
      <c r="AB69" t="s">
        <v>39</v>
      </c>
      <c r="AC69" t="s">
        <v>40</v>
      </c>
      <c r="AD69" t="s">
        <v>41</v>
      </c>
      <c r="AE69"/>
    </row>
    <row r="70" spans="1:31" ht="15" x14ac:dyDescent="0.25">
      <c r="A70" s="1" t="s">
        <v>9371</v>
      </c>
      <c r="B70" t="s">
        <v>437</v>
      </c>
      <c r="C70" t="s">
        <v>29</v>
      </c>
      <c r="D70" t="s">
        <v>30</v>
      </c>
      <c r="E70" t="s">
        <v>241</v>
      </c>
      <c r="F70" t="s">
        <v>9364</v>
      </c>
      <c r="G70" t="s">
        <v>9365</v>
      </c>
      <c r="H70" t="s">
        <v>9723</v>
      </c>
      <c r="I70" t="s">
        <v>9366</v>
      </c>
      <c r="J70" t="s">
        <v>9371</v>
      </c>
      <c r="K70" t="s">
        <v>32</v>
      </c>
      <c r="L70" t="s">
        <v>32</v>
      </c>
      <c r="M70" t="s">
        <v>43</v>
      </c>
      <c r="N70" t="s">
        <v>44</v>
      </c>
      <c r="O70" t="s">
        <v>9372</v>
      </c>
      <c r="P70" t="s">
        <v>140</v>
      </c>
      <c r="Q70" t="s">
        <v>172</v>
      </c>
      <c r="R70" t="s">
        <v>9373</v>
      </c>
      <c r="S70" s="1" t="s">
        <v>11149</v>
      </c>
      <c r="T70" t="s">
        <v>48</v>
      </c>
      <c r="U70" t="s">
        <v>49</v>
      </c>
      <c r="V70" t="s">
        <v>50</v>
      </c>
      <c r="W70" t="s">
        <v>9374</v>
      </c>
      <c r="X70" s="145">
        <v>21745</v>
      </c>
      <c r="Y70" t="s">
        <v>9375</v>
      </c>
      <c r="Z70"/>
      <c r="AA70"/>
      <c r="AB70" t="s">
        <v>39</v>
      </c>
      <c r="AC70" t="s">
        <v>40</v>
      </c>
      <c r="AD70" t="s">
        <v>41</v>
      </c>
      <c r="AE70"/>
    </row>
    <row r="71" spans="1:31" ht="15" x14ac:dyDescent="0.25">
      <c r="A71" s="1" t="s">
        <v>9376</v>
      </c>
      <c r="B71" t="s">
        <v>437</v>
      </c>
      <c r="C71" t="s">
        <v>29</v>
      </c>
      <c r="D71" t="s">
        <v>30</v>
      </c>
      <c r="E71" t="s">
        <v>241</v>
      </c>
      <c r="F71" t="s">
        <v>9364</v>
      </c>
      <c r="G71" t="s">
        <v>9365</v>
      </c>
      <c r="H71" t="s">
        <v>9723</v>
      </c>
      <c r="I71" t="s">
        <v>9366</v>
      </c>
      <c r="J71" t="s">
        <v>9376</v>
      </c>
      <c r="K71" t="s">
        <v>32</v>
      </c>
      <c r="L71" t="s">
        <v>32</v>
      </c>
      <c r="M71" t="s">
        <v>299</v>
      </c>
      <c r="N71" t="s">
        <v>44</v>
      </c>
      <c r="O71" t="s">
        <v>9372</v>
      </c>
      <c r="P71" t="s">
        <v>9377</v>
      </c>
      <c r="Q71" t="s">
        <v>2649</v>
      </c>
      <c r="R71" t="s">
        <v>9378</v>
      </c>
      <c r="S71" s="1" t="s">
        <v>11150</v>
      </c>
      <c r="T71" t="s">
        <v>48</v>
      </c>
      <c r="U71" t="s">
        <v>49</v>
      </c>
      <c r="V71" t="s">
        <v>50</v>
      </c>
      <c r="W71" t="s">
        <v>9379</v>
      </c>
      <c r="X71" s="145">
        <v>24486</v>
      </c>
      <c r="Y71" t="s">
        <v>9380</v>
      </c>
      <c r="Z71" s="145">
        <v>43101</v>
      </c>
      <c r="AA71" s="145">
        <v>43465</v>
      </c>
      <c r="AB71" t="s">
        <v>39</v>
      </c>
      <c r="AC71" t="s">
        <v>40</v>
      </c>
      <c r="AD71" t="s">
        <v>41</v>
      </c>
      <c r="AE71"/>
    </row>
    <row r="72" spans="1:31" ht="15" x14ac:dyDescent="0.25">
      <c r="A72" s="1" t="s">
        <v>9381</v>
      </c>
      <c r="B72" t="s">
        <v>437</v>
      </c>
      <c r="C72" t="s">
        <v>29</v>
      </c>
      <c r="D72" t="s">
        <v>30</v>
      </c>
      <c r="E72" t="s">
        <v>241</v>
      </c>
      <c r="F72" t="s">
        <v>9364</v>
      </c>
      <c r="G72" t="s">
        <v>9365</v>
      </c>
      <c r="H72" t="s">
        <v>9723</v>
      </c>
      <c r="I72" t="s">
        <v>9366</v>
      </c>
      <c r="J72" t="s">
        <v>9381</v>
      </c>
      <c r="K72" t="s">
        <v>32</v>
      </c>
      <c r="L72" t="s">
        <v>32</v>
      </c>
      <c r="M72" t="s">
        <v>43</v>
      </c>
      <c r="N72" t="s">
        <v>63</v>
      </c>
      <c r="O72" t="s">
        <v>9382</v>
      </c>
      <c r="P72" t="s">
        <v>237</v>
      </c>
      <c r="Q72" t="s">
        <v>469</v>
      </c>
      <c r="R72" t="s">
        <v>181</v>
      </c>
      <c r="S72" s="1" t="s">
        <v>11151</v>
      </c>
      <c r="T72" t="s">
        <v>66</v>
      </c>
      <c r="U72" t="s">
        <v>49</v>
      </c>
      <c r="V72" t="s">
        <v>50</v>
      </c>
      <c r="W72" t="s">
        <v>9745</v>
      </c>
      <c r="X72" s="145">
        <v>27961</v>
      </c>
      <c r="Y72" t="s">
        <v>9746</v>
      </c>
      <c r="Z72" s="145">
        <v>43160</v>
      </c>
      <c r="AA72" s="145">
        <v>43465</v>
      </c>
      <c r="AB72" t="s">
        <v>39</v>
      </c>
      <c r="AC72" t="s">
        <v>68</v>
      </c>
      <c r="AD72" t="s">
        <v>41</v>
      </c>
      <c r="AE72"/>
    </row>
    <row r="73" spans="1:31" ht="15" x14ac:dyDescent="0.25">
      <c r="A73" s="1" t="s">
        <v>9383</v>
      </c>
      <c r="B73" t="s">
        <v>437</v>
      </c>
      <c r="C73" t="s">
        <v>29</v>
      </c>
      <c r="D73" t="s">
        <v>30</v>
      </c>
      <c r="E73" t="s">
        <v>241</v>
      </c>
      <c r="F73" t="s">
        <v>9364</v>
      </c>
      <c r="G73" t="s">
        <v>9365</v>
      </c>
      <c r="H73" t="s">
        <v>9723</v>
      </c>
      <c r="I73" t="s">
        <v>9366</v>
      </c>
      <c r="J73" t="s">
        <v>9383</v>
      </c>
      <c r="K73" t="s">
        <v>32</v>
      </c>
      <c r="L73" t="s">
        <v>32</v>
      </c>
      <c r="M73" t="s">
        <v>43</v>
      </c>
      <c r="N73" t="s">
        <v>44</v>
      </c>
      <c r="O73" t="s">
        <v>9372</v>
      </c>
      <c r="P73" t="s">
        <v>1888</v>
      </c>
      <c r="Q73" t="s">
        <v>9384</v>
      </c>
      <c r="R73" t="s">
        <v>9385</v>
      </c>
      <c r="S73" s="1" t="s">
        <v>11152</v>
      </c>
      <c r="T73" t="s">
        <v>53</v>
      </c>
      <c r="U73" t="s">
        <v>49</v>
      </c>
      <c r="V73" t="s">
        <v>50</v>
      </c>
      <c r="W73" t="s">
        <v>9386</v>
      </c>
      <c r="X73" s="145">
        <v>20445</v>
      </c>
      <c r="Y73" t="s">
        <v>9387</v>
      </c>
      <c r="Z73"/>
      <c r="AA73"/>
      <c r="AB73" t="s">
        <v>39</v>
      </c>
      <c r="AC73" t="s">
        <v>40</v>
      </c>
      <c r="AD73" t="s">
        <v>41</v>
      </c>
      <c r="AE73"/>
    </row>
    <row r="74" spans="1:31" ht="15" x14ac:dyDescent="0.25">
      <c r="A74" s="1" t="s">
        <v>9391</v>
      </c>
      <c r="B74" t="s">
        <v>28</v>
      </c>
      <c r="C74" t="s">
        <v>29</v>
      </c>
      <c r="D74" t="s">
        <v>30</v>
      </c>
      <c r="E74" t="s">
        <v>556</v>
      </c>
      <c r="F74" t="s">
        <v>9388</v>
      </c>
      <c r="G74" t="s">
        <v>9389</v>
      </c>
      <c r="H74" t="s">
        <v>9723</v>
      </c>
      <c r="I74" t="s">
        <v>9390</v>
      </c>
      <c r="J74" t="s">
        <v>9391</v>
      </c>
      <c r="K74" t="s">
        <v>32</v>
      </c>
      <c r="L74" t="s">
        <v>33</v>
      </c>
      <c r="M74" t="s">
        <v>734</v>
      </c>
      <c r="N74" t="s">
        <v>35</v>
      </c>
      <c r="O74" t="s">
        <v>9392</v>
      </c>
      <c r="P74" t="s">
        <v>294</v>
      </c>
      <c r="Q74" t="s">
        <v>1987</v>
      </c>
      <c r="R74" t="s">
        <v>9393</v>
      </c>
      <c r="S74" s="1" t="s">
        <v>11153</v>
      </c>
      <c r="T74" t="s">
        <v>61</v>
      </c>
      <c r="U74" t="s">
        <v>38</v>
      </c>
      <c r="V74" t="s">
        <v>108</v>
      </c>
      <c r="W74" t="s">
        <v>9394</v>
      </c>
      <c r="X74" s="145">
        <v>23687</v>
      </c>
      <c r="Y74" t="s">
        <v>9395</v>
      </c>
      <c r="Z74" s="145">
        <v>42064</v>
      </c>
      <c r="AA74" s="145">
        <v>43159</v>
      </c>
      <c r="AB74" t="s">
        <v>39</v>
      </c>
      <c r="AC74" t="s">
        <v>40</v>
      </c>
      <c r="AD74" t="s">
        <v>41</v>
      </c>
      <c r="AE74"/>
    </row>
    <row r="75" spans="1:31" ht="15" x14ac:dyDescent="0.25">
      <c r="A75" s="1" t="s">
        <v>9273</v>
      </c>
      <c r="B75" t="s">
        <v>28</v>
      </c>
      <c r="C75" t="s">
        <v>29</v>
      </c>
      <c r="D75" t="s">
        <v>30</v>
      </c>
      <c r="E75" t="s">
        <v>556</v>
      </c>
      <c r="F75" t="s">
        <v>9388</v>
      </c>
      <c r="G75" t="s">
        <v>9389</v>
      </c>
      <c r="H75" t="s">
        <v>9723</v>
      </c>
      <c r="I75" t="s">
        <v>9390</v>
      </c>
      <c r="J75" t="s">
        <v>9273</v>
      </c>
      <c r="K75" t="s">
        <v>32</v>
      </c>
      <c r="L75" t="s">
        <v>32</v>
      </c>
      <c r="M75" t="s">
        <v>43</v>
      </c>
      <c r="N75" t="s">
        <v>44</v>
      </c>
      <c r="O75" t="s">
        <v>9747</v>
      </c>
      <c r="P75" t="s">
        <v>9274</v>
      </c>
      <c r="Q75" t="s">
        <v>137</v>
      </c>
      <c r="R75" t="s">
        <v>1029</v>
      </c>
      <c r="S75" s="1" t="s">
        <v>11154</v>
      </c>
      <c r="T75" t="s">
        <v>48</v>
      </c>
      <c r="U75" t="s">
        <v>49</v>
      </c>
      <c r="V75" t="s">
        <v>50</v>
      </c>
      <c r="W75" t="s">
        <v>9275</v>
      </c>
      <c r="X75" s="145">
        <v>20867</v>
      </c>
      <c r="Y75" t="s">
        <v>9276</v>
      </c>
      <c r="Z75" s="145">
        <v>42795</v>
      </c>
      <c r="AA75"/>
      <c r="AB75" t="s">
        <v>39</v>
      </c>
      <c r="AC75" t="s">
        <v>40</v>
      </c>
      <c r="AD75" t="s">
        <v>41</v>
      </c>
      <c r="AE75"/>
    </row>
    <row r="76" spans="1:31" ht="15" x14ac:dyDescent="0.25">
      <c r="A76" s="1" t="s">
        <v>9748</v>
      </c>
      <c r="B76" t="s">
        <v>28</v>
      </c>
      <c r="C76" t="s">
        <v>29</v>
      </c>
      <c r="D76" t="s">
        <v>30</v>
      </c>
      <c r="E76" t="s">
        <v>556</v>
      </c>
      <c r="F76" t="s">
        <v>9388</v>
      </c>
      <c r="G76" t="s">
        <v>9389</v>
      </c>
      <c r="H76" t="s">
        <v>9723</v>
      </c>
      <c r="I76" t="s">
        <v>9390</v>
      </c>
      <c r="J76" t="s">
        <v>9748</v>
      </c>
      <c r="K76" t="s">
        <v>32</v>
      </c>
      <c r="L76" t="s">
        <v>32</v>
      </c>
      <c r="M76" t="s">
        <v>43</v>
      </c>
      <c r="N76" t="s">
        <v>63</v>
      </c>
      <c r="O76" t="s">
        <v>9727</v>
      </c>
      <c r="P76" t="s">
        <v>78</v>
      </c>
      <c r="Q76" t="s">
        <v>139</v>
      </c>
      <c r="R76" t="s">
        <v>576</v>
      </c>
      <c r="S76" s="1" t="s">
        <v>11155</v>
      </c>
      <c r="T76" t="s">
        <v>66</v>
      </c>
      <c r="U76" t="s">
        <v>890</v>
      </c>
      <c r="V76" t="s">
        <v>50</v>
      </c>
      <c r="W76" t="s">
        <v>9227</v>
      </c>
      <c r="X76" s="145">
        <v>26655</v>
      </c>
      <c r="Y76" t="s">
        <v>9228</v>
      </c>
      <c r="Z76" s="145">
        <v>43160</v>
      </c>
      <c r="AA76" s="145">
        <v>43465</v>
      </c>
      <c r="AB76" t="s">
        <v>2801</v>
      </c>
      <c r="AC76" t="s">
        <v>68</v>
      </c>
      <c r="AD76" t="s">
        <v>41</v>
      </c>
      <c r="AE76"/>
    </row>
    <row r="77" spans="1:31" ht="15" x14ac:dyDescent="0.25">
      <c r="A77" s="1" t="s">
        <v>9749</v>
      </c>
      <c r="B77" t="s">
        <v>28</v>
      </c>
      <c r="C77" t="s">
        <v>29</v>
      </c>
      <c r="D77" t="s">
        <v>30</v>
      </c>
      <c r="E77" t="s">
        <v>556</v>
      </c>
      <c r="F77" t="s">
        <v>9388</v>
      </c>
      <c r="G77" t="s">
        <v>9389</v>
      </c>
      <c r="H77" t="s">
        <v>9723</v>
      </c>
      <c r="I77" t="s">
        <v>9390</v>
      </c>
      <c r="J77" t="s">
        <v>9749</v>
      </c>
      <c r="K77" t="s">
        <v>32</v>
      </c>
      <c r="L77" t="s">
        <v>32</v>
      </c>
      <c r="M77" t="s">
        <v>43</v>
      </c>
      <c r="N77" t="s">
        <v>63</v>
      </c>
      <c r="O77" t="s">
        <v>9727</v>
      </c>
      <c r="P77" t="s">
        <v>110</v>
      </c>
      <c r="Q77" t="s">
        <v>70</v>
      </c>
      <c r="R77" t="s">
        <v>496</v>
      </c>
      <c r="S77" s="1" t="s">
        <v>11156</v>
      </c>
      <c r="T77" t="s">
        <v>66</v>
      </c>
      <c r="U77" t="s">
        <v>811</v>
      </c>
      <c r="V77" t="s">
        <v>50</v>
      </c>
      <c r="W77" t="s">
        <v>9750</v>
      </c>
      <c r="X77" s="145">
        <v>25398</v>
      </c>
      <c r="Y77" t="s">
        <v>9751</v>
      </c>
      <c r="Z77" s="145">
        <v>43313</v>
      </c>
      <c r="AA77" s="145">
        <v>43465</v>
      </c>
      <c r="AB77" t="s">
        <v>2801</v>
      </c>
      <c r="AC77" t="s">
        <v>68</v>
      </c>
      <c r="AD77" t="s">
        <v>41</v>
      </c>
      <c r="AE77"/>
    </row>
    <row r="78" spans="1:31" ht="15" x14ac:dyDescent="0.25">
      <c r="A78" s="1" t="s">
        <v>11157</v>
      </c>
      <c r="B78" t="s">
        <v>28</v>
      </c>
      <c r="C78" t="s">
        <v>29</v>
      </c>
      <c r="D78" t="s">
        <v>30</v>
      </c>
      <c r="E78" t="s">
        <v>556</v>
      </c>
      <c r="F78" t="s">
        <v>9388</v>
      </c>
      <c r="G78" t="s">
        <v>9389</v>
      </c>
      <c r="H78" t="s">
        <v>9723</v>
      </c>
      <c r="I78" t="s">
        <v>9390</v>
      </c>
      <c r="J78" t="s">
        <v>11157</v>
      </c>
      <c r="K78" t="s">
        <v>32</v>
      </c>
      <c r="L78" t="s">
        <v>32</v>
      </c>
      <c r="M78" t="s">
        <v>43</v>
      </c>
      <c r="N78" t="s">
        <v>63</v>
      </c>
      <c r="O78" t="s">
        <v>9727</v>
      </c>
      <c r="P78" t="s">
        <v>314</v>
      </c>
      <c r="Q78" t="s">
        <v>168</v>
      </c>
      <c r="R78" t="s">
        <v>4082</v>
      </c>
      <c r="S78" s="1" t="s">
        <v>11158</v>
      </c>
      <c r="T78" t="s">
        <v>66</v>
      </c>
      <c r="U78" t="s">
        <v>890</v>
      </c>
      <c r="V78" t="s">
        <v>50</v>
      </c>
      <c r="W78" t="s">
        <v>4083</v>
      </c>
      <c r="X78" s="145">
        <v>27035</v>
      </c>
      <c r="Y78" t="s">
        <v>4084</v>
      </c>
      <c r="Z78" s="145">
        <v>43383</v>
      </c>
      <c r="AA78" s="145">
        <v>43465</v>
      </c>
      <c r="AB78" t="s">
        <v>2801</v>
      </c>
      <c r="AC78" t="s">
        <v>68</v>
      </c>
      <c r="AD78" t="s">
        <v>41</v>
      </c>
      <c r="AE78"/>
    </row>
    <row r="79" spans="1:31" ht="15" x14ac:dyDescent="0.25">
      <c r="A79" s="1" t="s">
        <v>9297</v>
      </c>
      <c r="B79" t="s">
        <v>28</v>
      </c>
      <c r="C79" t="s">
        <v>349</v>
      </c>
      <c r="D79" t="s">
        <v>240</v>
      </c>
      <c r="E79" t="s">
        <v>556</v>
      </c>
      <c r="F79" t="s">
        <v>9752</v>
      </c>
      <c r="G79" t="s">
        <v>9753</v>
      </c>
      <c r="H79" t="s">
        <v>9723</v>
      </c>
      <c r="I79" t="s">
        <v>9754</v>
      </c>
      <c r="J79" t="s">
        <v>9297</v>
      </c>
      <c r="K79" t="s">
        <v>32</v>
      </c>
      <c r="L79" t="s">
        <v>32</v>
      </c>
      <c r="M79" t="s">
        <v>43</v>
      </c>
      <c r="N79" t="s">
        <v>44</v>
      </c>
      <c r="O79" t="s">
        <v>9755</v>
      </c>
      <c r="P79" t="s">
        <v>888</v>
      </c>
      <c r="Q79" t="s">
        <v>110</v>
      </c>
      <c r="R79" t="s">
        <v>851</v>
      </c>
      <c r="S79" s="1" t="s">
        <v>11159</v>
      </c>
      <c r="T79" t="s">
        <v>48</v>
      </c>
      <c r="U79" t="s">
        <v>49</v>
      </c>
      <c r="V79" t="s">
        <v>50</v>
      </c>
      <c r="W79" t="s">
        <v>9298</v>
      </c>
      <c r="X79" s="145">
        <v>20802</v>
      </c>
      <c r="Y79" t="s">
        <v>9299</v>
      </c>
      <c r="Z79" s="145">
        <v>42795</v>
      </c>
      <c r="AA79"/>
      <c r="AB79" t="s">
        <v>39</v>
      </c>
      <c r="AC79" t="s">
        <v>40</v>
      </c>
      <c r="AD79" t="s">
        <v>41</v>
      </c>
      <c r="AE79"/>
    </row>
    <row r="80" spans="1:31" ht="15" x14ac:dyDescent="0.25">
      <c r="A80" s="1" t="s">
        <v>8332</v>
      </c>
      <c r="B80" t="s">
        <v>28</v>
      </c>
      <c r="C80" t="s">
        <v>29</v>
      </c>
      <c r="D80" t="s">
        <v>30</v>
      </c>
      <c r="E80" t="s">
        <v>31</v>
      </c>
      <c r="F80" t="s">
        <v>1105</v>
      </c>
      <c r="G80" t="s">
        <v>1106</v>
      </c>
      <c r="H80" t="s">
        <v>9756</v>
      </c>
      <c r="I80" t="s">
        <v>1107</v>
      </c>
      <c r="J80" t="s">
        <v>8332</v>
      </c>
      <c r="K80" t="s">
        <v>32</v>
      </c>
      <c r="L80" t="s">
        <v>32</v>
      </c>
      <c r="M80" t="s">
        <v>43</v>
      </c>
      <c r="N80" t="s">
        <v>44</v>
      </c>
      <c r="O80" t="s">
        <v>9757</v>
      </c>
      <c r="P80" t="s">
        <v>8333</v>
      </c>
      <c r="Q80" t="s">
        <v>79</v>
      </c>
      <c r="R80" t="s">
        <v>654</v>
      </c>
      <c r="S80" s="1" t="s">
        <v>11160</v>
      </c>
      <c r="T80" t="s">
        <v>66</v>
      </c>
      <c r="U80" t="s">
        <v>49</v>
      </c>
      <c r="V80" t="s">
        <v>50</v>
      </c>
      <c r="W80" t="s">
        <v>8334</v>
      </c>
      <c r="X80" s="145">
        <v>23816</v>
      </c>
      <c r="Y80" t="s">
        <v>8335</v>
      </c>
      <c r="Z80"/>
      <c r="AA80"/>
      <c r="AB80" t="s">
        <v>39</v>
      </c>
      <c r="AC80" t="s">
        <v>40</v>
      </c>
      <c r="AD80" t="s">
        <v>41</v>
      </c>
      <c r="AE80"/>
    </row>
    <row r="81" spans="1:31" ht="15" x14ac:dyDescent="0.25">
      <c r="A81" s="1" t="s">
        <v>1108</v>
      </c>
      <c r="B81" t="s">
        <v>28</v>
      </c>
      <c r="C81" t="s">
        <v>29</v>
      </c>
      <c r="D81" t="s">
        <v>30</v>
      </c>
      <c r="E81" t="s">
        <v>31</v>
      </c>
      <c r="F81" t="s">
        <v>1105</v>
      </c>
      <c r="G81" t="s">
        <v>1106</v>
      </c>
      <c r="H81" t="s">
        <v>9756</v>
      </c>
      <c r="I81" t="s">
        <v>1107</v>
      </c>
      <c r="J81" t="s">
        <v>1108</v>
      </c>
      <c r="K81" t="s">
        <v>32</v>
      </c>
      <c r="L81" t="s">
        <v>32</v>
      </c>
      <c r="M81" t="s">
        <v>43</v>
      </c>
      <c r="N81" t="s">
        <v>44</v>
      </c>
      <c r="O81" t="s">
        <v>54</v>
      </c>
      <c r="P81" t="s">
        <v>273</v>
      </c>
      <c r="Q81" t="s">
        <v>172</v>
      </c>
      <c r="R81" t="s">
        <v>225</v>
      </c>
      <c r="S81" s="1" t="s">
        <v>11161</v>
      </c>
      <c r="T81" t="s">
        <v>48</v>
      </c>
      <c r="U81" t="s">
        <v>49</v>
      </c>
      <c r="V81" t="s">
        <v>311</v>
      </c>
      <c r="W81" t="s">
        <v>1109</v>
      </c>
      <c r="X81" s="145">
        <v>24514</v>
      </c>
      <c r="Y81" t="s">
        <v>1110</v>
      </c>
      <c r="Z81" s="145">
        <v>43301</v>
      </c>
      <c r="AA81" s="145">
        <v>43447</v>
      </c>
      <c r="AB81" t="s">
        <v>39</v>
      </c>
      <c r="AC81" t="s">
        <v>40</v>
      </c>
      <c r="AD81" t="s">
        <v>41</v>
      </c>
      <c r="AE81"/>
    </row>
    <row r="82" spans="1:31" ht="15" x14ac:dyDescent="0.25">
      <c r="A82" s="1" t="s">
        <v>1108</v>
      </c>
      <c r="B82" t="s">
        <v>28</v>
      </c>
      <c r="C82" t="s">
        <v>29</v>
      </c>
      <c r="D82" t="s">
        <v>30</v>
      </c>
      <c r="E82" t="s">
        <v>31</v>
      </c>
      <c r="F82" t="s">
        <v>1105</v>
      </c>
      <c r="G82" t="s">
        <v>1106</v>
      </c>
      <c r="H82" t="s">
        <v>9756</v>
      </c>
      <c r="I82" t="s">
        <v>1107</v>
      </c>
      <c r="J82" t="s">
        <v>1108</v>
      </c>
      <c r="K82" t="s">
        <v>32</v>
      </c>
      <c r="L82" t="s">
        <v>32</v>
      </c>
      <c r="M82" t="s">
        <v>43</v>
      </c>
      <c r="N82" t="s">
        <v>63</v>
      </c>
      <c r="O82" t="s">
        <v>9758</v>
      </c>
      <c r="P82" t="s">
        <v>172</v>
      </c>
      <c r="Q82" t="s">
        <v>303</v>
      </c>
      <c r="R82" t="s">
        <v>9759</v>
      </c>
      <c r="S82" s="1" t="s">
        <v>11162</v>
      </c>
      <c r="T82" t="s">
        <v>66</v>
      </c>
      <c r="U82" t="s">
        <v>49</v>
      </c>
      <c r="V82" t="s">
        <v>50</v>
      </c>
      <c r="W82" t="s">
        <v>9760</v>
      </c>
      <c r="X82" s="145">
        <v>29601</v>
      </c>
      <c r="Y82" t="s">
        <v>9761</v>
      </c>
      <c r="Z82" s="145">
        <v>43306</v>
      </c>
      <c r="AA82" s="145">
        <v>43447</v>
      </c>
      <c r="AB82" t="s">
        <v>310</v>
      </c>
      <c r="AC82" t="s">
        <v>68</v>
      </c>
      <c r="AD82" t="s">
        <v>41</v>
      </c>
      <c r="AE82"/>
    </row>
    <row r="83" spans="1:31" ht="15" x14ac:dyDescent="0.25">
      <c r="A83" s="1" t="s">
        <v>1111</v>
      </c>
      <c r="B83" t="s">
        <v>28</v>
      </c>
      <c r="C83" t="s">
        <v>29</v>
      </c>
      <c r="D83" t="s">
        <v>30</v>
      </c>
      <c r="E83" t="s">
        <v>31</v>
      </c>
      <c r="F83" t="s">
        <v>1105</v>
      </c>
      <c r="G83" t="s">
        <v>1106</v>
      </c>
      <c r="H83" t="s">
        <v>9756</v>
      </c>
      <c r="I83" t="s">
        <v>1107</v>
      </c>
      <c r="J83" t="s">
        <v>1111</v>
      </c>
      <c r="K83" t="s">
        <v>32</v>
      </c>
      <c r="L83" t="s">
        <v>32</v>
      </c>
      <c r="M83" t="s">
        <v>43</v>
      </c>
      <c r="N83" t="s">
        <v>44</v>
      </c>
      <c r="O83" t="s">
        <v>54</v>
      </c>
      <c r="P83" t="s">
        <v>392</v>
      </c>
      <c r="Q83" t="s">
        <v>393</v>
      </c>
      <c r="R83" t="s">
        <v>1064</v>
      </c>
      <c r="S83" s="1" t="s">
        <v>11163</v>
      </c>
      <c r="T83" t="s">
        <v>48</v>
      </c>
      <c r="U83" t="s">
        <v>49</v>
      </c>
      <c r="V83" t="s">
        <v>50</v>
      </c>
      <c r="W83" t="s">
        <v>265</v>
      </c>
      <c r="X83" s="145">
        <v>25267</v>
      </c>
      <c r="Y83" t="s">
        <v>1112</v>
      </c>
      <c r="Z83"/>
      <c r="AA83"/>
      <c r="AB83" t="s">
        <v>39</v>
      </c>
      <c r="AC83" t="s">
        <v>40</v>
      </c>
      <c r="AD83" t="s">
        <v>41</v>
      </c>
      <c r="AE83"/>
    </row>
    <row r="84" spans="1:31" ht="15" x14ac:dyDescent="0.25">
      <c r="A84" s="1" t="s">
        <v>1113</v>
      </c>
      <c r="B84" t="s">
        <v>28</v>
      </c>
      <c r="C84" t="s">
        <v>29</v>
      </c>
      <c r="D84" t="s">
        <v>30</v>
      </c>
      <c r="E84" t="s">
        <v>31</v>
      </c>
      <c r="F84" t="s">
        <v>1105</v>
      </c>
      <c r="G84" t="s">
        <v>1106</v>
      </c>
      <c r="H84" t="s">
        <v>9756</v>
      </c>
      <c r="I84" t="s">
        <v>1107</v>
      </c>
      <c r="J84" t="s">
        <v>1113</v>
      </c>
      <c r="K84" t="s">
        <v>32</v>
      </c>
      <c r="L84" t="s">
        <v>32</v>
      </c>
      <c r="M84" t="s">
        <v>43</v>
      </c>
      <c r="N84" t="s">
        <v>63</v>
      </c>
      <c r="O84" t="s">
        <v>1114</v>
      </c>
      <c r="P84" t="s">
        <v>163</v>
      </c>
      <c r="Q84" t="s">
        <v>316</v>
      </c>
      <c r="R84" t="s">
        <v>378</v>
      </c>
      <c r="S84" s="1" t="s">
        <v>11164</v>
      </c>
      <c r="T84" t="s">
        <v>66</v>
      </c>
      <c r="U84" t="s">
        <v>49</v>
      </c>
      <c r="V84" t="s">
        <v>108</v>
      </c>
      <c r="W84" t="s">
        <v>4423</v>
      </c>
      <c r="X84" s="145">
        <v>26254</v>
      </c>
      <c r="Y84" t="s">
        <v>4424</v>
      </c>
      <c r="Z84" s="145">
        <v>43160</v>
      </c>
      <c r="AA84" s="145">
        <v>43465</v>
      </c>
      <c r="AB84" t="s">
        <v>39</v>
      </c>
      <c r="AC84" t="s">
        <v>68</v>
      </c>
      <c r="AD84" t="s">
        <v>41</v>
      </c>
      <c r="AE84"/>
    </row>
    <row r="85" spans="1:31" ht="15" x14ac:dyDescent="0.25">
      <c r="A85" s="1" t="s">
        <v>1118</v>
      </c>
      <c r="B85" t="s">
        <v>28</v>
      </c>
      <c r="C85" t="s">
        <v>29</v>
      </c>
      <c r="D85" t="s">
        <v>30</v>
      </c>
      <c r="E85" t="s">
        <v>31</v>
      </c>
      <c r="F85" t="s">
        <v>1105</v>
      </c>
      <c r="G85" t="s">
        <v>1106</v>
      </c>
      <c r="H85" t="s">
        <v>9756</v>
      </c>
      <c r="I85" t="s">
        <v>1107</v>
      </c>
      <c r="J85" t="s">
        <v>1118</v>
      </c>
      <c r="K85" t="s">
        <v>32</v>
      </c>
      <c r="L85" t="s">
        <v>32</v>
      </c>
      <c r="M85" t="s">
        <v>43</v>
      </c>
      <c r="N85" t="s">
        <v>44</v>
      </c>
      <c r="O85" t="s">
        <v>54</v>
      </c>
      <c r="P85" t="s">
        <v>423</v>
      </c>
      <c r="Q85" t="s">
        <v>46</v>
      </c>
      <c r="R85" t="s">
        <v>1119</v>
      </c>
      <c r="S85" s="1" t="s">
        <v>11165</v>
      </c>
      <c r="T85" t="s">
        <v>61</v>
      </c>
      <c r="U85" t="s">
        <v>49</v>
      </c>
      <c r="V85" t="s">
        <v>311</v>
      </c>
      <c r="W85" t="s">
        <v>1120</v>
      </c>
      <c r="X85" s="145">
        <v>22493</v>
      </c>
      <c r="Y85" t="s">
        <v>1121</v>
      </c>
      <c r="Z85" s="145">
        <v>43346</v>
      </c>
      <c r="AA85" s="145">
        <v>43404</v>
      </c>
      <c r="AB85" t="s">
        <v>39</v>
      </c>
      <c r="AC85" t="s">
        <v>40</v>
      </c>
      <c r="AD85" t="s">
        <v>41</v>
      </c>
      <c r="AE85"/>
    </row>
    <row r="86" spans="1:31" ht="15" x14ac:dyDescent="0.25">
      <c r="A86" s="1" t="s">
        <v>1118</v>
      </c>
      <c r="B86" t="s">
        <v>28</v>
      </c>
      <c r="C86" t="s">
        <v>29</v>
      </c>
      <c r="D86" t="s">
        <v>30</v>
      </c>
      <c r="E86" t="s">
        <v>31</v>
      </c>
      <c r="F86" t="s">
        <v>1105</v>
      </c>
      <c r="G86" t="s">
        <v>1106</v>
      </c>
      <c r="H86" t="s">
        <v>9756</v>
      </c>
      <c r="I86" t="s">
        <v>1107</v>
      </c>
      <c r="J86" t="s">
        <v>1118</v>
      </c>
      <c r="K86" t="s">
        <v>32</v>
      </c>
      <c r="L86" t="s">
        <v>32</v>
      </c>
      <c r="M86" t="s">
        <v>43</v>
      </c>
      <c r="N86" t="s">
        <v>63</v>
      </c>
      <c r="O86" t="s">
        <v>11166</v>
      </c>
      <c r="P86" t="s">
        <v>329</v>
      </c>
      <c r="Q86" t="s">
        <v>117</v>
      </c>
      <c r="R86" t="s">
        <v>11167</v>
      </c>
      <c r="S86" s="1" t="s">
        <v>11168</v>
      </c>
      <c r="T86" t="s">
        <v>66</v>
      </c>
      <c r="U86" t="s">
        <v>49</v>
      </c>
      <c r="V86" t="s">
        <v>50</v>
      </c>
      <c r="W86" t="s">
        <v>11169</v>
      </c>
      <c r="X86" s="145">
        <v>25655</v>
      </c>
      <c r="Y86" t="s">
        <v>11170</v>
      </c>
      <c r="Z86" s="145">
        <v>43346</v>
      </c>
      <c r="AA86" s="145">
        <v>43404</v>
      </c>
      <c r="AB86" t="s">
        <v>310</v>
      </c>
      <c r="AC86" t="s">
        <v>68</v>
      </c>
      <c r="AD86" t="s">
        <v>41</v>
      </c>
      <c r="AE86"/>
    </row>
    <row r="87" spans="1:31" ht="15" x14ac:dyDescent="0.25">
      <c r="A87" s="1" t="s">
        <v>1122</v>
      </c>
      <c r="B87" t="s">
        <v>28</v>
      </c>
      <c r="C87" t="s">
        <v>29</v>
      </c>
      <c r="D87" t="s">
        <v>30</v>
      </c>
      <c r="E87" t="s">
        <v>31</v>
      </c>
      <c r="F87" t="s">
        <v>1105</v>
      </c>
      <c r="G87" t="s">
        <v>1106</v>
      </c>
      <c r="H87" t="s">
        <v>9756</v>
      </c>
      <c r="I87" t="s">
        <v>1107</v>
      </c>
      <c r="J87" t="s">
        <v>1122</v>
      </c>
      <c r="K87" t="s">
        <v>32</v>
      </c>
      <c r="L87" t="s">
        <v>32</v>
      </c>
      <c r="M87" t="s">
        <v>43</v>
      </c>
      <c r="N87" t="s">
        <v>63</v>
      </c>
      <c r="O87" t="s">
        <v>1123</v>
      </c>
      <c r="P87" t="s">
        <v>416</v>
      </c>
      <c r="Q87" t="s">
        <v>188</v>
      </c>
      <c r="R87" t="s">
        <v>6190</v>
      </c>
      <c r="S87" s="1" t="s">
        <v>11171</v>
      </c>
      <c r="T87" t="s">
        <v>66</v>
      </c>
      <c r="U87" t="s">
        <v>49</v>
      </c>
      <c r="V87" t="s">
        <v>166</v>
      </c>
      <c r="W87" t="s">
        <v>6191</v>
      </c>
      <c r="X87" s="145">
        <v>25746</v>
      </c>
      <c r="Y87" t="s">
        <v>6192</v>
      </c>
      <c r="Z87" s="145">
        <v>43160</v>
      </c>
      <c r="AA87" s="145">
        <v>43465</v>
      </c>
      <c r="AB87" t="s">
        <v>39</v>
      </c>
      <c r="AC87" t="s">
        <v>68</v>
      </c>
      <c r="AD87" t="s">
        <v>41</v>
      </c>
      <c r="AE87"/>
    </row>
    <row r="88" spans="1:31" ht="15" x14ac:dyDescent="0.25">
      <c r="A88" s="1" t="s">
        <v>1126</v>
      </c>
      <c r="B88" t="s">
        <v>28</v>
      </c>
      <c r="C88" t="s">
        <v>29</v>
      </c>
      <c r="D88" t="s">
        <v>30</v>
      </c>
      <c r="E88" t="s">
        <v>31</v>
      </c>
      <c r="F88" t="s">
        <v>1105</v>
      </c>
      <c r="G88" t="s">
        <v>1106</v>
      </c>
      <c r="H88" t="s">
        <v>9756</v>
      </c>
      <c r="I88" t="s">
        <v>1107</v>
      </c>
      <c r="J88" t="s">
        <v>1126</v>
      </c>
      <c r="K88" t="s">
        <v>32</v>
      </c>
      <c r="L88" t="s">
        <v>32</v>
      </c>
      <c r="M88" t="s">
        <v>43</v>
      </c>
      <c r="N88" t="s">
        <v>44</v>
      </c>
      <c r="O88" t="s">
        <v>54</v>
      </c>
      <c r="P88" t="s">
        <v>70</v>
      </c>
      <c r="Q88" t="s">
        <v>659</v>
      </c>
      <c r="R88" t="s">
        <v>610</v>
      </c>
      <c r="S88" s="1" t="s">
        <v>11172</v>
      </c>
      <c r="T88" t="s">
        <v>37</v>
      </c>
      <c r="U88" t="s">
        <v>49</v>
      </c>
      <c r="V88" t="s">
        <v>50</v>
      </c>
      <c r="W88" t="s">
        <v>1127</v>
      </c>
      <c r="X88" s="145">
        <v>25047</v>
      </c>
      <c r="Y88" t="s">
        <v>1128</v>
      </c>
      <c r="Z88"/>
      <c r="AA88"/>
      <c r="AB88" t="s">
        <v>39</v>
      </c>
      <c r="AC88" t="s">
        <v>40</v>
      </c>
      <c r="AD88" t="s">
        <v>41</v>
      </c>
      <c r="AE88"/>
    </row>
    <row r="89" spans="1:31" ht="15" x14ac:dyDescent="0.25">
      <c r="A89" s="1" t="s">
        <v>1129</v>
      </c>
      <c r="B89" t="s">
        <v>28</v>
      </c>
      <c r="C89" t="s">
        <v>29</v>
      </c>
      <c r="D89" t="s">
        <v>30</v>
      </c>
      <c r="E89" t="s">
        <v>31</v>
      </c>
      <c r="F89" t="s">
        <v>1105</v>
      </c>
      <c r="G89" t="s">
        <v>1106</v>
      </c>
      <c r="H89" t="s">
        <v>9756</v>
      </c>
      <c r="I89" t="s">
        <v>1107</v>
      </c>
      <c r="J89" t="s">
        <v>1129</v>
      </c>
      <c r="K89" t="s">
        <v>32</v>
      </c>
      <c r="L89" t="s">
        <v>32</v>
      </c>
      <c r="M89" t="s">
        <v>43</v>
      </c>
      <c r="N89" t="s">
        <v>44</v>
      </c>
      <c r="O89" t="s">
        <v>54</v>
      </c>
      <c r="P89" t="s">
        <v>62</v>
      </c>
      <c r="Q89" t="s">
        <v>130</v>
      </c>
      <c r="R89" t="s">
        <v>1027</v>
      </c>
      <c r="S89" s="1" t="s">
        <v>11173</v>
      </c>
      <c r="T89" t="s">
        <v>53</v>
      </c>
      <c r="U89" t="s">
        <v>49</v>
      </c>
      <c r="V89" t="s">
        <v>50</v>
      </c>
      <c r="W89" t="s">
        <v>1130</v>
      </c>
      <c r="X89" s="145">
        <v>24513</v>
      </c>
      <c r="Y89" t="s">
        <v>1131</v>
      </c>
      <c r="Z89"/>
      <c r="AA89"/>
      <c r="AB89" t="s">
        <v>39</v>
      </c>
      <c r="AC89" t="s">
        <v>40</v>
      </c>
      <c r="AD89" t="s">
        <v>41</v>
      </c>
      <c r="AE89"/>
    </row>
    <row r="90" spans="1:31" ht="15" x14ac:dyDescent="0.25">
      <c r="A90" s="1" t="s">
        <v>1132</v>
      </c>
      <c r="B90" t="s">
        <v>28</v>
      </c>
      <c r="C90" t="s">
        <v>29</v>
      </c>
      <c r="D90" t="s">
        <v>30</v>
      </c>
      <c r="E90" t="s">
        <v>31</v>
      </c>
      <c r="F90" t="s">
        <v>1105</v>
      </c>
      <c r="G90" t="s">
        <v>1106</v>
      </c>
      <c r="H90" t="s">
        <v>9756</v>
      </c>
      <c r="I90" t="s">
        <v>1107</v>
      </c>
      <c r="J90" t="s">
        <v>1132</v>
      </c>
      <c r="K90" t="s">
        <v>32</v>
      </c>
      <c r="L90" t="s">
        <v>32</v>
      </c>
      <c r="M90" t="s">
        <v>43</v>
      </c>
      <c r="N90" t="s">
        <v>44</v>
      </c>
      <c r="O90" t="s">
        <v>54</v>
      </c>
      <c r="P90" t="s">
        <v>394</v>
      </c>
      <c r="Q90" t="s">
        <v>369</v>
      </c>
      <c r="R90" t="s">
        <v>1133</v>
      </c>
      <c r="S90" s="1" t="s">
        <v>11174</v>
      </c>
      <c r="T90" t="s">
        <v>48</v>
      </c>
      <c r="U90" t="s">
        <v>49</v>
      </c>
      <c r="V90" t="s">
        <v>311</v>
      </c>
      <c r="W90" t="s">
        <v>1134</v>
      </c>
      <c r="X90" s="145">
        <v>22490</v>
      </c>
      <c r="Y90" t="s">
        <v>1135</v>
      </c>
      <c r="Z90" s="145">
        <v>43346</v>
      </c>
      <c r="AA90" s="145">
        <v>43406</v>
      </c>
      <c r="AB90" t="s">
        <v>39</v>
      </c>
      <c r="AC90" t="s">
        <v>40</v>
      </c>
      <c r="AD90" t="s">
        <v>41</v>
      </c>
      <c r="AE90"/>
    </row>
    <row r="91" spans="1:31" ht="15" x14ac:dyDescent="0.25">
      <c r="A91" s="1" t="s">
        <v>1132</v>
      </c>
      <c r="B91" t="s">
        <v>28</v>
      </c>
      <c r="C91" t="s">
        <v>29</v>
      </c>
      <c r="D91" t="s">
        <v>30</v>
      </c>
      <c r="E91" t="s">
        <v>31</v>
      </c>
      <c r="F91" t="s">
        <v>1105</v>
      </c>
      <c r="G91" t="s">
        <v>1106</v>
      </c>
      <c r="H91" t="s">
        <v>9756</v>
      </c>
      <c r="I91" t="s">
        <v>1107</v>
      </c>
      <c r="J91" t="s">
        <v>1132</v>
      </c>
      <c r="K91" t="s">
        <v>32</v>
      </c>
      <c r="L91" t="s">
        <v>32</v>
      </c>
      <c r="M91" t="s">
        <v>43</v>
      </c>
      <c r="N91" t="s">
        <v>63</v>
      </c>
      <c r="O91" t="s">
        <v>11175</v>
      </c>
      <c r="P91" t="s">
        <v>81</v>
      </c>
      <c r="Q91" t="s">
        <v>208</v>
      </c>
      <c r="R91" t="s">
        <v>11176</v>
      </c>
      <c r="S91" s="1" t="s">
        <v>11177</v>
      </c>
      <c r="T91" t="s">
        <v>66</v>
      </c>
      <c r="U91" t="s">
        <v>49</v>
      </c>
      <c r="V91" t="s">
        <v>50</v>
      </c>
      <c r="W91" t="s">
        <v>11178</v>
      </c>
      <c r="X91" s="145">
        <v>24736</v>
      </c>
      <c r="Y91" t="s">
        <v>11179</v>
      </c>
      <c r="Z91" s="145">
        <v>43346</v>
      </c>
      <c r="AA91" s="145">
        <v>43406</v>
      </c>
      <c r="AB91" t="s">
        <v>310</v>
      </c>
      <c r="AC91" t="s">
        <v>68</v>
      </c>
      <c r="AD91" t="s">
        <v>41</v>
      </c>
      <c r="AE91"/>
    </row>
    <row r="92" spans="1:31" ht="15" x14ac:dyDescent="0.25">
      <c r="A92" s="1" t="s">
        <v>1136</v>
      </c>
      <c r="B92" t="s">
        <v>28</v>
      </c>
      <c r="C92" t="s">
        <v>29</v>
      </c>
      <c r="D92" t="s">
        <v>30</v>
      </c>
      <c r="E92" t="s">
        <v>31</v>
      </c>
      <c r="F92" t="s">
        <v>1105</v>
      </c>
      <c r="G92" t="s">
        <v>1106</v>
      </c>
      <c r="H92" t="s">
        <v>9756</v>
      </c>
      <c r="I92" t="s">
        <v>1107</v>
      </c>
      <c r="J92" t="s">
        <v>1136</v>
      </c>
      <c r="K92" t="s">
        <v>32</v>
      </c>
      <c r="L92" t="s">
        <v>32</v>
      </c>
      <c r="M92" t="s">
        <v>43</v>
      </c>
      <c r="N92" t="s">
        <v>63</v>
      </c>
      <c r="O92" t="s">
        <v>1137</v>
      </c>
      <c r="P92" t="s">
        <v>257</v>
      </c>
      <c r="Q92" t="s">
        <v>497</v>
      </c>
      <c r="R92" t="s">
        <v>9762</v>
      </c>
      <c r="S92" s="1" t="s">
        <v>11180</v>
      </c>
      <c r="T92" t="s">
        <v>66</v>
      </c>
      <c r="U92" t="s">
        <v>49</v>
      </c>
      <c r="V92" t="s">
        <v>67</v>
      </c>
      <c r="W92" t="s">
        <v>9763</v>
      </c>
      <c r="X92" s="145">
        <v>30015</v>
      </c>
      <c r="Y92" t="s">
        <v>9764</v>
      </c>
      <c r="Z92" s="145">
        <v>43360</v>
      </c>
      <c r="AA92" s="145">
        <v>43465</v>
      </c>
      <c r="AB92" t="s">
        <v>39</v>
      </c>
      <c r="AC92" t="s">
        <v>68</v>
      </c>
      <c r="AD92" t="s">
        <v>41</v>
      </c>
      <c r="AE92"/>
    </row>
    <row r="93" spans="1:31" ht="15" x14ac:dyDescent="0.25">
      <c r="A93" s="1" t="s">
        <v>1141</v>
      </c>
      <c r="B93" t="s">
        <v>28</v>
      </c>
      <c r="C93" t="s">
        <v>29</v>
      </c>
      <c r="D93" t="s">
        <v>30</v>
      </c>
      <c r="E93" t="s">
        <v>31</v>
      </c>
      <c r="F93" t="s">
        <v>1105</v>
      </c>
      <c r="G93" t="s">
        <v>1106</v>
      </c>
      <c r="H93" t="s">
        <v>9756</v>
      </c>
      <c r="I93" t="s">
        <v>1107</v>
      </c>
      <c r="J93" t="s">
        <v>1141</v>
      </c>
      <c r="K93" t="s">
        <v>32</v>
      </c>
      <c r="L93" t="s">
        <v>32</v>
      </c>
      <c r="M93" t="s">
        <v>43</v>
      </c>
      <c r="N93" t="s">
        <v>44</v>
      </c>
      <c r="O93" t="s">
        <v>1142</v>
      </c>
      <c r="P93" t="s">
        <v>110</v>
      </c>
      <c r="Q93" t="s">
        <v>1143</v>
      </c>
      <c r="R93" t="s">
        <v>1144</v>
      </c>
      <c r="S93" s="1" t="s">
        <v>11181</v>
      </c>
      <c r="T93" t="s">
        <v>37</v>
      </c>
      <c r="U93" t="s">
        <v>49</v>
      </c>
      <c r="V93" t="s">
        <v>50</v>
      </c>
      <c r="W93" t="s">
        <v>1145</v>
      </c>
      <c r="X93" s="145">
        <v>26706</v>
      </c>
      <c r="Y93" t="s">
        <v>1146</v>
      </c>
      <c r="Z93"/>
      <c r="AA93"/>
      <c r="AB93" t="s">
        <v>39</v>
      </c>
      <c r="AC93" t="s">
        <v>40</v>
      </c>
      <c r="AD93" t="s">
        <v>41</v>
      </c>
      <c r="AE93"/>
    </row>
    <row r="94" spans="1:31" ht="15" x14ac:dyDescent="0.25">
      <c r="A94" s="1" t="s">
        <v>1147</v>
      </c>
      <c r="B94" t="s">
        <v>28</v>
      </c>
      <c r="C94" t="s">
        <v>29</v>
      </c>
      <c r="D94" t="s">
        <v>30</v>
      </c>
      <c r="E94" t="s">
        <v>31</v>
      </c>
      <c r="F94" t="s">
        <v>1105</v>
      </c>
      <c r="G94" t="s">
        <v>1106</v>
      </c>
      <c r="H94" t="s">
        <v>9756</v>
      </c>
      <c r="I94" t="s">
        <v>1107</v>
      </c>
      <c r="J94" t="s">
        <v>1147</v>
      </c>
      <c r="K94" t="s">
        <v>32</v>
      </c>
      <c r="L94" t="s">
        <v>32</v>
      </c>
      <c r="M94" t="s">
        <v>43</v>
      </c>
      <c r="N94" t="s">
        <v>44</v>
      </c>
      <c r="O94" t="s">
        <v>54</v>
      </c>
      <c r="P94" t="s">
        <v>78</v>
      </c>
      <c r="Q94" t="s">
        <v>70</v>
      </c>
      <c r="R94" t="s">
        <v>1148</v>
      </c>
      <c r="S94" s="1" t="s">
        <v>11182</v>
      </c>
      <c r="T94" t="s">
        <v>61</v>
      </c>
      <c r="U94" t="s">
        <v>49</v>
      </c>
      <c r="V94" t="s">
        <v>50</v>
      </c>
      <c r="W94" t="s">
        <v>1149</v>
      </c>
      <c r="X94" s="145">
        <v>22781</v>
      </c>
      <c r="Y94" t="s">
        <v>1150</v>
      </c>
      <c r="Z94"/>
      <c r="AA94"/>
      <c r="AB94" t="s">
        <v>39</v>
      </c>
      <c r="AC94" t="s">
        <v>40</v>
      </c>
      <c r="AD94" t="s">
        <v>41</v>
      </c>
      <c r="AE94"/>
    </row>
    <row r="95" spans="1:31" ht="15" x14ac:dyDescent="0.25">
      <c r="A95" s="1" t="s">
        <v>1151</v>
      </c>
      <c r="B95" t="s">
        <v>28</v>
      </c>
      <c r="C95" t="s">
        <v>29</v>
      </c>
      <c r="D95" t="s">
        <v>30</v>
      </c>
      <c r="E95" t="s">
        <v>31</v>
      </c>
      <c r="F95" t="s">
        <v>1105</v>
      </c>
      <c r="G95" t="s">
        <v>1106</v>
      </c>
      <c r="H95" t="s">
        <v>9756</v>
      </c>
      <c r="I95" t="s">
        <v>1107</v>
      </c>
      <c r="J95" t="s">
        <v>1151</v>
      </c>
      <c r="K95" t="s">
        <v>32</v>
      </c>
      <c r="L95" t="s">
        <v>32</v>
      </c>
      <c r="M95" t="s">
        <v>299</v>
      </c>
      <c r="N95" t="s">
        <v>44</v>
      </c>
      <c r="O95" t="s">
        <v>1152</v>
      </c>
      <c r="P95" t="s">
        <v>1153</v>
      </c>
      <c r="Q95" t="s">
        <v>244</v>
      </c>
      <c r="R95" t="s">
        <v>1154</v>
      </c>
      <c r="S95" s="1" t="s">
        <v>11183</v>
      </c>
      <c r="T95" t="s">
        <v>61</v>
      </c>
      <c r="U95" t="s">
        <v>49</v>
      </c>
      <c r="V95" t="s">
        <v>50</v>
      </c>
      <c r="W95" t="s">
        <v>1155</v>
      </c>
      <c r="X95" s="145">
        <v>24612</v>
      </c>
      <c r="Y95" t="s">
        <v>1156</v>
      </c>
      <c r="Z95" s="145">
        <v>43119</v>
      </c>
      <c r="AA95" s="145">
        <v>43465</v>
      </c>
      <c r="AB95" t="s">
        <v>39</v>
      </c>
      <c r="AC95" t="s">
        <v>40</v>
      </c>
      <c r="AD95" t="s">
        <v>41</v>
      </c>
      <c r="AE95"/>
    </row>
    <row r="96" spans="1:31" ht="15" x14ac:dyDescent="0.25">
      <c r="A96" s="1" t="s">
        <v>1157</v>
      </c>
      <c r="B96" t="s">
        <v>28</v>
      </c>
      <c r="C96" t="s">
        <v>29</v>
      </c>
      <c r="D96" t="s">
        <v>30</v>
      </c>
      <c r="E96" t="s">
        <v>31</v>
      </c>
      <c r="F96" t="s">
        <v>1105</v>
      </c>
      <c r="G96" t="s">
        <v>1106</v>
      </c>
      <c r="H96" t="s">
        <v>9756</v>
      </c>
      <c r="I96" t="s">
        <v>1107</v>
      </c>
      <c r="J96" t="s">
        <v>1157</v>
      </c>
      <c r="K96" t="s">
        <v>32</v>
      </c>
      <c r="L96" t="s">
        <v>32</v>
      </c>
      <c r="M96" t="s">
        <v>43</v>
      </c>
      <c r="N96" t="s">
        <v>44</v>
      </c>
      <c r="O96" t="s">
        <v>54</v>
      </c>
      <c r="P96" t="s">
        <v>156</v>
      </c>
      <c r="Q96" t="s">
        <v>70</v>
      </c>
      <c r="R96" t="s">
        <v>1158</v>
      </c>
      <c r="S96" s="1" t="s">
        <v>11184</v>
      </c>
      <c r="T96" t="s">
        <v>48</v>
      </c>
      <c r="U96" t="s">
        <v>49</v>
      </c>
      <c r="V96" t="s">
        <v>50</v>
      </c>
      <c r="W96" t="s">
        <v>1159</v>
      </c>
      <c r="X96" s="145">
        <v>25815</v>
      </c>
      <c r="Y96" t="s">
        <v>1160</v>
      </c>
      <c r="Z96"/>
      <c r="AA96"/>
      <c r="AB96" t="s">
        <v>39</v>
      </c>
      <c r="AC96" t="s">
        <v>40</v>
      </c>
      <c r="AD96" t="s">
        <v>41</v>
      </c>
      <c r="AE96"/>
    </row>
    <row r="97" spans="1:31" ht="15" x14ac:dyDescent="0.25">
      <c r="A97" s="1" t="s">
        <v>1161</v>
      </c>
      <c r="B97" t="s">
        <v>28</v>
      </c>
      <c r="C97" t="s">
        <v>29</v>
      </c>
      <c r="D97" t="s">
        <v>30</v>
      </c>
      <c r="E97" t="s">
        <v>31</v>
      </c>
      <c r="F97" t="s">
        <v>1105</v>
      </c>
      <c r="G97" t="s">
        <v>1106</v>
      </c>
      <c r="H97" t="s">
        <v>9756</v>
      </c>
      <c r="I97" t="s">
        <v>1107</v>
      </c>
      <c r="J97" t="s">
        <v>1161</v>
      </c>
      <c r="K97" t="s">
        <v>32</v>
      </c>
      <c r="L97" t="s">
        <v>32</v>
      </c>
      <c r="M97" t="s">
        <v>43</v>
      </c>
      <c r="N97" t="s">
        <v>63</v>
      </c>
      <c r="O97" t="s">
        <v>1162</v>
      </c>
      <c r="P97" t="s">
        <v>1073</v>
      </c>
      <c r="Q97" t="s">
        <v>521</v>
      </c>
      <c r="R97" t="s">
        <v>944</v>
      </c>
      <c r="S97" s="1" t="s">
        <v>11185</v>
      </c>
      <c r="T97" t="s">
        <v>66</v>
      </c>
      <c r="U97" t="s">
        <v>49</v>
      </c>
      <c r="V97" t="s">
        <v>50</v>
      </c>
      <c r="W97" t="s">
        <v>9765</v>
      </c>
      <c r="X97" s="145">
        <v>26301</v>
      </c>
      <c r="Y97" t="s">
        <v>9766</v>
      </c>
      <c r="Z97" s="145">
        <v>43160</v>
      </c>
      <c r="AA97" s="145">
        <v>43465</v>
      </c>
      <c r="AB97" t="s">
        <v>39</v>
      </c>
      <c r="AC97" t="s">
        <v>68</v>
      </c>
      <c r="AD97" t="s">
        <v>41</v>
      </c>
      <c r="AE97"/>
    </row>
    <row r="98" spans="1:31" ht="15" x14ac:dyDescent="0.25">
      <c r="A98" s="1" t="s">
        <v>1166</v>
      </c>
      <c r="B98" t="s">
        <v>28</v>
      </c>
      <c r="C98" t="s">
        <v>29</v>
      </c>
      <c r="D98" t="s">
        <v>30</v>
      </c>
      <c r="E98" t="s">
        <v>31</v>
      </c>
      <c r="F98" t="s">
        <v>1105</v>
      </c>
      <c r="G98" t="s">
        <v>1106</v>
      </c>
      <c r="H98" t="s">
        <v>9756</v>
      </c>
      <c r="I98" t="s">
        <v>1107</v>
      </c>
      <c r="J98" t="s">
        <v>1166</v>
      </c>
      <c r="K98" t="s">
        <v>32</v>
      </c>
      <c r="L98" t="s">
        <v>32</v>
      </c>
      <c r="M98" t="s">
        <v>43</v>
      </c>
      <c r="N98" t="s">
        <v>44</v>
      </c>
      <c r="O98" t="s">
        <v>1167</v>
      </c>
      <c r="P98" t="s">
        <v>7754</v>
      </c>
      <c r="Q98" t="s">
        <v>224</v>
      </c>
      <c r="R98" t="s">
        <v>7755</v>
      </c>
      <c r="S98" s="1" t="s">
        <v>11186</v>
      </c>
      <c r="T98" t="s">
        <v>66</v>
      </c>
      <c r="U98" t="s">
        <v>49</v>
      </c>
      <c r="V98" t="s">
        <v>50</v>
      </c>
      <c r="W98" t="s">
        <v>7756</v>
      </c>
      <c r="X98" s="145">
        <v>23724</v>
      </c>
      <c r="Y98" t="s">
        <v>7757</v>
      </c>
      <c r="Z98" s="145">
        <v>42795</v>
      </c>
      <c r="AA98" s="145">
        <v>43100</v>
      </c>
      <c r="AB98" t="s">
        <v>39</v>
      </c>
      <c r="AC98" t="s">
        <v>40</v>
      </c>
      <c r="AD98" t="s">
        <v>41</v>
      </c>
      <c r="AE98"/>
    </row>
    <row r="99" spans="1:31" ht="15" x14ac:dyDescent="0.25">
      <c r="A99" s="1" t="s">
        <v>9767</v>
      </c>
      <c r="B99" t="s">
        <v>28</v>
      </c>
      <c r="C99" t="s">
        <v>29</v>
      </c>
      <c r="D99" t="s">
        <v>30</v>
      </c>
      <c r="E99" t="s">
        <v>31</v>
      </c>
      <c r="F99" t="s">
        <v>1105</v>
      </c>
      <c r="G99" t="s">
        <v>1106</v>
      </c>
      <c r="H99" t="s">
        <v>9756</v>
      </c>
      <c r="I99" t="s">
        <v>1107</v>
      </c>
      <c r="J99" t="s">
        <v>9767</v>
      </c>
      <c r="K99" t="s">
        <v>32</v>
      </c>
      <c r="L99" t="s">
        <v>32</v>
      </c>
      <c r="M99" t="s">
        <v>43</v>
      </c>
      <c r="N99" t="s">
        <v>63</v>
      </c>
      <c r="O99" t="s">
        <v>9727</v>
      </c>
      <c r="P99" t="s">
        <v>110</v>
      </c>
      <c r="Q99" t="s">
        <v>78</v>
      </c>
      <c r="R99" t="s">
        <v>647</v>
      </c>
      <c r="S99" s="1" t="s">
        <v>11187</v>
      </c>
      <c r="T99" t="s">
        <v>66</v>
      </c>
      <c r="U99" t="s">
        <v>890</v>
      </c>
      <c r="V99" t="s">
        <v>50</v>
      </c>
      <c r="W99" t="s">
        <v>2552</v>
      </c>
      <c r="X99" s="145">
        <v>31859</v>
      </c>
      <c r="Y99" t="s">
        <v>2553</v>
      </c>
      <c r="Z99" s="145">
        <v>43346</v>
      </c>
      <c r="AA99" s="145">
        <v>43465</v>
      </c>
      <c r="AB99" t="s">
        <v>2801</v>
      </c>
      <c r="AC99" t="s">
        <v>68</v>
      </c>
      <c r="AD99" t="s">
        <v>41</v>
      </c>
      <c r="AE99"/>
    </row>
    <row r="100" spans="1:31" ht="15" x14ac:dyDescent="0.25">
      <c r="A100" s="1" t="s">
        <v>1171</v>
      </c>
      <c r="B100" t="s">
        <v>28</v>
      </c>
      <c r="C100" t="s">
        <v>29</v>
      </c>
      <c r="D100" t="s">
        <v>30</v>
      </c>
      <c r="E100" t="s">
        <v>31</v>
      </c>
      <c r="F100" t="s">
        <v>1105</v>
      </c>
      <c r="G100" t="s">
        <v>1106</v>
      </c>
      <c r="H100" t="s">
        <v>9756</v>
      </c>
      <c r="I100" t="s">
        <v>1107</v>
      </c>
      <c r="J100" t="s">
        <v>1171</v>
      </c>
      <c r="K100" t="s">
        <v>32</v>
      </c>
      <c r="L100" t="s">
        <v>80</v>
      </c>
      <c r="M100" t="s">
        <v>80</v>
      </c>
      <c r="N100" t="s">
        <v>44</v>
      </c>
      <c r="O100" t="s">
        <v>1172</v>
      </c>
      <c r="P100" t="s">
        <v>156</v>
      </c>
      <c r="Q100" t="s">
        <v>135</v>
      </c>
      <c r="R100" t="s">
        <v>966</v>
      </c>
      <c r="S100" s="1" t="s">
        <v>11188</v>
      </c>
      <c r="T100" t="s">
        <v>42</v>
      </c>
      <c r="U100" t="s">
        <v>49</v>
      </c>
      <c r="V100" t="s">
        <v>50</v>
      </c>
      <c r="W100" t="s">
        <v>1173</v>
      </c>
      <c r="X100" s="145">
        <v>19810</v>
      </c>
      <c r="Y100" t="s">
        <v>1174</v>
      </c>
      <c r="Z100"/>
      <c r="AA100"/>
      <c r="AB100" t="s">
        <v>39</v>
      </c>
      <c r="AC100" t="s">
        <v>83</v>
      </c>
      <c r="AD100" t="s">
        <v>41</v>
      </c>
      <c r="AE100"/>
    </row>
    <row r="101" spans="1:31" ht="15" x14ac:dyDescent="0.25">
      <c r="A101" s="1" t="s">
        <v>1175</v>
      </c>
      <c r="B101" t="s">
        <v>28</v>
      </c>
      <c r="C101" t="s">
        <v>29</v>
      </c>
      <c r="D101" t="s">
        <v>30</v>
      </c>
      <c r="E101" t="s">
        <v>31</v>
      </c>
      <c r="F101" t="s">
        <v>1105</v>
      </c>
      <c r="G101" t="s">
        <v>1106</v>
      </c>
      <c r="H101" t="s">
        <v>9756</v>
      </c>
      <c r="I101" t="s">
        <v>1107</v>
      </c>
      <c r="J101" t="s">
        <v>1175</v>
      </c>
      <c r="K101" t="s">
        <v>32</v>
      </c>
      <c r="L101" t="s">
        <v>80</v>
      </c>
      <c r="M101" t="s">
        <v>80</v>
      </c>
      <c r="N101" t="s">
        <v>44</v>
      </c>
      <c r="O101" t="s">
        <v>1176</v>
      </c>
      <c r="P101" t="s">
        <v>509</v>
      </c>
      <c r="Q101" t="s">
        <v>106</v>
      </c>
      <c r="R101" t="s">
        <v>1177</v>
      </c>
      <c r="S101" s="1" t="s">
        <v>11189</v>
      </c>
      <c r="T101" t="s">
        <v>42</v>
      </c>
      <c r="U101" t="s">
        <v>49</v>
      </c>
      <c r="V101" t="s">
        <v>50</v>
      </c>
      <c r="W101" t="s">
        <v>1178</v>
      </c>
      <c r="X101" s="145">
        <v>26972</v>
      </c>
      <c r="Y101" t="s">
        <v>1179</v>
      </c>
      <c r="Z101"/>
      <c r="AA101"/>
      <c r="AB101" t="s">
        <v>39</v>
      </c>
      <c r="AC101" t="s">
        <v>83</v>
      </c>
      <c r="AD101" t="s">
        <v>41</v>
      </c>
      <c r="AE101"/>
    </row>
    <row r="102" spans="1:31" ht="15" x14ac:dyDescent="0.25">
      <c r="A102" s="1" t="s">
        <v>3287</v>
      </c>
      <c r="B102" t="s">
        <v>28</v>
      </c>
      <c r="C102" t="s">
        <v>29</v>
      </c>
      <c r="D102" t="s">
        <v>30</v>
      </c>
      <c r="E102" t="s">
        <v>31</v>
      </c>
      <c r="F102" t="s">
        <v>1105</v>
      </c>
      <c r="G102" t="s">
        <v>1106</v>
      </c>
      <c r="H102" t="s">
        <v>9756</v>
      </c>
      <c r="I102" t="s">
        <v>1107</v>
      </c>
      <c r="J102" t="s">
        <v>3287</v>
      </c>
      <c r="K102" t="s">
        <v>93</v>
      </c>
      <c r="L102" t="s">
        <v>94</v>
      </c>
      <c r="M102" t="s">
        <v>748</v>
      </c>
      <c r="N102" t="s">
        <v>44</v>
      </c>
      <c r="O102" t="s">
        <v>9768</v>
      </c>
      <c r="P102" t="s">
        <v>470</v>
      </c>
      <c r="Q102" t="s">
        <v>156</v>
      </c>
      <c r="R102" t="s">
        <v>752</v>
      </c>
      <c r="S102" s="1" t="s">
        <v>11190</v>
      </c>
      <c r="T102" t="s">
        <v>792</v>
      </c>
      <c r="U102" t="s">
        <v>38</v>
      </c>
      <c r="V102" t="s">
        <v>50</v>
      </c>
      <c r="W102" t="s">
        <v>3288</v>
      </c>
      <c r="X102" s="145">
        <v>21552</v>
      </c>
      <c r="Y102" t="s">
        <v>3289</v>
      </c>
      <c r="Z102"/>
      <c r="AA102"/>
      <c r="AB102" t="s">
        <v>39</v>
      </c>
      <c r="AC102" t="s">
        <v>98</v>
      </c>
      <c r="AD102" t="s">
        <v>41</v>
      </c>
      <c r="AE102"/>
    </row>
    <row r="103" spans="1:31" ht="15" x14ac:dyDescent="0.25">
      <c r="A103" s="1" t="s">
        <v>1180</v>
      </c>
      <c r="B103" t="s">
        <v>28</v>
      </c>
      <c r="C103" t="s">
        <v>29</v>
      </c>
      <c r="D103" t="s">
        <v>30</v>
      </c>
      <c r="E103" t="s">
        <v>31</v>
      </c>
      <c r="F103" t="s">
        <v>1105</v>
      </c>
      <c r="G103" t="s">
        <v>1106</v>
      </c>
      <c r="H103" t="s">
        <v>9756</v>
      </c>
      <c r="I103" t="s">
        <v>1107</v>
      </c>
      <c r="J103" t="s">
        <v>1180</v>
      </c>
      <c r="K103" t="s">
        <v>93</v>
      </c>
      <c r="L103" t="s">
        <v>94</v>
      </c>
      <c r="M103" t="s">
        <v>95</v>
      </c>
      <c r="N103" t="s">
        <v>44</v>
      </c>
      <c r="O103" t="s">
        <v>54</v>
      </c>
      <c r="P103" t="s">
        <v>348</v>
      </c>
      <c r="Q103" t="s">
        <v>58</v>
      </c>
      <c r="R103" t="s">
        <v>378</v>
      </c>
      <c r="S103" s="1" t="s">
        <v>11191</v>
      </c>
      <c r="T103" t="s">
        <v>318</v>
      </c>
      <c r="U103" t="s">
        <v>38</v>
      </c>
      <c r="V103" t="s">
        <v>50</v>
      </c>
      <c r="W103" t="s">
        <v>1181</v>
      </c>
      <c r="X103" s="145">
        <v>23876</v>
      </c>
      <c r="Y103" t="s">
        <v>1182</v>
      </c>
      <c r="Z103"/>
      <c r="AA103"/>
      <c r="AB103" t="s">
        <v>39</v>
      </c>
      <c r="AC103" t="s">
        <v>98</v>
      </c>
      <c r="AD103" t="s">
        <v>41</v>
      </c>
      <c r="AE103"/>
    </row>
    <row r="104" spans="1:31" ht="15" x14ac:dyDescent="0.25">
      <c r="A104" s="1" t="s">
        <v>1187</v>
      </c>
      <c r="B104" t="s">
        <v>28</v>
      </c>
      <c r="C104" t="s">
        <v>29</v>
      </c>
      <c r="D104" t="s">
        <v>30</v>
      </c>
      <c r="E104" t="s">
        <v>31</v>
      </c>
      <c r="F104" t="s">
        <v>1184</v>
      </c>
      <c r="G104" t="s">
        <v>1185</v>
      </c>
      <c r="H104" t="s">
        <v>9756</v>
      </c>
      <c r="I104" t="s">
        <v>1186</v>
      </c>
      <c r="J104" t="s">
        <v>1187</v>
      </c>
      <c r="K104" t="s">
        <v>32</v>
      </c>
      <c r="L104" t="s">
        <v>33</v>
      </c>
      <c r="M104" t="s">
        <v>34</v>
      </c>
      <c r="N104" t="s">
        <v>724</v>
      </c>
      <c r="O104" t="s">
        <v>11192</v>
      </c>
      <c r="P104" t="s">
        <v>59</v>
      </c>
      <c r="Q104" t="s">
        <v>136</v>
      </c>
      <c r="R104" t="s">
        <v>460</v>
      </c>
      <c r="S104" s="1" t="s">
        <v>11193</v>
      </c>
      <c r="T104" t="s">
        <v>48</v>
      </c>
      <c r="U104" t="s">
        <v>38</v>
      </c>
      <c r="V104" t="s">
        <v>50</v>
      </c>
      <c r="W104" t="s">
        <v>1195</v>
      </c>
      <c r="X104" s="145">
        <v>23565</v>
      </c>
      <c r="Y104" t="s">
        <v>1196</v>
      </c>
      <c r="Z104" s="145">
        <v>43382</v>
      </c>
      <c r="AA104" s="145">
        <v>43465</v>
      </c>
      <c r="AB104" t="s">
        <v>39</v>
      </c>
      <c r="AC104" t="s">
        <v>40</v>
      </c>
      <c r="AD104" t="s">
        <v>41</v>
      </c>
      <c r="AE104"/>
    </row>
    <row r="105" spans="1:31" ht="15" x14ac:dyDescent="0.25">
      <c r="A105" s="1" t="s">
        <v>1191</v>
      </c>
      <c r="B105" t="s">
        <v>28</v>
      </c>
      <c r="C105" t="s">
        <v>29</v>
      </c>
      <c r="D105" t="s">
        <v>30</v>
      </c>
      <c r="E105" t="s">
        <v>31</v>
      </c>
      <c r="F105" t="s">
        <v>1184</v>
      </c>
      <c r="G105" t="s">
        <v>1185</v>
      </c>
      <c r="H105" t="s">
        <v>9756</v>
      </c>
      <c r="I105" t="s">
        <v>1186</v>
      </c>
      <c r="J105" t="s">
        <v>1191</v>
      </c>
      <c r="K105" t="s">
        <v>32</v>
      </c>
      <c r="L105" t="s">
        <v>32</v>
      </c>
      <c r="M105" t="s">
        <v>43</v>
      </c>
      <c r="N105" t="s">
        <v>44</v>
      </c>
      <c r="O105" t="s">
        <v>54</v>
      </c>
      <c r="P105" t="s">
        <v>59</v>
      </c>
      <c r="Q105" t="s">
        <v>136</v>
      </c>
      <c r="R105" t="s">
        <v>731</v>
      </c>
      <c r="S105" s="1" t="s">
        <v>11194</v>
      </c>
      <c r="T105" t="s">
        <v>48</v>
      </c>
      <c r="U105" t="s">
        <v>49</v>
      </c>
      <c r="V105" t="s">
        <v>50</v>
      </c>
      <c r="W105" t="s">
        <v>1192</v>
      </c>
      <c r="X105" s="145">
        <v>24209</v>
      </c>
      <c r="Y105" t="s">
        <v>1193</v>
      </c>
      <c r="Z105"/>
      <c r="AA105"/>
      <c r="AB105" t="s">
        <v>39</v>
      </c>
      <c r="AC105" t="s">
        <v>40</v>
      </c>
      <c r="AD105" t="s">
        <v>41</v>
      </c>
      <c r="AE105"/>
    </row>
    <row r="106" spans="1:31" ht="15" x14ac:dyDescent="0.25">
      <c r="A106" s="1" t="s">
        <v>1194</v>
      </c>
      <c r="B106" t="s">
        <v>28</v>
      </c>
      <c r="C106" t="s">
        <v>29</v>
      </c>
      <c r="D106" t="s">
        <v>30</v>
      </c>
      <c r="E106" t="s">
        <v>31</v>
      </c>
      <c r="F106" t="s">
        <v>1184</v>
      </c>
      <c r="G106" t="s">
        <v>1185</v>
      </c>
      <c r="H106" t="s">
        <v>9756</v>
      </c>
      <c r="I106" t="s">
        <v>1186</v>
      </c>
      <c r="J106" t="s">
        <v>1194</v>
      </c>
      <c r="K106" t="s">
        <v>32</v>
      </c>
      <c r="L106" t="s">
        <v>32</v>
      </c>
      <c r="M106" t="s">
        <v>43</v>
      </c>
      <c r="N106" t="s">
        <v>63</v>
      </c>
      <c r="O106" t="s">
        <v>11195</v>
      </c>
      <c r="P106" t="s">
        <v>534</v>
      </c>
      <c r="Q106" t="s">
        <v>507</v>
      </c>
      <c r="R106" t="s">
        <v>433</v>
      </c>
      <c r="S106" s="1" t="s">
        <v>11196</v>
      </c>
      <c r="T106" t="s">
        <v>66</v>
      </c>
      <c r="U106" t="s">
        <v>49</v>
      </c>
      <c r="V106" t="s">
        <v>50</v>
      </c>
      <c r="W106" t="s">
        <v>11197</v>
      </c>
      <c r="X106" s="145">
        <v>27582</v>
      </c>
      <c r="Y106" t="s">
        <v>11198</v>
      </c>
      <c r="Z106" s="145">
        <v>43384</v>
      </c>
      <c r="AA106" s="145">
        <v>43465</v>
      </c>
      <c r="AB106" t="s">
        <v>310</v>
      </c>
      <c r="AC106" t="s">
        <v>68</v>
      </c>
      <c r="AD106" t="s">
        <v>41</v>
      </c>
      <c r="AE106"/>
    </row>
    <row r="107" spans="1:31" ht="15" x14ac:dyDescent="0.25">
      <c r="A107" s="1" t="s">
        <v>1194</v>
      </c>
      <c r="B107" t="s">
        <v>28</v>
      </c>
      <c r="C107" t="s">
        <v>29</v>
      </c>
      <c r="D107" t="s">
        <v>30</v>
      </c>
      <c r="E107" t="s">
        <v>31</v>
      </c>
      <c r="F107" t="s">
        <v>1184</v>
      </c>
      <c r="G107" t="s">
        <v>1185</v>
      </c>
      <c r="H107" t="s">
        <v>9756</v>
      </c>
      <c r="I107" t="s">
        <v>1186</v>
      </c>
      <c r="J107" t="s">
        <v>1194</v>
      </c>
      <c r="K107" t="s">
        <v>32</v>
      </c>
      <c r="L107" t="s">
        <v>32</v>
      </c>
      <c r="M107" t="s">
        <v>43</v>
      </c>
      <c r="N107" t="s">
        <v>44</v>
      </c>
      <c r="O107" t="s">
        <v>54</v>
      </c>
      <c r="P107" t="s">
        <v>59</v>
      </c>
      <c r="Q107" t="s">
        <v>136</v>
      </c>
      <c r="R107" t="s">
        <v>460</v>
      </c>
      <c r="S107" s="1" t="s">
        <v>11193</v>
      </c>
      <c r="T107" t="s">
        <v>48</v>
      </c>
      <c r="U107" t="s">
        <v>49</v>
      </c>
      <c r="V107" t="s">
        <v>840</v>
      </c>
      <c r="W107" t="s">
        <v>1195</v>
      </c>
      <c r="X107" s="145">
        <v>23565</v>
      </c>
      <c r="Y107" t="s">
        <v>1196</v>
      </c>
      <c r="Z107" s="145">
        <v>43382</v>
      </c>
      <c r="AA107" s="145">
        <v>43465</v>
      </c>
      <c r="AB107" t="s">
        <v>39</v>
      </c>
      <c r="AC107" t="s">
        <v>40</v>
      </c>
      <c r="AD107" t="s">
        <v>41</v>
      </c>
      <c r="AE107"/>
    </row>
    <row r="108" spans="1:31" ht="15" x14ac:dyDescent="0.25">
      <c r="A108" s="1" t="s">
        <v>1197</v>
      </c>
      <c r="B108" t="s">
        <v>28</v>
      </c>
      <c r="C108" t="s">
        <v>29</v>
      </c>
      <c r="D108" t="s">
        <v>30</v>
      </c>
      <c r="E108" t="s">
        <v>31</v>
      </c>
      <c r="F108" t="s">
        <v>1184</v>
      </c>
      <c r="G108" t="s">
        <v>1185</v>
      </c>
      <c r="H108" t="s">
        <v>9756</v>
      </c>
      <c r="I108" t="s">
        <v>1186</v>
      </c>
      <c r="J108" t="s">
        <v>1197</v>
      </c>
      <c r="K108" t="s">
        <v>32</v>
      </c>
      <c r="L108" t="s">
        <v>32</v>
      </c>
      <c r="M108" t="s">
        <v>43</v>
      </c>
      <c r="N108" t="s">
        <v>44</v>
      </c>
      <c r="O108" t="s">
        <v>1198</v>
      </c>
      <c r="P108" t="s">
        <v>454</v>
      </c>
      <c r="Q108" t="s">
        <v>530</v>
      </c>
      <c r="R108" t="s">
        <v>1199</v>
      </c>
      <c r="S108" s="1" t="s">
        <v>11199</v>
      </c>
      <c r="T108" t="s">
        <v>48</v>
      </c>
      <c r="U108" t="s">
        <v>49</v>
      </c>
      <c r="V108" t="s">
        <v>50</v>
      </c>
      <c r="W108" t="s">
        <v>1200</v>
      </c>
      <c r="X108" s="145">
        <v>19992</v>
      </c>
      <c r="Y108" t="s">
        <v>1201</v>
      </c>
      <c r="Z108"/>
      <c r="AA108"/>
      <c r="AB108" t="s">
        <v>39</v>
      </c>
      <c r="AC108" t="s">
        <v>40</v>
      </c>
      <c r="AD108" t="s">
        <v>41</v>
      </c>
      <c r="AE108"/>
    </row>
    <row r="109" spans="1:31" ht="15" x14ac:dyDescent="0.25">
      <c r="A109" s="1" t="s">
        <v>1202</v>
      </c>
      <c r="B109" t="s">
        <v>28</v>
      </c>
      <c r="C109" t="s">
        <v>29</v>
      </c>
      <c r="D109" t="s">
        <v>30</v>
      </c>
      <c r="E109" t="s">
        <v>31</v>
      </c>
      <c r="F109" t="s">
        <v>1184</v>
      </c>
      <c r="G109" t="s">
        <v>1185</v>
      </c>
      <c r="H109" t="s">
        <v>9756</v>
      </c>
      <c r="I109" t="s">
        <v>1186</v>
      </c>
      <c r="J109" t="s">
        <v>1202</v>
      </c>
      <c r="K109" t="s">
        <v>32</v>
      </c>
      <c r="L109" t="s">
        <v>32</v>
      </c>
      <c r="M109" t="s">
        <v>43</v>
      </c>
      <c r="N109" t="s">
        <v>63</v>
      </c>
      <c r="O109" t="s">
        <v>1203</v>
      </c>
      <c r="P109" t="s">
        <v>186</v>
      </c>
      <c r="Q109" t="s">
        <v>636</v>
      </c>
      <c r="R109" t="s">
        <v>89</v>
      </c>
      <c r="S109" s="1" t="s">
        <v>11200</v>
      </c>
      <c r="T109" t="s">
        <v>66</v>
      </c>
      <c r="U109" t="s">
        <v>49</v>
      </c>
      <c r="V109" t="s">
        <v>166</v>
      </c>
      <c r="W109" t="s">
        <v>5255</v>
      </c>
      <c r="X109" s="145">
        <v>32415</v>
      </c>
      <c r="Y109" t="s">
        <v>5256</v>
      </c>
      <c r="Z109" s="145">
        <v>43160</v>
      </c>
      <c r="AA109" s="145">
        <v>43465</v>
      </c>
      <c r="AB109" t="s">
        <v>39</v>
      </c>
      <c r="AC109" t="s">
        <v>68</v>
      </c>
      <c r="AD109" t="s">
        <v>41</v>
      </c>
      <c r="AE109"/>
    </row>
    <row r="110" spans="1:31" ht="15" x14ac:dyDescent="0.25">
      <c r="A110" s="1" t="s">
        <v>1204</v>
      </c>
      <c r="B110" t="s">
        <v>28</v>
      </c>
      <c r="C110" t="s">
        <v>29</v>
      </c>
      <c r="D110" t="s">
        <v>30</v>
      </c>
      <c r="E110" t="s">
        <v>31</v>
      </c>
      <c r="F110" t="s">
        <v>1184</v>
      </c>
      <c r="G110" t="s">
        <v>1185</v>
      </c>
      <c r="H110" t="s">
        <v>9756</v>
      </c>
      <c r="I110" t="s">
        <v>1186</v>
      </c>
      <c r="J110" t="s">
        <v>1204</v>
      </c>
      <c r="K110" t="s">
        <v>32</v>
      </c>
      <c r="L110" t="s">
        <v>32</v>
      </c>
      <c r="M110" t="s">
        <v>43</v>
      </c>
      <c r="N110" t="s">
        <v>44</v>
      </c>
      <c r="O110" t="s">
        <v>54</v>
      </c>
      <c r="P110" t="s">
        <v>1205</v>
      </c>
      <c r="Q110" t="s">
        <v>133</v>
      </c>
      <c r="R110" t="s">
        <v>1206</v>
      </c>
      <c r="S110" s="1" t="s">
        <v>11201</v>
      </c>
      <c r="T110" t="s">
        <v>53</v>
      </c>
      <c r="U110" t="s">
        <v>49</v>
      </c>
      <c r="V110" t="s">
        <v>50</v>
      </c>
      <c r="W110" t="s">
        <v>1207</v>
      </c>
      <c r="X110" s="145">
        <v>23722</v>
      </c>
      <c r="Y110" t="s">
        <v>1208</v>
      </c>
      <c r="Z110"/>
      <c r="AA110"/>
      <c r="AB110" t="s">
        <v>39</v>
      </c>
      <c r="AC110" t="s">
        <v>40</v>
      </c>
      <c r="AD110" t="s">
        <v>41</v>
      </c>
      <c r="AE110"/>
    </row>
    <row r="111" spans="1:31" ht="15" x14ac:dyDescent="0.25">
      <c r="A111" s="1" t="s">
        <v>1209</v>
      </c>
      <c r="B111" t="s">
        <v>28</v>
      </c>
      <c r="C111" t="s">
        <v>29</v>
      </c>
      <c r="D111" t="s">
        <v>30</v>
      </c>
      <c r="E111" t="s">
        <v>31</v>
      </c>
      <c r="F111" t="s">
        <v>1184</v>
      </c>
      <c r="G111" t="s">
        <v>1185</v>
      </c>
      <c r="H111" t="s">
        <v>9756</v>
      </c>
      <c r="I111" t="s">
        <v>1186</v>
      </c>
      <c r="J111" t="s">
        <v>1209</v>
      </c>
      <c r="K111" t="s">
        <v>32</v>
      </c>
      <c r="L111" t="s">
        <v>32</v>
      </c>
      <c r="M111" t="s">
        <v>43</v>
      </c>
      <c r="N111" t="s">
        <v>44</v>
      </c>
      <c r="O111" t="s">
        <v>54</v>
      </c>
      <c r="P111" t="s">
        <v>344</v>
      </c>
      <c r="Q111" t="s">
        <v>345</v>
      </c>
      <c r="R111" t="s">
        <v>1210</v>
      </c>
      <c r="S111" s="1" t="s">
        <v>11202</v>
      </c>
      <c r="T111" t="s">
        <v>48</v>
      </c>
      <c r="U111" t="s">
        <v>49</v>
      </c>
      <c r="V111" t="s">
        <v>50</v>
      </c>
      <c r="W111" t="s">
        <v>1211</v>
      </c>
      <c r="X111" s="145">
        <v>23975</v>
      </c>
      <c r="Y111" t="s">
        <v>1212</v>
      </c>
      <c r="Z111"/>
      <c r="AA111"/>
      <c r="AB111" t="s">
        <v>39</v>
      </c>
      <c r="AC111" t="s">
        <v>40</v>
      </c>
      <c r="AD111" t="s">
        <v>41</v>
      </c>
      <c r="AE111"/>
    </row>
    <row r="112" spans="1:31" ht="15" x14ac:dyDescent="0.25">
      <c r="A112" s="1" t="s">
        <v>1213</v>
      </c>
      <c r="B112" t="s">
        <v>28</v>
      </c>
      <c r="C112" t="s">
        <v>29</v>
      </c>
      <c r="D112" t="s">
        <v>30</v>
      </c>
      <c r="E112" t="s">
        <v>31</v>
      </c>
      <c r="F112" t="s">
        <v>1184</v>
      </c>
      <c r="G112" t="s">
        <v>1185</v>
      </c>
      <c r="H112" t="s">
        <v>9756</v>
      </c>
      <c r="I112" t="s">
        <v>1186</v>
      </c>
      <c r="J112" t="s">
        <v>1213</v>
      </c>
      <c r="K112" t="s">
        <v>32</v>
      </c>
      <c r="L112" t="s">
        <v>32</v>
      </c>
      <c r="M112" t="s">
        <v>43</v>
      </c>
      <c r="N112" t="s">
        <v>44</v>
      </c>
      <c r="O112" t="s">
        <v>1214</v>
      </c>
      <c r="P112" t="s">
        <v>78</v>
      </c>
      <c r="Q112" t="s">
        <v>163</v>
      </c>
      <c r="R112" t="s">
        <v>500</v>
      </c>
      <c r="S112" s="1" t="s">
        <v>11203</v>
      </c>
      <c r="T112" t="s">
        <v>48</v>
      </c>
      <c r="U112" t="s">
        <v>49</v>
      </c>
      <c r="V112" t="s">
        <v>50</v>
      </c>
      <c r="W112" t="s">
        <v>1215</v>
      </c>
      <c r="X112" s="145">
        <v>25159</v>
      </c>
      <c r="Y112" t="s">
        <v>1216</v>
      </c>
      <c r="Z112" s="145">
        <v>42430</v>
      </c>
      <c r="AA112"/>
      <c r="AB112" t="s">
        <v>39</v>
      </c>
      <c r="AC112" t="s">
        <v>40</v>
      </c>
      <c r="AD112" t="s">
        <v>41</v>
      </c>
      <c r="AE112"/>
    </row>
    <row r="113" spans="1:31" ht="15" x14ac:dyDescent="0.25">
      <c r="A113" s="1" t="s">
        <v>1217</v>
      </c>
      <c r="B113" t="s">
        <v>28</v>
      </c>
      <c r="C113" t="s">
        <v>29</v>
      </c>
      <c r="D113" t="s">
        <v>30</v>
      </c>
      <c r="E113" t="s">
        <v>31</v>
      </c>
      <c r="F113" t="s">
        <v>1184</v>
      </c>
      <c r="G113" t="s">
        <v>1185</v>
      </c>
      <c r="H113" t="s">
        <v>9756</v>
      </c>
      <c r="I113" t="s">
        <v>1186</v>
      </c>
      <c r="J113" t="s">
        <v>1217</v>
      </c>
      <c r="K113" t="s">
        <v>32</v>
      </c>
      <c r="L113" t="s">
        <v>32</v>
      </c>
      <c r="M113" t="s">
        <v>43</v>
      </c>
      <c r="N113" t="s">
        <v>44</v>
      </c>
      <c r="O113" t="s">
        <v>1218</v>
      </c>
      <c r="P113" t="s">
        <v>79</v>
      </c>
      <c r="Q113" t="s">
        <v>306</v>
      </c>
      <c r="R113" t="s">
        <v>420</v>
      </c>
      <c r="S113" s="1" t="s">
        <v>11204</v>
      </c>
      <c r="T113" t="s">
        <v>61</v>
      </c>
      <c r="U113" t="s">
        <v>49</v>
      </c>
      <c r="V113" t="s">
        <v>50</v>
      </c>
      <c r="W113" t="s">
        <v>1219</v>
      </c>
      <c r="X113" s="145">
        <v>24322</v>
      </c>
      <c r="Y113" t="s">
        <v>1220</v>
      </c>
      <c r="Z113" s="145">
        <v>42430</v>
      </c>
      <c r="AA113"/>
      <c r="AB113" t="s">
        <v>39</v>
      </c>
      <c r="AC113" t="s">
        <v>40</v>
      </c>
      <c r="AD113" t="s">
        <v>41</v>
      </c>
      <c r="AE113"/>
    </row>
    <row r="114" spans="1:31" ht="15" x14ac:dyDescent="0.25">
      <c r="A114" s="1" t="s">
        <v>1221</v>
      </c>
      <c r="B114" t="s">
        <v>28</v>
      </c>
      <c r="C114" t="s">
        <v>29</v>
      </c>
      <c r="D114" t="s">
        <v>30</v>
      </c>
      <c r="E114" t="s">
        <v>31</v>
      </c>
      <c r="F114" t="s">
        <v>1184</v>
      </c>
      <c r="G114" t="s">
        <v>1185</v>
      </c>
      <c r="H114" t="s">
        <v>9756</v>
      </c>
      <c r="I114" t="s">
        <v>1186</v>
      </c>
      <c r="J114" t="s">
        <v>1221</v>
      </c>
      <c r="K114" t="s">
        <v>32</v>
      </c>
      <c r="L114" t="s">
        <v>80</v>
      </c>
      <c r="M114" t="s">
        <v>80</v>
      </c>
      <c r="N114" t="s">
        <v>63</v>
      </c>
      <c r="O114" t="s">
        <v>9769</v>
      </c>
      <c r="P114" t="s">
        <v>257</v>
      </c>
      <c r="Q114" t="s">
        <v>257</v>
      </c>
      <c r="R114" t="s">
        <v>9770</v>
      </c>
      <c r="S114" s="1" t="s">
        <v>11205</v>
      </c>
      <c r="T114" t="s">
        <v>9396</v>
      </c>
      <c r="U114" t="s">
        <v>49</v>
      </c>
      <c r="V114" t="s">
        <v>50</v>
      </c>
      <c r="W114" t="s">
        <v>9771</v>
      </c>
      <c r="X114" s="145">
        <v>27598</v>
      </c>
      <c r="Y114" t="s">
        <v>9772</v>
      </c>
      <c r="Z114" s="145">
        <v>43341</v>
      </c>
      <c r="AA114" s="145">
        <v>43465</v>
      </c>
      <c r="AB114" t="s">
        <v>39</v>
      </c>
      <c r="AC114" t="s">
        <v>68</v>
      </c>
      <c r="AD114" t="s">
        <v>41</v>
      </c>
      <c r="AE114"/>
    </row>
    <row r="115" spans="1:31" ht="15" x14ac:dyDescent="0.25">
      <c r="A115" s="1" t="s">
        <v>1222</v>
      </c>
      <c r="B115" t="s">
        <v>28</v>
      </c>
      <c r="C115" t="s">
        <v>29</v>
      </c>
      <c r="D115" t="s">
        <v>30</v>
      </c>
      <c r="E115" t="s">
        <v>31</v>
      </c>
      <c r="F115" t="s">
        <v>1184</v>
      </c>
      <c r="G115" t="s">
        <v>1185</v>
      </c>
      <c r="H115" t="s">
        <v>9756</v>
      </c>
      <c r="I115" t="s">
        <v>1186</v>
      </c>
      <c r="J115" t="s">
        <v>1222</v>
      </c>
      <c r="K115" t="s">
        <v>93</v>
      </c>
      <c r="L115" t="s">
        <v>745</v>
      </c>
      <c r="M115" t="s">
        <v>793</v>
      </c>
      <c r="N115" t="s">
        <v>44</v>
      </c>
      <c r="O115" t="s">
        <v>54</v>
      </c>
      <c r="P115" t="s">
        <v>197</v>
      </c>
      <c r="Q115" t="s">
        <v>237</v>
      </c>
      <c r="R115" t="s">
        <v>1223</v>
      </c>
      <c r="S115" s="1" t="s">
        <v>11206</v>
      </c>
      <c r="T115" t="s">
        <v>747</v>
      </c>
      <c r="U115" t="s">
        <v>38</v>
      </c>
      <c r="V115" t="s">
        <v>50</v>
      </c>
      <c r="W115" t="s">
        <v>1224</v>
      </c>
      <c r="X115" s="145">
        <v>25039</v>
      </c>
      <c r="Y115" t="s">
        <v>1225</v>
      </c>
      <c r="Z115"/>
      <c r="AA115"/>
      <c r="AB115" t="s">
        <v>39</v>
      </c>
      <c r="AC115" t="s">
        <v>98</v>
      </c>
      <c r="AD115" t="s">
        <v>41</v>
      </c>
      <c r="AE115"/>
    </row>
    <row r="116" spans="1:31" ht="15" x14ac:dyDescent="0.25">
      <c r="A116" s="1" t="s">
        <v>1226</v>
      </c>
      <c r="B116" t="s">
        <v>28</v>
      </c>
      <c r="C116" t="s">
        <v>29</v>
      </c>
      <c r="D116" t="s">
        <v>30</v>
      </c>
      <c r="E116" t="s">
        <v>31</v>
      </c>
      <c r="F116" t="s">
        <v>1184</v>
      </c>
      <c r="G116" t="s">
        <v>1185</v>
      </c>
      <c r="H116" t="s">
        <v>9756</v>
      </c>
      <c r="I116" t="s">
        <v>1186</v>
      </c>
      <c r="J116" t="s">
        <v>1226</v>
      </c>
      <c r="K116" t="s">
        <v>93</v>
      </c>
      <c r="L116" t="s">
        <v>94</v>
      </c>
      <c r="M116" t="s">
        <v>95</v>
      </c>
      <c r="N116" t="s">
        <v>44</v>
      </c>
      <c r="O116" t="s">
        <v>1227</v>
      </c>
      <c r="P116" t="s">
        <v>110</v>
      </c>
      <c r="Q116" t="s">
        <v>555</v>
      </c>
      <c r="R116" t="s">
        <v>1228</v>
      </c>
      <c r="S116" s="1" t="s">
        <v>11207</v>
      </c>
      <c r="T116" t="s">
        <v>180</v>
      </c>
      <c r="U116" t="s">
        <v>38</v>
      </c>
      <c r="V116" t="s">
        <v>50</v>
      </c>
      <c r="W116" t="s">
        <v>1229</v>
      </c>
      <c r="X116" s="145">
        <v>23628</v>
      </c>
      <c r="Y116" t="s">
        <v>1230</v>
      </c>
      <c r="Z116"/>
      <c r="AA116"/>
      <c r="AB116" t="s">
        <v>39</v>
      </c>
      <c r="AC116" t="s">
        <v>98</v>
      </c>
      <c r="AD116" t="s">
        <v>41</v>
      </c>
      <c r="AE116"/>
    </row>
    <row r="117" spans="1:31" ht="15" x14ac:dyDescent="0.25">
      <c r="A117" s="1" t="s">
        <v>1234</v>
      </c>
      <c r="B117" t="s">
        <v>28</v>
      </c>
      <c r="C117" t="s">
        <v>29</v>
      </c>
      <c r="D117" t="s">
        <v>30</v>
      </c>
      <c r="E117" t="s">
        <v>31</v>
      </c>
      <c r="F117" t="s">
        <v>1231</v>
      </c>
      <c r="G117" t="s">
        <v>1232</v>
      </c>
      <c r="H117" t="s">
        <v>9756</v>
      </c>
      <c r="I117" t="s">
        <v>1233</v>
      </c>
      <c r="J117" t="s">
        <v>1234</v>
      </c>
      <c r="K117" t="s">
        <v>32</v>
      </c>
      <c r="L117" t="s">
        <v>33</v>
      </c>
      <c r="M117" t="s">
        <v>34</v>
      </c>
      <c r="N117" t="s">
        <v>35</v>
      </c>
      <c r="O117" t="s">
        <v>11103</v>
      </c>
      <c r="P117" t="s">
        <v>223</v>
      </c>
      <c r="Q117" t="s">
        <v>394</v>
      </c>
      <c r="R117" t="s">
        <v>1235</v>
      </c>
      <c r="S117" s="1" t="s">
        <v>11208</v>
      </c>
      <c r="T117" t="s">
        <v>48</v>
      </c>
      <c r="U117" t="s">
        <v>38</v>
      </c>
      <c r="V117" t="s">
        <v>11105</v>
      </c>
      <c r="W117" t="s">
        <v>1236</v>
      </c>
      <c r="X117" s="145">
        <v>23387</v>
      </c>
      <c r="Y117" t="s">
        <v>1237</v>
      </c>
      <c r="Z117" s="145">
        <v>43374</v>
      </c>
      <c r="AA117" s="145">
        <v>44834</v>
      </c>
      <c r="AB117" t="s">
        <v>39</v>
      </c>
      <c r="AC117" t="s">
        <v>40</v>
      </c>
      <c r="AD117" t="s">
        <v>41</v>
      </c>
      <c r="AE117"/>
    </row>
    <row r="118" spans="1:31" ht="15" x14ac:dyDescent="0.25">
      <c r="A118" s="1" t="s">
        <v>1238</v>
      </c>
      <c r="B118" t="s">
        <v>28</v>
      </c>
      <c r="C118" t="s">
        <v>29</v>
      </c>
      <c r="D118" t="s">
        <v>30</v>
      </c>
      <c r="E118" t="s">
        <v>31</v>
      </c>
      <c r="F118" t="s">
        <v>1231</v>
      </c>
      <c r="G118" t="s">
        <v>1232</v>
      </c>
      <c r="H118" t="s">
        <v>9756</v>
      </c>
      <c r="I118" t="s">
        <v>1233</v>
      </c>
      <c r="J118" t="s">
        <v>1238</v>
      </c>
      <c r="K118" t="s">
        <v>32</v>
      </c>
      <c r="L118" t="s">
        <v>1239</v>
      </c>
      <c r="M118" t="s">
        <v>1240</v>
      </c>
      <c r="N118" t="s">
        <v>724</v>
      </c>
      <c r="O118" t="s">
        <v>1241</v>
      </c>
      <c r="P118" t="s">
        <v>64</v>
      </c>
      <c r="Q118" t="s">
        <v>352</v>
      </c>
      <c r="R118" t="s">
        <v>1242</v>
      </c>
      <c r="S118" s="1" t="s">
        <v>11209</v>
      </c>
      <c r="T118" t="s">
        <v>37</v>
      </c>
      <c r="U118" t="s">
        <v>38</v>
      </c>
      <c r="V118" t="s">
        <v>50</v>
      </c>
      <c r="W118" t="s">
        <v>1243</v>
      </c>
      <c r="X118" s="145">
        <v>22870</v>
      </c>
      <c r="Y118" t="s">
        <v>1244</v>
      </c>
      <c r="Z118" s="145">
        <v>43160</v>
      </c>
      <c r="AA118" s="145">
        <v>43465</v>
      </c>
      <c r="AB118" t="s">
        <v>39</v>
      </c>
      <c r="AC118" t="s">
        <v>40</v>
      </c>
      <c r="AD118" t="s">
        <v>41</v>
      </c>
      <c r="AE118"/>
    </row>
    <row r="119" spans="1:31" ht="15" x14ac:dyDescent="0.25">
      <c r="A119" s="1" t="s">
        <v>1245</v>
      </c>
      <c r="B119" t="s">
        <v>28</v>
      </c>
      <c r="C119" t="s">
        <v>29</v>
      </c>
      <c r="D119" t="s">
        <v>30</v>
      </c>
      <c r="E119" t="s">
        <v>31</v>
      </c>
      <c r="F119" t="s">
        <v>1231</v>
      </c>
      <c r="G119" t="s">
        <v>1232</v>
      </c>
      <c r="H119" t="s">
        <v>9756</v>
      </c>
      <c r="I119" t="s">
        <v>1233</v>
      </c>
      <c r="J119" t="s">
        <v>1245</v>
      </c>
      <c r="K119" t="s">
        <v>32</v>
      </c>
      <c r="L119" t="s">
        <v>32</v>
      </c>
      <c r="M119" t="s">
        <v>43</v>
      </c>
      <c r="N119" t="s">
        <v>44</v>
      </c>
      <c r="O119" t="s">
        <v>54</v>
      </c>
      <c r="P119" t="s">
        <v>188</v>
      </c>
      <c r="Q119" t="s">
        <v>705</v>
      </c>
      <c r="R119" t="s">
        <v>1246</v>
      </c>
      <c r="S119" s="1" t="s">
        <v>11210</v>
      </c>
      <c r="T119" t="s">
        <v>48</v>
      </c>
      <c r="U119" t="s">
        <v>49</v>
      </c>
      <c r="V119" t="s">
        <v>50</v>
      </c>
      <c r="W119" t="s">
        <v>1247</v>
      </c>
      <c r="X119" s="145">
        <v>20314</v>
      </c>
      <c r="Y119" t="s">
        <v>1248</v>
      </c>
      <c r="Z119"/>
      <c r="AA119"/>
      <c r="AB119" t="s">
        <v>39</v>
      </c>
      <c r="AC119" t="s">
        <v>40</v>
      </c>
      <c r="AD119" t="s">
        <v>41</v>
      </c>
      <c r="AE119"/>
    </row>
    <row r="120" spans="1:31" ht="15" x14ac:dyDescent="0.25">
      <c r="A120" s="1" t="s">
        <v>1249</v>
      </c>
      <c r="B120" t="s">
        <v>28</v>
      </c>
      <c r="C120" t="s">
        <v>29</v>
      </c>
      <c r="D120" t="s">
        <v>30</v>
      </c>
      <c r="E120" t="s">
        <v>31</v>
      </c>
      <c r="F120" t="s">
        <v>1231</v>
      </c>
      <c r="G120" t="s">
        <v>1232</v>
      </c>
      <c r="H120" t="s">
        <v>9756</v>
      </c>
      <c r="I120" t="s">
        <v>1233</v>
      </c>
      <c r="J120" t="s">
        <v>1249</v>
      </c>
      <c r="K120" t="s">
        <v>32</v>
      </c>
      <c r="L120" t="s">
        <v>32</v>
      </c>
      <c r="M120" t="s">
        <v>43</v>
      </c>
      <c r="N120" t="s">
        <v>44</v>
      </c>
      <c r="O120" t="s">
        <v>54</v>
      </c>
      <c r="P120" t="s">
        <v>127</v>
      </c>
      <c r="Q120" t="s">
        <v>272</v>
      </c>
      <c r="R120" t="s">
        <v>1250</v>
      </c>
      <c r="S120" s="1" t="s">
        <v>11211</v>
      </c>
      <c r="T120" t="s">
        <v>61</v>
      </c>
      <c r="U120" t="s">
        <v>49</v>
      </c>
      <c r="V120" t="s">
        <v>50</v>
      </c>
      <c r="W120" t="s">
        <v>1251</v>
      </c>
      <c r="X120" s="145">
        <v>25354</v>
      </c>
      <c r="Y120" t="s">
        <v>1252</v>
      </c>
      <c r="Z120"/>
      <c r="AA120"/>
      <c r="AB120" t="s">
        <v>39</v>
      </c>
      <c r="AC120" t="s">
        <v>40</v>
      </c>
      <c r="AD120" t="s">
        <v>41</v>
      </c>
      <c r="AE120"/>
    </row>
    <row r="121" spans="1:31" ht="15" x14ac:dyDescent="0.25">
      <c r="A121" s="1" t="s">
        <v>1253</v>
      </c>
      <c r="B121" t="s">
        <v>28</v>
      </c>
      <c r="C121" t="s">
        <v>29</v>
      </c>
      <c r="D121" t="s">
        <v>30</v>
      </c>
      <c r="E121" t="s">
        <v>31</v>
      </c>
      <c r="F121" t="s">
        <v>1231</v>
      </c>
      <c r="G121" t="s">
        <v>1232</v>
      </c>
      <c r="H121" t="s">
        <v>9756</v>
      </c>
      <c r="I121" t="s">
        <v>1233</v>
      </c>
      <c r="J121" t="s">
        <v>1253</v>
      </c>
      <c r="K121" t="s">
        <v>32</v>
      </c>
      <c r="L121" t="s">
        <v>32</v>
      </c>
      <c r="M121" t="s">
        <v>43</v>
      </c>
      <c r="N121" t="s">
        <v>44</v>
      </c>
      <c r="O121" t="s">
        <v>54</v>
      </c>
      <c r="P121" t="s">
        <v>231</v>
      </c>
      <c r="Q121" t="s">
        <v>516</v>
      </c>
      <c r="R121" t="s">
        <v>1254</v>
      </c>
      <c r="S121" s="1" t="s">
        <v>11212</v>
      </c>
      <c r="T121" t="s">
        <v>48</v>
      </c>
      <c r="U121" t="s">
        <v>49</v>
      </c>
      <c r="V121" t="s">
        <v>311</v>
      </c>
      <c r="W121" t="s">
        <v>1255</v>
      </c>
      <c r="X121" s="145">
        <v>21685</v>
      </c>
      <c r="Y121" t="s">
        <v>1256</v>
      </c>
      <c r="Z121" s="145">
        <v>43325</v>
      </c>
      <c r="AA121" s="145">
        <v>43354</v>
      </c>
      <c r="AB121" t="s">
        <v>39</v>
      </c>
      <c r="AC121" t="s">
        <v>40</v>
      </c>
      <c r="AD121" t="s">
        <v>41</v>
      </c>
      <c r="AE121"/>
    </row>
    <row r="122" spans="1:31" ht="15" x14ac:dyDescent="0.25">
      <c r="A122" s="1" t="s">
        <v>1253</v>
      </c>
      <c r="B122" t="s">
        <v>28</v>
      </c>
      <c r="C122" t="s">
        <v>29</v>
      </c>
      <c r="D122" t="s">
        <v>30</v>
      </c>
      <c r="E122" t="s">
        <v>31</v>
      </c>
      <c r="F122" t="s">
        <v>1231</v>
      </c>
      <c r="G122" t="s">
        <v>1232</v>
      </c>
      <c r="H122" t="s">
        <v>9756</v>
      </c>
      <c r="I122" t="s">
        <v>1233</v>
      </c>
      <c r="J122" t="s">
        <v>1253</v>
      </c>
      <c r="K122" t="s">
        <v>32</v>
      </c>
      <c r="L122" t="s">
        <v>32</v>
      </c>
      <c r="M122" t="s">
        <v>43</v>
      </c>
      <c r="N122" t="s">
        <v>63</v>
      </c>
      <c r="O122" t="s">
        <v>9773</v>
      </c>
      <c r="P122" t="s">
        <v>183</v>
      </c>
      <c r="Q122" t="s">
        <v>667</v>
      </c>
      <c r="R122" t="s">
        <v>574</v>
      </c>
      <c r="S122" s="1" t="s">
        <v>11213</v>
      </c>
      <c r="T122" t="s">
        <v>66</v>
      </c>
      <c r="U122" t="s">
        <v>49</v>
      </c>
      <c r="V122" t="s">
        <v>50</v>
      </c>
      <c r="W122" t="s">
        <v>8452</v>
      </c>
      <c r="X122" s="145">
        <v>31245</v>
      </c>
      <c r="Y122" t="s">
        <v>8453</v>
      </c>
      <c r="Z122" s="145">
        <v>43325</v>
      </c>
      <c r="AA122" s="145">
        <v>43354</v>
      </c>
      <c r="AB122" t="s">
        <v>310</v>
      </c>
      <c r="AC122" t="s">
        <v>68</v>
      </c>
      <c r="AD122" t="s">
        <v>41</v>
      </c>
      <c r="AE122"/>
    </row>
    <row r="123" spans="1:31" ht="15" x14ac:dyDescent="0.25">
      <c r="A123" s="1" t="s">
        <v>1257</v>
      </c>
      <c r="B123" t="s">
        <v>28</v>
      </c>
      <c r="C123" t="s">
        <v>29</v>
      </c>
      <c r="D123" t="s">
        <v>30</v>
      </c>
      <c r="E123" t="s">
        <v>31</v>
      </c>
      <c r="F123" t="s">
        <v>1231</v>
      </c>
      <c r="G123" t="s">
        <v>1232</v>
      </c>
      <c r="H123" t="s">
        <v>9756</v>
      </c>
      <c r="I123" t="s">
        <v>1233</v>
      </c>
      <c r="J123" t="s">
        <v>1257</v>
      </c>
      <c r="K123" t="s">
        <v>32</v>
      </c>
      <c r="L123" t="s">
        <v>32</v>
      </c>
      <c r="M123" t="s">
        <v>43</v>
      </c>
      <c r="N123" t="s">
        <v>44</v>
      </c>
      <c r="O123" t="s">
        <v>54</v>
      </c>
      <c r="P123" t="s">
        <v>640</v>
      </c>
      <c r="Q123" t="s">
        <v>78</v>
      </c>
      <c r="R123" t="s">
        <v>1069</v>
      </c>
      <c r="S123" s="1" t="s">
        <v>11214</v>
      </c>
      <c r="T123" t="s">
        <v>37</v>
      </c>
      <c r="U123" t="s">
        <v>49</v>
      </c>
      <c r="V123" t="s">
        <v>50</v>
      </c>
      <c r="W123" t="s">
        <v>1258</v>
      </c>
      <c r="X123" s="145">
        <v>23933</v>
      </c>
      <c r="Y123" t="s">
        <v>1259</v>
      </c>
      <c r="Z123"/>
      <c r="AA123"/>
      <c r="AB123" t="s">
        <v>39</v>
      </c>
      <c r="AC123" t="s">
        <v>40</v>
      </c>
      <c r="AD123" t="s">
        <v>41</v>
      </c>
      <c r="AE123"/>
    </row>
    <row r="124" spans="1:31" ht="15" x14ac:dyDescent="0.25">
      <c r="A124" s="1" t="s">
        <v>1260</v>
      </c>
      <c r="B124" t="s">
        <v>28</v>
      </c>
      <c r="C124" t="s">
        <v>29</v>
      </c>
      <c r="D124" t="s">
        <v>30</v>
      </c>
      <c r="E124" t="s">
        <v>31</v>
      </c>
      <c r="F124" t="s">
        <v>1231</v>
      </c>
      <c r="G124" t="s">
        <v>1232</v>
      </c>
      <c r="H124" t="s">
        <v>9756</v>
      </c>
      <c r="I124" t="s">
        <v>1233</v>
      </c>
      <c r="J124" t="s">
        <v>1260</v>
      </c>
      <c r="K124" t="s">
        <v>32</v>
      </c>
      <c r="L124" t="s">
        <v>32</v>
      </c>
      <c r="M124" t="s">
        <v>43</v>
      </c>
      <c r="N124" t="s">
        <v>44</v>
      </c>
      <c r="O124" t="s">
        <v>54</v>
      </c>
      <c r="P124" t="s">
        <v>248</v>
      </c>
      <c r="Q124" t="s">
        <v>323</v>
      </c>
      <c r="R124" t="s">
        <v>1261</v>
      </c>
      <c r="S124" s="1" t="s">
        <v>11215</v>
      </c>
      <c r="T124" t="s">
        <v>48</v>
      </c>
      <c r="U124" t="s">
        <v>49</v>
      </c>
      <c r="V124" t="s">
        <v>50</v>
      </c>
      <c r="W124" t="s">
        <v>1262</v>
      </c>
      <c r="X124" s="145">
        <v>26622</v>
      </c>
      <c r="Y124" t="s">
        <v>1263</v>
      </c>
      <c r="Z124"/>
      <c r="AA124"/>
      <c r="AB124" t="s">
        <v>39</v>
      </c>
      <c r="AC124" t="s">
        <v>40</v>
      </c>
      <c r="AD124" t="s">
        <v>41</v>
      </c>
      <c r="AE124"/>
    </row>
    <row r="125" spans="1:31" ht="15" x14ac:dyDescent="0.25">
      <c r="A125" s="1" t="s">
        <v>1264</v>
      </c>
      <c r="B125" t="s">
        <v>28</v>
      </c>
      <c r="C125" t="s">
        <v>29</v>
      </c>
      <c r="D125" t="s">
        <v>30</v>
      </c>
      <c r="E125" t="s">
        <v>31</v>
      </c>
      <c r="F125" t="s">
        <v>1231</v>
      </c>
      <c r="G125" t="s">
        <v>1232</v>
      </c>
      <c r="H125" t="s">
        <v>9756</v>
      </c>
      <c r="I125" t="s">
        <v>1233</v>
      </c>
      <c r="J125" t="s">
        <v>1264</v>
      </c>
      <c r="K125" t="s">
        <v>32</v>
      </c>
      <c r="L125" t="s">
        <v>32</v>
      </c>
      <c r="M125" t="s">
        <v>43</v>
      </c>
      <c r="N125" t="s">
        <v>44</v>
      </c>
      <c r="O125" t="s">
        <v>54</v>
      </c>
      <c r="P125" t="s">
        <v>423</v>
      </c>
      <c r="Q125" t="s">
        <v>533</v>
      </c>
      <c r="R125" t="s">
        <v>1027</v>
      </c>
      <c r="S125" s="1" t="s">
        <v>11216</v>
      </c>
      <c r="T125" t="s">
        <v>53</v>
      </c>
      <c r="U125" t="s">
        <v>49</v>
      </c>
      <c r="V125" t="s">
        <v>50</v>
      </c>
      <c r="W125" t="s">
        <v>1265</v>
      </c>
      <c r="X125" s="145">
        <v>22447</v>
      </c>
      <c r="Y125" t="s">
        <v>1266</v>
      </c>
      <c r="Z125"/>
      <c r="AA125"/>
      <c r="AB125" t="s">
        <v>39</v>
      </c>
      <c r="AC125" t="s">
        <v>40</v>
      </c>
      <c r="AD125" t="s">
        <v>41</v>
      </c>
      <c r="AE125"/>
    </row>
    <row r="126" spans="1:31" ht="15" x14ac:dyDescent="0.25">
      <c r="A126" s="1" t="s">
        <v>1267</v>
      </c>
      <c r="B126" t="s">
        <v>28</v>
      </c>
      <c r="C126" t="s">
        <v>29</v>
      </c>
      <c r="D126" t="s">
        <v>30</v>
      </c>
      <c r="E126" t="s">
        <v>31</v>
      </c>
      <c r="F126" t="s">
        <v>1231</v>
      </c>
      <c r="G126" t="s">
        <v>1232</v>
      </c>
      <c r="H126" t="s">
        <v>9756</v>
      </c>
      <c r="I126" t="s">
        <v>1233</v>
      </c>
      <c r="J126" t="s">
        <v>1267</v>
      </c>
      <c r="K126" t="s">
        <v>32</v>
      </c>
      <c r="L126" t="s">
        <v>32</v>
      </c>
      <c r="M126" t="s">
        <v>43</v>
      </c>
      <c r="N126" t="s">
        <v>63</v>
      </c>
      <c r="O126" t="s">
        <v>9774</v>
      </c>
      <c r="P126" t="s">
        <v>113</v>
      </c>
      <c r="Q126" t="s">
        <v>559</v>
      </c>
      <c r="R126" t="s">
        <v>3501</v>
      </c>
      <c r="S126" s="1" t="s">
        <v>11217</v>
      </c>
      <c r="T126" t="s">
        <v>66</v>
      </c>
      <c r="U126" t="s">
        <v>49</v>
      </c>
      <c r="V126" t="s">
        <v>50</v>
      </c>
      <c r="W126" t="s">
        <v>3502</v>
      </c>
      <c r="X126" s="145">
        <v>31950</v>
      </c>
      <c r="Y126" t="s">
        <v>3503</v>
      </c>
      <c r="Z126" s="145">
        <v>43160</v>
      </c>
      <c r="AA126" s="145">
        <v>43465</v>
      </c>
      <c r="AB126" t="s">
        <v>39</v>
      </c>
      <c r="AC126" t="s">
        <v>68</v>
      </c>
      <c r="AD126" t="s">
        <v>41</v>
      </c>
      <c r="AE126"/>
    </row>
    <row r="127" spans="1:31" ht="15" x14ac:dyDescent="0.25">
      <c r="A127" s="1" t="s">
        <v>1268</v>
      </c>
      <c r="B127" t="s">
        <v>28</v>
      </c>
      <c r="C127" t="s">
        <v>29</v>
      </c>
      <c r="D127" t="s">
        <v>30</v>
      </c>
      <c r="E127" t="s">
        <v>31</v>
      </c>
      <c r="F127" t="s">
        <v>1231</v>
      </c>
      <c r="G127" t="s">
        <v>1232</v>
      </c>
      <c r="H127" t="s">
        <v>9756</v>
      </c>
      <c r="I127" t="s">
        <v>1233</v>
      </c>
      <c r="J127" t="s">
        <v>1268</v>
      </c>
      <c r="K127" t="s">
        <v>32</v>
      </c>
      <c r="L127" t="s">
        <v>32</v>
      </c>
      <c r="M127" t="s">
        <v>43</v>
      </c>
      <c r="N127" t="s">
        <v>44</v>
      </c>
      <c r="O127" t="s">
        <v>54</v>
      </c>
      <c r="P127" t="s">
        <v>130</v>
      </c>
      <c r="Q127" t="s">
        <v>78</v>
      </c>
      <c r="R127" t="s">
        <v>1269</v>
      </c>
      <c r="S127" s="1" t="s">
        <v>11218</v>
      </c>
      <c r="T127" t="s">
        <v>48</v>
      </c>
      <c r="U127" t="s">
        <v>49</v>
      </c>
      <c r="V127" t="s">
        <v>50</v>
      </c>
      <c r="W127" t="s">
        <v>1270</v>
      </c>
      <c r="X127" s="145">
        <v>21148</v>
      </c>
      <c r="Y127" t="s">
        <v>1271</v>
      </c>
      <c r="Z127"/>
      <c r="AA127"/>
      <c r="AB127" t="s">
        <v>39</v>
      </c>
      <c r="AC127" t="s">
        <v>40</v>
      </c>
      <c r="AD127" t="s">
        <v>41</v>
      </c>
      <c r="AE127"/>
    </row>
    <row r="128" spans="1:31" ht="15" x14ac:dyDescent="0.25">
      <c r="A128" s="1" t="s">
        <v>1272</v>
      </c>
      <c r="B128" t="s">
        <v>28</v>
      </c>
      <c r="C128" t="s">
        <v>29</v>
      </c>
      <c r="D128" t="s">
        <v>30</v>
      </c>
      <c r="E128" t="s">
        <v>31</v>
      </c>
      <c r="F128" t="s">
        <v>1231</v>
      </c>
      <c r="G128" t="s">
        <v>1232</v>
      </c>
      <c r="H128" t="s">
        <v>9756</v>
      </c>
      <c r="I128" t="s">
        <v>1233</v>
      </c>
      <c r="J128" t="s">
        <v>1272</v>
      </c>
      <c r="K128" t="s">
        <v>32</v>
      </c>
      <c r="L128" t="s">
        <v>32</v>
      </c>
      <c r="M128" t="s">
        <v>43</v>
      </c>
      <c r="N128" t="s">
        <v>44</v>
      </c>
      <c r="O128" t="s">
        <v>54</v>
      </c>
      <c r="P128" t="s">
        <v>1273</v>
      </c>
      <c r="Q128" t="s">
        <v>70</v>
      </c>
      <c r="R128" t="s">
        <v>1274</v>
      </c>
      <c r="S128" s="1" t="s">
        <v>11219</v>
      </c>
      <c r="T128" t="s">
        <v>53</v>
      </c>
      <c r="U128" t="s">
        <v>49</v>
      </c>
      <c r="V128" t="s">
        <v>50</v>
      </c>
      <c r="W128" t="s">
        <v>1275</v>
      </c>
      <c r="X128" s="145">
        <v>21071</v>
      </c>
      <c r="Y128" t="s">
        <v>1276</v>
      </c>
      <c r="Z128"/>
      <c r="AA128"/>
      <c r="AB128" t="s">
        <v>39</v>
      </c>
      <c r="AC128" t="s">
        <v>40</v>
      </c>
      <c r="AD128" t="s">
        <v>41</v>
      </c>
      <c r="AE128"/>
    </row>
    <row r="129" spans="1:31" ht="15" x14ac:dyDescent="0.25">
      <c r="A129" s="1" t="s">
        <v>1277</v>
      </c>
      <c r="B129" t="s">
        <v>28</v>
      </c>
      <c r="C129" t="s">
        <v>29</v>
      </c>
      <c r="D129" t="s">
        <v>30</v>
      </c>
      <c r="E129" t="s">
        <v>31</v>
      </c>
      <c r="F129" t="s">
        <v>1231</v>
      </c>
      <c r="G129" t="s">
        <v>1232</v>
      </c>
      <c r="H129" t="s">
        <v>9756</v>
      </c>
      <c r="I129" t="s">
        <v>1233</v>
      </c>
      <c r="J129" t="s">
        <v>1277</v>
      </c>
      <c r="K129" t="s">
        <v>32</v>
      </c>
      <c r="L129" t="s">
        <v>32</v>
      </c>
      <c r="M129" t="s">
        <v>43</v>
      </c>
      <c r="N129" t="s">
        <v>44</v>
      </c>
      <c r="O129" t="s">
        <v>1278</v>
      </c>
      <c r="P129" t="s">
        <v>139</v>
      </c>
      <c r="Q129" t="s">
        <v>178</v>
      </c>
      <c r="R129" t="s">
        <v>1279</v>
      </c>
      <c r="S129" s="1" t="s">
        <v>11220</v>
      </c>
      <c r="T129" t="s">
        <v>66</v>
      </c>
      <c r="U129" t="s">
        <v>49</v>
      </c>
      <c r="V129" t="s">
        <v>50</v>
      </c>
      <c r="W129" t="s">
        <v>1280</v>
      </c>
      <c r="X129" s="145">
        <v>23759</v>
      </c>
      <c r="Y129" t="s">
        <v>1281</v>
      </c>
      <c r="Z129"/>
      <c r="AA129"/>
      <c r="AB129" t="s">
        <v>39</v>
      </c>
      <c r="AC129" t="s">
        <v>40</v>
      </c>
      <c r="AD129" t="s">
        <v>41</v>
      </c>
      <c r="AE129"/>
    </row>
    <row r="130" spans="1:31" ht="15" x14ac:dyDescent="0.25">
      <c r="A130" s="1" t="s">
        <v>1282</v>
      </c>
      <c r="B130" t="s">
        <v>28</v>
      </c>
      <c r="C130" t="s">
        <v>29</v>
      </c>
      <c r="D130" t="s">
        <v>30</v>
      </c>
      <c r="E130" t="s">
        <v>31</v>
      </c>
      <c r="F130" t="s">
        <v>1231</v>
      </c>
      <c r="G130" t="s">
        <v>1232</v>
      </c>
      <c r="H130" t="s">
        <v>9756</v>
      </c>
      <c r="I130" t="s">
        <v>1233</v>
      </c>
      <c r="J130" t="s">
        <v>1282</v>
      </c>
      <c r="K130" t="s">
        <v>32</v>
      </c>
      <c r="L130" t="s">
        <v>32</v>
      </c>
      <c r="M130" t="s">
        <v>43</v>
      </c>
      <c r="N130" t="s">
        <v>63</v>
      </c>
      <c r="O130" t="s">
        <v>11221</v>
      </c>
      <c r="P130" t="s">
        <v>79</v>
      </c>
      <c r="Q130" t="s">
        <v>612</v>
      </c>
      <c r="R130" t="s">
        <v>2956</v>
      </c>
      <c r="S130" s="1" t="s">
        <v>11222</v>
      </c>
      <c r="T130" t="s">
        <v>66</v>
      </c>
      <c r="U130" t="s">
        <v>49</v>
      </c>
      <c r="V130" t="s">
        <v>50</v>
      </c>
      <c r="W130" t="s">
        <v>8780</v>
      </c>
      <c r="X130" s="145">
        <v>23751</v>
      </c>
      <c r="Y130" t="s">
        <v>8781</v>
      </c>
      <c r="Z130" s="145">
        <v>43434</v>
      </c>
      <c r="AA130" s="145">
        <v>43463</v>
      </c>
      <c r="AB130" t="s">
        <v>310</v>
      </c>
      <c r="AC130" t="s">
        <v>68</v>
      </c>
      <c r="AD130" t="s">
        <v>41</v>
      </c>
      <c r="AE130"/>
    </row>
    <row r="131" spans="1:31" ht="15" x14ac:dyDescent="0.25">
      <c r="A131" s="1" t="s">
        <v>1282</v>
      </c>
      <c r="B131" t="s">
        <v>28</v>
      </c>
      <c r="C131" t="s">
        <v>29</v>
      </c>
      <c r="D131" t="s">
        <v>30</v>
      </c>
      <c r="E131" t="s">
        <v>31</v>
      </c>
      <c r="F131" t="s">
        <v>1231</v>
      </c>
      <c r="G131" t="s">
        <v>1232</v>
      </c>
      <c r="H131" t="s">
        <v>9756</v>
      </c>
      <c r="I131" t="s">
        <v>1233</v>
      </c>
      <c r="J131" t="s">
        <v>1282</v>
      </c>
      <c r="K131" t="s">
        <v>32</v>
      </c>
      <c r="L131" t="s">
        <v>32</v>
      </c>
      <c r="M131" t="s">
        <v>43</v>
      </c>
      <c r="N131" t="s">
        <v>44</v>
      </c>
      <c r="O131" t="s">
        <v>1283</v>
      </c>
      <c r="P131" t="s">
        <v>591</v>
      </c>
      <c r="Q131" t="s">
        <v>126</v>
      </c>
      <c r="R131" t="s">
        <v>1284</v>
      </c>
      <c r="S131" s="1" t="s">
        <v>11223</v>
      </c>
      <c r="T131" t="s">
        <v>53</v>
      </c>
      <c r="U131" t="s">
        <v>49</v>
      </c>
      <c r="V131" t="s">
        <v>311</v>
      </c>
      <c r="W131" t="s">
        <v>1285</v>
      </c>
      <c r="X131" s="145">
        <v>20004</v>
      </c>
      <c r="Y131" t="s">
        <v>1286</v>
      </c>
      <c r="Z131" s="145">
        <v>43434</v>
      </c>
      <c r="AA131" s="145">
        <v>43463</v>
      </c>
      <c r="AB131" t="s">
        <v>39</v>
      </c>
      <c r="AC131" t="s">
        <v>40</v>
      </c>
      <c r="AD131" t="s">
        <v>41</v>
      </c>
      <c r="AE131"/>
    </row>
    <row r="132" spans="1:31" ht="15" x14ac:dyDescent="0.25">
      <c r="A132" s="1" t="s">
        <v>1287</v>
      </c>
      <c r="B132" t="s">
        <v>28</v>
      </c>
      <c r="C132" t="s">
        <v>29</v>
      </c>
      <c r="D132" t="s">
        <v>30</v>
      </c>
      <c r="E132" t="s">
        <v>31</v>
      </c>
      <c r="F132" t="s">
        <v>1231</v>
      </c>
      <c r="G132" t="s">
        <v>1232</v>
      </c>
      <c r="H132" t="s">
        <v>9756</v>
      </c>
      <c r="I132" t="s">
        <v>1233</v>
      </c>
      <c r="J132" t="s">
        <v>1287</v>
      </c>
      <c r="K132" t="s">
        <v>32</v>
      </c>
      <c r="L132" t="s">
        <v>32</v>
      </c>
      <c r="M132" t="s">
        <v>43</v>
      </c>
      <c r="N132" t="s">
        <v>63</v>
      </c>
      <c r="O132" t="s">
        <v>1288</v>
      </c>
      <c r="P132" t="s">
        <v>428</v>
      </c>
      <c r="Q132" t="s">
        <v>78</v>
      </c>
      <c r="R132" t="s">
        <v>7917</v>
      </c>
      <c r="S132" s="1" t="s">
        <v>11224</v>
      </c>
      <c r="T132" t="s">
        <v>66</v>
      </c>
      <c r="U132" t="s">
        <v>49</v>
      </c>
      <c r="V132" t="s">
        <v>50</v>
      </c>
      <c r="W132" t="s">
        <v>7918</v>
      </c>
      <c r="X132" s="145">
        <v>30598</v>
      </c>
      <c r="Y132" t="s">
        <v>7919</v>
      </c>
      <c r="Z132" s="145">
        <v>43160</v>
      </c>
      <c r="AA132" s="145">
        <v>43465</v>
      </c>
      <c r="AB132" t="s">
        <v>310</v>
      </c>
      <c r="AC132" t="s">
        <v>68</v>
      </c>
      <c r="AD132" t="s">
        <v>41</v>
      </c>
      <c r="AE132"/>
    </row>
    <row r="133" spans="1:31" ht="15" x14ac:dyDescent="0.25">
      <c r="A133" s="1" t="s">
        <v>1287</v>
      </c>
      <c r="B133" t="s">
        <v>28</v>
      </c>
      <c r="C133" t="s">
        <v>29</v>
      </c>
      <c r="D133" t="s">
        <v>30</v>
      </c>
      <c r="E133" t="s">
        <v>31</v>
      </c>
      <c r="F133" t="s">
        <v>1231</v>
      </c>
      <c r="G133" t="s">
        <v>1232</v>
      </c>
      <c r="H133" t="s">
        <v>9756</v>
      </c>
      <c r="I133" t="s">
        <v>1233</v>
      </c>
      <c r="J133" t="s">
        <v>1287</v>
      </c>
      <c r="K133" t="s">
        <v>32</v>
      </c>
      <c r="L133" t="s">
        <v>32</v>
      </c>
      <c r="M133" t="s">
        <v>43</v>
      </c>
      <c r="N133" t="s">
        <v>44</v>
      </c>
      <c r="O133" t="s">
        <v>54</v>
      </c>
      <c r="P133" t="s">
        <v>64</v>
      </c>
      <c r="Q133" t="s">
        <v>352</v>
      </c>
      <c r="R133" t="s">
        <v>1242</v>
      </c>
      <c r="S133" s="1" t="s">
        <v>11209</v>
      </c>
      <c r="T133" t="s">
        <v>37</v>
      </c>
      <c r="U133" t="s">
        <v>49</v>
      </c>
      <c r="V133" t="s">
        <v>840</v>
      </c>
      <c r="W133" t="s">
        <v>1243</v>
      </c>
      <c r="X133" s="145">
        <v>22870</v>
      </c>
      <c r="Y133" t="s">
        <v>1244</v>
      </c>
      <c r="Z133" s="145">
        <v>43160</v>
      </c>
      <c r="AA133" s="145">
        <v>43465</v>
      </c>
      <c r="AB133" t="s">
        <v>39</v>
      </c>
      <c r="AC133" t="s">
        <v>40</v>
      </c>
      <c r="AD133" t="s">
        <v>41</v>
      </c>
      <c r="AE133"/>
    </row>
    <row r="134" spans="1:31" ht="15" x14ac:dyDescent="0.25">
      <c r="A134" s="1" t="s">
        <v>1291</v>
      </c>
      <c r="B134" t="s">
        <v>28</v>
      </c>
      <c r="C134" t="s">
        <v>29</v>
      </c>
      <c r="D134" t="s">
        <v>30</v>
      </c>
      <c r="E134" t="s">
        <v>31</v>
      </c>
      <c r="F134" t="s">
        <v>1231</v>
      </c>
      <c r="G134" t="s">
        <v>1232</v>
      </c>
      <c r="H134" t="s">
        <v>9756</v>
      </c>
      <c r="I134" t="s">
        <v>1233</v>
      </c>
      <c r="J134" t="s">
        <v>1291</v>
      </c>
      <c r="K134" t="s">
        <v>32</v>
      </c>
      <c r="L134" t="s">
        <v>32</v>
      </c>
      <c r="M134" t="s">
        <v>43</v>
      </c>
      <c r="N134" t="s">
        <v>44</v>
      </c>
      <c r="O134" t="s">
        <v>1292</v>
      </c>
      <c r="P134" t="s">
        <v>263</v>
      </c>
      <c r="Q134" t="s">
        <v>918</v>
      </c>
      <c r="R134" t="s">
        <v>1293</v>
      </c>
      <c r="S134" s="1" t="s">
        <v>11225</v>
      </c>
      <c r="T134" t="s">
        <v>48</v>
      </c>
      <c r="U134" t="s">
        <v>49</v>
      </c>
      <c r="V134" t="s">
        <v>50</v>
      </c>
      <c r="W134" t="s">
        <v>1294</v>
      </c>
      <c r="X134" s="145">
        <v>26502</v>
      </c>
      <c r="Y134" t="s">
        <v>1295</v>
      </c>
      <c r="Z134"/>
      <c r="AA134"/>
      <c r="AB134" t="s">
        <v>39</v>
      </c>
      <c r="AC134" t="s">
        <v>40</v>
      </c>
      <c r="AD134" t="s">
        <v>41</v>
      </c>
      <c r="AE134"/>
    </row>
    <row r="135" spans="1:31" ht="15" x14ac:dyDescent="0.25">
      <c r="A135" s="1" t="s">
        <v>1296</v>
      </c>
      <c r="B135" t="s">
        <v>28</v>
      </c>
      <c r="C135" t="s">
        <v>29</v>
      </c>
      <c r="D135" t="s">
        <v>30</v>
      </c>
      <c r="E135" t="s">
        <v>31</v>
      </c>
      <c r="F135" t="s">
        <v>1231</v>
      </c>
      <c r="G135" t="s">
        <v>1232</v>
      </c>
      <c r="H135" t="s">
        <v>9756</v>
      </c>
      <c r="I135" t="s">
        <v>1233</v>
      </c>
      <c r="J135" t="s">
        <v>1296</v>
      </c>
      <c r="K135" t="s">
        <v>32</v>
      </c>
      <c r="L135" t="s">
        <v>32</v>
      </c>
      <c r="M135" t="s">
        <v>43</v>
      </c>
      <c r="N135" t="s">
        <v>44</v>
      </c>
      <c r="O135" t="s">
        <v>54</v>
      </c>
      <c r="P135" t="s">
        <v>78</v>
      </c>
      <c r="Q135" t="s">
        <v>621</v>
      </c>
      <c r="R135" t="s">
        <v>1297</v>
      </c>
      <c r="S135" s="1" t="s">
        <v>11226</v>
      </c>
      <c r="T135" t="s">
        <v>53</v>
      </c>
      <c r="U135" t="s">
        <v>49</v>
      </c>
      <c r="V135" t="s">
        <v>50</v>
      </c>
      <c r="W135" t="s">
        <v>1298</v>
      </c>
      <c r="X135" s="145">
        <v>24279</v>
      </c>
      <c r="Y135" t="s">
        <v>1299</v>
      </c>
      <c r="Z135"/>
      <c r="AA135"/>
      <c r="AB135" t="s">
        <v>39</v>
      </c>
      <c r="AC135" t="s">
        <v>40</v>
      </c>
      <c r="AD135" t="s">
        <v>41</v>
      </c>
      <c r="AE135"/>
    </row>
    <row r="136" spans="1:31" ht="15" x14ac:dyDescent="0.25">
      <c r="A136" s="1" t="s">
        <v>1300</v>
      </c>
      <c r="B136" t="s">
        <v>28</v>
      </c>
      <c r="C136" t="s">
        <v>29</v>
      </c>
      <c r="D136" t="s">
        <v>30</v>
      </c>
      <c r="E136" t="s">
        <v>31</v>
      </c>
      <c r="F136" t="s">
        <v>1231</v>
      </c>
      <c r="G136" t="s">
        <v>1232</v>
      </c>
      <c r="H136" t="s">
        <v>9756</v>
      </c>
      <c r="I136" t="s">
        <v>1233</v>
      </c>
      <c r="J136" t="s">
        <v>1300</v>
      </c>
      <c r="K136" t="s">
        <v>32</v>
      </c>
      <c r="L136" t="s">
        <v>32</v>
      </c>
      <c r="M136" t="s">
        <v>43</v>
      </c>
      <c r="N136" t="s">
        <v>44</v>
      </c>
      <c r="O136" t="s">
        <v>54</v>
      </c>
      <c r="P136" t="s">
        <v>156</v>
      </c>
      <c r="Q136" t="s">
        <v>522</v>
      </c>
      <c r="R136" t="s">
        <v>1301</v>
      </c>
      <c r="S136" s="1" t="s">
        <v>11227</v>
      </c>
      <c r="T136" t="s">
        <v>53</v>
      </c>
      <c r="U136" t="s">
        <v>49</v>
      </c>
      <c r="V136" t="s">
        <v>50</v>
      </c>
      <c r="W136" t="s">
        <v>1302</v>
      </c>
      <c r="X136" s="145">
        <v>23654</v>
      </c>
      <c r="Y136" t="s">
        <v>1303</v>
      </c>
      <c r="Z136"/>
      <c r="AA136"/>
      <c r="AB136" t="s">
        <v>39</v>
      </c>
      <c r="AC136" t="s">
        <v>40</v>
      </c>
      <c r="AD136" t="s">
        <v>41</v>
      </c>
      <c r="AE136"/>
    </row>
    <row r="137" spans="1:31" ht="15" x14ac:dyDescent="0.25">
      <c r="A137" s="1" t="s">
        <v>1304</v>
      </c>
      <c r="B137" t="s">
        <v>28</v>
      </c>
      <c r="C137" t="s">
        <v>29</v>
      </c>
      <c r="D137" t="s">
        <v>30</v>
      </c>
      <c r="E137" t="s">
        <v>31</v>
      </c>
      <c r="F137" t="s">
        <v>1231</v>
      </c>
      <c r="G137" t="s">
        <v>1232</v>
      </c>
      <c r="H137" t="s">
        <v>9756</v>
      </c>
      <c r="I137" t="s">
        <v>1233</v>
      </c>
      <c r="J137" t="s">
        <v>1304</v>
      </c>
      <c r="K137" t="s">
        <v>32</v>
      </c>
      <c r="L137" t="s">
        <v>32</v>
      </c>
      <c r="M137" t="s">
        <v>43</v>
      </c>
      <c r="N137" t="s">
        <v>44</v>
      </c>
      <c r="O137" t="s">
        <v>54</v>
      </c>
      <c r="P137" t="s">
        <v>608</v>
      </c>
      <c r="Q137" t="s">
        <v>197</v>
      </c>
      <c r="R137" t="s">
        <v>1305</v>
      </c>
      <c r="S137" s="1" t="s">
        <v>11228</v>
      </c>
      <c r="T137" t="s">
        <v>48</v>
      </c>
      <c r="U137" t="s">
        <v>49</v>
      </c>
      <c r="V137" t="s">
        <v>50</v>
      </c>
      <c r="W137" t="s">
        <v>1306</v>
      </c>
      <c r="X137" s="145">
        <v>23395</v>
      </c>
      <c r="Y137" t="s">
        <v>1307</v>
      </c>
      <c r="Z137"/>
      <c r="AA137"/>
      <c r="AB137" t="s">
        <v>39</v>
      </c>
      <c r="AC137" t="s">
        <v>40</v>
      </c>
      <c r="AD137" t="s">
        <v>41</v>
      </c>
      <c r="AE137"/>
    </row>
    <row r="138" spans="1:31" ht="15" x14ac:dyDescent="0.25">
      <c r="A138" s="1" t="s">
        <v>1308</v>
      </c>
      <c r="B138" t="s">
        <v>28</v>
      </c>
      <c r="C138" t="s">
        <v>29</v>
      </c>
      <c r="D138" t="s">
        <v>30</v>
      </c>
      <c r="E138" t="s">
        <v>31</v>
      </c>
      <c r="F138" t="s">
        <v>1231</v>
      </c>
      <c r="G138" t="s">
        <v>1232</v>
      </c>
      <c r="H138" t="s">
        <v>9756</v>
      </c>
      <c r="I138" t="s">
        <v>1233</v>
      </c>
      <c r="J138" t="s">
        <v>1308</v>
      </c>
      <c r="K138" t="s">
        <v>32</v>
      </c>
      <c r="L138" t="s">
        <v>32</v>
      </c>
      <c r="M138" t="s">
        <v>43</v>
      </c>
      <c r="N138" t="s">
        <v>44</v>
      </c>
      <c r="O138" t="s">
        <v>1309</v>
      </c>
      <c r="P138" t="s">
        <v>780</v>
      </c>
      <c r="Q138" t="s">
        <v>110</v>
      </c>
      <c r="R138" t="s">
        <v>1310</v>
      </c>
      <c r="S138" s="1" t="s">
        <v>11229</v>
      </c>
      <c r="T138" t="s">
        <v>53</v>
      </c>
      <c r="U138" t="s">
        <v>49</v>
      </c>
      <c r="V138" t="s">
        <v>50</v>
      </c>
      <c r="W138" t="s">
        <v>1311</v>
      </c>
      <c r="X138" s="145">
        <v>29202</v>
      </c>
      <c r="Y138" t="s">
        <v>1312</v>
      </c>
      <c r="Z138" s="145">
        <v>42795</v>
      </c>
      <c r="AA138"/>
      <c r="AB138" t="s">
        <v>39</v>
      </c>
      <c r="AC138" t="s">
        <v>40</v>
      </c>
      <c r="AD138" t="s">
        <v>41</v>
      </c>
      <c r="AE138"/>
    </row>
    <row r="139" spans="1:31" ht="15" x14ac:dyDescent="0.25">
      <c r="A139" s="1" t="s">
        <v>1313</v>
      </c>
      <c r="B139" t="s">
        <v>28</v>
      </c>
      <c r="C139" t="s">
        <v>29</v>
      </c>
      <c r="D139" t="s">
        <v>30</v>
      </c>
      <c r="E139" t="s">
        <v>31</v>
      </c>
      <c r="F139" t="s">
        <v>1231</v>
      </c>
      <c r="G139" t="s">
        <v>1232</v>
      </c>
      <c r="H139" t="s">
        <v>9756</v>
      </c>
      <c r="I139" t="s">
        <v>1233</v>
      </c>
      <c r="J139" t="s">
        <v>1313</v>
      </c>
      <c r="K139" t="s">
        <v>32</v>
      </c>
      <c r="L139" t="s">
        <v>80</v>
      </c>
      <c r="M139" t="s">
        <v>80</v>
      </c>
      <c r="N139" t="s">
        <v>44</v>
      </c>
      <c r="O139" t="s">
        <v>54</v>
      </c>
      <c r="P139" t="s">
        <v>740</v>
      </c>
      <c r="Q139" t="s">
        <v>457</v>
      </c>
      <c r="R139" t="s">
        <v>1314</v>
      </c>
      <c r="S139" s="1" t="s">
        <v>11230</v>
      </c>
      <c r="T139" t="s">
        <v>42</v>
      </c>
      <c r="U139" t="s">
        <v>49</v>
      </c>
      <c r="V139" t="s">
        <v>50</v>
      </c>
      <c r="W139" t="s">
        <v>1315</v>
      </c>
      <c r="X139" s="145">
        <v>20172</v>
      </c>
      <c r="Y139" t="s">
        <v>1316</v>
      </c>
      <c r="Z139"/>
      <c r="AA139"/>
      <c r="AB139" t="s">
        <v>39</v>
      </c>
      <c r="AC139" t="s">
        <v>83</v>
      </c>
      <c r="AD139" t="s">
        <v>41</v>
      </c>
      <c r="AE139"/>
    </row>
    <row r="140" spans="1:31" ht="15" x14ac:dyDescent="0.25">
      <c r="A140" s="1" t="s">
        <v>1317</v>
      </c>
      <c r="B140" t="s">
        <v>28</v>
      </c>
      <c r="C140" t="s">
        <v>29</v>
      </c>
      <c r="D140" t="s">
        <v>30</v>
      </c>
      <c r="E140" t="s">
        <v>31</v>
      </c>
      <c r="F140" t="s">
        <v>1231</v>
      </c>
      <c r="G140" t="s">
        <v>1232</v>
      </c>
      <c r="H140" t="s">
        <v>9756</v>
      </c>
      <c r="I140" t="s">
        <v>1233</v>
      </c>
      <c r="J140" t="s">
        <v>1317</v>
      </c>
      <c r="K140" t="s">
        <v>32</v>
      </c>
      <c r="L140" t="s">
        <v>80</v>
      </c>
      <c r="M140" t="s">
        <v>80</v>
      </c>
      <c r="N140" t="s">
        <v>44</v>
      </c>
      <c r="O140" t="s">
        <v>54</v>
      </c>
      <c r="P140" t="s">
        <v>62</v>
      </c>
      <c r="Q140" t="s">
        <v>69</v>
      </c>
      <c r="R140" t="s">
        <v>1318</v>
      </c>
      <c r="S140" s="1" t="s">
        <v>11231</v>
      </c>
      <c r="T140" t="s">
        <v>42</v>
      </c>
      <c r="U140" t="s">
        <v>49</v>
      </c>
      <c r="V140" t="s">
        <v>50</v>
      </c>
      <c r="W140" t="s">
        <v>1319</v>
      </c>
      <c r="X140" s="145">
        <v>25249</v>
      </c>
      <c r="Y140" t="s">
        <v>1320</v>
      </c>
      <c r="Z140"/>
      <c r="AA140"/>
      <c r="AB140" t="s">
        <v>39</v>
      </c>
      <c r="AC140" t="s">
        <v>83</v>
      </c>
      <c r="AD140" t="s">
        <v>41</v>
      </c>
      <c r="AE140"/>
    </row>
    <row r="141" spans="1:31" ht="15" x14ac:dyDescent="0.25">
      <c r="A141" s="1" t="s">
        <v>1321</v>
      </c>
      <c r="B141" t="s">
        <v>28</v>
      </c>
      <c r="C141" t="s">
        <v>29</v>
      </c>
      <c r="D141" t="s">
        <v>30</v>
      </c>
      <c r="E141" t="s">
        <v>31</v>
      </c>
      <c r="F141" t="s">
        <v>1231</v>
      </c>
      <c r="G141" t="s">
        <v>1232</v>
      </c>
      <c r="H141" t="s">
        <v>9756</v>
      </c>
      <c r="I141" t="s">
        <v>1233</v>
      </c>
      <c r="J141" t="s">
        <v>1321</v>
      </c>
      <c r="K141" t="s">
        <v>93</v>
      </c>
      <c r="L141" t="s">
        <v>745</v>
      </c>
      <c r="M141" t="s">
        <v>844</v>
      </c>
      <c r="N141" t="s">
        <v>44</v>
      </c>
      <c r="O141" t="s">
        <v>54</v>
      </c>
      <c r="P141" t="s">
        <v>110</v>
      </c>
      <c r="Q141" t="s">
        <v>1322</v>
      </c>
      <c r="R141" t="s">
        <v>725</v>
      </c>
      <c r="S141" s="1" t="s">
        <v>11232</v>
      </c>
      <c r="T141" t="s">
        <v>792</v>
      </c>
      <c r="U141" t="s">
        <v>38</v>
      </c>
      <c r="V141" t="s">
        <v>50</v>
      </c>
      <c r="W141" t="s">
        <v>1323</v>
      </c>
      <c r="X141" s="145">
        <v>20194</v>
      </c>
      <c r="Y141" t="s">
        <v>1324</v>
      </c>
      <c r="Z141"/>
      <c r="AA141"/>
      <c r="AB141" t="s">
        <v>39</v>
      </c>
      <c r="AC141" t="s">
        <v>98</v>
      </c>
      <c r="AD141" t="s">
        <v>41</v>
      </c>
      <c r="AE141"/>
    </row>
    <row r="142" spans="1:31" ht="15" x14ac:dyDescent="0.25">
      <c r="A142" s="1" t="s">
        <v>1325</v>
      </c>
      <c r="B142" t="s">
        <v>28</v>
      </c>
      <c r="C142" t="s">
        <v>29</v>
      </c>
      <c r="D142" t="s">
        <v>30</v>
      </c>
      <c r="E142" t="s">
        <v>31</v>
      </c>
      <c r="F142" t="s">
        <v>1231</v>
      </c>
      <c r="G142" t="s">
        <v>1232</v>
      </c>
      <c r="H142" t="s">
        <v>9756</v>
      </c>
      <c r="I142" t="s">
        <v>1233</v>
      </c>
      <c r="J142" t="s">
        <v>1325</v>
      </c>
      <c r="K142" t="s">
        <v>93</v>
      </c>
      <c r="L142" t="s">
        <v>94</v>
      </c>
      <c r="M142" t="s">
        <v>748</v>
      </c>
      <c r="N142" t="s">
        <v>44</v>
      </c>
      <c r="O142" t="s">
        <v>54</v>
      </c>
      <c r="P142" t="s">
        <v>683</v>
      </c>
      <c r="Q142" t="s">
        <v>297</v>
      </c>
      <c r="R142" t="s">
        <v>655</v>
      </c>
      <c r="S142" s="1" t="s">
        <v>11233</v>
      </c>
      <c r="T142" t="s">
        <v>103</v>
      </c>
      <c r="U142" t="s">
        <v>38</v>
      </c>
      <c r="V142" t="s">
        <v>50</v>
      </c>
      <c r="W142" t="s">
        <v>1326</v>
      </c>
      <c r="X142" s="145">
        <v>22372</v>
      </c>
      <c r="Y142" t="s">
        <v>1327</v>
      </c>
      <c r="Z142"/>
      <c r="AA142"/>
      <c r="AB142" t="s">
        <v>39</v>
      </c>
      <c r="AC142" t="s">
        <v>98</v>
      </c>
      <c r="AD142" t="s">
        <v>41</v>
      </c>
      <c r="AE142"/>
    </row>
    <row r="143" spans="1:31" ht="15" x14ac:dyDescent="0.25">
      <c r="A143" s="1" t="s">
        <v>1328</v>
      </c>
      <c r="B143" t="s">
        <v>28</v>
      </c>
      <c r="C143" t="s">
        <v>29</v>
      </c>
      <c r="D143" t="s">
        <v>30</v>
      </c>
      <c r="E143" t="s">
        <v>31</v>
      </c>
      <c r="F143" t="s">
        <v>1231</v>
      </c>
      <c r="G143" t="s">
        <v>1232</v>
      </c>
      <c r="H143" t="s">
        <v>9756</v>
      </c>
      <c r="I143" t="s">
        <v>1233</v>
      </c>
      <c r="J143" t="s">
        <v>1328</v>
      </c>
      <c r="K143" t="s">
        <v>93</v>
      </c>
      <c r="L143" t="s">
        <v>94</v>
      </c>
      <c r="M143" t="s">
        <v>1329</v>
      </c>
      <c r="N143" t="s">
        <v>44</v>
      </c>
      <c r="O143" t="s">
        <v>54</v>
      </c>
      <c r="P143" t="s">
        <v>403</v>
      </c>
      <c r="Q143" t="s">
        <v>130</v>
      </c>
      <c r="R143" t="s">
        <v>851</v>
      </c>
      <c r="S143" s="1" t="s">
        <v>11234</v>
      </c>
      <c r="T143" t="s">
        <v>318</v>
      </c>
      <c r="U143" t="s">
        <v>38</v>
      </c>
      <c r="V143" t="s">
        <v>50</v>
      </c>
      <c r="W143" t="s">
        <v>1330</v>
      </c>
      <c r="X143" s="145">
        <v>23659</v>
      </c>
      <c r="Y143" t="s">
        <v>1331</v>
      </c>
      <c r="Z143"/>
      <c r="AA143"/>
      <c r="AB143" t="s">
        <v>39</v>
      </c>
      <c r="AC143" t="s">
        <v>98</v>
      </c>
      <c r="AD143" t="s">
        <v>41</v>
      </c>
      <c r="AE143"/>
    </row>
    <row r="144" spans="1:31" ht="15" x14ac:dyDescent="0.25">
      <c r="A144" s="1" t="s">
        <v>1332</v>
      </c>
      <c r="B144" t="s">
        <v>28</v>
      </c>
      <c r="C144" t="s">
        <v>29</v>
      </c>
      <c r="D144" t="s">
        <v>30</v>
      </c>
      <c r="E144" t="s">
        <v>31</v>
      </c>
      <c r="F144" t="s">
        <v>1231</v>
      </c>
      <c r="G144" t="s">
        <v>1232</v>
      </c>
      <c r="H144" t="s">
        <v>9756</v>
      </c>
      <c r="I144" t="s">
        <v>1233</v>
      </c>
      <c r="J144" t="s">
        <v>1332</v>
      </c>
      <c r="K144" t="s">
        <v>93</v>
      </c>
      <c r="L144" t="s">
        <v>94</v>
      </c>
      <c r="M144" t="s">
        <v>95</v>
      </c>
      <c r="N144" t="s">
        <v>44</v>
      </c>
      <c r="O144" t="s">
        <v>1333</v>
      </c>
      <c r="P144" t="s">
        <v>110</v>
      </c>
      <c r="Q144" t="s">
        <v>335</v>
      </c>
      <c r="R144" t="s">
        <v>1023</v>
      </c>
      <c r="S144" s="1" t="s">
        <v>11235</v>
      </c>
      <c r="T144" t="s">
        <v>151</v>
      </c>
      <c r="U144" t="s">
        <v>38</v>
      </c>
      <c r="V144" t="s">
        <v>50</v>
      </c>
      <c r="W144" t="s">
        <v>1334</v>
      </c>
      <c r="X144" s="145">
        <v>22733</v>
      </c>
      <c r="Y144" t="s">
        <v>1335</v>
      </c>
      <c r="Z144" s="145">
        <v>42419</v>
      </c>
      <c r="AA144" s="145">
        <v>42735</v>
      </c>
      <c r="AB144" t="s">
        <v>39</v>
      </c>
      <c r="AC144" t="s">
        <v>98</v>
      </c>
      <c r="AD144" t="s">
        <v>41</v>
      </c>
      <c r="AE144"/>
    </row>
    <row r="145" spans="1:31" ht="15" x14ac:dyDescent="0.25">
      <c r="A145" s="1" t="s">
        <v>1336</v>
      </c>
      <c r="B145" t="s">
        <v>28</v>
      </c>
      <c r="C145" t="s">
        <v>29</v>
      </c>
      <c r="D145" t="s">
        <v>30</v>
      </c>
      <c r="E145" t="s">
        <v>31</v>
      </c>
      <c r="F145" t="s">
        <v>1231</v>
      </c>
      <c r="G145" t="s">
        <v>1232</v>
      </c>
      <c r="H145" t="s">
        <v>9756</v>
      </c>
      <c r="I145" t="s">
        <v>1233</v>
      </c>
      <c r="J145" t="s">
        <v>1336</v>
      </c>
      <c r="K145" t="s">
        <v>93</v>
      </c>
      <c r="L145" t="s">
        <v>94</v>
      </c>
      <c r="M145" t="s">
        <v>95</v>
      </c>
      <c r="N145" t="s">
        <v>44</v>
      </c>
      <c r="O145" t="s">
        <v>1337</v>
      </c>
      <c r="P145" t="s">
        <v>78</v>
      </c>
      <c r="Q145" t="s">
        <v>294</v>
      </c>
      <c r="R145" t="s">
        <v>1338</v>
      </c>
      <c r="S145" s="1" t="s">
        <v>11236</v>
      </c>
      <c r="T145" t="s">
        <v>97</v>
      </c>
      <c r="U145" t="s">
        <v>38</v>
      </c>
      <c r="V145" t="s">
        <v>50</v>
      </c>
      <c r="W145" t="s">
        <v>1339</v>
      </c>
      <c r="X145" s="145">
        <v>18635</v>
      </c>
      <c r="Y145" t="s">
        <v>1340</v>
      </c>
      <c r="Z145"/>
      <c r="AA145"/>
      <c r="AB145" t="s">
        <v>39</v>
      </c>
      <c r="AC145" t="s">
        <v>98</v>
      </c>
      <c r="AD145" t="s">
        <v>41</v>
      </c>
      <c r="AE145"/>
    </row>
    <row r="146" spans="1:31" ht="15" x14ac:dyDescent="0.25">
      <c r="A146" s="1" t="s">
        <v>1341</v>
      </c>
      <c r="B146" t="s">
        <v>28</v>
      </c>
      <c r="C146" t="s">
        <v>29</v>
      </c>
      <c r="D146" t="s">
        <v>30</v>
      </c>
      <c r="E146" t="s">
        <v>31</v>
      </c>
      <c r="F146" t="s">
        <v>1231</v>
      </c>
      <c r="G146" t="s">
        <v>1232</v>
      </c>
      <c r="H146" t="s">
        <v>9756</v>
      </c>
      <c r="I146" t="s">
        <v>1233</v>
      </c>
      <c r="J146" t="s">
        <v>1341</v>
      </c>
      <c r="K146" t="s">
        <v>93</v>
      </c>
      <c r="L146" t="s">
        <v>94</v>
      </c>
      <c r="M146" t="s">
        <v>1329</v>
      </c>
      <c r="N146" t="s">
        <v>44</v>
      </c>
      <c r="O146" t="s">
        <v>1342</v>
      </c>
      <c r="P146" t="s">
        <v>1343</v>
      </c>
      <c r="Q146" t="s">
        <v>431</v>
      </c>
      <c r="R146" t="s">
        <v>1344</v>
      </c>
      <c r="S146" s="1" t="s">
        <v>11237</v>
      </c>
      <c r="T146" t="s">
        <v>196</v>
      </c>
      <c r="U146" t="s">
        <v>38</v>
      </c>
      <c r="V146" t="s">
        <v>50</v>
      </c>
      <c r="W146" t="s">
        <v>1345</v>
      </c>
      <c r="X146" s="145">
        <v>20790</v>
      </c>
      <c r="Y146" t="s">
        <v>1346</v>
      </c>
      <c r="Z146"/>
      <c r="AA146"/>
      <c r="AB146" t="s">
        <v>39</v>
      </c>
      <c r="AC146" t="s">
        <v>98</v>
      </c>
      <c r="AD146" t="s">
        <v>41</v>
      </c>
      <c r="AE146"/>
    </row>
    <row r="147" spans="1:31" ht="15" x14ac:dyDescent="0.25">
      <c r="A147" s="1" t="s">
        <v>1350</v>
      </c>
      <c r="B147" t="s">
        <v>28</v>
      </c>
      <c r="C147" t="s">
        <v>29</v>
      </c>
      <c r="D147" t="s">
        <v>30</v>
      </c>
      <c r="E147" t="s">
        <v>31</v>
      </c>
      <c r="F147" t="s">
        <v>1347</v>
      </c>
      <c r="G147" t="s">
        <v>1348</v>
      </c>
      <c r="H147" t="s">
        <v>9756</v>
      </c>
      <c r="I147" t="s">
        <v>1349</v>
      </c>
      <c r="J147" t="s">
        <v>1350</v>
      </c>
      <c r="K147" t="s">
        <v>32</v>
      </c>
      <c r="L147" t="s">
        <v>33</v>
      </c>
      <c r="M147" t="s">
        <v>34</v>
      </c>
      <c r="N147" t="s">
        <v>35</v>
      </c>
      <c r="O147" t="s">
        <v>1351</v>
      </c>
      <c r="P147" t="s">
        <v>136</v>
      </c>
      <c r="Q147" t="s">
        <v>715</v>
      </c>
      <c r="R147" t="s">
        <v>1352</v>
      </c>
      <c r="S147" s="1" t="s">
        <v>11238</v>
      </c>
      <c r="T147" t="s">
        <v>37</v>
      </c>
      <c r="U147" t="s">
        <v>38</v>
      </c>
      <c r="V147" t="s">
        <v>108</v>
      </c>
      <c r="W147" t="s">
        <v>1353</v>
      </c>
      <c r="X147" s="145">
        <v>22277</v>
      </c>
      <c r="Y147" t="s">
        <v>1354</v>
      </c>
      <c r="Z147" s="145">
        <v>42064</v>
      </c>
      <c r="AA147" s="145">
        <v>43159</v>
      </c>
      <c r="AB147" t="s">
        <v>39</v>
      </c>
      <c r="AC147" t="s">
        <v>40</v>
      </c>
      <c r="AD147" t="s">
        <v>41</v>
      </c>
      <c r="AE147"/>
    </row>
    <row r="148" spans="1:31" ht="15" x14ac:dyDescent="0.25">
      <c r="A148" s="1" t="s">
        <v>1355</v>
      </c>
      <c r="B148" t="s">
        <v>28</v>
      </c>
      <c r="C148" t="s">
        <v>29</v>
      </c>
      <c r="D148" t="s">
        <v>30</v>
      </c>
      <c r="E148" t="s">
        <v>31</v>
      </c>
      <c r="F148" t="s">
        <v>1347</v>
      </c>
      <c r="G148" t="s">
        <v>1348</v>
      </c>
      <c r="H148" t="s">
        <v>9756</v>
      </c>
      <c r="I148" t="s">
        <v>1349</v>
      </c>
      <c r="J148" t="s">
        <v>1355</v>
      </c>
      <c r="K148" t="s">
        <v>32</v>
      </c>
      <c r="L148" t="s">
        <v>33</v>
      </c>
      <c r="M148" t="s">
        <v>734</v>
      </c>
      <c r="N148" t="s">
        <v>724</v>
      </c>
      <c r="O148" t="s">
        <v>9775</v>
      </c>
      <c r="P148" t="s">
        <v>190</v>
      </c>
      <c r="Q148" t="s">
        <v>78</v>
      </c>
      <c r="R148" t="s">
        <v>1362</v>
      </c>
      <c r="S148" s="1" t="s">
        <v>11239</v>
      </c>
      <c r="T148" t="s">
        <v>37</v>
      </c>
      <c r="U148" t="s">
        <v>38</v>
      </c>
      <c r="V148" t="s">
        <v>50</v>
      </c>
      <c r="W148" t="s">
        <v>1363</v>
      </c>
      <c r="X148" s="145">
        <v>23965</v>
      </c>
      <c r="Y148" t="s">
        <v>1364</v>
      </c>
      <c r="Z148" s="145">
        <v>43171</v>
      </c>
      <c r="AA148" s="145">
        <v>43465</v>
      </c>
      <c r="AB148" t="s">
        <v>39</v>
      </c>
      <c r="AC148" t="s">
        <v>40</v>
      </c>
      <c r="AD148" t="s">
        <v>41</v>
      </c>
      <c r="AE148"/>
    </row>
    <row r="149" spans="1:31" ht="15" x14ac:dyDescent="0.25">
      <c r="A149" s="1" t="s">
        <v>1359</v>
      </c>
      <c r="B149" t="s">
        <v>28</v>
      </c>
      <c r="C149" t="s">
        <v>29</v>
      </c>
      <c r="D149" t="s">
        <v>30</v>
      </c>
      <c r="E149" t="s">
        <v>31</v>
      </c>
      <c r="F149" t="s">
        <v>1347</v>
      </c>
      <c r="G149" t="s">
        <v>1348</v>
      </c>
      <c r="H149" t="s">
        <v>9756</v>
      </c>
      <c r="I149" t="s">
        <v>1349</v>
      </c>
      <c r="J149" t="s">
        <v>1359</v>
      </c>
      <c r="K149" t="s">
        <v>32</v>
      </c>
      <c r="L149" t="s">
        <v>1239</v>
      </c>
      <c r="M149" t="s">
        <v>1360</v>
      </c>
      <c r="N149" t="s">
        <v>724</v>
      </c>
      <c r="O149" t="s">
        <v>1361</v>
      </c>
      <c r="P149" t="s">
        <v>681</v>
      </c>
      <c r="Q149" t="s">
        <v>280</v>
      </c>
      <c r="R149" t="s">
        <v>1465</v>
      </c>
      <c r="S149" s="1" t="s">
        <v>11240</v>
      </c>
      <c r="T149" t="s">
        <v>61</v>
      </c>
      <c r="U149" t="s">
        <v>38</v>
      </c>
      <c r="V149" t="s">
        <v>50</v>
      </c>
      <c r="W149" t="s">
        <v>1466</v>
      </c>
      <c r="X149" s="145">
        <v>24201</v>
      </c>
      <c r="Y149" t="s">
        <v>1467</v>
      </c>
      <c r="Z149" s="145">
        <v>43160</v>
      </c>
      <c r="AA149" s="145">
        <v>43465</v>
      </c>
      <c r="AB149" t="s">
        <v>39</v>
      </c>
      <c r="AC149" t="s">
        <v>40</v>
      </c>
      <c r="AD149" t="s">
        <v>41</v>
      </c>
      <c r="AE149"/>
    </row>
    <row r="150" spans="1:31" ht="15" x14ac:dyDescent="0.25">
      <c r="A150" s="1" t="s">
        <v>1365</v>
      </c>
      <c r="B150" t="s">
        <v>28</v>
      </c>
      <c r="C150" t="s">
        <v>29</v>
      </c>
      <c r="D150" t="s">
        <v>30</v>
      </c>
      <c r="E150" t="s">
        <v>31</v>
      </c>
      <c r="F150" t="s">
        <v>1347</v>
      </c>
      <c r="G150" t="s">
        <v>1348</v>
      </c>
      <c r="H150" t="s">
        <v>9756</v>
      </c>
      <c r="I150" t="s">
        <v>1349</v>
      </c>
      <c r="J150" t="s">
        <v>1365</v>
      </c>
      <c r="K150" t="s">
        <v>32</v>
      </c>
      <c r="L150" t="s">
        <v>1239</v>
      </c>
      <c r="M150" t="s">
        <v>1360</v>
      </c>
      <c r="N150" t="s">
        <v>724</v>
      </c>
      <c r="O150" t="s">
        <v>1366</v>
      </c>
      <c r="P150" t="s">
        <v>327</v>
      </c>
      <c r="Q150" t="s">
        <v>836</v>
      </c>
      <c r="R150" t="s">
        <v>1367</v>
      </c>
      <c r="S150" s="1" t="s">
        <v>11241</v>
      </c>
      <c r="T150" t="s">
        <v>48</v>
      </c>
      <c r="U150" t="s">
        <v>38</v>
      </c>
      <c r="V150" t="s">
        <v>50</v>
      </c>
      <c r="W150" t="s">
        <v>1368</v>
      </c>
      <c r="X150" s="145">
        <v>22517</v>
      </c>
      <c r="Y150" t="s">
        <v>1369</v>
      </c>
      <c r="Z150" s="145">
        <v>43160</v>
      </c>
      <c r="AA150" s="145">
        <v>43465</v>
      </c>
      <c r="AB150" t="s">
        <v>39</v>
      </c>
      <c r="AC150" t="s">
        <v>40</v>
      </c>
      <c r="AD150" t="s">
        <v>41</v>
      </c>
      <c r="AE150"/>
    </row>
    <row r="151" spans="1:31" ht="15" x14ac:dyDescent="0.25">
      <c r="A151" s="1" t="s">
        <v>1370</v>
      </c>
      <c r="B151" t="s">
        <v>28</v>
      </c>
      <c r="C151" t="s">
        <v>29</v>
      </c>
      <c r="D151" t="s">
        <v>30</v>
      </c>
      <c r="E151" t="s">
        <v>31</v>
      </c>
      <c r="F151" t="s">
        <v>1347</v>
      </c>
      <c r="G151" t="s">
        <v>1348</v>
      </c>
      <c r="H151" t="s">
        <v>9756</v>
      </c>
      <c r="I151" t="s">
        <v>1349</v>
      </c>
      <c r="J151" t="s">
        <v>1370</v>
      </c>
      <c r="K151" t="s">
        <v>32</v>
      </c>
      <c r="L151" t="s">
        <v>1239</v>
      </c>
      <c r="M151" t="s">
        <v>1240</v>
      </c>
      <c r="N151" t="s">
        <v>724</v>
      </c>
      <c r="O151" t="s">
        <v>1371</v>
      </c>
      <c r="P151" t="s">
        <v>224</v>
      </c>
      <c r="Q151" t="s">
        <v>335</v>
      </c>
      <c r="R151" t="s">
        <v>1372</v>
      </c>
      <c r="S151" s="1" t="s">
        <v>11242</v>
      </c>
      <c r="T151" t="s">
        <v>37</v>
      </c>
      <c r="U151" t="s">
        <v>38</v>
      </c>
      <c r="V151" t="s">
        <v>50</v>
      </c>
      <c r="W151" t="s">
        <v>1373</v>
      </c>
      <c r="X151" s="145">
        <v>22577</v>
      </c>
      <c r="Y151" t="s">
        <v>1374</v>
      </c>
      <c r="Z151" s="145">
        <v>43160</v>
      </c>
      <c r="AA151" s="145">
        <v>43465</v>
      </c>
      <c r="AB151" t="s">
        <v>39</v>
      </c>
      <c r="AC151" t="s">
        <v>40</v>
      </c>
      <c r="AD151" t="s">
        <v>41</v>
      </c>
      <c r="AE151"/>
    </row>
    <row r="152" spans="1:31" ht="15" x14ac:dyDescent="0.25">
      <c r="A152" s="1" t="s">
        <v>1375</v>
      </c>
      <c r="B152" t="s">
        <v>28</v>
      </c>
      <c r="C152" t="s">
        <v>29</v>
      </c>
      <c r="D152" t="s">
        <v>30</v>
      </c>
      <c r="E152" t="s">
        <v>31</v>
      </c>
      <c r="F152" t="s">
        <v>1347</v>
      </c>
      <c r="G152" t="s">
        <v>1348</v>
      </c>
      <c r="H152" t="s">
        <v>9756</v>
      </c>
      <c r="I152" t="s">
        <v>1349</v>
      </c>
      <c r="J152" t="s">
        <v>1375</v>
      </c>
      <c r="K152" t="s">
        <v>32</v>
      </c>
      <c r="L152" t="s">
        <v>32</v>
      </c>
      <c r="M152" t="s">
        <v>43</v>
      </c>
      <c r="N152" t="s">
        <v>44</v>
      </c>
      <c r="O152" t="s">
        <v>1376</v>
      </c>
      <c r="P152" t="s">
        <v>224</v>
      </c>
      <c r="Q152" t="s">
        <v>88</v>
      </c>
      <c r="R152" t="s">
        <v>538</v>
      </c>
      <c r="S152" s="1" t="s">
        <v>11243</v>
      </c>
      <c r="T152" t="s">
        <v>48</v>
      </c>
      <c r="U152" t="s">
        <v>49</v>
      </c>
      <c r="V152" t="s">
        <v>50</v>
      </c>
      <c r="W152" t="s">
        <v>1377</v>
      </c>
      <c r="X152" s="145">
        <v>24568</v>
      </c>
      <c r="Y152" t="s">
        <v>1378</v>
      </c>
      <c r="Z152"/>
      <c r="AA152"/>
      <c r="AB152" t="s">
        <v>39</v>
      </c>
      <c r="AC152" t="s">
        <v>40</v>
      </c>
      <c r="AD152" t="s">
        <v>41</v>
      </c>
      <c r="AE152"/>
    </row>
    <row r="153" spans="1:31" ht="15" x14ac:dyDescent="0.25">
      <c r="A153" s="1" t="s">
        <v>1379</v>
      </c>
      <c r="B153" t="s">
        <v>28</v>
      </c>
      <c r="C153" t="s">
        <v>29</v>
      </c>
      <c r="D153" t="s">
        <v>30</v>
      </c>
      <c r="E153" t="s">
        <v>31</v>
      </c>
      <c r="F153" t="s">
        <v>1347</v>
      </c>
      <c r="G153" t="s">
        <v>1348</v>
      </c>
      <c r="H153" t="s">
        <v>9756</v>
      </c>
      <c r="I153" t="s">
        <v>1349</v>
      </c>
      <c r="J153" t="s">
        <v>1379</v>
      </c>
      <c r="K153" t="s">
        <v>32</v>
      </c>
      <c r="L153" t="s">
        <v>32</v>
      </c>
      <c r="M153" t="s">
        <v>43</v>
      </c>
      <c r="N153" t="s">
        <v>63</v>
      </c>
      <c r="O153" t="s">
        <v>1380</v>
      </c>
      <c r="P153" t="s">
        <v>716</v>
      </c>
      <c r="Q153" t="s">
        <v>198</v>
      </c>
      <c r="R153" t="s">
        <v>1057</v>
      </c>
      <c r="S153" s="1" t="s">
        <v>11244</v>
      </c>
      <c r="T153" t="s">
        <v>66</v>
      </c>
      <c r="U153" t="s">
        <v>49</v>
      </c>
      <c r="V153" t="s">
        <v>50</v>
      </c>
      <c r="W153" t="s">
        <v>9776</v>
      </c>
      <c r="X153" s="145">
        <v>26179</v>
      </c>
      <c r="Y153" t="s">
        <v>9777</v>
      </c>
      <c r="Z153" s="145">
        <v>43160</v>
      </c>
      <c r="AA153" s="145">
        <v>43465</v>
      </c>
      <c r="AB153" t="s">
        <v>310</v>
      </c>
      <c r="AC153" t="s">
        <v>68</v>
      </c>
      <c r="AD153" t="s">
        <v>41</v>
      </c>
      <c r="AE153"/>
    </row>
    <row r="154" spans="1:31" ht="15" x14ac:dyDescent="0.25">
      <c r="A154" s="1" t="s">
        <v>1379</v>
      </c>
      <c r="B154" t="s">
        <v>28</v>
      </c>
      <c r="C154" t="s">
        <v>29</v>
      </c>
      <c r="D154" t="s">
        <v>30</v>
      </c>
      <c r="E154" t="s">
        <v>31</v>
      </c>
      <c r="F154" t="s">
        <v>1347</v>
      </c>
      <c r="G154" t="s">
        <v>1348</v>
      </c>
      <c r="H154" t="s">
        <v>9756</v>
      </c>
      <c r="I154" t="s">
        <v>1349</v>
      </c>
      <c r="J154" t="s">
        <v>1379</v>
      </c>
      <c r="K154" t="s">
        <v>32</v>
      </c>
      <c r="L154" t="s">
        <v>32</v>
      </c>
      <c r="M154" t="s">
        <v>43</v>
      </c>
      <c r="N154" t="s">
        <v>44</v>
      </c>
      <c r="O154" t="s">
        <v>54</v>
      </c>
      <c r="P154" t="s">
        <v>224</v>
      </c>
      <c r="Q154" t="s">
        <v>335</v>
      </c>
      <c r="R154" t="s">
        <v>1372</v>
      </c>
      <c r="S154" s="1" t="s">
        <v>11242</v>
      </c>
      <c r="T154" t="s">
        <v>37</v>
      </c>
      <c r="U154" t="s">
        <v>49</v>
      </c>
      <c r="V154" t="s">
        <v>840</v>
      </c>
      <c r="W154" t="s">
        <v>1373</v>
      </c>
      <c r="X154" s="145">
        <v>22577</v>
      </c>
      <c r="Y154" t="s">
        <v>1374</v>
      </c>
      <c r="Z154" s="145">
        <v>43160</v>
      </c>
      <c r="AA154" s="145">
        <v>43465</v>
      </c>
      <c r="AB154" t="s">
        <v>39</v>
      </c>
      <c r="AC154" t="s">
        <v>40</v>
      </c>
      <c r="AD154" t="s">
        <v>41</v>
      </c>
      <c r="AE154"/>
    </row>
    <row r="155" spans="1:31" ht="15" x14ac:dyDescent="0.25">
      <c r="A155" s="1" t="s">
        <v>1384</v>
      </c>
      <c r="B155" t="s">
        <v>28</v>
      </c>
      <c r="C155" t="s">
        <v>29</v>
      </c>
      <c r="D155" t="s">
        <v>30</v>
      </c>
      <c r="E155" t="s">
        <v>31</v>
      </c>
      <c r="F155" t="s">
        <v>1347</v>
      </c>
      <c r="G155" t="s">
        <v>1348</v>
      </c>
      <c r="H155" t="s">
        <v>9756</v>
      </c>
      <c r="I155" t="s">
        <v>1349</v>
      </c>
      <c r="J155" t="s">
        <v>1384</v>
      </c>
      <c r="K155" t="s">
        <v>32</v>
      </c>
      <c r="L155" t="s">
        <v>32</v>
      </c>
      <c r="M155" t="s">
        <v>43</v>
      </c>
      <c r="N155" t="s">
        <v>44</v>
      </c>
      <c r="O155" t="s">
        <v>1385</v>
      </c>
      <c r="P155" t="s">
        <v>280</v>
      </c>
      <c r="Q155" t="s">
        <v>197</v>
      </c>
      <c r="R155" t="s">
        <v>398</v>
      </c>
      <c r="S155" s="1" t="s">
        <v>11245</v>
      </c>
      <c r="T155" t="s">
        <v>61</v>
      </c>
      <c r="U155" t="s">
        <v>49</v>
      </c>
      <c r="V155" t="s">
        <v>50</v>
      </c>
      <c r="W155" t="s">
        <v>1386</v>
      </c>
      <c r="X155" s="145">
        <v>22718</v>
      </c>
      <c r="Y155" t="s">
        <v>1387</v>
      </c>
      <c r="Z155"/>
      <c r="AA155"/>
      <c r="AB155" t="s">
        <v>39</v>
      </c>
      <c r="AC155" t="s">
        <v>40</v>
      </c>
      <c r="AD155" t="s">
        <v>41</v>
      </c>
      <c r="AE155"/>
    </row>
    <row r="156" spans="1:31" ht="15" x14ac:dyDescent="0.25">
      <c r="A156" s="1" t="s">
        <v>1388</v>
      </c>
      <c r="B156" t="s">
        <v>28</v>
      </c>
      <c r="C156" t="s">
        <v>29</v>
      </c>
      <c r="D156" t="s">
        <v>30</v>
      </c>
      <c r="E156" t="s">
        <v>31</v>
      </c>
      <c r="F156" t="s">
        <v>1347</v>
      </c>
      <c r="G156" t="s">
        <v>1348</v>
      </c>
      <c r="H156" t="s">
        <v>9756</v>
      </c>
      <c r="I156" t="s">
        <v>1349</v>
      </c>
      <c r="J156" t="s">
        <v>1388</v>
      </c>
      <c r="K156" t="s">
        <v>32</v>
      </c>
      <c r="L156" t="s">
        <v>32</v>
      </c>
      <c r="M156" t="s">
        <v>43</v>
      </c>
      <c r="N156" t="s">
        <v>44</v>
      </c>
      <c r="O156" t="s">
        <v>54</v>
      </c>
      <c r="P156" t="s">
        <v>295</v>
      </c>
      <c r="Q156" t="s">
        <v>327</v>
      </c>
      <c r="R156" t="s">
        <v>1389</v>
      </c>
      <c r="S156" s="1" t="s">
        <v>11246</v>
      </c>
      <c r="T156" t="s">
        <v>48</v>
      </c>
      <c r="U156" t="s">
        <v>49</v>
      </c>
      <c r="V156" t="s">
        <v>50</v>
      </c>
      <c r="W156" t="s">
        <v>1390</v>
      </c>
      <c r="X156" s="145">
        <v>19695</v>
      </c>
      <c r="Y156" t="s">
        <v>1391</v>
      </c>
      <c r="Z156"/>
      <c r="AA156"/>
      <c r="AB156" t="s">
        <v>39</v>
      </c>
      <c r="AC156" t="s">
        <v>40</v>
      </c>
      <c r="AD156" t="s">
        <v>41</v>
      </c>
      <c r="AE156"/>
    </row>
    <row r="157" spans="1:31" ht="15" x14ac:dyDescent="0.25">
      <c r="A157" s="1" t="s">
        <v>1392</v>
      </c>
      <c r="B157" t="s">
        <v>28</v>
      </c>
      <c r="C157" t="s">
        <v>29</v>
      </c>
      <c r="D157" t="s">
        <v>30</v>
      </c>
      <c r="E157" t="s">
        <v>31</v>
      </c>
      <c r="F157" t="s">
        <v>1347</v>
      </c>
      <c r="G157" t="s">
        <v>1348</v>
      </c>
      <c r="H157" t="s">
        <v>9756</v>
      </c>
      <c r="I157" t="s">
        <v>1349</v>
      </c>
      <c r="J157" t="s">
        <v>1392</v>
      </c>
      <c r="K157" t="s">
        <v>32</v>
      </c>
      <c r="L157" t="s">
        <v>32</v>
      </c>
      <c r="M157" t="s">
        <v>43</v>
      </c>
      <c r="N157" t="s">
        <v>44</v>
      </c>
      <c r="O157" t="s">
        <v>54</v>
      </c>
      <c r="P157" t="s">
        <v>489</v>
      </c>
      <c r="Q157" t="s">
        <v>1393</v>
      </c>
      <c r="R157" t="s">
        <v>1394</v>
      </c>
      <c r="S157" s="1" t="s">
        <v>11247</v>
      </c>
      <c r="T157" t="s">
        <v>48</v>
      </c>
      <c r="U157" t="s">
        <v>49</v>
      </c>
      <c r="V157" t="s">
        <v>50</v>
      </c>
      <c r="W157" t="s">
        <v>1395</v>
      </c>
      <c r="X157" s="145">
        <v>21898</v>
      </c>
      <c r="Y157" t="s">
        <v>1396</v>
      </c>
      <c r="Z157"/>
      <c r="AA157"/>
      <c r="AB157" t="s">
        <v>39</v>
      </c>
      <c r="AC157" t="s">
        <v>40</v>
      </c>
      <c r="AD157" t="s">
        <v>41</v>
      </c>
      <c r="AE157"/>
    </row>
    <row r="158" spans="1:31" ht="15" x14ac:dyDescent="0.25">
      <c r="A158" s="1" t="s">
        <v>1397</v>
      </c>
      <c r="B158" t="s">
        <v>28</v>
      </c>
      <c r="C158" t="s">
        <v>29</v>
      </c>
      <c r="D158" t="s">
        <v>30</v>
      </c>
      <c r="E158" t="s">
        <v>31</v>
      </c>
      <c r="F158" t="s">
        <v>1347</v>
      </c>
      <c r="G158" t="s">
        <v>1348</v>
      </c>
      <c r="H158" t="s">
        <v>9756</v>
      </c>
      <c r="I158" t="s">
        <v>1349</v>
      </c>
      <c r="J158" t="s">
        <v>1397</v>
      </c>
      <c r="K158" t="s">
        <v>32</v>
      </c>
      <c r="L158" t="s">
        <v>32</v>
      </c>
      <c r="M158" t="s">
        <v>43</v>
      </c>
      <c r="N158" t="s">
        <v>44</v>
      </c>
      <c r="O158" t="s">
        <v>54</v>
      </c>
      <c r="P158" t="s">
        <v>46</v>
      </c>
      <c r="Q158" t="s">
        <v>79</v>
      </c>
      <c r="R158" t="s">
        <v>1398</v>
      </c>
      <c r="S158" s="1" t="s">
        <v>11248</v>
      </c>
      <c r="T158" t="s">
        <v>48</v>
      </c>
      <c r="U158" t="s">
        <v>49</v>
      </c>
      <c r="V158" t="s">
        <v>50</v>
      </c>
      <c r="W158" t="s">
        <v>1399</v>
      </c>
      <c r="X158" s="145">
        <v>20524</v>
      </c>
      <c r="Y158" t="s">
        <v>1400</v>
      </c>
      <c r="Z158"/>
      <c r="AA158"/>
      <c r="AB158" t="s">
        <v>39</v>
      </c>
      <c r="AC158" t="s">
        <v>40</v>
      </c>
      <c r="AD158" t="s">
        <v>41</v>
      </c>
      <c r="AE158"/>
    </row>
    <row r="159" spans="1:31" ht="15" x14ac:dyDescent="0.25">
      <c r="A159" s="1" t="s">
        <v>1401</v>
      </c>
      <c r="B159" t="s">
        <v>28</v>
      </c>
      <c r="C159" t="s">
        <v>29</v>
      </c>
      <c r="D159" t="s">
        <v>30</v>
      </c>
      <c r="E159" t="s">
        <v>31</v>
      </c>
      <c r="F159" t="s">
        <v>1347</v>
      </c>
      <c r="G159" t="s">
        <v>1348</v>
      </c>
      <c r="H159" t="s">
        <v>9756</v>
      </c>
      <c r="I159" t="s">
        <v>1349</v>
      </c>
      <c r="J159" t="s">
        <v>1401</v>
      </c>
      <c r="K159" t="s">
        <v>32</v>
      </c>
      <c r="L159" t="s">
        <v>32</v>
      </c>
      <c r="M159" t="s">
        <v>43</v>
      </c>
      <c r="N159" t="s">
        <v>63</v>
      </c>
      <c r="O159" t="s">
        <v>9778</v>
      </c>
      <c r="P159" t="s">
        <v>881</v>
      </c>
      <c r="Q159" t="s">
        <v>137</v>
      </c>
      <c r="R159" t="s">
        <v>935</v>
      </c>
      <c r="S159" s="1" t="s">
        <v>11249</v>
      </c>
      <c r="T159" t="s">
        <v>66</v>
      </c>
      <c r="U159" t="s">
        <v>49</v>
      </c>
      <c r="V159" t="s">
        <v>50</v>
      </c>
      <c r="W159" t="s">
        <v>9779</v>
      </c>
      <c r="X159" s="145">
        <v>27116</v>
      </c>
      <c r="Y159" t="s">
        <v>9780</v>
      </c>
      <c r="Z159" s="145">
        <v>43160</v>
      </c>
      <c r="AA159" s="145">
        <v>43465</v>
      </c>
      <c r="AB159" t="s">
        <v>39</v>
      </c>
      <c r="AC159" t="s">
        <v>68</v>
      </c>
      <c r="AD159" t="s">
        <v>41</v>
      </c>
      <c r="AE159"/>
    </row>
    <row r="160" spans="1:31" ht="15" x14ac:dyDescent="0.25">
      <c r="A160" s="1" t="s">
        <v>1402</v>
      </c>
      <c r="B160" t="s">
        <v>28</v>
      </c>
      <c r="C160" t="s">
        <v>29</v>
      </c>
      <c r="D160" t="s">
        <v>30</v>
      </c>
      <c r="E160" t="s">
        <v>31</v>
      </c>
      <c r="F160" t="s">
        <v>1347</v>
      </c>
      <c r="G160" t="s">
        <v>1348</v>
      </c>
      <c r="H160" t="s">
        <v>9756</v>
      </c>
      <c r="I160" t="s">
        <v>1349</v>
      </c>
      <c r="J160" t="s">
        <v>1402</v>
      </c>
      <c r="K160" t="s">
        <v>32</v>
      </c>
      <c r="L160" t="s">
        <v>32</v>
      </c>
      <c r="M160" t="s">
        <v>43</v>
      </c>
      <c r="N160" t="s">
        <v>44</v>
      </c>
      <c r="O160" t="s">
        <v>54</v>
      </c>
      <c r="P160" t="s">
        <v>982</v>
      </c>
      <c r="Q160" t="s">
        <v>163</v>
      </c>
      <c r="R160" t="s">
        <v>1403</v>
      </c>
      <c r="S160" s="1" t="s">
        <v>11250</v>
      </c>
      <c r="T160" t="s">
        <v>53</v>
      </c>
      <c r="U160" t="s">
        <v>49</v>
      </c>
      <c r="V160" t="s">
        <v>50</v>
      </c>
      <c r="W160" t="s">
        <v>1404</v>
      </c>
      <c r="X160" s="145">
        <v>24203</v>
      </c>
      <c r="Y160" t="s">
        <v>1405</v>
      </c>
      <c r="Z160"/>
      <c r="AA160"/>
      <c r="AB160" t="s">
        <v>39</v>
      </c>
      <c r="AC160" t="s">
        <v>40</v>
      </c>
      <c r="AD160" t="s">
        <v>41</v>
      </c>
      <c r="AE160"/>
    </row>
    <row r="161" spans="1:31" ht="15" x14ac:dyDescent="0.25">
      <c r="A161" s="1" t="s">
        <v>1406</v>
      </c>
      <c r="B161" t="s">
        <v>28</v>
      </c>
      <c r="C161" t="s">
        <v>29</v>
      </c>
      <c r="D161" t="s">
        <v>30</v>
      </c>
      <c r="E161" t="s">
        <v>31</v>
      </c>
      <c r="F161" t="s">
        <v>1347</v>
      </c>
      <c r="G161" t="s">
        <v>1348</v>
      </c>
      <c r="H161" t="s">
        <v>9756</v>
      </c>
      <c r="I161" t="s">
        <v>1349</v>
      </c>
      <c r="J161" t="s">
        <v>1406</v>
      </c>
      <c r="K161" t="s">
        <v>32</v>
      </c>
      <c r="L161" t="s">
        <v>32</v>
      </c>
      <c r="M161" t="s">
        <v>43</v>
      </c>
      <c r="N161" t="s">
        <v>44</v>
      </c>
      <c r="O161" t="s">
        <v>54</v>
      </c>
      <c r="P161" t="s">
        <v>110</v>
      </c>
      <c r="Q161" t="s">
        <v>350</v>
      </c>
      <c r="R161" t="s">
        <v>699</v>
      </c>
      <c r="S161" s="1" t="s">
        <v>11251</v>
      </c>
      <c r="T161" t="s">
        <v>61</v>
      </c>
      <c r="U161" t="s">
        <v>49</v>
      </c>
      <c r="V161" t="s">
        <v>50</v>
      </c>
      <c r="W161" t="s">
        <v>1407</v>
      </c>
      <c r="X161" s="145">
        <v>24741</v>
      </c>
      <c r="Y161" t="s">
        <v>1408</v>
      </c>
      <c r="Z161"/>
      <c r="AA161"/>
      <c r="AB161" t="s">
        <v>39</v>
      </c>
      <c r="AC161" t="s">
        <v>40</v>
      </c>
      <c r="AD161" t="s">
        <v>41</v>
      </c>
      <c r="AE161"/>
    </row>
    <row r="162" spans="1:31" ht="15" x14ac:dyDescent="0.25">
      <c r="A162" s="1" t="s">
        <v>1409</v>
      </c>
      <c r="B162" t="s">
        <v>28</v>
      </c>
      <c r="C162" t="s">
        <v>29</v>
      </c>
      <c r="D162" t="s">
        <v>30</v>
      </c>
      <c r="E162" t="s">
        <v>31</v>
      </c>
      <c r="F162" t="s">
        <v>1347</v>
      </c>
      <c r="G162" t="s">
        <v>1348</v>
      </c>
      <c r="H162" t="s">
        <v>9756</v>
      </c>
      <c r="I162" t="s">
        <v>1349</v>
      </c>
      <c r="J162" t="s">
        <v>1409</v>
      </c>
      <c r="K162" t="s">
        <v>32</v>
      </c>
      <c r="L162" t="s">
        <v>32</v>
      </c>
      <c r="M162" t="s">
        <v>43</v>
      </c>
      <c r="N162" t="s">
        <v>44</v>
      </c>
      <c r="O162" t="s">
        <v>54</v>
      </c>
      <c r="P162" t="s">
        <v>428</v>
      </c>
      <c r="Q162" t="s">
        <v>156</v>
      </c>
      <c r="R162" t="s">
        <v>451</v>
      </c>
      <c r="S162" s="1" t="s">
        <v>11252</v>
      </c>
      <c r="T162" t="s">
        <v>48</v>
      </c>
      <c r="U162" t="s">
        <v>49</v>
      </c>
      <c r="V162" t="s">
        <v>50</v>
      </c>
      <c r="W162" t="s">
        <v>1410</v>
      </c>
      <c r="X162" s="145">
        <v>22287</v>
      </c>
      <c r="Y162" t="s">
        <v>1411</v>
      </c>
      <c r="Z162"/>
      <c r="AA162"/>
      <c r="AB162" t="s">
        <v>39</v>
      </c>
      <c r="AC162" t="s">
        <v>40</v>
      </c>
      <c r="AD162" t="s">
        <v>41</v>
      </c>
      <c r="AE162"/>
    </row>
    <row r="163" spans="1:31" ht="15" x14ac:dyDescent="0.25">
      <c r="A163" s="1" t="s">
        <v>1412</v>
      </c>
      <c r="B163" t="s">
        <v>28</v>
      </c>
      <c r="C163" t="s">
        <v>29</v>
      </c>
      <c r="D163" t="s">
        <v>30</v>
      </c>
      <c r="E163" t="s">
        <v>31</v>
      </c>
      <c r="F163" t="s">
        <v>1347</v>
      </c>
      <c r="G163" t="s">
        <v>1348</v>
      </c>
      <c r="H163" t="s">
        <v>9756</v>
      </c>
      <c r="I163" t="s">
        <v>1349</v>
      </c>
      <c r="J163" t="s">
        <v>1412</v>
      </c>
      <c r="K163" t="s">
        <v>32</v>
      </c>
      <c r="L163" t="s">
        <v>32</v>
      </c>
      <c r="M163" t="s">
        <v>43</v>
      </c>
      <c r="N163" t="s">
        <v>44</v>
      </c>
      <c r="O163" t="s">
        <v>54</v>
      </c>
      <c r="P163" t="s">
        <v>142</v>
      </c>
      <c r="Q163" t="s">
        <v>596</v>
      </c>
      <c r="R163" t="s">
        <v>1413</v>
      </c>
      <c r="S163" s="1" t="s">
        <v>11253</v>
      </c>
      <c r="T163" t="s">
        <v>48</v>
      </c>
      <c r="U163" t="s">
        <v>49</v>
      </c>
      <c r="V163" t="s">
        <v>50</v>
      </c>
      <c r="W163" t="s">
        <v>1414</v>
      </c>
      <c r="X163" s="145">
        <v>23404</v>
      </c>
      <c r="Y163" t="s">
        <v>1415</v>
      </c>
      <c r="Z163"/>
      <c r="AA163"/>
      <c r="AB163" t="s">
        <v>39</v>
      </c>
      <c r="AC163" t="s">
        <v>40</v>
      </c>
      <c r="AD163" t="s">
        <v>41</v>
      </c>
      <c r="AE163"/>
    </row>
    <row r="164" spans="1:31" ht="15" x14ac:dyDescent="0.25">
      <c r="A164" s="1" t="s">
        <v>1416</v>
      </c>
      <c r="B164" t="s">
        <v>28</v>
      </c>
      <c r="C164" t="s">
        <v>29</v>
      </c>
      <c r="D164" t="s">
        <v>30</v>
      </c>
      <c r="E164" t="s">
        <v>31</v>
      </c>
      <c r="F164" t="s">
        <v>1347</v>
      </c>
      <c r="G164" t="s">
        <v>1348</v>
      </c>
      <c r="H164" t="s">
        <v>9756</v>
      </c>
      <c r="I164" t="s">
        <v>1349</v>
      </c>
      <c r="J164" t="s">
        <v>1416</v>
      </c>
      <c r="K164" t="s">
        <v>32</v>
      </c>
      <c r="L164" t="s">
        <v>32</v>
      </c>
      <c r="M164" t="s">
        <v>43</v>
      </c>
      <c r="N164" t="s">
        <v>44</v>
      </c>
      <c r="O164" t="s">
        <v>1417</v>
      </c>
      <c r="P164" t="s">
        <v>62</v>
      </c>
      <c r="Q164" t="s">
        <v>381</v>
      </c>
      <c r="R164" t="s">
        <v>1418</v>
      </c>
      <c r="S164" s="1" t="s">
        <v>11254</v>
      </c>
      <c r="T164" t="s">
        <v>48</v>
      </c>
      <c r="U164" t="s">
        <v>49</v>
      </c>
      <c r="V164" t="s">
        <v>50</v>
      </c>
      <c r="W164" t="s">
        <v>1419</v>
      </c>
      <c r="X164" s="145">
        <v>22469</v>
      </c>
      <c r="Y164" t="s">
        <v>1420</v>
      </c>
      <c r="Z164"/>
      <c r="AA164"/>
      <c r="AB164" t="s">
        <v>39</v>
      </c>
      <c r="AC164" t="s">
        <v>40</v>
      </c>
      <c r="AD164" t="s">
        <v>41</v>
      </c>
      <c r="AE164"/>
    </row>
    <row r="165" spans="1:31" ht="15" x14ac:dyDescent="0.25">
      <c r="A165" s="1" t="s">
        <v>1421</v>
      </c>
      <c r="B165" t="s">
        <v>28</v>
      </c>
      <c r="C165" t="s">
        <v>29</v>
      </c>
      <c r="D165" t="s">
        <v>30</v>
      </c>
      <c r="E165" t="s">
        <v>31</v>
      </c>
      <c r="F165" t="s">
        <v>1347</v>
      </c>
      <c r="G165" t="s">
        <v>1348</v>
      </c>
      <c r="H165" t="s">
        <v>9756</v>
      </c>
      <c r="I165" t="s">
        <v>1349</v>
      </c>
      <c r="J165" t="s">
        <v>1421</v>
      </c>
      <c r="K165" t="s">
        <v>32</v>
      </c>
      <c r="L165" t="s">
        <v>32</v>
      </c>
      <c r="M165" t="s">
        <v>43</v>
      </c>
      <c r="N165" t="s">
        <v>44</v>
      </c>
      <c r="O165" t="s">
        <v>54</v>
      </c>
      <c r="P165" t="s">
        <v>71</v>
      </c>
      <c r="Q165" t="s">
        <v>1422</v>
      </c>
      <c r="R165" t="s">
        <v>837</v>
      </c>
      <c r="S165" s="1" t="s">
        <v>11255</v>
      </c>
      <c r="T165" t="s">
        <v>48</v>
      </c>
      <c r="U165" t="s">
        <v>49</v>
      </c>
      <c r="V165" t="s">
        <v>50</v>
      </c>
      <c r="W165" t="s">
        <v>1423</v>
      </c>
      <c r="X165" s="145">
        <v>22630</v>
      </c>
      <c r="Y165" t="s">
        <v>1424</v>
      </c>
      <c r="Z165"/>
      <c r="AA165"/>
      <c r="AB165" t="s">
        <v>39</v>
      </c>
      <c r="AC165" t="s">
        <v>40</v>
      </c>
      <c r="AD165" t="s">
        <v>41</v>
      </c>
      <c r="AE165"/>
    </row>
    <row r="166" spans="1:31" ht="15" x14ac:dyDescent="0.25">
      <c r="A166" s="1" t="s">
        <v>1425</v>
      </c>
      <c r="B166" t="s">
        <v>28</v>
      </c>
      <c r="C166" t="s">
        <v>29</v>
      </c>
      <c r="D166" t="s">
        <v>30</v>
      </c>
      <c r="E166" t="s">
        <v>31</v>
      </c>
      <c r="F166" t="s">
        <v>1347</v>
      </c>
      <c r="G166" t="s">
        <v>1348</v>
      </c>
      <c r="H166" t="s">
        <v>9756</v>
      </c>
      <c r="I166" t="s">
        <v>1349</v>
      </c>
      <c r="J166" t="s">
        <v>1425</v>
      </c>
      <c r="K166" t="s">
        <v>32</v>
      </c>
      <c r="L166" t="s">
        <v>32</v>
      </c>
      <c r="M166" t="s">
        <v>43</v>
      </c>
      <c r="N166" t="s">
        <v>44</v>
      </c>
      <c r="O166" t="s">
        <v>54</v>
      </c>
      <c r="P166" t="s">
        <v>135</v>
      </c>
      <c r="Q166" t="s">
        <v>130</v>
      </c>
      <c r="R166" t="s">
        <v>884</v>
      </c>
      <c r="S166" s="1" t="s">
        <v>11256</v>
      </c>
      <c r="T166" t="s">
        <v>53</v>
      </c>
      <c r="U166" t="s">
        <v>49</v>
      </c>
      <c r="V166" t="s">
        <v>50</v>
      </c>
      <c r="W166" t="s">
        <v>1426</v>
      </c>
      <c r="X166" s="145">
        <v>24392</v>
      </c>
      <c r="Y166" t="s">
        <v>1427</v>
      </c>
      <c r="Z166"/>
      <c r="AA166"/>
      <c r="AB166" t="s">
        <v>39</v>
      </c>
      <c r="AC166" t="s">
        <v>40</v>
      </c>
      <c r="AD166" t="s">
        <v>41</v>
      </c>
      <c r="AE166"/>
    </row>
    <row r="167" spans="1:31" ht="15" x14ac:dyDescent="0.25">
      <c r="A167" s="1" t="s">
        <v>1428</v>
      </c>
      <c r="B167" t="s">
        <v>28</v>
      </c>
      <c r="C167" t="s">
        <v>29</v>
      </c>
      <c r="D167" t="s">
        <v>30</v>
      </c>
      <c r="E167" t="s">
        <v>31</v>
      </c>
      <c r="F167" t="s">
        <v>1347</v>
      </c>
      <c r="G167" t="s">
        <v>1348</v>
      </c>
      <c r="H167" t="s">
        <v>9756</v>
      </c>
      <c r="I167" t="s">
        <v>1349</v>
      </c>
      <c r="J167" t="s">
        <v>1428</v>
      </c>
      <c r="K167" t="s">
        <v>32</v>
      </c>
      <c r="L167" t="s">
        <v>32</v>
      </c>
      <c r="M167" t="s">
        <v>43</v>
      </c>
      <c r="N167" t="s">
        <v>44</v>
      </c>
      <c r="O167" t="s">
        <v>1429</v>
      </c>
      <c r="P167" t="s">
        <v>369</v>
      </c>
      <c r="Q167" t="s">
        <v>190</v>
      </c>
      <c r="R167" t="s">
        <v>1430</v>
      </c>
      <c r="S167" s="1" t="s">
        <v>11257</v>
      </c>
      <c r="T167" t="s">
        <v>61</v>
      </c>
      <c r="U167" t="s">
        <v>49</v>
      </c>
      <c r="V167" t="s">
        <v>50</v>
      </c>
      <c r="W167" t="s">
        <v>1431</v>
      </c>
      <c r="X167" s="145">
        <v>22700</v>
      </c>
      <c r="Y167" t="s">
        <v>1432</v>
      </c>
      <c r="Z167"/>
      <c r="AA167"/>
      <c r="AB167" t="s">
        <v>39</v>
      </c>
      <c r="AC167" t="s">
        <v>40</v>
      </c>
      <c r="AD167" t="s">
        <v>41</v>
      </c>
      <c r="AE167"/>
    </row>
    <row r="168" spans="1:31" ht="15" x14ac:dyDescent="0.25">
      <c r="A168" s="1" t="s">
        <v>1433</v>
      </c>
      <c r="B168" t="s">
        <v>28</v>
      </c>
      <c r="C168" t="s">
        <v>29</v>
      </c>
      <c r="D168" t="s">
        <v>30</v>
      </c>
      <c r="E168" t="s">
        <v>31</v>
      </c>
      <c r="F168" t="s">
        <v>1347</v>
      </c>
      <c r="G168" t="s">
        <v>1348</v>
      </c>
      <c r="H168" t="s">
        <v>9756</v>
      </c>
      <c r="I168" t="s">
        <v>1349</v>
      </c>
      <c r="J168" t="s">
        <v>1433</v>
      </c>
      <c r="K168" t="s">
        <v>32</v>
      </c>
      <c r="L168" t="s">
        <v>32</v>
      </c>
      <c r="M168" t="s">
        <v>43</v>
      </c>
      <c r="N168" t="s">
        <v>44</v>
      </c>
      <c r="O168" t="s">
        <v>54</v>
      </c>
      <c r="P168" t="s">
        <v>505</v>
      </c>
      <c r="Q168" t="s">
        <v>110</v>
      </c>
      <c r="R168" t="s">
        <v>1434</v>
      </c>
      <c r="S168" s="1" t="s">
        <v>11258</v>
      </c>
      <c r="T168" t="s">
        <v>61</v>
      </c>
      <c r="U168" t="s">
        <v>49</v>
      </c>
      <c r="V168" t="s">
        <v>50</v>
      </c>
      <c r="W168" t="s">
        <v>1435</v>
      </c>
      <c r="X168" s="145">
        <v>24700</v>
      </c>
      <c r="Y168" t="s">
        <v>1436</v>
      </c>
      <c r="Z168"/>
      <c r="AA168"/>
      <c r="AB168" t="s">
        <v>39</v>
      </c>
      <c r="AC168" t="s">
        <v>40</v>
      </c>
      <c r="AD168" t="s">
        <v>41</v>
      </c>
      <c r="AE168"/>
    </row>
    <row r="169" spans="1:31" ht="15" x14ac:dyDescent="0.25">
      <c r="A169" s="1" t="s">
        <v>1437</v>
      </c>
      <c r="B169" t="s">
        <v>28</v>
      </c>
      <c r="C169" t="s">
        <v>29</v>
      </c>
      <c r="D169" t="s">
        <v>30</v>
      </c>
      <c r="E169" t="s">
        <v>31</v>
      </c>
      <c r="F169" t="s">
        <v>1347</v>
      </c>
      <c r="G169" t="s">
        <v>1348</v>
      </c>
      <c r="H169" t="s">
        <v>9756</v>
      </c>
      <c r="I169" t="s">
        <v>1349</v>
      </c>
      <c r="J169" t="s">
        <v>1437</v>
      </c>
      <c r="K169" t="s">
        <v>32</v>
      </c>
      <c r="L169" t="s">
        <v>32</v>
      </c>
      <c r="M169" t="s">
        <v>43</v>
      </c>
      <c r="N169" t="s">
        <v>44</v>
      </c>
      <c r="O169" t="s">
        <v>54</v>
      </c>
      <c r="P169" t="s">
        <v>301</v>
      </c>
      <c r="Q169" t="s">
        <v>130</v>
      </c>
      <c r="R169" t="s">
        <v>1438</v>
      </c>
      <c r="S169" s="1" t="s">
        <v>11259</v>
      </c>
      <c r="T169" t="s">
        <v>48</v>
      </c>
      <c r="U169" t="s">
        <v>49</v>
      </c>
      <c r="V169" t="s">
        <v>50</v>
      </c>
      <c r="W169" t="s">
        <v>1439</v>
      </c>
      <c r="X169" s="145">
        <v>23684</v>
      </c>
      <c r="Y169" t="s">
        <v>1440</v>
      </c>
      <c r="Z169"/>
      <c r="AA169"/>
      <c r="AB169" t="s">
        <v>39</v>
      </c>
      <c r="AC169" t="s">
        <v>40</v>
      </c>
      <c r="AD169" t="s">
        <v>41</v>
      </c>
      <c r="AE169"/>
    </row>
    <row r="170" spans="1:31" ht="15" x14ac:dyDescent="0.25">
      <c r="A170" s="1" t="s">
        <v>1441</v>
      </c>
      <c r="B170" t="s">
        <v>28</v>
      </c>
      <c r="C170" t="s">
        <v>29</v>
      </c>
      <c r="D170" t="s">
        <v>30</v>
      </c>
      <c r="E170" t="s">
        <v>31</v>
      </c>
      <c r="F170" t="s">
        <v>1347</v>
      </c>
      <c r="G170" t="s">
        <v>1348</v>
      </c>
      <c r="H170" t="s">
        <v>9756</v>
      </c>
      <c r="I170" t="s">
        <v>1349</v>
      </c>
      <c r="J170" t="s">
        <v>1441</v>
      </c>
      <c r="K170" t="s">
        <v>32</v>
      </c>
      <c r="L170" t="s">
        <v>32</v>
      </c>
      <c r="M170" t="s">
        <v>43</v>
      </c>
      <c r="N170" t="s">
        <v>44</v>
      </c>
      <c r="O170" t="s">
        <v>54</v>
      </c>
      <c r="P170" t="s">
        <v>190</v>
      </c>
      <c r="Q170" t="s">
        <v>78</v>
      </c>
      <c r="R170" t="s">
        <v>1362</v>
      </c>
      <c r="S170" s="1" t="s">
        <v>11239</v>
      </c>
      <c r="T170" t="s">
        <v>37</v>
      </c>
      <c r="U170" t="s">
        <v>49</v>
      </c>
      <c r="V170" t="s">
        <v>840</v>
      </c>
      <c r="W170" t="s">
        <v>1363</v>
      </c>
      <c r="X170" s="145">
        <v>23965</v>
      </c>
      <c r="Y170" t="s">
        <v>1364</v>
      </c>
      <c r="Z170" s="145">
        <v>43171</v>
      </c>
      <c r="AA170" s="145">
        <v>43465</v>
      </c>
      <c r="AB170" t="s">
        <v>39</v>
      </c>
      <c r="AC170" t="s">
        <v>40</v>
      </c>
      <c r="AD170" t="s">
        <v>41</v>
      </c>
      <c r="AE170"/>
    </row>
    <row r="171" spans="1:31" ht="15" x14ac:dyDescent="0.25">
      <c r="A171" s="1" t="s">
        <v>1441</v>
      </c>
      <c r="B171" t="s">
        <v>28</v>
      </c>
      <c r="C171" t="s">
        <v>29</v>
      </c>
      <c r="D171" t="s">
        <v>30</v>
      </c>
      <c r="E171" t="s">
        <v>31</v>
      </c>
      <c r="F171" t="s">
        <v>1347</v>
      </c>
      <c r="G171" t="s">
        <v>1348</v>
      </c>
      <c r="H171" t="s">
        <v>9756</v>
      </c>
      <c r="I171" t="s">
        <v>1349</v>
      </c>
      <c r="J171" t="s">
        <v>1441</v>
      </c>
      <c r="K171" t="s">
        <v>32</v>
      </c>
      <c r="L171" t="s">
        <v>32</v>
      </c>
      <c r="M171" t="s">
        <v>43</v>
      </c>
      <c r="N171" t="s">
        <v>63</v>
      </c>
      <c r="O171" t="s">
        <v>1442</v>
      </c>
      <c r="P171" t="s">
        <v>468</v>
      </c>
      <c r="Q171" t="s">
        <v>197</v>
      </c>
      <c r="R171" t="s">
        <v>5131</v>
      </c>
      <c r="S171" s="1" t="s">
        <v>11260</v>
      </c>
      <c r="T171" t="s">
        <v>66</v>
      </c>
      <c r="U171" t="s">
        <v>49</v>
      </c>
      <c r="V171" t="s">
        <v>50</v>
      </c>
      <c r="W171" t="s">
        <v>5132</v>
      </c>
      <c r="X171" s="145">
        <v>26158</v>
      </c>
      <c r="Y171" t="s">
        <v>5133</v>
      </c>
      <c r="Z171" s="145">
        <v>43174</v>
      </c>
      <c r="AA171" s="145">
        <v>43465</v>
      </c>
      <c r="AB171" t="s">
        <v>310</v>
      </c>
      <c r="AC171" t="s">
        <v>68</v>
      </c>
      <c r="AD171" t="s">
        <v>41</v>
      </c>
      <c r="AE171"/>
    </row>
    <row r="172" spans="1:31" ht="15" x14ac:dyDescent="0.25">
      <c r="A172" s="1" t="s">
        <v>1446</v>
      </c>
      <c r="B172" t="s">
        <v>28</v>
      </c>
      <c r="C172" t="s">
        <v>29</v>
      </c>
      <c r="D172" t="s">
        <v>30</v>
      </c>
      <c r="E172" t="s">
        <v>31</v>
      </c>
      <c r="F172" t="s">
        <v>1347</v>
      </c>
      <c r="G172" t="s">
        <v>1348</v>
      </c>
      <c r="H172" t="s">
        <v>9756</v>
      </c>
      <c r="I172" t="s">
        <v>1349</v>
      </c>
      <c r="J172" t="s">
        <v>1446</v>
      </c>
      <c r="K172" t="s">
        <v>32</v>
      </c>
      <c r="L172" t="s">
        <v>32</v>
      </c>
      <c r="M172" t="s">
        <v>43</v>
      </c>
      <c r="N172" t="s">
        <v>63</v>
      </c>
      <c r="O172" t="s">
        <v>1447</v>
      </c>
      <c r="P172" t="s">
        <v>137</v>
      </c>
      <c r="Q172" t="s">
        <v>78</v>
      </c>
      <c r="R172" t="s">
        <v>9781</v>
      </c>
      <c r="S172" s="1" t="s">
        <v>11261</v>
      </c>
      <c r="T172" t="s">
        <v>66</v>
      </c>
      <c r="U172" t="s">
        <v>49</v>
      </c>
      <c r="V172" t="s">
        <v>108</v>
      </c>
      <c r="W172" t="s">
        <v>9782</v>
      </c>
      <c r="X172" s="145">
        <v>28289</v>
      </c>
      <c r="Y172" t="s">
        <v>9783</v>
      </c>
      <c r="Z172" s="145">
        <v>43171</v>
      </c>
      <c r="AA172" s="145">
        <v>43465</v>
      </c>
      <c r="AB172" t="s">
        <v>39</v>
      </c>
      <c r="AC172" t="s">
        <v>68</v>
      </c>
      <c r="AD172" t="s">
        <v>41</v>
      </c>
      <c r="AE172"/>
    </row>
    <row r="173" spans="1:31" ht="15" x14ac:dyDescent="0.25">
      <c r="A173" s="1" t="s">
        <v>1451</v>
      </c>
      <c r="B173" t="s">
        <v>28</v>
      </c>
      <c r="C173" t="s">
        <v>29</v>
      </c>
      <c r="D173" t="s">
        <v>30</v>
      </c>
      <c r="E173" t="s">
        <v>31</v>
      </c>
      <c r="F173" t="s">
        <v>1347</v>
      </c>
      <c r="G173" t="s">
        <v>1348</v>
      </c>
      <c r="H173" t="s">
        <v>9756</v>
      </c>
      <c r="I173" t="s">
        <v>1349</v>
      </c>
      <c r="J173" t="s">
        <v>1451</v>
      </c>
      <c r="K173" t="s">
        <v>32</v>
      </c>
      <c r="L173" t="s">
        <v>32</v>
      </c>
      <c r="M173" t="s">
        <v>43</v>
      </c>
      <c r="N173" t="s">
        <v>44</v>
      </c>
      <c r="O173" t="s">
        <v>1452</v>
      </c>
      <c r="P173" t="s">
        <v>565</v>
      </c>
      <c r="Q173" t="s">
        <v>1453</v>
      </c>
      <c r="R173" t="s">
        <v>9784</v>
      </c>
      <c r="S173" s="1" t="s">
        <v>11262</v>
      </c>
      <c r="T173" t="s">
        <v>53</v>
      </c>
      <c r="U173" t="s">
        <v>49</v>
      </c>
      <c r="V173" t="s">
        <v>50</v>
      </c>
      <c r="W173" t="s">
        <v>1454</v>
      </c>
      <c r="X173" s="145">
        <v>21846</v>
      </c>
      <c r="Y173" t="s">
        <v>1455</v>
      </c>
      <c r="Z173" s="145">
        <v>42949</v>
      </c>
      <c r="AA173"/>
      <c r="AB173" t="s">
        <v>39</v>
      </c>
      <c r="AC173" t="s">
        <v>40</v>
      </c>
      <c r="AD173" t="s">
        <v>41</v>
      </c>
      <c r="AE173"/>
    </row>
    <row r="174" spans="1:31" ht="15" x14ac:dyDescent="0.25">
      <c r="A174" s="1" t="s">
        <v>1456</v>
      </c>
      <c r="B174" t="s">
        <v>28</v>
      </c>
      <c r="C174" t="s">
        <v>29</v>
      </c>
      <c r="D174" t="s">
        <v>30</v>
      </c>
      <c r="E174" t="s">
        <v>31</v>
      </c>
      <c r="F174" t="s">
        <v>1347</v>
      </c>
      <c r="G174" t="s">
        <v>1348</v>
      </c>
      <c r="H174" t="s">
        <v>9756</v>
      </c>
      <c r="I174" t="s">
        <v>1349</v>
      </c>
      <c r="J174" t="s">
        <v>1456</v>
      </c>
      <c r="K174" t="s">
        <v>32</v>
      </c>
      <c r="L174" t="s">
        <v>32</v>
      </c>
      <c r="M174" t="s">
        <v>43</v>
      </c>
      <c r="N174" t="s">
        <v>44</v>
      </c>
      <c r="O174" t="s">
        <v>54</v>
      </c>
      <c r="P174" t="s">
        <v>117</v>
      </c>
      <c r="Q174" t="s">
        <v>847</v>
      </c>
      <c r="R174" t="s">
        <v>1457</v>
      </c>
      <c r="S174" s="1" t="s">
        <v>11263</v>
      </c>
      <c r="T174" t="s">
        <v>61</v>
      </c>
      <c r="U174" t="s">
        <v>49</v>
      </c>
      <c r="V174" t="s">
        <v>50</v>
      </c>
      <c r="W174" t="s">
        <v>1458</v>
      </c>
      <c r="X174" s="145">
        <v>21196</v>
      </c>
      <c r="Y174" t="s">
        <v>1459</v>
      </c>
      <c r="Z174"/>
      <c r="AA174"/>
      <c r="AB174" t="s">
        <v>39</v>
      </c>
      <c r="AC174" t="s">
        <v>40</v>
      </c>
      <c r="AD174" t="s">
        <v>41</v>
      </c>
      <c r="AE174"/>
    </row>
    <row r="175" spans="1:31" ht="15" x14ac:dyDescent="0.25">
      <c r="A175" s="1" t="s">
        <v>1460</v>
      </c>
      <c r="B175" t="s">
        <v>28</v>
      </c>
      <c r="C175" t="s">
        <v>29</v>
      </c>
      <c r="D175" t="s">
        <v>30</v>
      </c>
      <c r="E175" t="s">
        <v>31</v>
      </c>
      <c r="F175" t="s">
        <v>1347</v>
      </c>
      <c r="G175" t="s">
        <v>1348</v>
      </c>
      <c r="H175" t="s">
        <v>9756</v>
      </c>
      <c r="I175" t="s">
        <v>1349</v>
      </c>
      <c r="J175" t="s">
        <v>1460</v>
      </c>
      <c r="K175" t="s">
        <v>32</v>
      </c>
      <c r="L175" t="s">
        <v>32</v>
      </c>
      <c r="M175" t="s">
        <v>43</v>
      </c>
      <c r="N175" t="s">
        <v>44</v>
      </c>
      <c r="O175" t="s">
        <v>54</v>
      </c>
      <c r="P175" t="s">
        <v>774</v>
      </c>
      <c r="Q175" t="s">
        <v>110</v>
      </c>
      <c r="R175" t="s">
        <v>1461</v>
      </c>
      <c r="S175" s="1" t="s">
        <v>11264</v>
      </c>
      <c r="T175" t="s">
        <v>48</v>
      </c>
      <c r="U175" t="s">
        <v>49</v>
      </c>
      <c r="V175" t="s">
        <v>50</v>
      </c>
      <c r="W175" t="s">
        <v>1462</v>
      </c>
      <c r="X175" s="145">
        <v>22247</v>
      </c>
      <c r="Y175" t="s">
        <v>1463</v>
      </c>
      <c r="Z175"/>
      <c r="AA175"/>
      <c r="AB175" t="s">
        <v>39</v>
      </c>
      <c r="AC175" t="s">
        <v>40</v>
      </c>
      <c r="AD175" t="s">
        <v>41</v>
      </c>
      <c r="AE175"/>
    </row>
    <row r="176" spans="1:31" ht="15" x14ac:dyDescent="0.25">
      <c r="A176" s="1" t="s">
        <v>1464</v>
      </c>
      <c r="B176" t="s">
        <v>28</v>
      </c>
      <c r="C176" t="s">
        <v>29</v>
      </c>
      <c r="D176" t="s">
        <v>30</v>
      </c>
      <c r="E176" t="s">
        <v>31</v>
      </c>
      <c r="F176" t="s">
        <v>1347</v>
      </c>
      <c r="G176" t="s">
        <v>1348</v>
      </c>
      <c r="H176" t="s">
        <v>9756</v>
      </c>
      <c r="I176" t="s">
        <v>1349</v>
      </c>
      <c r="J176" t="s">
        <v>1464</v>
      </c>
      <c r="K176" t="s">
        <v>32</v>
      </c>
      <c r="L176" t="s">
        <v>32</v>
      </c>
      <c r="M176" t="s">
        <v>43</v>
      </c>
      <c r="N176" t="s">
        <v>44</v>
      </c>
      <c r="O176" t="s">
        <v>54</v>
      </c>
      <c r="P176" t="s">
        <v>681</v>
      </c>
      <c r="Q176" t="s">
        <v>280</v>
      </c>
      <c r="R176" t="s">
        <v>1465</v>
      </c>
      <c r="S176" s="1" t="s">
        <v>11240</v>
      </c>
      <c r="T176" t="s">
        <v>61</v>
      </c>
      <c r="U176" t="s">
        <v>49</v>
      </c>
      <c r="V176" t="s">
        <v>840</v>
      </c>
      <c r="W176" t="s">
        <v>1466</v>
      </c>
      <c r="X176" s="145">
        <v>24201</v>
      </c>
      <c r="Y176" t="s">
        <v>1467</v>
      </c>
      <c r="Z176" s="145">
        <v>43160</v>
      </c>
      <c r="AA176" s="145">
        <v>43465</v>
      </c>
      <c r="AB176" t="s">
        <v>39</v>
      </c>
      <c r="AC176" t="s">
        <v>40</v>
      </c>
      <c r="AD176" t="s">
        <v>41</v>
      </c>
      <c r="AE176"/>
    </row>
    <row r="177" spans="1:31" ht="15" x14ac:dyDescent="0.25">
      <c r="A177" s="1" t="s">
        <v>1464</v>
      </c>
      <c r="B177" t="s">
        <v>28</v>
      </c>
      <c r="C177" t="s">
        <v>29</v>
      </c>
      <c r="D177" t="s">
        <v>30</v>
      </c>
      <c r="E177" t="s">
        <v>31</v>
      </c>
      <c r="F177" t="s">
        <v>1347</v>
      </c>
      <c r="G177" t="s">
        <v>1348</v>
      </c>
      <c r="H177" t="s">
        <v>9756</v>
      </c>
      <c r="I177" t="s">
        <v>1349</v>
      </c>
      <c r="J177" t="s">
        <v>1464</v>
      </c>
      <c r="K177" t="s">
        <v>32</v>
      </c>
      <c r="L177" t="s">
        <v>32</v>
      </c>
      <c r="M177" t="s">
        <v>43</v>
      </c>
      <c r="N177" t="s">
        <v>63</v>
      </c>
      <c r="O177" t="s">
        <v>9785</v>
      </c>
      <c r="P177" t="s">
        <v>988</v>
      </c>
      <c r="Q177" t="s">
        <v>1499</v>
      </c>
      <c r="R177" t="s">
        <v>1500</v>
      </c>
      <c r="S177" s="1" t="s">
        <v>11265</v>
      </c>
      <c r="T177" t="s">
        <v>66</v>
      </c>
      <c r="U177" t="s">
        <v>49</v>
      </c>
      <c r="V177" t="s">
        <v>50</v>
      </c>
      <c r="W177" t="s">
        <v>1501</v>
      </c>
      <c r="X177" s="145">
        <v>23731</v>
      </c>
      <c r="Y177" t="s">
        <v>1502</v>
      </c>
      <c r="Z177" s="145">
        <v>43160</v>
      </c>
      <c r="AA177" s="145">
        <v>43465</v>
      </c>
      <c r="AB177" t="s">
        <v>310</v>
      </c>
      <c r="AC177" t="s">
        <v>68</v>
      </c>
      <c r="AD177" t="s">
        <v>41</v>
      </c>
      <c r="AE177"/>
    </row>
    <row r="178" spans="1:31" ht="15" x14ac:dyDescent="0.25">
      <c r="A178" s="1" t="s">
        <v>1468</v>
      </c>
      <c r="B178" t="s">
        <v>28</v>
      </c>
      <c r="C178" t="s">
        <v>29</v>
      </c>
      <c r="D178" t="s">
        <v>30</v>
      </c>
      <c r="E178" t="s">
        <v>31</v>
      </c>
      <c r="F178" t="s">
        <v>1347</v>
      </c>
      <c r="G178" t="s">
        <v>1348</v>
      </c>
      <c r="H178" t="s">
        <v>9756</v>
      </c>
      <c r="I178" t="s">
        <v>1349</v>
      </c>
      <c r="J178" t="s">
        <v>1468</v>
      </c>
      <c r="K178" t="s">
        <v>32</v>
      </c>
      <c r="L178" t="s">
        <v>32</v>
      </c>
      <c r="M178" t="s">
        <v>43</v>
      </c>
      <c r="N178" t="s">
        <v>44</v>
      </c>
      <c r="O178" t="s">
        <v>1469</v>
      </c>
      <c r="P178" t="s">
        <v>706</v>
      </c>
      <c r="Q178" t="s">
        <v>79</v>
      </c>
      <c r="R178" t="s">
        <v>5119</v>
      </c>
      <c r="S178" s="1" t="s">
        <v>11266</v>
      </c>
      <c r="T178" t="s">
        <v>66</v>
      </c>
      <c r="U178" t="s">
        <v>49</v>
      </c>
      <c r="V178" t="s">
        <v>50</v>
      </c>
      <c r="W178" t="s">
        <v>5120</v>
      </c>
      <c r="X178" s="145">
        <v>25126</v>
      </c>
      <c r="Y178" t="s">
        <v>5121</v>
      </c>
      <c r="Z178" s="145">
        <v>42795</v>
      </c>
      <c r="AA178" s="145">
        <v>43100</v>
      </c>
      <c r="AB178" t="s">
        <v>39</v>
      </c>
      <c r="AC178" t="s">
        <v>40</v>
      </c>
      <c r="AD178" t="s">
        <v>41</v>
      </c>
      <c r="AE178"/>
    </row>
    <row r="179" spans="1:31" ht="15" x14ac:dyDescent="0.25">
      <c r="A179" s="1" t="s">
        <v>1470</v>
      </c>
      <c r="B179" t="s">
        <v>28</v>
      </c>
      <c r="C179" t="s">
        <v>29</v>
      </c>
      <c r="D179" t="s">
        <v>30</v>
      </c>
      <c r="E179" t="s">
        <v>31</v>
      </c>
      <c r="F179" t="s">
        <v>1347</v>
      </c>
      <c r="G179" t="s">
        <v>1348</v>
      </c>
      <c r="H179" t="s">
        <v>9756</v>
      </c>
      <c r="I179" t="s">
        <v>1349</v>
      </c>
      <c r="J179" t="s">
        <v>1470</v>
      </c>
      <c r="K179" t="s">
        <v>32</v>
      </c>
      <c r="L179" t="s">
        <v>32</v>
      </c>
      <c r="M179" t="s">
        <v>43</v>
      </c>
      <c r="N179" t="s">
        <v>63</v>
      </c>
      <c r="O179" t="s">
        <v>9786</v>
      </c>
      <c r="P179" t="s">
        <v>782</v>
      </c>
      <c r="Q179" t="s">
        <v>9787</v>
      </c>
      <c r="R179" t="s">
        <v>9788</v>
      </c>
      <c r="S179" s="1" t="s">
        <v>11267</v>
      </c>
      <c r="T179" t="s">
        <v>66</v>
      </c>
      <c r="U179" t="s">
        <v>49</v>
      </c>
      <c r="V179" t="s">
        <v>50</v>
      </c>
      <c r="W179" t="s">
        <v>9789</v>
      </c>
      <c r="X179" s="145">
        <v>27644</v>
      </c>
      <c r="Y179" t="s">
        <v>9790</v>
      </c>
      <c r="Z179" s="145">
        <v>43179</v>
      </c>
      <c r="AA179" s="145">
        <v>43465</v>
      </c>
      <c r="AB179" t="s">
        <v>39</v>
      </c>
      <c r="AC179" t="s">
        <v>68</v>
      </c>
      <c r="AD179" t="s">
        <v>41</v>
      </c>
      <c r="AE179"/>
    </row>
    <row r="180" spans="1:31" ht="15" x14ac:dyDescent="0.25">
      <c r="A180" s="1" t="s">
        <v>1472</v>
      </c>
      <c r="B180" t="s">
        <v>28</v>
      </c>
      <c r="C180" t="s">
        <v>29</v>
      </c>
      <c r="D180" t="s">
        <v>30</v>
      </c>
      <c r="E180" t="s">
        <v>31</v>
      </c>
      <c r="F180" t="s">
        <v>1347</v>
      </c>
      <c r="G180" t="s">
        <v>1348</v>
      </c>
      <c r="H180" t="s">
        <v>9756</v>
      </c>
      <c r="I180" t="s">
        <v>1349</v>
      </c>
      <c r="J180" t="s">
        <v>1472</v>
      </c>
      <c r="K180" t="s">
        <v>32</v>
      </c>
      <c r="L180" t="s">
        <v>32</v>
      </c>
      <c r="M180" t="s">
        <v>43</v>
      </c>
      <c r="N180" t="s">
        <v>44</v>
      </c>
      <c r="O180" t="s">
        <v>54</v>
      </c>
      <c r="P180" t="s">
        <v>156</v>
      </c>
      <c r="Q180" t="s">
        <v>126</v>
      </c>
      <c r="R180" t="s">
        <v>1473</v>
      </c>
      <c r="S180" s="1" t="s">
        <v>11268</v>
      </c>
      <c r="T180" t="s">
        <v>61</v>
      </c>
      <c r="U180" t="s">
        <v>49</v>
      </c>
      <c r="V180" t="s">
        <v>50</v>
      </c>
      <c r="W180" t="s">
        <v>1474</v>
      </c>
      <c r="X180" s="145">
        <v>24156</v>
      </c>
      <c r="Y180" t="s">
        <v>1475</v>
      </c>
      <c r="Z180"/>
      <c r="AA180"/>
      <c r="AB180" t="s">
        <v>39</v>
      </c>
      <c r="AC180" t="s">
        <v>40</v>
      </c>
      <c r="AD180" t="s">
        <v>41</v>
      </c>
      <c r="AE180"/>
    </row>
    <row r="181" spans="1:31" ht="15" x14ac:dyDescent="0.25">
      <c r="A181" s="1" t="s">
        <v>1476</v>
      </c>
      <c r="B181" t="s">
        <v>28</v>
      </c>
      <c r="C181" t="s">
        <v>29</v>
      </c>
      <c r="D181" t="s">
        <v>30</v>
      </c>
      <c r="E181" t="s">
        <v>31</v>
      </c>
      <c r="F181" t="s">
        <v>1347</v>
      </c>
      <c r="G181" t="s">
        <v>1348</v>
      </c>
      <c r="H181" t="s">
        <v>9756</v>
      </c>
      <c r="I181" t="s">
        <v>1349</v>
      </c>
      <c r="J181" t="s">
        <v>1476</v>
      </c>
      <c r="K181" t="s">
        <v>32</v>
      </c>
      <c r="L181" t="s">
        <v>32</v>
      </c>
      <c r="M181" t="s">
        <v>43</v>
      </c>
      <c r="N181" t="s">
        <v>44</v>
      </c>
      <c r="O181" t="s">
        <v>54</v>
      </c>
      <c r="P181" t="s">
        <v>314</v>
      </c>
      <c r="Q181" t="s">
        <v>386</v>
      </c>
      <c r="R181" t="s">
        <v>857</v>
      </c>
      <c r="S181" s="1" t="s">
        <v>11269</v>
      </c>
      <c r="T181" t="s">
        <v>48</v>
      </c>
      <c r="U181" t="s">
        <v>49</v>
      </c>
      <c r="V181" t="s">
        <v>50</v>
      </c>
      <c r="W181" t="s">
        <v>1477</v>
      </c>
      <c r="X181" s="145">
        <v>23306</v>
      </c>
      <c r="Y181" t="s">
        <v>1478</v>
      </c>
      <c r="Z181"/>
      <c r="AA181"/>
      <c r="AB181" t="s">
        <v>39</v>
      </c>
      <c r="AC181" t="s">
        <v>40</v>
      </c>
      <c r="AD181" t="s">
        <v>41</v>
      </c>
      <c r="AE181"/>
    </row>
    <row r="182" spans="1:31" ht="15" x14ac:dyDescent="0.25">
      <c r="A182" s="1" t="s">
        <v>1479</v>
      </c>
      <c r="B182" t="s">
        <v>28</v>
      </c>
      <c r="C182" t="s">
        <v>29</v>
      </c>
      <c r="D182" t="s">
        <v>30</v>
      </c>
      <c r="E182" t="s">
        <v>31</v>
      </c>
      <c r="F182" t="s">
        <v>1347</v>
      </c>
      <c r="G182" t="s">
        <v>1348</v>
      </c>
      <c r="H182" t="s">
        <v>9756</v>
      </c>
      <c r="I182" t="s">
        <v>1349</v>
      </c>
      <c r="J182" t="s">
        <v>1479</v>
      </c>
      <c r="K182" t="s">
        <v>32</v>
      </c>
      <c r="L182" t="s">
        <v>32</v>
      </c>
      <c r="M182" t="s">
        <v>43</v>
      </c>
      <c r="N182" t="s">
        <v>44</v>
      </c>
      <c r="O182" t="s">
        <v>54</v>
      </c>
      <c r="P182" t="s">
        <v>45</v>
      </c>
      <c r="Q182" t="s">
        <v>92</v>
      </c>
      <c r="R182" t="s">
        <v>772</v>
      </c>
      <c r="S182" s="1" t="s">
        <v>11270</v>
      </c>
      <c r="T182" t="s">
        <v>61</v>
      </c>
      <c r="U182" t="s">
        <v>49</v>
      </c>
      <c r="V182" t="s">
        <v>50</v>
      </c>
      <c r="W182" t="s">
        <v>1480</v>
      </c>
      <c r="X182" s="145">
        <v>21973</v>
      </c>
      <c r="Y182" t="s">
        <v>1481</v>
      </c>
      <c r="Z182"/>
      <c r="AA182"/>
      <c r="AB182" t="s">
        <v>39</v>
      </c>
      <c r="AC182" t="s">
        <v>40</v>
      </c>
      <c r="AD182" t="s">
        <v>41</v>
      </c>
      <c r="AE182"/>
    </row>
    <row r="183" spans="1:31" ht="15" x14ac:dyDescent="0.25">
      <c r="A183" s="1" t="s">
        <v>1482</v>
      </c>
      <c r="B183" t="s">
        <v>28</v>
      </c>
      <c r="C183" t="s">
        <v>29</v>
      </c>
      <c r="D183" t="s">
        <v>30</v>
      </c>
      <c r="E183" t="s">
        <v>31</v>
      </c>
      <c r="F183" t="s">
        <v>1347</v>
      </c>
      <c r="G183" t="s">
        <v>1348</v>
      </c>
      <c r="H183" t="s">
        <v>9756</v>
      </c>
      <c r="I183" t="s">
        <v>1349</v>
      </c>
      <c r="J183" t="s">
        <v>1482</v>
      </c>
      <c r="K183" t="s">
        <v>32</v>
      </c>
      <c r="L183" t="s">
        <v>32</v>
      </c>
      <c r="M183" t="s">
        <v>43</v>
      </c>
      <c r="N183" t="s">
        <v>63</v>
      </c>
      <c r="O183" t="s">
        <v>9791</v>
      </c>
      <c r="P183" t="s">
        <v>78</v>
      </c>
      <c r="Q183" t="s">
        <v>9792</v>
      </c>
      <c r="R183" t="s">
        <v>9793</v>
      </c>
      <c r="S183" s="1" t="s">
        <v>11271</v>
      </c>
      <c r="T183" t="s">
        <v>66</v>
      </c>
      <c r="U183" t="s">
        <v>49</v>
      </c>
      <c r="V183" t="s">
        <v>50</v>
      </c>
      <c r="W183" t="s">
        <v>9794</v>
      </c>
      <c r="X183" s="145">
        <v>30744</v>
      </c>
      <c r="Y183" t="s">
        <v>9795</v>
      </c>
      <c r="Z183" s="145">
        <v>43293</v>
      </c>
      <c r="AA183" s="145">
        <v>43465</v>
      </c>
      <c r="AB183" t="s">
        <v>310</v>
      </c>
      <c r="AC183" t="s">
        <v>68</v>
      </c>
      <c r="AD183" t="s">
        <v>41</v>
      </c>
      <c r="AE183"/>
    </row>
    <row r="184" spans="1:31" ht="15" x14ac:dyDescent="0.25">
      <c r="A184" s="1" t="s">
        <v>1482</v>
      </c>
      <c r="B184" t="s">
        <v>28</v>
      </c>
      <c r="C184" t="s">
        <v>29</v>
      </c>
      <c r="D184" t="s">
        <v>30</v>
      </c>
      <c r="E184" t="s">
        <v>31</v>
      </c>
      <c r="F184" t="s">
        <v>1347</v>
      </c>
      <c r="G184" t="s">
        <v>1348</v>
      </c>
      <c r="H184" t="s">
        <v>9756</v>
      </c>
      <c r="I184" t="s">
        <v>1349</v>
      </c>
      <c r="J184" t="s">
        <v>1482</v>
      </c>
      <c r="K184" t="s">
        <v>32</v>
      </c>
      <c r="L184" t="s">
        <v>32</v>
      </c>
      <c r="M184" t="s">
        <v>43</v>
      </c>
      <c r="N184" t="s">
        <v>44</v>
      </c>
      <c r="O184" t="s">
        <v>1483</v>
      </c>
      <c r="P184" t="s">
        <v>78</v>
      </c>
      <c r="Q184" t="s">
        <v>110</v>
      </c>
      <c r="R184" t="s">
        <v>1484</v>
      </c>
      <c r="S184" s="1" t="s">
        <v>11272</v>
      </c>
      <c r="T184" t="s">
        <v>53</v>
      </c>
      <c r="U184" t="s">
        <v>49</v>
      </c>
      <c r="V184" t="s">
        <v>311</v>
      </c>
      <c r="W184" t="s">
        <v>1485</v>
      </c>
      <c r="X184" s="145">
        <v>29079</v>
      </c>
      <c r="Y184" t="s">
        <v>1486</v>
      </c>
      <c r="Z184" s="145">
        <v>43285</v>
      </c>
      <c r="AA184" s="145">
        <v>43465</v>
      </c>
      <c r="AB184" t="s">
        <v>39</v>
      </c>
      <c r="AC184" t="s">
        <v>40</v>
      </c>
      <c r="AD184" t="s">
        <v>41</v>
      </c>
      <c r="AE184"/>
    </row>
    <row r="185" spans="1:31" ht="15" x14ac:dyDescent="0.25">
      <c r="A185" s="1" t="s">
        <v>1487</v>
      </c>
      <c r="B185" t="s">
        <v>28</v>
      </c>
      <c r="C185" t="s">
        <v>29</v>
      </c>
      <c r="D185" t="s">
        <v>30</v>
      </c>
      <c r="E185" t="s">
        <v>31</v>
      </c>
      <c r="F185" t="s">
        <v>1347</v>
      </c>
      <c r="G185" t="s">
        <v>1348</v>
      </c>
      <c r="H185" t="s">
        <v>9756</v>
      </c>
      <c r="I185" t="s">
        <v>1349</v>
      </c>
      <c r="J185" t="s">
        <v>1487</v>
      </c>
      <c r="K185" t="s">
        <v>32</v>
      </c>
      <c r="L185" t="s">
        <v>32</v>
      </c>
      <c r="M185" t="s">
        <v>43</v>
      </c>
      <c r="N185" t="s">
        <v>44</v>
      </c>
      <c r="O185" t="s">
        <v>1488</v>
      </c>
      <c r="P185" t="s">
        <v>146</v>
      </c>
      <c r="Q185" t="s">
        <v>78</v>
      </c>
      <c r="R185" t="s">
        <v>1489</v>
      </c>
      <c r="S185" s="1" t="s">
        <v>11273</v>
      </c>
      <c r="T185" t="s">
        <v>48</v>
      </c>
      <c r="U185" t="s">
        <v>49</v>
      </c>
      <c r="V185" t="s">
        <v>50</v>
      </c>
      <c r="W185" t="s">
        <v>1490</v>
      </c>
      <c r="X185" s="145">
        <v>24504</v>
      </c>
      <c r="Y185" t="s">
        <v>1491</v>
      </c>
      <c r="Z185"/>
      <c r="AA185"/>
      <c r="AB185" t="s">
        <v>39</v>
      </c>
      <c r="AC185" t="s">
        <v>40</v>
      </c>
      <c r="AD185" t="s">
        <v>41</v>
      </c>
      <c r="AE185"/>
    </row>
    <row r="186" spans="1:31" ht="15" x14ac:dyDescent="0.25">
      <c r="A186" s="1" t="s">
        <v>1492</v>
      </c>
      <c r="B186" t="s">
        <v>28</v>
      </c>
      <c r="C186" t="s">
        <v>29</v>
      </c>
      <c r="D186" t="s">
        <v>30</v>
      </c>
      <c r="E186" t="s">
        <v>31</v>
      </c>
      <c r="F186" t="s">
        <v>1347</v>
      </c>
      <c r="G186" t="s">
        <v>1348</v>
      </c>
      <c r="H186" t="s">
        <v>9756</v>
      </c>
      <c r="I186" t="s">
        <v>1349</v>
      </c>
      <c r="J186" t="s">
        <v>1492</v>
      </c>
      <c r="K186" t="s">
        <v>32</v>
      </c>
      <c r="L186" t="s">
        <v>32</v>
      </c>
      <c r="M186" t="s">
        <v>43</v>
      </c>
      <c r="N186" t="s">
        <v>63</v>
      </c>
      <c r="O186" t="s">
        <v>1493</v>
      </c>
      <c r="P186" t="s">
        <v>81</v>
      </c>
      <c r="Q186" t="s">
        <v>45</v>
      </c>
      <c r="R186" t="s">
        <v>1494</v>
      </c>
      <c r="S186" s="1" t="s">
        <v>11274</v>
      </c>
      <c r="T186" t="s">
        <v>66</v>
      </c>
      <c r="U186" t="s">
        <v>49</v>
      </c>
      <c r="V186" t="s">
        <v>50</v>
      </c>
      <c r="W186" t="s">
        <v>1495</v>
      </c>
      <c r="X186" s="145">
        <v>24277</v>
      </c>
      <c r="Y186" t="s">
        <v>1496</v>
      </c>
      <c r="Z186" s="145">
        <v>43160</v>
      </c>
      <c r="AA186" s="145">
        <v>43465</v>
      </c>
      <c r="AB186" t="s">
        <v>310</v>
      </c>
      <c r="AC186" t="s">
        <v>68</v>
      </c>
      <c r="AD186" t="s">
        <v>41</v>
      </c>
      <c r="AE186"/>
    </row>
    <row r="187" spans="1:31" ht="15" x14ac:dyDescent="0.25">
      <c r="A187" s="1" t="s">
        <v>1492</v>
      </c>
      <c r="B187" t="s">
        <v>28</v>
      </c>
      <c r="C187" t="s">
        <v>29</v>
      </c>
      <c r="D187" t="s">
        <v>30</v>
      </c>
      <c r="E187" t="s">
        <v>31</v>
      </c>
      <c r="F187" t="s">
        <v>1347</v>
      </c>
      <c r="G187" t="s">
        <v>1348</v>
      </c>
      <c r="H187" t="s">
        <v>9756</v>
      </c>
      <c r="I187" t="s">
        <v>1349</v>
      </c>
      <c r="J187" t="s">
        <v>1492</v>
      </c>
      <c r="K187" t="s">
        <v>32</v>
      </c>
      <c r="L187" t="s">
        <v>32</v>
      </c>
      <c r="M187" t="s">
        <v>43</v>
      </c>
      <c r="N187" t="s">
        <v>44</v>
      </c>
      <c r="O187" t="s">
        <v>54</v>
      </c>
      <c r="P187" t="s">
        <v>327</v>
      </c>
      <c r="Q187" t="s">
        <v>836</v>
      </c>
      <c r="R187" t="s">
        <v>1367</v>
      </c>
      <c r="S187" s="1" t="s">
        <v>11241</v>
      </c>
      <c r="T187" t="s">
        <v>48</v>
      </c>
      <c r="U187" t="s">
        <v>49</v>
      </c>
      <c r="V187" t="s">
        <v>840</v>
      </c>
      <c r="W187" t="s">
        <v>1368</v>
      </c>
      <c r="X187" s="145">
        <v>22517</v>
      </c>
      <c r="Y187" t="s">
        <v>1369</v>
      </c>
      <c r="Z187" s="145">
        <v>43160</v>
      </c>
      <c r="AA187" s="145">
        <v>43465</v>
      </c>
      <c r="AB187" t="s">
        <v>39</v>
      </c>
      <c r="AC187" t="s">
        <v>40</v>
      </c>
      <c r="AD187" t="s">
        <v>41</v>
      </c>
      <c r="AE187"/>
    </row>
    <row r="188" spans="1:31" ht="15" x14ac:dyDescent="0.25">
      <c r="A188" s="1" t="s">
        <v>1497</v>
      </c>
      <c r="B188" t="s">
        <v>28</v>
      </c>
      <c r="C188" t="s">
        <v>29</v>
      </c>
      <c r="D188" t="s">
        <v>30</v>
      </c>
      <c r="E188" t="s">
        <v>31</v>
      </c>
      <c r="F188" t="s">
        <v>1347</v>
      </c>
      <c r="G188" t="s">
        <v>1348</v>
      </c>
      <c r="H188" t="s">
        <v>9756</v>
      </c>
      <c r="I188" t="s">
        <v>1349</v>
      </c>
      <c r="J188" t="s">
        <v>1497</v>
      </c>
      <c r="K188" t="s">
        <v>32</v>
      </c>
      <c r="L188" t="s">
        <v>32</v>
      </c>
      <c r="M188" t="s">
        <v>43</v>
      </c>
      <c r="N188" t="s">
        <v>44</v>
      </c>
      <c r="O188" t="s">
        <v>1498</v>
      </c>
      <c r="P188" t="s">
        <v>106</v>
      </c>
      <c r="Q188" t="s">
        <v>327</v>
      </c>
      <c r="R188" t="s">
        <v>935</v>
      </c>
      <c r="S188" s="1" t="s">
        <v>11275</v>
      </c>
      <c r="T188" t="s">
        <v>53</v>
      </c>
      <c r="U188" t="s">
        <v>49</v>
      </c>
      <c r="V188" t="s">
        <v>50</v>
      </c>
      <c r="W188" t="s">
        <v>8773</v>
      </c>
      <c r="X188" s="145">
        <v>22577</v>
      </c>
      <c r="Y188" t="s">
        <v>8774</v>
      </c>
      <c r="Z188" s="145">
        <v>42795</v>
      </c>
      <c r="AA188" s="145">
        <v>43100</v>
      </c>
      <c r="AB188" t="s">
        <v>39</v>
      </c>
      <c r="AC188" t="s">
        <v>40</v>
      </c>
      <c r="AD188" t="s">
        <v>41</v>
      </c>
      <c r="AE188"/>
    </row>
    <row r="189" spans="1:31" ht="15" x14ac:dyDescent="0.25">
      <c r="A189" s="1" t="s">
        <v>1503</v>
      </c>
      <c r="B189" t="s">
        <v>28</v>
      </c>
      <c r="C189" t="s">
        <v>29</v>
      </c>
      <c r="D189" t="s">
        <v>30</v>
      </c>
      <c r="E189" t="s">
        <v>31</v>
      </c>
      <c r="F189" t="s">
        <v>1347</v>
      </c>
      <c r="G189" t="s">
        <v>1348</v>
      </c>
      <c r="H189" t="s">
        <v>9756</v>
      </c>
      <c r="I189" t="s">
        <v>1349</v>
      </c>
      <c r="J189" t="s">
        <v>1503</v>
      </c>
      <c r="K189" t="s">
        <v>32</v>
      </c>
      <c r="L189" t="s">
        <v>32</v>
      </c>
      <c r="M189" t="s">
        <v>43</v>
      </c>
      <c r="N189" t="s">
        <v>44</v>
      </c>
      <c r="O189" t="s">
        <v>54</v>
      </c>
      <c r="P189" t="s">
        <v>577</v>
      </c>
      <c r="Q189" t="s">
        <v>1504</v>
      </c>
      <c r="R189" t="s">
        <v>57</v>
      </c>
      <c r="S189" s="1" t="s">
        <v>11276</v>
      </c>
      <c r="T189" t="s">
        <v>48</v>
      </c>
      <c r="U189" t="s">
        <v>49</v>
      </c>
      <c r="V189" t="s">
        <v>50</v>
      </c>
      <c r="W189" t="s">
        <v>1505</v>
      </c>
      <c r="X189" s="145">
        <v>20690</v>
      </c>
      <c r="Y189" t="s">
        <v>1506</v>
      </c>
      <c r="Z189"/>
      <c r="AA189"/>
      <c r="AB189" t="s">
        <v>39</v>
      </c>
      <c r="AC189" t="s">
        <v>40</v>
      </c>
      <c r="AD189" t="s">
        <v>41</v>
      </c>
      <c r="AE189"/>
    </row>
    <row r="190" spans="1:31" ht="15" x14ac:dyDescent="0.25">
      <c r="A190" s="1" t="s">
        <v>1507</v>
      </c>
      <c r="B190" t="s">
        <v>28</v>
      </c>
      <c r="C190" t="s">
        <v>29</v>
      </c>
      <c r="D190" t="s">
        <v>30</v>
      </c>
      <c r="E190" t="s">
        <v>31</v>
      </c>
      <c r="F190" t="s">
        <v>1347</v>
      </c>
      <c r="G190" t="s">
        <v>1348</v>
      </c>
      <c r="H190" t="s">
        <v>9756</v>
      </c>
      <c r="I190" t="s">
        <v>1349</v>
      </c>
      <c r="J190" t="s">
        <v>1507</v>
      </c>
      <c r="K190" t="s">
        <v>32</v>
      </c>
      <c r="L190" t="s">
        <v>32</v>
      </c>
      <c r="M190" t="s">
        <v>43</v>
      </c>
      <c r="N190" t="s">
        <v>44</v>
      </c>
      <c r="O190" t="s">
        <v>1508</v>
      </c>
      <c r="P190" t="s">
        <v>783</v>
      </c>
      <c r="Q190" t="s">
        <v>169</v>
      </c>
      <c r="R190" t="s">
        <v>1509</v>
      </c>
      <c r="S190" s="1" t="s">
        <v>11277</v>
      </c>
      <c r="T190" t="s">
        <v>48</v>
      </c>
      <c r="U190" t="s">
        <v>49</v>
      </c>
      <c r="V190" t="s">
        <v>50</v>
      </c>
      <c r="W190" t="s">
        <v>1510</v>
      </c>
      <c r="X190" s="145">
        <v>21550</v>
      </c>
      <c r="Y190" t="s">
        <v>1511</v>
      </c>
      <c r="Z190"/>
      <c r="AA190"/>
      <c r="AB190" t="s">
        <v>39</v>
      </c>
      <c r="AC190" t="s">
        <v>40</v>
      </c>
      <c r="AD190" t="s">
        <v>41</v>
      </c>
      <c r="AE190"/>
    </row>
    <row r="191" spans="1:31" ht="15" x14ac:dyDescent="0.25">
      <c r="A191" s="1" t="s">
        <v>1512</v>
      </c>
      <c r="B191" t="s">
        <v>28</v>
      </c>
      <c r="C191" t="s">
        <v>29</v>
      </c>
      <c r="D191" t="s">
        <v>30</v>
      </c>
      <c r="E191" t="s">
        <v>31</v>
      </c>
      <c r="F191" t="s">
        <v>1347</v>
      </c>
      <c r="G191" t="s">
        <v>1348</v>
      </c>
      <c r="H191" t="s">
        <v>9756</v>
      </c>
      <c r="I191" t="s">
        <v>1349</v>
      </c>
      <c r="J191" t="s">
        <v>1512</v>
      </c>
      <c r="K191" t="s">
        <v>32</v>
      </c>
      <c r="L191" t="s">
        <v>32</v>
      </c>
      <c r="M191" t="s">
        <v>43</v>
      </c>
      <c r="N191" t="s">
        <v>44</v>
      </c>
      <c r="O191" t="s">
        <v>1513</v>
      </c>
      <c r="P191" t="s">
        <v>297</v>
      </c>
      <c r="Q191" t="s">
        <v>297</v>
      </c>
      <c r="R191" t="s">
        <v>1514</v>
      </c>
      <c r="S191" s="1" t="s">
        <v>11278</v>
      </c>
      <c r="T191" t="s">
        <v>61</v>
      </c>
      <c r="U191" t="s">
        <v>49</v>
      </c>
      <c r="V191" t="s">
        <v>50</v>
      </c>
      <c r="W191" t="s">
        <v>1515</v>
      </c>
      <c r="X191" s="145">
        <v>24806</v>
      </c>
      <c r="Y191" t="s">
        <v>1516</v>
      </c>
      <c r="Z191"/>
      <c r="AA191"/>
      <c r="AB191" t="s">
        <v>39</v>
      </c>
      <c r="AC191" t="s">
        <v>40</v>
      </c>
      <c r="AD191" t="s">
        <v>41</v>
      </c>
      <c r="AE191"/>
    </row>
    <row r="192" spans="1:31" ht="15" x14ac:dyDescent="0.25">
      <c r="A192" s="1" t="s">
        <v>1517</v>
      </c>
      <c r="B192" t="s">
        <v>28</v>
      </c>
      <c r="C192" t="s">
        <v>29</v>
      </c>
      <c r="D192" t="s">
        <v>30</v>
      </c>
      <c r="E192" t="s">
        <v>31</v>
      </c>
      <c r="F192" t="s">
        <v>1347</v>
      </c>
      <c r="G192" t="s">
        <v>1348</v>
      </c>
      <c r="H192" t="s">
        <v>9756</v>
      </c>
      <c r="I192" t="s">
        <v>1349</v>
      </c>
      <c r="J192" t="s">
        <v>1517</v>
      </c>
      <c r="K192" t="s">
        <v>32</v>
      </c>
      <c r="L192" t="s">
        <v>32</v>
      </c>
      <c r="M192" t="s">
        <v>43</v>
      </c>
      <c r="N192" t="s">
        <v>44</v>
      </c>
      <c r="O192" t="s">
        <v>1518</v>
      </c>
      <c r="P192" t="s">
        <v>130</v>
      </c>
      <c r="Q192" t="s">
        <v>156</v>
      </c>
      <c r="R192" t="s">
        <v>492</v>
      </c>
      <c r="S192" s="1" t="s">
        <v>11279</v>
      </c>
      <c r="T192" t="s">
        <v>61</v>
      </c>
      <c r="U192" t="s">
        <v>49</v>
      </c>
      <c r="V192" t="s">
        <v>50</v>
      </c>
      <c r="W192" t="s">
        <v>1519</v>
      </c>
      <c r="X192" s="145">
        <v>23955</v>
      </c>
      <c r="Y192" t="s">
        <v>1520</v>
      </c>
      <c r="Z192"/>
      <c r="AA192"/>
      <c r="AB192" t="s">
        <v>39</v>
      </c>
      <c r="AC192" t="s">
        <v>40</v>
      </c>
      <c r="AD192" t="s">
        <v>41</v>
      </c>
      <c r="AE192"/>
    </row>
    <row r="193" spans="1:31" ht="15" x14ac:dyDescent="0.25">
      <c r="A193" s="1" t="s">
        <v>1521</v>
      </c>
      <c r="B193" t="s">
        <v>28</v>
      </c>
      <c r="C193" t="s">
        <v>29</v>
      </c>
      <c r="D193" t="s">
        <v>30</v>
      </c>
      <c r="E193" t="s">
        <v>31</v>
      </c>
      <c r="F193" t="s">
        <v>1347</v>
      </c>
      <c r="G193" t="s">
        <v>1348</v>
      </c>
      <c r="H193" t="s">
        <v>9756</v>
      </c>
      <c r="I193" t="s">
        <v>1349</v>
      </c>
      <c r="J193" t="s">
        <v>1521</v>
      </c>
      <c r="K193" t="s">
        <v>32</v>
      </c>
      <c r="L193" t="s">
        <v>32</v>
      </c>
      <c r="M193" t="s">
        <v>43</v>
      </c>
      <c r="N193" t="s">
        <v>63</v>
      </c>
      <c r="O193" t="s">
        <v>1522</v>
      </c>
      <c r="P193" t="s">
        <v>79</v>
      </c>
      <c r="Q193" t="s">
        <v>137</v>
      </c>
      <c r="R193" t="s">
        <v>1523</v>
      </c>
      <c r="S193" s="1" t="s">
        <v>11280</v>
      </c>
      <c r="T193" t="s">
        <v>66</v>
      </c>
      <c r="U193" t="s">
        <v>49</v>
      </c>
      <c r="V193" t="s">
        <v>50</v>
      </c>
      <c r="W193" t="s">
        <v>1524</v>
      </c>
      <c r="X193" s="145">
        <v>29810</v>
      </c>
      <c r="Y193" t="s">
        <v>1525</v>
      </c>
      <c r="Z193" s="145">
        <v>43160</v>
      </c>
      <c r="AA193" s="145">
        <v>43465</v>
      </c>
      <c r="AB193" t="s">
        <v>39</v>
      </c>
      <c r="AC193" t="s">
        <v>68</v>
      </c>
      <c r="AD193" t="s">
        <v>41</v>
      </c>
      <c r="AE193"/>
    </row>
    <row r="194" spans="1:31" ht="15" x14ac:dyDescent="0.25">
      <c r="A194" s="1" t="s">
        <v>9796</v>
      </c>
      <c r="B194" t="s">
        <v>28</v>
      </c>
      <c r="C194" t="s">
        <v>29</v>
      </c>
      <c r="D194" t="s">
        <v>30</v>
      </c>
      <c r="E194" t="s">
        <v>31</v>
      </c>
      <c r="F194" t="s">
        <v>1347</v>
      </c>
      <c r="G194" t="s">
        <v>1348</v>
      </c>
      <c r="H194" t="s">
        <v>9756</v>
      </c>
      <c r="I194" t="s">
        <v>1349</v>
      </c>
      <c r="J194" t="s">
        <v>9796</v>
      </c>
      <c r="K194" t="s">
        <v>32</v>
      </c>
      <c r="L194" t="s">
        <v>32</v>
      </c>
      <c r="M194" t="s">
        <v>1526</v>
      </c>
      <c r="N194" t="s">
        <v>63</v>
      </c>
      <c r="O194" t="s">
        <v>9797</v>
      </c>
      <c r="P194" t="s">
        <v>78</v>
      </c>
      <c r="Q194" t="s">
        <v>1527</v>
      </c>
      <c r="R194" t="s">
        <v>414</v>
      </c>
      <c r="S194" s="1" t="s">
        <v>11281</v>
      </c>
      <c r="T194" t="s">
        <v>66</v>
      </c>
      <c r="U194" t="s">
        <v>49</v>
      </c>
      <c r="V194" t="s">
        <v>50</v>
      </c>
      <c r="W194" t="s">
        <v>1528</v>
      </c>
      <c r="X194" s="145">
        <v>30838</v>
      </c>
      <c r="Y194" t="s">
        <v>1529</v>
      </c>
      <c r="Z194" s="145">
        <v>43213</v>
      </c>
      <c r="AA194" s="145">
        <v>43465</v>
      </c>
      <c r="AB194" t="s">
        <v>123</v>
      </c>
      <c r="AC194" t="s">
        <v>68</v>
      </c>
      <c r="AD194" t="s">
        <v>41</v>
      </c>
      <c r="AE194"/>
    </row>
    <row r="195" spans="1:31" ht="15" x14ac:dyDescent="0.25">
      <c r="A195" s="1" t="s">
        <v>1530</v>
      </c>
      <c r="B195" t="s">
        <v>28</v>
      </c>
      <c r="C195" t="s">
        <v>29</v>
      </c>
      <c r="D195" t="s">
        <v>30</v>
      </c>
      <c r="E195" t="s">
        <v>31</v>
      </c>
      <c r="F195" t="s">
        <v>1347</v>
      </c>
      <c r="G195" t="s">
        <v>1348</v>
      </c>
      <c r="H195" t="s">
        <v>9756</v>
      </c>
      <c r="I195" t="s">
        <v>1349</v>
      </c>
      <c r="J195" t="s">
        <v>1530</v>
      </c>
      <c r="K195" t="s">
        <v>32</v>
      </c>
      <c r="L195" t="s">
        <v>80</v>
      </c>
      <c r="M195" t="s">
        <v>80</v>
      </c>
      <c r="N195" t="s">
        <v>63</v>
      </c>
      <c r="O195" t="s">
        <v>11282</v>
      </c>
      <c r="P195" t="s">
        <v>5915</v>
      </c>
      <c r="Q195" t="s">
        <v>710</v>
      </c>
      <c r="R195" t="s">
        <v>5916</v>
      </c>
      <c r="S195" s="1" t="s">
        <v>11283</v>
      </c>
      <c r="T195" t="s">
        <v>9396</v>
      </c>
      <c r="U195" t="s">
        <v>49</v>
      </c>
      <c r="V195" t="s">
        <v>50</v>
      </c>
      <c r="W195" t="s">
        <v>9798</v>
      </c>
      <c r="X195" s="145">
        <v>24709</v>
      </c>
      <c r="Y195" t="s">
        <v>5917</v>
      </c>
      <c r="Z195" s="145">
        <v>43404</v>
      </c>
      <c r="AA195" s="145">
        <v>43433</v>
      </c>
      <c r="AB195" t="s">
        <v>310</v>
      </c>
      <c r="AC195" t="s">
        <v>83</v>
      </c>
      <c r="AD195" t="s">
        <v>41</v>
      </c>
      <c r="AE195"/>
    </row>
    <row r="196" spans="1:31" ht="15" x14ac:dyDescent="0.25">
      <c r="A196" s="1" t="s">
        <v>1530</v>
      </c>
      <c r="B196" t="s">
        <v>28</v>
      </c>
      <c r="C196" t="s">
        <v>29</v>
      </c>
      <c r="D196" t="s">
        <v>30</v>
      </c>
      <c r="E196" t="s">
        <v>31</v>
      </c>
      <c r="F196" t="s">
        <v>1347</v>
      </c>
      <c r="G196" t="s">
        <v>1348</v>
      </c>
      <c r="H196" t="s">
        <v>9756</v>
      </c>
      <c r="I196" t="s">
        <v>1349</v>
      </c>
      <c r="J196" t="s">
        <v>1530</v>
      </c>
      <c r="K196" t="s">
        <v>32</v>
      </c>
      <c r="L196" t="s">
        <v>80</v>
      </c>
      <c r="M196" t="s">
        <v>80</v>
      </c>
      <c r="N196" t="s">
        <v>44</v>
      </c>
      <c r="O196" t="s">
        <v>1531</v>
      </c>
      <c r="P196" t="s">
        <v>997</v>
      </c>
      <c r="Q196" t="s">
        <v>257</v>
      </c>
      <c r="R196" t="s">
        <v>794</v>
      </c>
      <c r="S196" s="1" t="s">
        <v>11284</v>
      </c>
      <c r="T196" t="s">
        <v>42</v>
      </c>
      <c r="U196" t="s">
        <v>49</v>
      </c>
      <c r="V196" t="s">
        <v>311</v>
      </c>
      <c r="W196" t="s">
        <v>9799</v>
      </c>
      <c r="X196" s="145">
        <v>23480</v>
      </c>
      <c r="Y196" t="s">
        <v>9800</v>
      </c>
      <c r="Z196" s="145">
        <v>43404</v>
      </c>
      <c r="AA196" s="145">
        <v>43433</v>
      </c>
      <c r="AB196" t="s">
        <v>39</v>
      </c>
      <c r="AC196" t="s">
        <v>83</v>
      </c>
      <c r="AD196" t="s">
        <v>41</v>
      </c>
      <c r="AE196"/>
    </row>
    <row r="197" spans="1:31" ht="15" x14ac:dyDescent="0.25">
      <c r="A197" s="1" t="s">
        <v>1536</v>
      </c>
      <c r="B197" t="s">
        <v>28</v>
      </c>
      <c r="C197" t="s">
        <v>29</v>
      </c>
      <c r="D197" t="s">
        <v>30</v>
      </c>
      <c r="E197" t="s">
        <v>31</v>
      </c>
      <c r="F197" t="s">
        <v>1347</v>
      </c>
      <c r="G197" t="s">
        <v>1348</v>
      </c>
      <c r="H197" t="s">
        <v>9756</v>
      </c>
      <c r="I197" t="s">
        <v>1349</v>
      </c>
      <c r="J197" t="s">
        <v>1536</v>
      </c>
      <c r="K197" t="s">
        <v>32</v>
      </c>
      <c r="L197" t="s">
        <v>80</v>
      </c>
      <c r="M197" t="s">
        <v>80</v>
      </c>
      <c r="N197" t="s">
        <v>44</v>
      </c>
      <c r="O197" t="s">
        <v>54</v>
      </c>
      <c r="P197" t="s">
        <v>130</v>
      </c>
      <c r="Q197" t="s">
        <v>110</v>
      </c>
      <c r="R197" t="s">
        <v>1537</v>
      </c>
      <c r="S197" s="1" t="s">
        <v>11285</v>
      </c>
      <c r="T197" t="s">
        <v>42</v>
      </c>
      <c r="U197" t="s">
        <v>49</v>
      </c>
      <c r="V197" t="s">
        <v>50</v>
      </c>
      <c r="W197" t="s">
        <v>1538</v>
      </c>
      <c r="X197" s="145">
        <v>21597</v>
      </c>
      <c r="Y197" t="s">
        <v>1539</v>
      </c>
      <c r="Z197"/>
      <c r="AA197"/>
      <c r="AB197" t="s">
        <v>39</v>
      </c>
      <c r="AC197" t="s">
        <v>83</v>
      </c>
      <c r="AD197" t="s">
        <v>41</v>
      </c>
      <c r="AE197"/>
    </row>
    <row r="198" spans="1:31" ht="15" x14ac:dyDescent="0.25">
      <c r="A198" s="1" t="s">
        <v>1540</v>
      </c>
      <c r="B198" t="s">
        <v>28</v>
      </c>
      <c r="C198" t="s">
        <v>29</v>
      </c>
      <c r="D198" t="s">
        <v>30</v>
      </c>
      <c r="E198" t="s">
        <v>31</v>
      </c>
      <c r="F198" t="s">
        <v>1347</v>
      </c>
      <c r="G198" t="s">
        <v>1348</v>
      </c>
      <c r="H198" t="s">
        <v>9756</v>
      </c>
      <c r="I198" t="s">
        <v>1349</v>
      </c>
      <c r="J198" t="s">
        <v>1540</v>
      </c>
      <c r="K198" t="s">
        <v>32</v>
      </c>
      <c r="L198" t="s">
        <v>80</v>
      </c>
      <c r="M198" t="s">
        <v>80</v>
      </c>
      <c r="N198" t="s">
        <v>44</v>
      </c>
      <c r="O198" t="s">
        <v>1541</v>
      </c>
      <c r="P198" t="s">
        <v>344</v>
      </c>
      <c r="Q198" t="s">
        <v>303</v>
      </c>
      <c r="R198" t="s">
        <v>1542</v>
      </c>
      <c r="S198" s="1" t="s">
        <v>11286</v>
      </c>
      <c r="T198" t="s">
        <v>42</v>
      </c>
      <c r="U198" t="s">
        <v>49</v>
      </c>
      <c r="V198" t="s">
        <v>50</v>
      </c>
      <c r="W198" t="s">
        <v>1543</v>
      </c>
      <c r="X198" s="145">
        <v>21600</v>
      </c>
      <c r="Y198" t="s">
        <v>1544</v>
      </c>
      <c r="Z198"/>
      <c r="AA198"/>
      <c r="AB198" t="s">
        <v>39</v>
      </c>
      <c r="AC198" t="s">
        <v>83</v>
      </c>
      <c r="AD198" t="s">
        <v>41</v>
      </c>
      <c r="AE198"/>
    </row>
    <row r="199" spans="1:31" ht="15" x14ac:dyDescent="0.25">
      <c r="A199" s="1" t="s">
        <v>1545</v>
      </c>
      <c r="B199" t="s">
        <v>28</v>
      </c>
      <c r="C199" t="s">
        <v>29</v>
      </c>
      <c r="D199" t="s">
        <v>30</v>
      </c>
      <c r="E199" t="s">
        <v>31</v>
      </c>
      <c r="F199" t="s">
        <v>1347</v>
      </c>
      <c r="G199" t="s">
        <v>1348</v>
      </c>
      <c r="H199" t="s">
        <v>9756</v>
      </c>
      <c r="I199" t="s">
        <v>1349</v>
      </c>
      <c r="J199" t="s">
        <v>1545</v>
      </c>
      <c r="K199" t="s">
        <v>32</v>
      </c>
      <c r="L199" t="s">
        <v>80</v>
      </c>
      <c r="M199" t="s">
        <v>80</v>
      </c>
      <c r="N199" t="s">
        <v>44</v>
      </c>
      <c r="O199" t="s">
        <v>1546</v>
      </c>
      <c r="P199" t="s">
        <v>297</v>
      </c>
      <c r="Q199" t="s">
        <v>261</v>
      </c>
      <c r="R199" t="s">
        <v>1547</v>
      </c>
      <c r="S199" s="1" t="s">
        <v>11287</v>
      </c>
      <c r="T199" t="s">
        <v>42</v>
      </c>
      <c r="U199" t="s">
        <v>49</v>
      </c>
      <c r="V199" t="s">
        <v>50</v>
      </c>
      <c r="W199" t="s">
        <v>1548</v>
      </c>
      <c r="X199" s="145">
        <v>23644</v>
      </c>
      <c r="Y199" t="s">
        <v>1549</v>
      </c>
      <c r="Z199"/>
      <c r="AA199"/>
      <c r="AB199" t="s">
        <v>39</v>
      </c>
      <c r="AC199" t="s">
        <v>83</v>
      </c>
      <c r="AD199" t="s">
        <v>41</v>
      </c>
      <c r="AE199"/>
    </row>
    <row r="200" spans="1:31" ht="15" x14ac:dyDescent="0.25">
      <c r="A200" s="1" t="s">
        <v>1550</v>
      </c>
      <c r="B200" t="s">
        <v>28</v>
      </c>
      <c r="C200" t="s">
        <v>29</v>
      </c>
      <c r="D200" t="s">
        <v>30</v>
      </c>
      <c r="E200" t="s">
        <v>31</v>
      </c>
      <c r="F200" t="s">
        <v>1347</v>
      </c>
      <c r="G200" t="s">
        <v>1348</v>
      </c>
      <c r="H200" t="s">
        <v>9756</v>
      </c>
      <c r="I200" t="s">
        <v>1349</v>
      </c>
      <c r="J200" t="s">
        <v>1550</v>
      </c>
      <c r="K200" t="s">
        <v>93</v>
      </c>
      <c r="L200" t="s">
        <v>755</v>
      </c>
      <c r="M200" t="s">
        <v>1551</v>
      </c>
      <c r="N200" t="s">
        <v>44</v>
      </c>
      <c r="O200" t="s">
        <v>54</v>
      </c>
      <c r="P200" t="s">
        <v>834</v>
      </c>
      <c r="Q200" t="s">
        <v>1552</v>
      </c>
      <c r="R200" t="s">
        <v>1553</v>
      </c>
      <c r="S200" s="1" t="s">
        <v>11288</v>
      </c>
      <c r="T200" t="s">
        <v>1554</v>
      </c>
      <c r="U200" t="s">
        <v>38</v>
      </c>
      <c r="V200" t="s">
        <v>50</v>
      </c>
      <c r="W200" t="s">
        <v>1555</v>
      </c>
      <c r="X200" s="145">
        <v>21747</v>
      </c>
      <c r="Y200" t="s">
        <v>1556</v>
      </c>
      <c r="Z200"/>
      <c r="AA200"/>
      <c r="AB200" t="s">
        <v>39</v>
      </c>
      <c r="AC200" t="s">
        <v>98</v>
      </c>
      <c r="AD200" t="s">
        <v>41</v>
      </c>
      <c r="AE200"/>
    </row>
    <row r="201" spans="1:31" ht="15" x14ac:dyDescent="0.25">
      <c r="A201" s="1" t="s">
        <v>1557</v>
      </c>
      <c r="B201" t="s">
        <v>28</v>
      </c>
      <c r="C201" t="s">
        <v>29</v>
      </c>
      <c r="D201" t="s">
        <v>30</v>
      </c>
      <c r="E201" t="s">
        <v>31</v>
      </c>
      <c r="F201" t="s">
        <v>1347</v>
      </c>
      <c r="G201" t="s">
        <v>1348</v>
      </c>
      <c r="H201" t="s">
        <v>9756</v>
      </c>
      <c r="I201" t="s">
        <v>1349</v>
      </c>
      <c r="J201" t="s">
        <v>1557</v>
      </c>
      <c r="K201" t="s">
        <v>93</v>
      </c>
      <c r="L201" t="s">
        <v>745</v>
      </c>
      <c r="M201" t="s">
        <v>1558</v>
      </c>
      <c r="N201" t="s">
        <v>44</v>
      </c>
      <c r="O201" t="s">
        <v>54</v>
      </c>
      <c r="P201" t="s">
        <v>662</v>
      </c>
      <c r="Q201" t="s">
        <v>627</v>
      </c>
      <c r="R201" t="s">
        <v>1559</v>
      </c>
      <c r="S201" s="1" t="s">
        <v>11289</v>
      </c>
      <c r="T201" t="s">
        <v>318</v>
      </c>
      <c r="U201" t="s">
        <v>38</v>
      </c>
      <c r="V201" t="s">
        <v>50</v>
      </c>
      <c r="W201" t="s">
        <v>1560</v>
      </c>
      <c r="X201" s="145">
        <v>24978</v>
      </c>
      <c r="Y201" t="s">
        <v>1561</v>
      </c>
      <c r="Z201"/>
      <c r="AA201"/>
      <c r="AB201" t="s">
        <v>39</v>
      </c>
      <c r="AC201" t="s">
        <v>98</v>
      </c>
      <c r="AD201" t="s">
        <v>41</v>
      </c>
      <c r="AE201"/>
    </row>
    <row r="202" spans="1:31" ht="15" x14ac:dyDescent="0.25">
      <c r="A202" s="1" t="s">
        <v>1562</v>
      </c>
      <c r="B202" t="s">
        <v>28</v>
      </c>
      <c r="C202" t="s">
        <v>29</v>
      </c>
      <c r="D202" t="s">
        <v>30</v>
      </c>
      <c r="E202" t="s">
        <v>31</v>
      </c>
      <c r="F202" t="s">
        <v>1347</v>
      </c>
      <c r="G202" t="s">
        <v>1348</v>
      </c>
      <c r="H202" t="s">
        <v>9756</v>
      </c>
      <c r="I202" t="s">
        <v>1349</v>
      </c>
      <c r="J202" t="s">
        <v>1562</v>
      </c>
      <c r="K202" t="s">
        <v>93</v>
      </c>
      <c r="L202" t="s">
        <v>745</v>
      </c>
      <c r="M202" t="s">
        <v>793</v>
      </c>
      <c r="N202" t="s">
        <v>44</v>
      </c>
      <c r="O202" t="s">
        <v>1563</v>
      </c>
      <c r="P202" t="s">
        <v>715</v>
      </c>
      <c r="Q202" t="s">
        <v>172</v>
      </c>
      <c r="R202" t="s">
        <v>652</v>
      </c>
      <c r="S202" s="1" t="s">
        <v>11290</v>
      </c>
      <c r="T202" t="s">
        <v>103</v>
      </c>
      <c r="U202" t="s">
        <v>38</v>
      </c>
      <c r="V202" t="s">
        <v>50</v>
      </c>
      <c r="W202" t="s">
        <v>1564</v>
      </c>
      <c r="X202" s="145">
        <v>20705</v>
      </c>
      <c r="Y202" t="s">
        <v>1565</v>
      </c>
      <c r="Z202"/>
      <c r="AA202"/>
      <c r="AB202" t="s">
        <v>39</v>
      </c>
      <c r="AC202" t="s">
        <v>98</v>
      </c>
      <c r="AD202" t="s">
        <v>41</v>
      </c>
      <c r="AE202"/>
    </row>
    <row r="203" spans="1:31" ht="15" x14ac:dyDescent="0.25">
      <c r="A203" s="1" t="s">
        <v>1566</v>
      </c>
      <c r="B203" t="s">
        <v>28</v>
      </c>
      <c r="C203" t="s">
        <v>29</v>
      </c>
      <c r="D203" t="s">
        <v>30</v>
      </c>
      <c r="E203" t="s">
        <v>31</v>
      </c>
      <c r="F203" t="s">
        <v>1347</v>
      </c>
      <c r="G203" t="s">
        <v>1348</v>
      </c>
      <c r="H203" t="s">
        <v>9756</v>
      </c>
      <c r="I203" t="s">
        <v>1349</v>
      </c>
      <c r="J203" t="s">
        <v>1566</v>
      </c>
      <c r="K203" t="s">
        <v>93</v>
      </c>
      <c r="L203" t="s">
        <v>745</v>
      </c>
      <c r="M203" t="s">
        <v>1567</v>
      </c>
      <c r="N203" t="s">
        <v>44</v>
      </c>
      <c r="O203" t="s">
        <v>54</v>
      </c>
      <c r="P203" t="s">
        <v>353</v>
      </c>
      <c r="Q203" t="s">
        <v>87</v>
      </c>
      <c r="R203" t="s">
        <v>1568</v>
      </c>
      <c r="S203" s="1" t="s">
        <v>11291</v>
      </c>
      <c r="T203" t="s">
        <v>1569</v>
      </c>
      <c r="U203" t="s">
        <v>38</v>
      </c>
      <c r="V203" t="s">
        <v>50</v>
      </c>
      <c r="W203" t="s">
        <v>1570</v>
      </c>
      <c r="X203" s="145">
        <v>23301</v>
      </c>
      <c r="Y203" t="s">
        <v>1571</v>
      </c>
      <c r="Z203"/>
      <c r="AA203"/>
      <c r="AB203" t="s">
        <v>39</v>
      </c>
      <c r="AC203" t="s">
        <v>98</v>
      </c>
      <c r="AD203" t="s">
        <v>41</v>
      </c>
      <c r="AE203"/>
    </row>
    <row r="204" spans="1:31" ht="15" x14ac:dyDescent="0.25">
      <c r="A204" s="1" t="s">
        <v>1572</v>
      </c>
      <c r="B204" t="s">
        <v>28</v>
      </c>
      <c r="C204" t="s">
        <v>29</v>
      </c>
      <c r="D204" t="s">
        <v>30</v>
      </c>
      <c r="E204" t="s">
        <v>31</v>
      </c>
      <c r="F204" t="s">
        <v>1347</v>
      </c>
      <c r="G204" t="s">
        <v>1348</v>
      </c>
      <c r="H204" t="s">
        <v>9756</v>
      </c>
      <c r="I204" t="s">
        <v>1349</v>
      </c>
      <c r="J204" t="s">
        <v>1572</v>
      </c>
      <c r="K204" t="s">
        <v>93</v>
      </c>
      <c r="L204" t="s">
        <v>745</v>
      </c>
      <c r="M204" t="s">
        <v>793</v>
      </c>
      <c r="N204" t="s">
        <v>44</v>
      </c>
      <c r="O204" t="s">
        <v>1573</v>
      </c>
      <c r="P204" t="s">
        <v>78</v>
      </c>
      <c r="Q204" t="s">
        <v>534</v>
      </c>
      <c r="R204" t="s">
        <v>1574</v>
      </c>
      <c r="S204" s="1" t="s">
        <v>11292</v>
      </c>
      <c r="T204" t="s">
        <v>196</v>
      </c>
      <c r="U204" t="s">
        <v>38</v>
      </c>
      <c r="V204" t="s">
        <v>50</v>
      </c>
      <c r="W204" t="s">
        <v>1575</v>
      </c>
      <c r="X204" s="145">
        <v>24311</v>
      </c>
      <c r="Y204" t="s">
        <v>1576</v>
      </c>
      <c r="Z204" s="145">
        <v>42736</v>
      </c>
      <c r="AA204" s="145">
        <v>43100</v>
      </c>
      <c r="AB204" t="s">
        <v>39</v>
      </c>
      <c r="AC204" t="s">
        <v>98</v>
      </c>
      <c r="AD204" t="s">
        <v>41</v>
      </c>
      <c r="AE204"/>
    </row>
    <row r="205" spans="1:31" ht="15" x14ac:dyDescent="0.25">
      <c r="A205" s="1" t="s">
        <v>1578</v>
      </c>
      <c r="B205" t="s">
        <v>28</v>
      </c>
      <c r="C205" t="s">
        <v>29</v>
      </c>
      <c r="D205" t="s">
        <v>30</v>
      </c>
      <c r="E205" t="s">
        <v>31</v>
      </c>
      <c r="F205" t="s">
        <v>1347</v>
      </c>
      <c r="G205" t="s">
        <v>1348</v>
      </c>
      <c r="H205" t="s">
        <v>9756</v>
      </c>
      <c r="I205" t="s">
        <v>1349</v>
      </c>
      <c r="J205" t="s">
        <v>1578</v>
      </c>
      <c r="K205" t="s">
        <v>93</v>
      </c>
      <c r="L205" t="s">
        <v>94</v>
      </c>
      <c r="M205" t="s">
        <v>748</v>
      </c>
      <c r="N205" t="s">
        <v>44</v>
      </c>
      <c r="O205" t="s">
        <v>1579</v>
      </c>
      <c r="P205" t="s">
        <v>785</v>
      </c>
      <c r="Q205" t="s">
        <v>343</v>
      </c>
      <c r="R205" t="s">
        <v>1580</v>
      </c>
      <c r="S205" s="1" t="s">
        <v>11293</v>
      </c>
      <c r="T205" t="s">
        <v>105</v>
      </c>
      <c r="U205" t="s">
        <v>38</v>
      </c>
      <c r="V205" t="s">
        <v>50</v>
      </c>
      <c r="W205" t="s">
        <v>1581</v>
      </c>
      <c r="X205" s="145">
        <v>22911</v>
      </c>
      <c r="Y205" t="s">
        <v>1582</v>
      </c>
      <c r="Z205" s="145">
        <v>42873</v>
      </c>
      <c r="AA205" s="145">
        <v>43100</v>
      </c>
      <c r="AB205" t="s">
        <v>39</v>
      </c>
      <c r="AC205" t="s">
        <v>98</v>
      </c>
      <c r="AD205" t="s">
        <v>41</v>
      </c>
      <c r="AE205"/>
    </row>
    <row r="206" spans="1:31" ht="15" x14ac:dyDescent="0.25">
      <c r="A206" s="1" t="s">
        <v>1583</v>
      </c>
      <c r="B206" t="s">
        <v>28</v>
      </c>
      <c r="C206" t="s">
        <v>29</v>
      </c>
      <c r="D206" t="s">
        <v>30</v>
      </c>
      <c r="E206" t="s">
        <v>31</v>
      </c>
      <c r="F206" t="s">
        <v>1347</v>
      </c>
      <c r="G206" t="s">
        <v>1348</v>
      </c>
      <c r="H206" t="s">
        <v>9756</v>
      </c>
      <c r="I206" t="s">
        <v>1349</v>
      </c>
      <c r="J206" t="s">
        <v>1583</v>
      </c>
      <c r="K206" t="s">
        <v>93</v>
      </c>
      <c r="L206" t="s">
        <v>94</v>
      </c>
      <c r="M206" t="s">
        <v>1329</v>
      </c>
      <c r="N206" t="s">
        <v>44</v>
      </c>
      <c r="O206" t="s">
        <v>54</v>
      </c>
      <c r="P206" t="s">
        <v>201</v>
      </c>
      <c r="Q206" t="s">
        <v>1584</v>
      </c>
      <c r="R206" t="s">
        <v>1585</v>
      </c>
      <c r="S206" s="1" t="s">
        <v>11294</v>
      </c>
      <c r="T206" t="s">
        <v>318</v>
      </c>
      <c r="U206" t="s">
        <v>38</v>
      </c>
      <c r="V206" t="s">
        <v>50</v>
      </c>
      <c r="W206" t="s">
        <v>1586</v>
      </c>
      <c r="X206" s="145">
        <v>23899</v>
      </c>
      <c r="Y206" t="s">
        <v>1587</v>
      </c>
      <c r="Z206"/>
      <c r="AA206"/>
      <c r="AB206" t="s">
        <v>39</v>
      </c>
      <c r="AC206" t="s">
        <v>98</v>
      </c>
      <c r="AD206" t="s">
        <v>41</v>
      </c>
      <c r="AE206"/>
    </row>
    <row r="207" spans="1:31" ht="15" x14ac:dyDescent="0.25">
      <c r="A207" s="1" t="s">
        <v>1588</v>
      </c>
      <c r="B207" t="s">
        <v>28</v>
      </c>
      <c r="C207" t="s">
        <v>29</v>
      </c>
      <c r="D207" t="s">
        <v>30</v>
      </c>
      <c r="E207" t="s">
        <v>31</v>
      </c>
      <c r="F207" t="s">
        <v>1347</v>
      </c>
      <c r="G207" t="s">
        <v>1348</v>
      </c>
      <c r="H207" t="s">
        <v>9756</v>
      </c>
      <c r="I207" t="s">
        <v>1349</v>
      </c>
      <c r="J207" t="s">
        <v>1588</v>
      </c>
      <c r="K207" t="s">
        <v>93</v>
      </c>
      <c r="L207" t="s">
        <v>94</v>
      </c>
      <c r="M207" t="s">
        <v>95</v>
      </c>
      <c r="N207" t="s">
        <v>44</v>
      </c>
      <c r="O207" t="s">
        <v>54</v>
      </c>
      <c r="P207" t="s">
        <v>137</v>
      </c>
      <c r="Q207" t="s">
        <v>554</v>
      </c>
      <c r="R207" t="s">
        <v>452</v>
      </c>
      <c r="S207" s="1" t="s">
        <v>11295</v>
      </c>
      <c r="T207" t="s">
        <v>103</v>
      </c>
      <c r="U207" t="s">
        <v>38</v>
      </c>
      <c r="V207" t="s">
        <v>50</v>
      </c>
      <c r="W207" t="s">
        <v>1589</v>
      </c>
      <c r="X207" s="145">
        <v>18216</v>
      </c>
      <c r="Y207" t="s">
        <v>1590</v>
      </c>
      <c r="Z207"/>
      <c r="AA207"/>
      <c r="AB207" t="s">
        <v>39</v>
      </c>
      <c r="AC207" t="s">
        <v>98</v>
      </c>
      <c r="AD207" t="s">
        <v>41</v>
      </c>
      <c r="AE207"/>
    </row>
    <row r="208" spans="1:31" ht="15" x14ac:dyDescent="0.25">
      <c r="A208" s="1" t="s">
        <v>1591</v>
      </c>
      <c r="B208" t="s">
        <v>28</v>
      </c>
      <c r="C208" t="s">
        <v>29</v>
      </c>
      <c r="D208" t="s">
        <v>30</v>
      </c>
      <c r="E208" t="s">
        <v>31</v>
      </c>
      <c r="F208" t="s">
        <v>1347</v>
      </c>
      <c r="G208" t="s">
        <v>1348</v>
      </c>
      <c r="H208" t="s">
        <v>9756</v>
      </c>
      <c r="I208" t="s">
        <v>1349</v>
      </c>
      <c r="J208" t="s">
        <v>1591</v>
      </c>
      <c r="K208" t="s">
        <v>93</v>
      </c>
      <c r="L208" t="s">
        <v>94</v>
      </c>
      <c r="M208" t="s">
        <v>95</v>
      </c>
      <c r="N208" t="s">
        <v>44</v>
      </c>
      <c r="O208" t="s">
        <v>54</v>
      </c>
      <c r="P208" t="s">
        <v>110</v>
      </c>
      <c r="Q208" t="s">
        <v>836</v>
      </c>
      <c r="R208" t="s">
        <v>1592</v>
      </c>
      <c r="S208" s="1" t="s">
        <v>11296</v>
      </c>
      <c r="T208" t="s">
        <v>747</v>
      </c>
      <c r="U208" t="s">
        <v>38</v>
      </c>
      <c r="V208" t="s">
        <v>50</v>
      </c>
      <c r="W208" t="s">
        <v>1593</v>
      </c>
      <c r="X208" s="145">
        <v>18971</v>
      </c>
      <c r="Y208" t="s">
        <v>1594</v>
      </c>
      <c r="Z208"/>
      <c r="AA208"/>
      <c r="AB208" t="s">
        <v>39</v>
      </c>
      <c r="AC208" t="s">
        <v>98</v>
      </c>
      <c r="AD208" t="s">
        <v>41</v>
      </c>
      <c r="AE208"/>
    </row>
    <row r="209" spans="1:31" ht="15" x14ac:dyDescent="0.25">
      <c r="A209" s="1" t="s">
        <v>1595</v>
      </c>
      <c r="B209" t="s">
        <v>28</v>
      </c>
      <c r="C209" t="s">
        <v>29</v>
      </c>
      <c r="D209" t="s">
        <v>30</v>
      </c>
      <c r="E209" t="s">
        <v>31</v>
      </c>
      <c r="F209" t="s">
        <v>1347</v>
      </c>
      <c r="G209" t="s">
        <v>1348</v>
      </c>
      <c r="H209" t="s">
        <v>9756</v>
      </c>
      <c r="I209" t="s">
        <v>1349</v>
      </c>
      <c r="J209" t="s">
        <v>1595</v>
      </c>
      <c r="K209" t="s">
        <v>93</v>
      </c>
      <c r="L209" t="s">
        <v>94</v>
      </c>
      <c r="M209" t="s">
        <v>95</v>
      </c>
      <c r="N209" t="s">
        <v>44</v>
      </c>
      <c r="O209" t="s">
        <v>54</v>
      </c>
      <c r="P209" t="s">
        <v>110</v>
      </c>
      <c r="Q209" t="s">
        <v>609</v>
      </c>
      <c r="R209" t="s">
        <v>996</v>
      </c>
      <c r="S209" s="1" t="s">
        <v>11297</v>
      </c>
      <c r="T209" t="s">
        <v>459</v>
      </c>
      <c r="U209" t="s">
        <v>38</v>
      </c>
      <c r="V209" t="s">
        <v>50</v>
      </c>
      <c r="W209" t="s">
        <v>1596</v>
      </c>
      <c r="X209" s="145">
        <v>20476</v>
      </c>
      <c r="Y209" t="s">
        <v>1597</v>
      </c>
      <c r="Z209"/>
      <c r="AA209"/>
      <c r="AB209" t="s">
        <v>39</v>
      </c>
      <c r="AC209" t="s">
        <v>98</v>
      </c>
      <c r="AD209" t="s">
        <v>41</v>
      </c>
      <c r="AE209"/>
    </row>
    <row r="210" spans="1:31" ht="15" x14ac:dyDescent="0.25">
      <c r="A210" s="1" t="s">
        <v>1598</v>
      </c>
      <c r="B210" t="s">
        <v>28</v>
      </c>
      <c r="C210" t="s">
        <v>29</v>
      </c>
      <c r="D210" t="s">
        <v>30</v>
      </c>
      <c r="E210" t="s">
        <v>31</v>
      </c>
      <c r="F210" t="s">
        <v>1347</v>
      </c>
      <c r="G210" t="s">
        <v>1348</v>
      </c>
      <c r="H210" t="s">
        <v>9756</v>
      </c>
      <c r="I210" t="s">
        <v>1349</v>
      </c>
      <c r="J210" t="s">
        <v>1598</v>
      </c>
      <c r="K210" t="s">
        <v>93</v>
      </c>
      <c r="L210" t="s">
        <v>94</v>
      </c>
      <c r="M210" t="s">
        <v>95</v>
      </c>
      <c r="N210" t="s">
        <v>44</v>
      </c>
      <c r="O210" t="s">
        <v>1599</v>
      </c>
      <c r="P210" t="s">
        <v>471</v>
      </c>
      <c r="Q210" t="s">
        <v>110</v>
      </c>
      <c r="R210" t="s">
        <v>1600</v>
      </c>
      <c r="S210" s="1" t="s">
        <v>11298</v>
      </c>
      <c r="T210" t="s">
        <v>196</v>
      </c>
      <c r="U210" t="s">
        <v>38</v>
      </c>
      <c r="V210" t="s">
        <v>50</v>
      </c>
      <c r="W210" t="s">
        <v>1601</v>
      </c>
      <c r="X210" s="145">
        <v>21247</v>
      </c>
      <c r="Y210" t="s">
        <v>1602</v>
      </c>
      <c r="Z210" s="145">
        <v>42802</v>
      </c>
      <c r="AA210" s="145">
        <v>43100</v>
      </c>
      <c r="AB210" t="s">
        <v>39</v>
      </c>
      <c r="AC210" t="s">
        <v>98</v>
      </c>
      <c r="AD210" t="s">
        <v>41</v>
      </c>
      <c r="AE210"/>
    </row>
    <row r="211" spans="1:31" ht="15" x14ac:dyDescent="0.25">
      <c r="A211" s="1" t="s">
        <v>1606</v>
      </c>
      <c r="B211" t="s">
        <v>28</v>
      </c>
      <c r="C211" t="s">
        <v>29</v>
      </c>
      <c r="D211" t="s">
        <v>30</v>
      </c>
      <c r="E211" t="s">
        <v>31</v>
      </c>
      <c r="F211" t="s">
        <v>1603</v>
      </c>
      <c r="G211" t="s">
        <v>1604</v>
      </c>
      <c r="H211" t="s">
        <v>9756</v>
      </c>
      <c r="I211" t="s">
        <v>1605</v>
      </c>
      <c r="J211" t="s">
        <v>1606</v>
      </c>
      <c r="K211" t="s">
        <v>32</v>
      </c>
      <c r="L211" t="s">
        <v>33</v>
      </c>
      <c r="M211" t="s">
        <v>34</v>
      </c>
      <c r="N211" t="s">
        <v>35</v>
      </c>
      <c r="O211" t="s">
        <v>1607</v>
      </c>
      <c r="P211" t="s">
        <v>823</v>
      </c>
      <c r="Q211" t="s">
        <v>1608</v>
      </c>
      <c r="R211" t="s">
        <v>1609</v>
      </c>
      <c r="S211" s="1" t="s">
        <v>11299</v>
      </c>
      <c r="T211" t="s">
        <v>61</v>
      </c>
      <c r="U211" t="s">
        <v>38</v>
      </c>
      <c r="V211" t="s">
        <v>108</v>
      </c>
      <c r="W211" t="s">
        <v>1610</v>
      </c>
      <c r="X211" s="145">
        <v>24574</v>
      </c>
      <c r="Y211" t="s">
        <v>1611</v>
      </c>
      <c r="Z211" s="145">
        <v>42064</v>
      </c>
      <c r="AA211" s="145">
        <v>43159</v>
      </c>
      <c r="AB211" t="s">
        <v>39</v>
      </c>
      <c r="AC211" t="s">
        <v>40</v>
      </c>
      <c r="AD211" t="s">
        <v>41</v>
      </c>
      <c r="AE211"/>
    </row>
    <row r="212" spans="1:31" ht="15" x14ac:dyDescent="0.25">
      <c r="A212" s="1" t="s">
        <v>1612</v>
      </c>
      <c r="B212" t="s">
        <v>28</v>
      </c>
      <c r="C212" t="s">
        <v>29</v>
      </c>
      <c r="D212" t="s">
        <v>30</v>
      </c>
      <c r="E212" t="s">
        <v>31</v>
      </c>
      <c r="F212" t="s">
        <v>1603</v>
      </c>
      <c r="G212" t="s">
        <v>1604</v>
      </c>
      <c r="H212" t="s">
        <v>9756</v>
      </c>
      <c r="I212" t="s">
        <v>1605</v>
      </c>
      <c r="J212" t="s">
        <v>1612</v>
      </c>
      <c r="K212" t="s">
        <v>32</v>
      </c>
      <c r="L212" t="s">
        <v>32</v>
      </c>
      <c r="M212" t="s">
        <v>43</v>
      </c>
      <c r="N212" t="s">
        <v>63</v>
      </c>
      <c r="O212" t="s">
        <v>1613</v>
      </c>
      <c r="P212" t="s">
        <v>154</v>
      </c>
      <c r="Q212" t="s">
        <v>326</v>
      </c>
      <c r="R212" t="s">
        <v>1001</v>
      </c>
      <c r="S212" s="1" t="s">
        <v>11300</v>
      </c>
      <c r="T212" t="s">
        <v>66</v>
      </c>
      <c r="U212" t="s">
        <v>49</v>
      </c>
      <c r="V212" t="s">
        <v>50</v>
      </c>
      <c r="W212" t="s">
        <v>4063</v>
      </c>
      <c r="X212" s="145">
        <v>30105</v>
      </c>
      <c r="Y212" t="s">
        <v>4064</v>
      </c>
      <c r="Z212"/>
      <c r="AA212"/>
      <c r="AB212" t="s">
        <v>39</v>
      </c>
      <c r="AC212" t="s">
        <v>68</v>
      </c>
      <c r="AD212" t="s">
        <v>41</v>
      </c>
      <c r="AE212"/>
    </row>
    <row r="213" spans="1:31" ht="15" x14ac:dyDescent="0.25">
      <c r="A213" s="1" t="s">
        <v>1616</v>
      </c>
      <c r="B213" t="s">
        <v>28</v>
      </c>
      <c r="C213" t="s">
        <v>29</v>
      </c>
      <c r="D213" t="s">
        <v>30</v>
      </c>
      <c r="E213" t="s">
        <v>31</v>
      </c>
      <c r="F213" t="s">
        <v>1603</v>
      </c>
      <c r="G213" t="s">
        <v>1604</v>
      </c>
      <c r="H213" t="s">
        <v>9756</v>
      </c>
      <c r="I213" t="s">
        <v>1605</v>
      </c>
      <c r="J213" t="s">
        <v>1616</v>
      </c>
      <c r="K213" t="s">
        <v>32</v>
      </c>
      <c r="L213" t="s">
        <v>32</v>
      </c>
      <c r="M213" t="s">
        <v>43</v>
      </c>
      <c r="N213" t="s">
        <v>44</v>
      </c>
      <c r="O213" t="s">
        <v>54</v>
      </c>
      <c r="P213" t="s">
        <v>1617</v>
      </c>
      <c r="Q213" t="s">
        <v>333</v>
      </c>
      <c r="R213" t="s">
        <v>615</v>
      </c>
      <c r="S213" s="1" t="s">
        <v>11301</v>
      </c>
      <c r="T213" t="s">
        <v>53</v>
      </c>
      <c r="U213" t="s">
        <v>49</v>
      </c>
      <c r="V213" t="s">
        <v>50</v>
      </c>
      <c r="W213" t="s">
        <v>1618</v>
      </c>
      <c r="X213" s="145">
        <v>20934</v>
      </c>
      <c r="Y213" t="s">
        <v>1619</v>
      </c>
      <c r="Z213"/>
      <c r="AA213"/>
      <c r="AB213" t="s">
        <v>39</v>
      </c>
      <c r="AC213" t="s">
        <v>40</v>
      </c>
      <c r="AD213" t="s">
        <v>41</v>
      </c>
      <c r="AE213"/>
    </row>
    <row r="214" spans="1:31" ht="15" x14ac:dyDescent="0.25">
      <c r="A214" s="1" t="s">
        <v>1620</v>
      </c>
      <c r="B214" t="s">
        <v>28</v>
      </c>
      <c r="C214" t="s">
        <v>29</v>
      </c>
      <c r="D214" t="s">
        <v>30</v>
      </c>
      <c r="E214" t="s">
        <v>31</v>
      </c>
      <c r="F214" t="s">
        <v>1603</v>
      </c>
      <c r="G214" t="s">
        <v>1604</v>
      </c>
      <c r="H214" t="s">
        <v>9756</v>
      </c>
      <c r="I214" t="s">
        <v>1605</v>
      </c>
      <c r="J214" t="s">
        <v>1620</v>
      </c>
      <c r="K214" t="s">
        <v>32</v>
      </c>
      <c r="L214" t="s">
        <v>32</v>
      </c>
      <c r="M214" t="s">
        <v>43</v>
      </c>
      <c r="N214" t="s">
        <v>63</v>
      </c>
      <c r="O214" t="s">
        <v>9801</v>
      </c>
      <c r="P214" t="s">
        <v>130</v>
      </c>
      <c r="Q214" t="s">
        <v>136</v>
      </c>
      <c r="R214" t="s">
        <v>1701</v>
      </c>
      <c r="S214" s="1" t="s">
        <v>11302</v>
      </c>
      <c r="T214" t="s">
        <v>66</v>
      </c>
      <c r="U214" t="s">
        <v>49</v>
      </c>
      <c r="V214" t="s">
        <v>50</v>
      </c>
      <c r="W214" t="s">
        <v>1702</v>
      </c>
      <c r="X214" s="145">
        <v>29225</v>
      </c>
      <c r="Y214" t="s">
        <v>1703</v>
      </c>
      <c r="Z214" s="145">
        <v>43222</v>
      </c>
      <c r="AA214" s="145">
        <v>43465</v>
      </c>
      <c r="AB214" t="s">
        <v>39</v>
      </c>
      <c r="AC214" t="s">
        <v>68</v>
      </c>
      <c r="AD214" t="s">
        <v>41</v>
      </c>
      <c r="AE214"/>
    </row>
    <row r="215" spans="1:31" ht="15" x14ac:dyDescent="0.25">
      <c r="A215" s="1" t="s">
        <v>1622</v>
      </c>
      <c r="B215" t="s">
        <v>28</v>
      </c>
      <c r="C215" t="s">
        <v>29</v>
      </c>
      <c r="D215" t="s">
        <v>30</v>
      </c>
      <c r="E215" t="s">
        <v>31</v>
      </c>
      <c r="F215" t="s">
        <v>1603</v>
      </c>
      <c r="G215" t="s">
        <v>1604</v>
      </c>
      <c r="H215" t="s">
        <v>9756</v>
      </c>
      <c r="I215" t="s">
        <v>1605</v>
      </c>
      <c r="J215" t="s">
        <v>1622</v>
      </c>
      <c r="K215" t="s">
        <v>32</v>
      </c>
      <c r="L215" t="s">
        <v>32</v>
      </c>
      <c r="M215" t="s">
        <v>43</v>
      </c>
      <c r="N215" t="s">
        <v>44</v>
      </c>
      <c r="O215" t="s">
        <v>54</v>
      </c>
      <c r="P215" t="s">
        <v>815</v>
      </c>
      <c r="Q215" t="s">
        <v>457</v>
      </c>
      <c r="R215" t="s">
        <v>1623</v>
      </c>
      <c r="S215" s="1" t="s">
        <v>11303</v>
      </c>
      <c r="T215" t="s">
        <v>53</v>
      </c>
      <c r="U215" t="s">
        <v>49</v>
      </c>
      <c r="V215" t="s">
        <v>50</v>
      </c>
      <c r="W215" t="s">
        <v>1624</v>
      </c>
      <c r="X215" s="145">
        <v>20841</v>
      </c>
      <c r="Y215" t="s">
        <v>1625</v>
      </c>
      <c r="Z215"/>
      <c r="AA215"/>
      <c r="AB215" t="s">
        <v>39</v>
      </c>
      <c r="AC215" t="s">
        <v>40</v>
      </c>
      <c r="AD215" t="s">
        <v>41</v>
      </c>
      <c r="AE215"/>
    </row>
    <row r="216" spans="1:31" ht="15" x14ac:dyDescent="0.25">
      <c r="A216" s="1" t="s">
        <v>1626</v>
      </c>
      <c r="B216" t="s">
        <v>28</v>
      </c>
      <c r="C216" t="s">
        <v>29</v>
      </c>
      <c r="D216" t="s">
        <v>30</v>
      </c>
      <c r="E216" t="s">
        <v>31</v>
      </c>
      <c r="F216" t="s">
        <v>1603</v>
      </c>
      <c r="G216" t="s">
        <v>1604</v>
      </c>
      <c r="H216" t="s">
        <v>9756</v>
      </c>
      <c r="I216" t="s">
        <v>1605</v>
      </c>
      <c r="J216" t="s">
        <v>1626</v>
      </c>
      <c r="K216" t="s">
        <v>32</v>
      </c>
      <c r="L216" t="s">
        <v>32</v>
      </c>
      <c r="M216" t="s">
        <v>43</v>
      </c>
      <c r="N216" t="s">
        <v>44</v>
      </c>
      <c r="O216" t="s">
        <v>54</v>
      </c>
      <c r="P216" t="s">
        <v>428</v>
      </c>
      <c r="Q216" t="s">
        <v>156</v>
      </c>
      <c r="R216" t="s">
        <v>1627</v>
      </c>
      <c r="S216" s="1" t="s">
        <v>11304</v>
      </c>
      <c r="T216" t="s">
        <v>48</v>
      </c>
      <c r="U216" t="s">
        <v>49</v>
      </c>
      <c r="V216" t="s">
        <v>50</v>
      </c>
      <c r="W216" t="s">
        <v>1628</v>
      </c>
      <c r="X216" s="145">
        <v>23252</v>
      </c>
      <c r="Y216" t="s">
        <v>1629</v>
      </c>
      <c r="Z216"/>
      <c r="AA216"/>
      <c r="AB216" t="s">
        <v>39</v>
      </c>
      <c r="AC216" t="s">
        <v>40</v>
      </c>
      <c r="AD216" t="s">
        <v>41</v>
      </c>
      <c r="AE216"/>
    </row>
    <row r="217" spans="1:31" ht="15" x14ac:dyDescent="0.25">
      <c r="A217" s="1" t="s">
        <v>1630</v>
      </c>
      <c r="B217" t="s">
        <v>28</v>
      </c>
      <c r="C217" t="s">
        <v>29</v>
      </c>
      <c r="D217" t="s">
        <v>30</v>
      </c>
      <c r="E217" t="s">
        <v>31</v>
      </c>
      <c r="F217" t="s">
        <v>1603</v>
      </c>
      <c r="G217" t="s">
        <v>1604</v>
      </c>
      <c r="H217" t="s">
        <v>9756</v>
      </c>
      <c r="I217" t="s">
        <v>1605</v>
      </c>
      <c r="J217" t="s">
        <v>1630</v>
      </c>
      <c r="K217" t="s">
        <v>32</v>
      </c>
      <c r="L217" t="s">
        <v>32</v>
      </c>
      <c r="M217" t="s">
        <v>43</v>
      </c>
      <c r="N217" t="s">
        <v>44</v>
      </c>
      <c r="O217" t="s">
        <v>54</v>
      </c>
      <c r="P217" t="s">
        <v>130</v>
      </c>
      <c r="Q217" t="s">
        <v>231</v>
      </c>
      <c r="R217" t="s">
        <v>1631</v>
      </c>
      <c r="S217" s="1" t="s">
        <v>11305</v>
      </c>
      <c r="T217" t="s">
        <v>48</v>
      </c>
      <c r="U217" t="s">
        <v>49</v>
      </c>
      <c r="V217" t="s">
        <v>50</v>
      </c>
      <c r="W217" t="s">
        <v>1632</v>
      </c>
      <c r="X217" s="145">
        <v>20947</v>
      </c>
      <c r="Y217" t="s">
        <v>1633</v>
      </c>
      <c r="Z217"/>
      <c r="AA217"/>
      <c r="AB217" t="s">
        <v>39</v>
      </c>
      <c r="AC217" t="s">
        <v>40</v>
      </c>
      <c r="AD217" t="s">
        <v>41</v>
      </c>
      <c r="AE217"/>
    </row>
    <row r="218" spans="1:31" ht="15" x14ac:dyDescent="0.25">
      <c r="A218" s="1" t="s">
        <v>1634</v>
      </c>
      <c r="B218" t="s">
        <v>28</v>
      </c>
      <c r="C218" t="s">
        <v>29</v>
      </c>
      <c r="D218" t="s">
        <v>30</v>
      </c>
      <c r="E218" t="s">
        <v>31</v>
      </c>
      <c r="F218" t="s">
        <v>1603</v>
      </c>
      <c r="G218" t="s">
        <v>1604</v>
      </c>
      <c r="H218" t="s">
        <v>9756</v>
      </c>
      <c r="I218" t="s">
        <v>1605</v>
      </c>
      <c r="J218" t="s">
        <v>1634</v>
      </c>
      <c r="K218" t="s">
        <v>32</v>
      </c>
      <c r="L218" t="s">
        <v>32</v>
      </c>
      <c r="M218" t="s">
        <v>43</v>
      </c>
      <c r="N218" t="s">
        <v>44</v>
      </c>
      <c r="O218" t="s">
        <v>54</v>
      </c>
      <c r="P218" t="s">
        <v>130</v>
      </c>
      <c r="Q218" t="s">
        <v>596</v>
      </c>
      <c r="R218" t="s">
        <v>1022</v>
      </c>
      <c r="S218" s="1" t="s">
        <v>11306</v>
      </c>
      <c r="T218" t="s">
        <v>48</v>
      </c>
      <c r="U218" t="s">
        <v>49</v>
      </c>
      <c r="V218" t="s">
        <v>50</v>
      </c>
      <c r="W218" t="s">
        <v>1635</v>
      </c>
      <c r="X218" s="145">
        <v>20240</v>
      </c>
      <c r="Y218" t="s">
        <v>1636</v>
      </c>
      <c r="Z218"/>
      <c r="AA218"/>
      <c r="AB218" t="s">
        <v>39</v>
      </c>
      <c r="AC218" t="s">
        <v>40</v>
      </c>
      <c r="AD218" t="s">
        <v>41</v>
      </c>
      <c r="AE218"/>
    </row>
    <row r="219" spans="1:31" ht="15" x14ac:dyDescent="0.25">
      <c r="A219" s="1" t="s">
        <v>1637</v>
      </c>
      <c r="B219" t="s">
        <v>28</v>
      </c>
      <c r="C219" t="s">
        <v>29</v>
      </c>
      <c r="D219" t="s">
        <v>30</v>
      </c>
      <c r="E219" t="s">
        <v>31</v>
      </c>
      <c r="F219" t="s">
        <v>1603</v>
      </c>
      <c r="G219" t="s">
        <v>1604</v>
      </c>
      <c r="H219" t="s">
        <v>9756</v>
      </c>
      <c r="I219" t="s">
        <v>1605</v>
      </c>
      <c r="J219" t="s">
        <v>1637</v>
      </c>
      <c r="K219" t="s">
        <v>32</v>
      </c>
      <c r="L219" t="s">
        <v>32</v>
      </c>
      <c r="M219" t="s">
        <v>43</v>
      </c>
      <c r="N219" t="s">
        <v>44</v>
      </c>
      <c r="O219" t="s">
        <v>54</v>
      </c>
      <c r="P219" t="s">
        <v>911</v>
      </c>
      <c r="Q219" t="s">
        <v>1080</v>
      </c>
      <c r="R219" t="s">
        <v>1638</v>
      </c>
      <c r="S219" s="1" t="s">
        <v>11307</v>
      </c>
      <c r="T219" t="s">
        <v>61</v>
      </c>
      <c r="U219" t="s">
        <v>49</v>
      </c>
      <c r="V219" t="s">
        <v>50</v>
      </c>
      <c r="W219" t="s">
        <v>1639</v>
      </c>
      <c r="X219" s="145">
        <v>24308</v>
      </c>
      <c r="Y219" t="s">
        <v>1640</v>
      </c>
      <c r="Z219"/>
      <c r="AA219"/>
      <c r="AB219" t="s">
        <v>39</v>
      </c>
      <c r="AC219" t="s">
        <v>40</v>
      </c>
      <c r="AD219" t="s">
        <v>41</v>
      </c>
      <c r="AE219"/>
    </row>
    <row r="220" spans="1:31" ht="15" x14ac:dyDescent="0.25">
      <c r="A220" s="1" t="s">
        <v>1641</v>
      </c>
      <c r="B220" t="s">
        <v>28</v>
      </c>
      <c r="C220" t="s">
        <v>29</v>
      </c>
      <c r="D220" t="s">
        <v>30</v>
      </c>
      <c r="E220" t="s">
        <v>31</v>
      </c>
      <c r="F220" t="s">
        <v>1603</v>
      </c>
      <c r="G220" t="s">
        <v>1604</v>
      </c>
      <c r="H220" t="s">
        <v>9756</v>
      </c>
      <c r="I220" t="s">
        <v>1605</v>
      </c>
      <c r="J220" t="s">
        <v>1641</v>
      </c>
      <c r="K220" t="s">
        <v>32</v>
      </c>
      <c r="L220" t="s">
        <v>32</v>
      </c>
      <c r="M220" t="s">
        <v>43</v>
      </c>
      <c r="N220" t="s">
        <v>44</v>
      </c>
      <c r="O220" t="s">
        <v>1642</v>
      </c>
      <c r="P220" t="s">
        <v>78</v>
      </c>
      <c r="Q220" t="s">
        <v>163</v>
      </c>
      <c r="R220" t="s">
        <v>1643</v>
      </c>
      <c r="S220" s="1" t="s">
        <v>11308</v>
      </c>
      <c r="T220" t="s">
        <v>48</v>
      </c>
      <c r="U220" t="s">
        <v>49</v>
      </c>
      <c r="V220" t="s">
        <v>50</v>
      </c>
      <c r="W220" t="s">
        <v>1644</v>
      </c>
      <c r="X220" s="145">
        <v>22422</v>
      </c>
      <c r="Y220" t="s">
        <v>1645</v>
      </c>
      <c r="Z220"/>
      <c r="AA220"/>
      <c r="AB220" t="s">
        <v>39</v>
      </c>
      <c r="AC220" t="s">
        <v>40</v>
      </c>
      <c r="AD220" t="s">
        <v>41</v>
      </c>
      <c r="AE220"/>
    </row>
    <row r="221" spans="1:31" ht="15" x14ac:dyDescent="0.25">
      <c r="A221" s="1" t="s">
        <v>1646</v>
      </c>
      <c r="B221" t="s">
        <v>28</v>
      </c>
      <c r="C221" t="s">
        <v>29</v>
      </c>
      <c r="D221" t="s">
        <v>30</v>
      </c>
      <c r="E221" t="s">
        <v>31</v>
      </c>
      <c r="F221" t="s">
        <v>1603</v>
      </c>
      <c r="G221" t="s">
        <v>1604</v>
      </c>
      <c r="H221" t="s">
        <v>9756</v>
      </c>
      <c r="I221" t="s">
        <v>1605</v>
      </c>
      <c r="J221" t="s">
        <v>1646</v>
      </c>
      <c r="K221" t="s">
        <v>32</v>
      </c>
      <c r="L221" t="s">
        <v>32</v>
      </c>
      <c r="M221" t="s">
        <v>43</v>
      </c>
      <c r="N221" t="s">
        <v>44</v>
      </c>
      <c r="O221" t="s">
        <v>54</v>
      </c>
      <c r="P221" t="s">
        <v>110</v>
      </c>
      <c r="Q221" t="s">
        <v>316</v>
      </c>
      <c r="R221" t="s">
        <v>420</v>
      </c>
      <c r="S221" s="1" t="s">
        <v>11309</v>
      </c>
      <c r="T221" t="s">
        <v>48</v>
      </c>
      <c r="U221" t="s">
        <v>49</v>
      </c>
      <c r="V221" t="s">
        <v>50</v>
      </c>
      <c r="W221" t="s">
        <v>1647</v>
      </c>
      <c r="X221" s="145">
        <v>20141</v>
      </c>
      <c r="Y221" t="s">
        <v>1648</v>
      </c>
      <c r="Z221"/>
      <c r="AA221"/>
      <c r="AB221" t="s">
        <v>39</v>
      </c>
      <c r="AC221" t="s">
        <v>40</v>
      </c>
      <c r="AD221" t="s">
        <v>41</v>
      </c>
      <c r="AE221"/>
    </row>
    <row r="222" spans="1:31" ht="15" x14ac:dyDescent="0.25">
      <c r="A222" s="1" t="s">
        <v>1649</v>
      </c>
      <c r="B222" t="s">
        <v>28</v>
      </c>
      <c r="C222" t="s">
        <v>29</v>
      </c>
      <c r="D222" t="s">
        <v>30</v>
      </c>
      <c r="E222" t="s">
        <v>31</v>
      </c>
      <c r="F222" t="s">
        <v>1603</v>
      </c>
      <c r="G222" t="s">
        <v>1604</v>
      </c>
      <c r="H222" t="s">
        <v>9756</v>
      </c>
      <c r="I222" t="s">
        <v>1605</v>
      </c>
      <c r="J222" t="s">
        <v>1649</v>
      </c>
      <c r="K222" t="s">
        <v>32</v>
      </c>
      <c r="L222" t="s">
        <v>32</v>
      </c>
      <c r="M222" t="s">
        <v>43</v>
      </c>
      <c r="N222" t="s">
        <v>44</v>
      </c>
      <c r="O222" t="s">
        <v>54</v>
      </c>
      <c r="P222" t="s">
        <v>78</v>
      </c>
      <c r="Q222" t="s">
        <v>160</v>
      </c>
      <c r="R222" t="s">
        <v>1650</v>
      </c>
      <c r="S222" s="1" t="s">
        <v>11310</v>
      </c>
      <c r="T222" t="s">
        <v>53</v>
      </c>
      <c r="U222" t="s">
        <v>49</v>
      </c>
      <c r="V222" t="s">
        <v>50</v>
      </c>
      <c r="W222" t="s">
        <v>1651</v>
      </c>
      <c r="X222" s="145">
        <v>25162</v>
      </c>
      <c r="Y222" t="s">
        <v>1652</v>
      </c>
      <c r="Z222"/>
      <c r="AA222"/>
      <c r="AB222" t="s">
        <v>39</v>
      </c>
      <c r="AC222" t="s">
        <v>40</v>
      </c>
      <c r="AD222" t="s">
        <v>41</v>
      </c>
      <c r="AE222"/>
    </row>
    <row r="223" spans="1:31" ht="15" x14ac:dyDescent="0.25">
      <c r="A223" s="1" t="s">
        <v>1653</v>
      </c>
      <c r="B223" t="s">
        <v>28</v>
      </c>
      <c r="C223" t="s">
        <v>29</v>
      </c>
      <c r="D223" t="s">
        <v>30</v>
      </c>
      <c r="E223" t="s">
        <v>31</v>
      </c>
      <c r="F223" t="s">
        <v>1603</v>
      </c>
      <c r="G223" t="s">
        <v>1604</v>
      </c>
      <c r="H223" t="s">
        <v>9756</v>
      </c>
      <c r="I223" t="s">
        <v>1605</v>
      </c>
      <c r="J223" t="s">
        <v>1653</v>
      </c>
      <c r="K223" t="s">
        <v>32</v>
      </c>
      <c r="L223" t="s">
        <v>32</v>
      </c>
      <c r="M223" t="s">
        <v>43</v>
      </c>
      <c r="N223" t="s">
        <v>44</v>
      </c>
      <c r="O223" t="s">
        <v>54</v>
      </c>
      <c r="P223" t="s">
        <v>426</v>
      </c>
      <c r="Q223" t="s">
        <v>558</v>
      </c>
      <c r="R223" t="s">
        <v>910</v>
      </c>
      <c r="S223" s="1" t="s">
        <v>11311</v>
      </c>
      <c r="T223" t="s">
        <v>48</v>
      </c>
      <c r="U223" t="s">
        <v>49</v>
      </c>
      <c r="V223" t="s">
        <v>50</v>
      </c>
      <c r="W223" t="s">
        <v>1654</v>
      </c>
      <c r="X223" s="145">
        <v>23453</v>
      </c>
      <c r="Y223" t="s">
        <v>1655</v>
      </c>
      <c r="Z223"/>
      <c r="AA223"/>
      <c r="AB223" t="s">
        <v>39</v>
      </c>
      <c r="AC223" t="s">
        <v>40</v>
      </c>
      <c r="AD223" t="s">
        <v>41</v>
      </c>
      <c r="AE223"/>
    </row>
    <row r="224" spans="1:31" ht="15" x14ac:dyDescent="0.25">
      <c r="A224" s="1" t="s">
        <v>1656</v>
      </c>
      <c r="B224" t="s">
        <v>28</v>
      </c>
      <c r="C224" t="s">
        <v>29</v>
      </c>
      <c r="D224" t="s">
        <v>30</v>
      </c>
      <c r="E224" t="s">
        <v>31</v>
      </c>
      <c r="F224" t="s">
        <v>1603</v>
      </c>
      <c r="G224" t="s">
        <v>1604</v>
      </c>
      <c r="H224" t="s">
        <v>9756</v>
      </c>
      <c r="I224" t="s">
        <v>1605</v>
      </c>
      <c r="J224" t="s">
        <v>1656</v>
      </c>
      <c r="K224" t="s">
        <v>32</v>
      </c>
      <c r="L224" t="s">
        <v>32</v>
      </c>
      <c r="M224" t="s">
        <v>43</v>
      </c>
      <c r="N224" t="s">
        <v>44</v>
      </c>
      <c r="O224" t="s">
        <v>54</v>
      </c>
      <c r="P224" t="s">
        <v>160</v>
      </c>
      <c r="Q224" t="s">
        <v>137</v>
      </c>
      <c r="R224" t="s">
        <v>1657</v>
      </c>
      <c r="S224" s="1" t="s">
        <v>11312</v>
      </c>
      <c r="T224" t="s">
        <v>48</v>
      </c>
      <c r="U224" t="s">
        <v>49</v>
      </c>
      <c r="V224" t="s">
        <v>50</v>
      </c>
      <c r="W224" t="s">
        <v>1658</v>
      </c>
      <c r="X224" s="145">
        <v>20623</v>
      </c>
      <c r="Y224" t="s">
        <v>1659</v>
      </c>
      <c r="Z224"/>
      <c r="AA224"/>
      <c r="AB224" t="s">
        <v>39</v>
      </c>
      <c r="AC224" t="s">
        <v>40</v>
      </c>
      <c r="AD224" t="s">
        <v>41</v>
      </c>
      <c r="AE224"/>
    </row>
    <row r="225" spans="1:31" ht="15" x14ac:dyDescent="0.25">
      <c r="A225" s="1" t="s">
        <v>1660</v>
      </c>
      <c r="B225" t="s">
        <v>28</v>
      </c>
      <c r="C225" t="s">
        <v>29</v>
      </c>
      <c r="D225" t="s">
        <v>30</v>
      </c>
      <c r="E225" t="s">
        <v>31</v>
      </c>
      <c r="F225" t="s">
        <v>1603</v>
      </c>
      <c r="G225" t="s">
        <v>1604</v>
      </c>
      <c r="H225" t="s">
        <v>9756</v>
      </c>
      <c r="I225" t="s">
        <v>1605</v>
      </c>
      <c r="J225" t="s">
        <v>1660</v>
      </c>
      <c r="K225" t="s">
        <v>32</v>
      </c>
      <c r="L225" t="s">
        <v>32</v>
      </c>
      <c r="M225" t="s">
        <v>43</v>
      </c>
      <c r="N225" t="s">
        <v>44</v>
      </c>
      <c r="O225" t="s">
        <v>1661</v>
      </c>
      <c r="P225" t="s">
        <v>143</v>
      </c>
      <c r="Q225" t="s">
        <v>133</v>
      </c>
      <c r="R225" t="s">
        <v>1662</v>
      </c>
      <c r="S225" s="1" t="s">
        <v>11313</v>
      </c>
      <c r="T225" t="s">
        <v>61</v>
      </c>
      <c r="U225" t="s">
        <v>49</v>
      </c>
      <c r="V225" t="s">
        <v>50</v>
      </c>
      <c r="W225" t="s">
        <v>1663</v>
      </c>
      <c r="X225" s="145">
        <v>28047</v>
      </c>
      <c r="Y225" t="s">
        <v>1664</v>
      </c>
      <c r="Z225" s="145">
        <v>42795</v>
      </c>
      <c r="AA225"/>
      <c r="AB225" t="s">
        <v>39</v>
      </c>
      <c r="AC225" t="s">
        <v>40</v>
      </c>
      <c r="AD225" t="s">
        <v>41</v>
      </c>
      <c r="AE225"/>
    </row>
    <row r="226" spans="1:31" ht="15" x14ac:dyDescent="0.25">
      <c r="A226" s="1" t="s">
        <v>1665</v>
      </c>
      <c r="B226" t="s">
        <v>28</v>
      </c>
      <c r="C226" t="s">
        <v>29</v>
      </c>
      <c r="D226" t="s">
        <v>30</v>
      </c>
      <c r="E226" t="s">
        <v>31</v>
      </c>
      <c r="F226" t="s">
        <v>1603</v>
      </c>
      <c r="G226" t="s">
        <v>1604</v>
      </c>
      <c r="H226" t="s">
        <v>9756</v>
      </c>
      <c r="I226" t="s">
        <v>1605</v>
      </c>
      <c r="J226" t="s">
        <v>1665</v>
      </c>
      <c r="K226" t="s">
        <v>32</v>
      </c>
      <c r="L226" t="s">
        <v>32</v>
      </c>
      <c r="M226" t="s">
        <v>43</v>
      </c>
      <c r="N226" t="s">
        <v>44</v>
      </c>
      <c r="O226" t="s">
        <v>54</v>
      </c>
      <c r="P226" t="s">
        <v>1666</v>
      </c>
      <c r="Q226" t="s">
        <v>117</v>
      </c>
      <c r="R226" t="s">
        <v>429</v>
      </c>
      <c r="S226" s="1" t="s">
        <v>11314</v>
      </c>
      <c r="T226" t="s">
        <v>48</v>
      </c>
      <c r="U226" t="s">
        <v>49</v>
      </c>
      <c r="V226" t="s">
        <v>50</v>
      </c>
      <c r="W226" t="s">
        <v>1667</v>
      </c>
      <c r="X226" s="145">
        <v>22762</v>
      </c>
      <c r="Y226" t="s">
        <v>1668</v>
      </c>
      <c r="Z226"/>
      <c r="AA226"/>
      <c r="AB226" t="s">
        <v>39</v>
      </c>
      <c r="AC226" t="s">
        <v>40</v>
      </c>
      <c r="AD226" t="s">
        <v>41</v>
      </c>
      <c r="AE226"/>
    </row>
    <row r="227" spans="1:31" ht="15" x14ac:dyDescent="0.25">
      <c r="A227" s="1" t="s">
        <v>1669</v>
      </c>
      <c r="B227" t="s">
        <v>28</v>
      </c>
      <c r="C227" t="s">
        <v>29</v>
      </c>
      <c r="D227" t="s">
        <v>30</v>
      </c>
      <c r="E227" t="s">
        <v>31</v>
      </c>
      <c r="F227" t="s">
        <v>1603</v>
      </c>
      <c r="G227" t="s">
        <v>1604</v>
      </c>
      <c r="H227" t="s">
        <v>9756</v>
      </c>
      <c r="I227" t="s">
        <v>1605</v>
      </c>
      <c r="J227" t="s">
        <v>1669</v>
      </c>
      <c r="K227" t="s">
        <v>32</v>
      </c>
      <c r="L227" t="s">
        <v>32</v>
      </c>
      <c r="M227" t="s">
        <v>43</v>
      </c>
      <c r="N227" t="s">
        <v>44</v>
      </c>
      <c r="O227" t="s">
        <v>54</v>
      </c>
      <c r="P227" t="s">
        <v>1670</v>
      </c>
      <c r="Q227" t="s">
        <v>889</v>
      </c>
      <c r="R227" t="s">
        <v>1671</v>
      </c>
      <c r="S227" s="1" t="s">
        <v>11315</v>
      </c>
      <c r="T227" t="s">
        <v>61</v>
      </c>
      <c r="U227" t="s">
        <v>49</v>
      </c>
      <c r="V227" t="s">
        <v>50</v>
      </c>
      <c r="W227" t="s">
        <v>1672</v>
      </c>
      <c r="X227" s="145">
        <v>25034</v>
      </c>
      <c r="Y227" t="s">
        <v>1673</v>
      </c>
      <c r="Z227"/>
      <c r="AA227"/>
      <c r="AB227" t="s">
        <v>39</v>
      </c>
      <c r="AC227" t="s">
        <v>40</v>
      </c>
      <c r="AD227" t="s">
        <v>41</v>
      </c>
      <c r="AE227"/>
    </row>
    <row r="228" spans="1:31" ht="15" x14ac:dyDescent="0.25">
      <c r="A228" s="1" t="s">
        <v>1674</v>
      </c>
      <c r="B228" t="s">
        <v>28</v>
      </c>
      <c r="C228" t="s">
        <v>29</v>
      </c>
      <c r="D228" t="s">
        <v>30</v>
      </c>
      <c r="E228" t="s">
        <v>31</v>
      </c>
      <c r="F228" t="s">
        <v>1603</v>
      </c>
      <c r="G228" t="s">
        <v>1604</v>
      </c>
      <c r="H228" t="s">
        <v>9756</v>
      </c>
      <c r="I228" t="s">
        <v>1605</v>
      </c>
      <c r="J228" t="s">
        <v>1674</v>
      </c>
      <c r="K228" t="s">
        <v>32</v>
      </c>
      <c r="L228" t="s">
        <v>32</v>
      </c>
      <c r="M228" t="s">
        <v>43</v>
      </c>
      <c r="N228" t="s">
        <v>44</v>
      </c>
      <c r="O228" t="s">
        <v>54</v>
      </c>
      <c r="P228" t="s">
        <v>126</v>
      </c>
      <c r="Q228" t="s">
        <v>736</v>
      </c>
      <c r="R228" t="s">
        <v>351</v>
      </c>
      <c r="S228" s="1" t="s">
        <v>11316</v>
      </c>
      <c r="T228" t="s">
        <v>48</v>
      </c>
      <c r="U228" t="s">
        <v>49</v>
      </c>
      <c r="V228" t="s">
        <v>50</v>
      </c>
      <c r="W228" t="s">
        <v>1675</v>
      </c>
      <c r="X228" s="145">
        <v>22258</v>
      </c>
      <c r="Y228" t="s">
        <v>1676</v>
      </c>
      <c r="Z228"/>
      <c r="AA228"/>
      <c r="AB228" t="s">
        <v>39</v>
      </c>
      <c r="AC228" t="s">
        <v>40</v>
      </c>
      <c r="AD228" t="s">
        <v>41</v>
      </c>
      <c r="AE228"/>
    </row>
    <row r="229" spans="1:31" ht="15" x14ac:dyDescent="0.25">
      <c r="A229" s="1" t="s">
        <v>1677</v>
      </c>
      <c r="B229" t="s">
        <v>28</v>
      </c>
      <c r="C229" t="s">
        <v>29</v>
      </c>
      <c r="D229" t="s">
        <v>30</v>
      </c>
      <c r="E229" t="s">
        <v>31</v>
      </c>
      <c r="F229" t="s">
        <v>1603</v>
      </c>
      <c r="G229" t="s">
        <v>1604</v>
      </c>
      <c r="H229" t="s">
        <v>9756</v>
      </c>
      <c r="I229" t="s">
        <v>1605</v>
      </c>
      <c r="J229" t="s">
        <v>1677</v>
      </c>
      <c r="K229" t="s">
        <v>32</v>
      </c>
      <c r="L229" t="s">
        <v>32</v>
      </c>
      <c r="M229" t="s">
        <v>43</v>
      </c>
      <c r="N229" t="s">
        <v>63</v>
      </c>
      <c r="O229" t="s">
        <v>1162</v>
      </c>
      <c r="P229" t="s">
        <v>297</v>
      </c>
      <c r="Q229" t="s">
        <v>250</v>
      </c>
      <c r="R229" t="s">
        <v>1905</v>
      </c>
      <c r="S229" s="1" t="s">
        <v>11317</v>
      </c>
      <c r="T229" t="s">
        <v>66</v>
      </c>
      <c r="U229" t="s">
        <v>49</v>
      </c>
      <c r="V229" t="s">
        <v>50</v>
      </c>
      <c r="W229" t="s">
        <v>1906</v>
      </c>
      <c r="X229" s="145">
        <v>27938</v>
      </c>
      <c r="Y229" t="s">
        <v>1907</v>
      </c>
      <c r="Z229" s="145">
        <v>43160</v>
      </c>
      <c r="AA229" s="145">
        <v>43465</v>
      </c>
      <c r="AB229" t="s">
        <v>39</v>
      </c>
      <c r="AC229" t="s">
        <v>68</v>
      </c>
      <c r="AD229" t="s">
        <v>41</v>
      </c>
      <c r="AE229"/>
    </row>
    <row r="230" spans="1:31" ht="15" x14ac:dyDescent="0.25">
      <c r="A230" s="1" t="s">
        <v>1680</v>
      </c>
      <c r="B230" t="s">
        <v>28</v>
      </c>
      <c r="C230" t="s">
        <v>29</v>
      </c>
      <c r="D230" t="s">
        <v>30</v>
      </c>
      <c r="E230" t="s">
        <v>31</v>
      </c>
      <c r="F230" t="s">
        <v>1603</v>
      </c>
      <c r="G230" t="s">
        <v>1604</v>
      </c>
      <c r="H230" t="s">
        <v>9756</v>
      </c>
      <c r="I230" t="s">
        <v>1605</v>
      </c>
      <c r="J230" t="s">
        <v>1680</v>
      </c>
      <c r="K230" t="s">
        <v>32</v>
      </c>
      <c r="L230" t="s">
        <v>32</v>
      </c>
      <c r="M230" t="s">
        <v>43</v>
      </c>
      <c r="N230" t="s">
        <v>44</v>
      </c>
      <c r="O230" t="s">
        <v>1681</v>
      </c>
      <c r="P230" t="s">
        <v>160</v>
      </c>
      <c r="Q230" t="s">
        <v>110</v>
      </c>
      <c r="R230" t="s">
        <v>283</v>
      </c>
      <c r="S230" s="1" t="s">
        <v>11318</v>
      </c>
      <c r="T230" t="s">
        <v>53</v>
      </c>
      <c r="U230" t="s">
        <v>49</v>
      </c>
      <c r="V230" t="s">
        <v>50</v>
      </c>
      <c r="W230" t="s">
        <v>1682</v>
      </c>
      <c r="X230" s="145">
        <v>20007</v>
      </c>
      <c r="Y230" t="s">
        <v>1683</v>
      </c>
      <c r="Z230"/>
      <c r="AA230"/>
      <c r="AB230" t="s">
        <v>39</v>
      </c>
      <c r="AC230" t="s">
        <v>40</v>
      </c>
      <c r="AD230" t="s">
        <v>41</v>
      </c>
      <c r="AE230"/>
    </row>
    <row r="231" spans="1:31" ht="15" x14ac:dyDescent="0.25">
      <c r="A231" s="1" t="s">
        <v>1684</v>
      </c>
      <c r="B231" t="s">
        <v>28</v>
      </c>
      <c r="C231" t="s">
        <v>29</v>
      </c>
      <c r="D231" t="s">
        <v>30</v>
      </c>
      <c r="E231" t="s">
        <v>31</v>
      </c>
      <c r="F231" t="s">
        <v>1603</v>
      </c>
      <c r="G231" t="s">
        <v>1604</v>
      </c>
      <c r="H231" t="s">
        <v>9756</v>
      </c>
      <c r="I231" t="s">
        <v>1605</v>
      </c>
      <c r="J231" t="s">
        <v>1684</v>
      </c>
      <c r="K231" t="s">
        <v>32</v>
      </c>
      <c r="L231" t="s">
        <v>32</v>
      </c>
      <c r="M231" t="s">
        <v>43</v>
      </c>
      <c r="N231" t="s">
        <v>44</v>
      </c>
      <c r="O231" t="s">
        <v>9802</v>
      </c>
      <c r="P231" t="s">
        <v>1685</v>
      </c>
      <c r="Q231" t="s">
        <v>527</v>
      </c>
      <c r="R231" t="s">
        <v>1686</v>
      </c>
      <c r="S231" s="1" t="s">
        <v>11319</v>
      </c>
      <c r="T231" t="s">
        <v>48</v>
      </c>
      <c r="U231" t="s">
        <v>49</v>
      </c>
      <c r="V231" t="s">
        <v>50</v>
      </c>
      <c r="W231" t="s">
        <v>1687</v>
      </c>
      <c r="X231" s="145">
        <v>21717</v>
      </c>
      <c r="Y231" t="s">
        <v>1688</v>
      </c>
      <c r="Z231"/>
      <c r="AA231"/>
      <c r="AB231" t="s">
        <v>39</v>
      </c>
      <c r="AC231" t="s">
        <v>40</v>
      </c>
      <c r="AD231" t="s">
        <v>41</v>
      </c>
      <c r="AE231"/>
    </row>
    <row r="232" spans="1:31" ht="15" x14ac:dyDescent="0.25">
      <c r="A232" s="1" t="s">
        <v>1689</v>
      </c>
      <c r="B232" t="s">
        <v>28</v>
      </c>
      <c r="C232" t="s">
        <v>29</v>
      </c>
      <c r="D232" t="s">
        <v>30</v>
      </c>
      <c r="E232" t="s">
        <v>31</v>
      </c>
      <c r="F232" t="s">
        <v>1603</v>
      </c>
      <c r="G232" t="s">
        <v>1604</v>
      </c>
      <c r="H232" t="s">
        <v>9756</v>
      </c>
      <c r="I232" t="s">
        <v>1605</v>
      </c>
      <c r="J232" t="s">
        <v>1689</v>
      </c>
      <c r="K232" t="s">
        <v>32</v>
      </c>
      <c r="L232" t="s">
        <v>32</v>
      </c>
      <c r="M232" t="s">
        <v>43</v>
      </c>
      <c r="N232" t="s">
        <v>44</v>
      </c>
      <c r="O232" t="s">
        <v>312</v>
      </c>
      <c r="P232" t="s">
        <v>78</v>
      </c>
      <c r="Q232" t="s">
        <v>183</v>
      </c>
      <c r="R232" t="s">
        <v>286</v>
      </c>
      <c r="S232" s="1" t="s">
        <v>11320</v>
      </c>
      <c r="T232" t="s">
        <v>48</v>
      </c>
      <c r="U232" t="s">
        <v>49</v>
      </c>
      <c r="V232" t="s">
        <v>50</v>
      </c>
      <c r="W232" t="s">
        <v>1690</v>
      </c>
      <c r="X232" s="145">
        <v>22463</v>
      </c>
      <c r="Y232" t="s">
        <v>1691</v>
      </c>
      <c r="Z232"/>
      <c r="AA232"/>
      <c r="AB232" t="s">
        <v>39</v>
      </c>
      <c r="AC232" t="s">
        <v>40</v>
      </c>
      <c r="AD232" t="s">
        <v>41</v>
      </c>
      <c r="AE232"/>
    </row>
    <row r="233" spans="1:31" ht="15" x14ac:dyDescent="0.25">
      <c r="A233" s="1" t="s">
        <v>1692</v>
      </c>
      <c r="B233" t="s">
        <v>28</v>
      </c>
      <c r="C233" t="s">
        <v>29</v>
      </c>
      <c r="D233" t="s">
        <v>30</v>
      </c>
      <c r="E233" t="s">
        <v>31</v>
      </c>
      <c r="F233" t="s">
        <v>1603</v>
      </c>
      <c r="G233" t="s">
        <v>1604</v>
      </c>
      <c r="H233" t="s">
        <v>9756</v>
      </c>
      <c r="I233" t="s">
        <v>1605</v>
      </c>
      <c r="J233" t="s">
        <v>1692</v>
      </c>
      <c r="K233" t="s">
        <v>32</v>
      </c>
      <c r="L233" t="s">
        <v>32</v>
      </c>
      <c r="M233" t="s">
        <v>43</v>
      </c>
      <c r="N233" t="s">
        <v>44</v>
      </c>
      <c r="O233" t="s">
        <v>1693</v>
      </c>
      <c r="P233" t="s">
        <v>192</v>
      </c>
      <c r="Q233" t="s">
        <v>394</v>
      </c>
      <c r="R233" t="s">
        <v>128</v>
      </c>
      <c r="S233" s="1" t="s">
        <v>11321</v>
      </c>
      <c r="T233" t="s">
        <v>66</v>
      </c>
      <c r="U233" t="s">
        <v>49</v>
      </c>
      <c r="V233" t="s">
        <v>50</v>
      </c>
      <c r="W233" t="s">
        <v>1694</v>
      </c>
      <c r="X233" s="145">
        <v>25373</v>
      </c>
      <c r="Y233" t="s">
        <v>1695</v>
      </c>
      <c r="Z233"/>
      <c r="AA233"/>
      <c r="AB233" t="s">
        <v>39</v>
      </c>
      <c r="AC233" t="s">
        <v>40</v>
      </c>
      <c r="AD233" t="s">
        <v>41</v>
      </c>
      <c r="AE233"/>
    </row>
    <row r="234" spans="1:31" ht="15" x14ac:dyDescent="0.25">
      <c r="A234" s="1" t="s">
        <v>1696</v>
      </c>
      <c r="B234" t="s">
        <v>28</v>
      </c>
      <c r="C234" t="s">
        <v>29</v>
      </c>
      <c r="D234" t="s">
        <v>30</v>
      </c>
      <c r="E234" t="s">
        <v>31</v>
      </c>
      <c r="F234" t="s">
        <v>1603</v>
      </c>
      <c r="G234" t="s">
        <v>1604</v>
      </c>
      <c r="H234" t="s">
        <v>9756</v>
      </c>
      <c r="I234" t="s">
        <v>1605</v>
      </c>
      <c r="J234" t="s">
        <v>1696</v>
      </c>
      <c r="K234" t="s">
        <v>32</v>
      </c>
      <c r="L234" t="s">
        <v>80</v>
      </c>
      <c r="M234" t="s">
        <v>80</v>
      </c>
      <c r="N234" t="s">
        <v>44</v>
      </c>
      <c r="O234" t="s">
        <v>54</v>
      </c>
      <c r="P234" t="s">
        <v>741</v>
      </c>
      <c r="Q234" t="s">
        <v>78</v>
      </c>
      <c r="R234" t="s">
        <v>896</v>
      </c>
      <c r="S234" s="1" t="s">
        <v>11322</v>
      </c>
      <c r="T234" t="s">
        <v>42</v>
      </c>
      <c r="U234" t="s">
        <v>49</v>
      </c>
      <c r="V234" t="s">
        <v>50</v>
      </c>
      <c r="W234" t="s">
        <v>1697</v>
      </c>
      <c r="X234" s="145">
        <v>19490</v>
      </c>
      <c r="Y234" t="s">
        <v>1698</v>
      </c>
      <c r="Z234"/>
      <c r="AA234"/>
      <c r="AB234" t="s">
        <v>39</v>
      </c>
      <c r="AC234" t="s">
        <v>83</v>
      </c>
      <c r="AD234" t="s">
        <v>41</v>
      </c>
      <c r="AE234"/>
    </row>
    <row r="235" spans="1:31" ht="15" x14ac:dyDescent="0.25">
      <c r="A235" s="1" t="s">
        <v>1699</v>
      </c>
      <c r="B235" t="s">
        <v>28</v>
      </c>
      <c r="C235" t="s">
        <v>29</v>
      </c>
      <c r="D235" t="s">
        <v>30</v>
      </c>
      <c r="E235" t="s">
        <v>31</v>
      </c>
      <c r="F235" t="s">
        <v>1603</v>
      </c>
      <c r="G235" t="s">
        <v>1604</v>
      </c>
      <c r="H235" t="s">
        <v>9756</v>
      </c>
      <c r="I235" t="s">
        <v>1605</v>
      </c>
      <c r="J235" t="s">
        <v>1699</v>
      </c>
      <c r="K235" t="s">
        <v>32</v>
      </c>
      <c r="L235" t="s">
        <v>80</v>
      </c>
      <c r="M235" t="s">
        <v>80</v>
      </c>
      <c r="N235" t="s">
        <v>44</v>
      </c>
      <c r="O235" t="s">
        <v>1700</v>
      </c>
      <c r="P235" t="s">
        <v>186</v>
      </c>
      <c r="Q235" t="s">
        <v>343</v>
      </c>
      <c r="R235" t="s">
        <v>185</v>
      </c>
      <c r="S235" s="1" t="s">
        <v>11323</v>
      </c>
      <c r="T235" t="s">
        <v>42</v>
      </c>
      <c r="U235" t="s">
        <v>49</v>
      </c>
      <c r="V235" t="s">
        <v>50</v>
      </c>
      <c r="W235" t="s">
        <v>9803</v>
      </c>
      <c r="X235" s="145">
        <v>26966</v>
      </c>
      <c r="Y235" t="s">
        <v>9804</v>
      </c>
      <c r="Z235" s="145">
        <v>43160</v>
      </c>
      <c r="AA235"/>
      <c r="AB235" t="s">
        <v>39</v>
      </c>
      <c r="AC235" t="s">
        <v>83</v>
      </c>
      <c r="AD235" t="s">
        <v>41</v>
      </c>
      <c r="AE235"/>
    </row>
    <row r="236" spans="1:31" ht="15" x14ac:dyDescent="0.25">
      <c r="A236" s="1" t="s">
        <v>1704</v>
      </c>
      <c r="B236" t="s">
        <v>28</v>
      </c>
      <c r="C236" t="s">
        <v>29</v>
      </c>
      <c r="D236" t="s">
        <v>30</v>
      </c>
      <c r="E236" t="s">
        <v>31</v>
      </c>
      <c r="F236" t="s">
        <v>1603</v>
      </c>
      <c r="G236" t="s">
        <v>1604</v>
      </c>
      <c r="H236" t="s">
        <v>9756</v>
      </c>
      <c r="I236" t="s">
        <v>1605</v>
      </c>
      <c r="J236" t="s">
        <v>1704</v>
      </c>
      <c r="K236" t="s">
        <v>93</v>
      </c>
      <c r="L236" t="s">
        <v>745</v>
      </c>
      <c r="M236" t="s">
        <v>1558</v>
      </c>
      <c r="N236" t="s">
        <v>44</v>
      </c>
      <c r="O236" t="s">
        <v>54</v>
      </c>
      <c r="P236" t="s">
        <v>1705</v>
      </c>
      <c r="Q236" t="s">
        <v>1706</v>
      </c>
      <c r="R236" t="s">
        <v>1707</v>
      </c>
      <c r="S236" s="1" t="s">
        <v>11324</v>
      </c>
      <c r="T236" t="s">
        <v>103</v>
      </c>
      <c r="U236" t="s">
        <v>38</v>
      </c>
      <c r="V236" t="s">
        <v>50</v>
      </c>
      <c r="W236" t="s">
        <v>1708</v>
      </c>
      <c r="X236" s="145">
        <v>21674</v>
      </c>
      <c r="Y236" t="s">
        <v>1709</v>
      </c>
      <c r="Z236"/>
      <c r="AA236"/>
      <c r="AB236" t="s">
        <v>39</v>
      </c>
      <c r="AC236" t="s">
        <v>98</v>
      </c>
      <c r="AD236" t="s">
        <v>41</v>
      </c>
      <c r="AE236"/>
    </row>
    <row r="237" spans="1:31" ht="15" x14ac:dyDescent="0.25">
      <c r="A237" s="1" t="s">
        <v>1710</v>
      </c>
      <c r="B237" t="s">
        <v>28</v>
      </c>
      <c r="C237" t="s">
        <v>29</v>
      </c>
      <c r="D237" t="s">
        <v>30</v>
      </c>
      <c r="E237" t="s">
        <v>31</v>
      </c>
      <c r="F237" t="s">
        <v>1603</v>
      </c>
      <c r="G237" t="s">
        <v>1604</v>
      </c>
      <c r="H237" t="s">
        <v>9756</v>
      </c>
      <c r="I237" t="s">
        <v>1605</v>
      </c>
      <c r="J237" t="s">
        <v>1710</v>
      </c>
      <c r="K237" t="s">
        <v>93</v>
      </c>
      <c r="L237" t="s">
        <v>745</v>
      </c>
      <c r="M237" t="s">
        <v>844</v>
      </c>
      <c r="N237" t="s">
        <v>44</v>
      </c>
      <c r="O237" t="s">
        <v>54</v>
      </c>
      <c r="P237" t="s">
        <v>78</v>
      </c>
      <c r="Q237" t="s">
        <v>130</v>
      </c>
      <c r="R237" t="s">
        <v>1711</v>
      </c>
      <c r="S237" s="1" t="s">
        <v>11325</v>
      </c>
      <c r="T237" t="s">
        <v>747</v>
      </c>
      <c r="U237" t="s">
        <v>38</v>
      </c>
      <c r="V237" t="s">
        <v>50</v>
      </c>
      <c r="W237" t="s">
        <v>1712</v>
      </c>
      <c r="X237" s="145">
        <v>24845</v>
      </c>
      <c r="Y237" t="s">
        <v>1713</v>
      </c>
      <c r="Z237"/>
      <c r="AA237"/>
      <c r="AB237" t="s">
        <v>39</v>
      </c>
      <c r="AC237" t="s">
        <v>98</v>
      </c>
      <c r="AD237" t="s">
        <v>41</v>
      </c>
      <c r="AE237"/>
    </row>
    <row r="238" spans="1:31" ht="15" x14ac:dyDescent="0.25">
      <c r="A238" s="1" t="s">
        <v>1714</v>
      </c>
      <c r="B238" t="s">
        <v>28</v>
      </c>
      <c r="C238" t="s">
        <v>29</v>
      </c>
      <c r="D238" t="s">
        <v>30</v>
      </c>
      <c r="E238" t="s">
        <v>31</v>
      </c>
      <c r="F238" t="s">
        <v>1603</v>
      </c>
      <c r="G238" t="s">
        <v>1604</v>
      </c>
      <c r="H238" t="s">
        <v>9756</v>
      </c>
      <c r="I238" t="s">
        <v>1605</v>
      </c>
      <c r="J238" t="s">
        <v>1714</v>
      </c>
      <c r="K238" t="s">
        <v>93</v>
      </c>
      <c r="L238" t="s">
        <v>745</v>
      </c>
      <c r="M238" t="s">
        <v>1715</v>
      </c>
      <c r="N238" t="s">
        <v>44</v>
      </c>
      <c r="O238" t="s">
        <v>1716</v>
      </c>
      <c r="P238" t="s">
        <v>853</v>
      </c>
      <c r="Q238" t="s">
        <v>326</v>
      </c>
      <c r="R238" t="s">
        <v>1717</v>
      </c>
      <c r="S238" s="1" t="s">
        <v>11326</v>
      </c>
      <c r="T238" t="s">
        <v>196</v>
      </c>
      <c r="U238" t="s">
        <v>38</v>
      </c>
      <c r="V238" t="s">
        <v>11327</v>
      </c>
      <c r="W238" t="s">
        <v>1718</v>
      </c>
      <c r="X238" s="145">
        <v>22779</v>
      </c>
      <c r="Y238" t="s">
        <v>1719</v>
      </c>
      <c r="Z238" s="145">
        <v>43435</v>
      </c>
      <c r="AA238" s="145">
        <v>43465</v>
      </c>
      <c r="AB238" t="s">
        <v>39</v>
      </c>
      <c r="AC238" t="s">
        <v>98</v>
      </c>
      <c r="AD238" t="s">
        <v>41</v>
      </c>
      <c r="AE238"/>
    </row>
    <row r="239" spans="1:31" ht="15" x14ac:dyDescent="0.25">
      <c r="A239" s="1" t="s">
        <v>1714</v>
      </c>
      <c r="B239" t="s">
        <v>28</v>
      </c>
      <c r="C239" t="s">
        <v>29</v>
      </c>
      <c r="D239" t="s">
        <v>30</v>
      </c>
      <c r="E239" t="s">
        <v>31</v>
      </c>
      <c r="F239" t="s">
        <v>1603</v>
      </c>
      <c r="G239" t="s">
        <v>1604</v>
      </c>
      <c r="H239" t="s">
        <v>9756</v>
      </c>
      <c r="I239" t="s">
        <v>1605</v>
      </c>
      <c r="J239" t="s">
        <v>1714</v>
      </c>
      <c r="K239" t="s">
        <v>93</v>
      </c>
      <c r="L239" t="s">
        <v>745</v>
      </c>
      <c r="M239" t="s">
        <v>1715</v>
      </c>
      <c r="N239" t="s">
        <v>63</v>
      </c>
      <c r="O239" t="s">
        <v>11328</v>
      </c>
      <c r="P239" t="s">
        <v>78</v>
      </c>
      <c r="Q239" t="s">
        <v>110</v>
      </c>
      <c r="R239" t="s">
        <v>526</v>
      </c>
      <c r="S239" s="1" t="s">
        <v>11329</v>
      </c>
      <c r="T239" t="s">
        <v>196</v>
      </c>
      <c r="U239" t="s">
        <v>38</v>
      </c>
      <c r="V239" t="s">
        <v>50</v>
      </c>
      <c r="W239" t="s">
        <v>9805</v>
      </c>
      <c r="X239" s="145">
        <v>30914</v>
      </c>
      <c r="Y239" t="s">
        <v>5326</v>
      </c>
      <c r="Z239" s="145">
        <v>43435</v>
      </c>
      <c r="AA239" s="145">
        <v>43465</v>
      </c>
      <c r="AB239" t="s">
        <v>310</v>
      </c>
      <c r="AC239" t="s">
        <v>98</v>
      </c>
      <c r="AD239" t="s">
        <v>41</v>
      </c>
      <c r="AE239"/>
    </row>
    <row r="240" spans="1:31" ht="15" x14ac:dyDescent="0.25">
      <c r="A240" s="1" t="s">
        <v>1720</v>
      </c>
      <c r="B240" t="s">
        <v>28</v>
      </c>
      <c r="C240" t="s">
        <v>29</v>
      </c>
      <c r="D240" t="s">
        <v>30</v>
      </c>
      <c r="E240" t="s">
        <v>31</v>
      </c>
      <c r="F240" t="s">
        <v>1603</v>
      </c>
      <c r="G240" t="s">
        <v>1604</v>
      </c>
      <c r="H240" t="s">
        <v>9756</v>
      </c>
      <c r="I240" t="s">
        <v>1605</v>
      </c>
      <c r="J240" t="s">
        <v>1720</v>
      </c>
      <c r="K240" t="s">
        <v>93</v>
      </c>
      <c r="L240" t="s">
        <v>94</v>
      </c>
      <c r="M240" t="s">
        <v>748</v>
      </c>
      <c r="N240" t="s">
        <v>44</v>
      </c>
      <c r="O240" t="s">
        <v>54</v>
      </c>
      <c r="P240" t="s">
        <v>197</v>
      </c>
      <c r="Q240" t="s">
        <v>591</v>
      </c>
      <c r="R240" t="s">
        <v>1721</v>
      </c>
      <c r="S240" s="1" t="s">
        <v>11330</v>
      </c>
      <c r="T240" t="s">
        <v>747</v>
      </c>
      <c r="U240" t="s">
        <v>38</v>
      </c>
      <c r="V240" t="s">
        <v>50</v>
      </c>
      <c r="W240" t="s">
        <v>1722</v>
      </c>
      <c r="X240" s="145">
        <v>23118</v>
      </c>
      <c r="Y240" t="s">
        <v>1723</v>
      </c>
      <c r="Z240"/>
      <c r="AA240"/>
      <c r="AB240" t="s">
        <v>39</v>
      </c>
      <c r="AC240" t="s">
        <v>98</v>
      </c>
      <c r="AD240" t="s">
        <v>41</v>
      </c>
      <c r="AE240"/>
    </row>
    <row r="241" spans="1:31" ht="15" x14ac:dyDescent="0.25">
      <c r="A241" s="1" t="s">
        <v>1724</v>
      </c>
      <c r="B241" t="s">
        <v>28</v>
      </c>
      <c r="C241" t="s">
        <v>29</v>
      </c>
      <c r="D241" t="s">
        <v>30</v>
      </c>
      <c r="E241" t="s">
        <v>31</v>
      </c>
      <c r="F241" t="s">
        <v>1603</v>
      </c>
      <c r="G241" t="s">
        <v>1604</v>
      </c>
      <c r="H241" t="s">
        <v>9756</v>
      </c>
      <c r="I241" t="s">
        <v>1605</v>
      </c>
      <c r="J241" t="s">
        <v>1724</v>
      </c>
      <c r="K241" t="s">
        <v>93</v>
      </c>
      <c r="L241" t="s">
        <v>94</v>
      </c>
      <c r="M241" t="s">
        <v>95</v>
      </c>
      <c r="N241" t="s">
        <v>44</v>
      </c>
      <c r="O241" t="s">
        <v>1725</v>
      </c>
      <c r="P241" t="s">
        <v>58</v>
      </c>
      <c r="Q241" t="s">
        <v>877</v>
      </c>
      <c r="R241" t="s">
        <v>1726</v>
      </c>
      <c r="S241" s="1" t="s">
        <v>11331</v>
      </c>
      <c r="T241" t="s">
        <v>105</v>
      </c>
      <c r="U241" t="s">
        <v>38</v>
      </c>
      <c r="V241" t="s">
        <v>50</v>
      </c>
      <c r="W241" t="s">
        <v>1727</v>
      </c>
      <c r="X241" s="145">
        <v>27029</v>
      </c>
      <c r="Y241" t="s">
        <v>1728</v>
      </c>
      <c r="Z241"/>
      <c r="AA241"/>
      <c r="AB241" t="s">
        <v>39</v>
      </c>
      <c r="AC241" t="s">
        <v>98</v>
      </c>
      <c r="AD241" t="s">
        <v>41</v>
      </c>
      <c r="AE241"/>
    </row>
    <row r="242" spans="1:31" ht="15" x14ac:dyDescent="0.25">
      <c r="A242" s="1" t="s">
        <v>1729</v>
      </c>
      <c r="B242" t="s">
        <v>28</v>
      </c>
      <c r="C242" t="s">
        <v>29</v>
      </c>
      <c r="D242" t="s">
        <v>30</v>
      </c>
      <c r="E242" t="s">
        <v>31</v>
      </c>
      <c r="F242" t="s">
        <v>1603</v>
      </c>
      <c r="G242" t="s">
        <v>1604</v>
      </c>
      <c r="H242" t="s">
        <v>9756</v>
      </c>
      <c r="I242" t="s">
        <v>1605</v>
      </c>
      <c r="J242" t="s">
        <v>1729</v>
      </c>
      <c r="K242" t="s">
        <v>93</v>
      </c>
      <c r="L242" t="s">
        <v>94</v>
      </c>
      <c r="M242" t="s">
        <v>95</v>
      </c>
      <c r="N242" t="s">
        <v>44</v>
      </c>
      <c r="O242" t="s">
        <v>54</v>
      </c>
      <c r="P242" t="s">
        <v>343</v>
      </c>
      <c r="Q242" t="s">
        <v>343</v>
      </c>
      <c r="R242" t="s">
        <v>1730</v>
      </c>
      <c r="S242" s="1" t="s">
        <v>11332</v>
      </c>
      <c r="T242" t="s">
        <v>196</v>
      </c>
      <c r="U242" t="s">
        <v>38</v>
      </c>
      <c r="V242" t="s">
        <v>50</v>
      </c>
      <c r="W242" t="s">
        <v>1731</v>
      </c>
      <c r="X242" s="145">
        <v>24423</v>
      </c>
      <c r="Y242" t="s">
        <v>1732</v>
      </c>
      <c r="Z242"/>
      <c r="AA242"/>
      <c r="AB242" t="s">
        <v>39</v>
      </c>
      <c r="AC242" t="s">
        <v>98</v>
      </c>
      <c r="AD242" t="s">
        <v>41</v>
      </c>
      <c r="AE242"/>
    </row>
    <row r="243" spans="1:31" ht="15" x14ac:dyDescent="0.25">
      <c r="A243" s="1" t="s">
        <v>1733</v>
      </c>
      <c r="B243" t="s">
        <v>28</v>
      </c>
      <c r="C243" t="s">
        <v>29</v>
      </c>
      <c r="D243" t="s">
        <v>30</v>
      </c>
      <c r="E243" t="s">
        <v>31</v>
      </c>
      <c r="F243" t="s">
        <v>1603</v>
      </c>
      <c r="G243" t="s">
        <v>1604</v>
      </c>
      <c r="H243" t="s">
        <v>9756</v>
      </c>
      <c r="I243" t="s">
        <v>1605</v>
      </c>
      <c r="J243" t="s">
        <v>1733</v>
      </c>
      <c r="K243" t="s">
        <v>93</v>
      </c>
      <c r="L243" t="s">
        <v>94</v>
      </c>
      <c r="M243" t="s">
        <v>99</v>
      </c>
      <c r="N243" t="s">
        <v>44</v>
      </c>
      <c r="O243" t="s">
        <v>440</v>
      </c>
      <c r="P243" t="s">
        <v>130</v>
      </c>
      <c r="Q243" t="s">
        <v>163</v>
      </c>
      <c r="R243" t="s">
        <v>1734</v>
      </c>
      <c r="S243" s="1" t="s">
        <v>11333</v>
      </c>
      <c r="T243" t="s">
        <v>105</v>
      </c>
      <c r="U243" t="s">
        <v>38</v>
      </c>
      <c r="V243" t="s">
        <v>50</v>
      </c>
      <c r="W243" t="s">
        <v>1735</v>
      </c>
      <c r="X243" s="145">
        <v>27152</v>
      </c>
      <c r="Y243" t="s">
        <v>1736</v>
      </c>
      <c r="Z243"/>
      <c r="AA243"/>
      <c r="AB243" t="s">
        <v>39</v>
      </c>
      <c r="AC243" t="s">
        <v>98</v>
      </c>
      <c r="AD243" t="s">
        <v>41</v>
      </c>
      <c r="AE243"/>
    </row>
    <row r="244" spans="1:31" ht="15" x14ac:dyDescent="0.25">
      <c r="A244" s="1" t="s">
        <v>1737</v>
      </c>
      <c r="B244" t="s">
        <v>28</v>
      </c>
      <c r="C244" t="s">
        <v>29</v>
      </c>
      <c r="D244" t="s">
        <v>30</v>
      </c>
      <c r="E244" t="s">
        <v>31</v>
      </c>
      <c r="F244" t="s">
        <v>1603</v>
      </c>
      <c r="G244" t="s">
        <v>1604</v>
      </c>
      <c r="H244" t="s">
        <v>9756</v>
      </c>
      <c r="I244" t="s">
        <v>1605</v>
      </c>
      <c r="J244" t="s">
        <v>1737</v>
      </c>
      <c r="K244" t="s">
        <v>93</v>
      </c>
      <c r="L244" t="s">
        <v>94</v>
      </c>
      <c r="M244" t="s">
        <v>1329</v>
      </c>
      <c r="N244" t="s">
        <v>44</v>
      </c>
      <c r="O244" t="s">
        <v>1738</v>
      </c>
      <c r="P244" t="s">
        <v>715</v>
      </c>
      <c r="Q244" t="s">
        <v>665</v>
      </c>
      <c r="R244" t="s">
        <v>669</v>
      </c>
      <c r="S244" s="1" t="s">
        <v>11334</v>
      </c>
      <c r="T244" t="s">
        <v>318</v>
      </c>
      <c r="U244" t="s">
        <v>38</v>
      </c>
      <c r="V244" t="s">
        <v>50</v>
      </c>
      <c r="W244" t="s">
        <v>1739</v>
      </c>
      <c r="X244" s="145">
        <v>23828</v>
      </c>
      <c r="Y244" t="s">
        <v>1740</v>
      </c>
      <c r="Z244"/>
      <c r="AA244"/>
      <c r="AB244" t="s">
        <v>39</v>
      </c>
      <c r="AC244" t="s">
        <v>98</v>
      </c>
      <c r="AD244" t="s">
        <v>41</v>
      </c>
      <c r="AE244"/>
    </row>
    <row r="245" spans="1:31" ht="15" x14ac:dyDescent="0.25">
      <c r="A245" s="1" t="s">
        <v>1744</v>
      </c>
      <c r="B245" t="s">
        <v>28</v>
      </c>
      <c r="C245" t="s">
        <v>29</v>
      </c>
      <c r="D245" t="s">
        <v>30</v>
      </c>
      <c r="E245" t="s">
        <v>31</v>
      </c>
      <c r="F245" t="s">
        <v>1741</v>
      </c>
      <c r="G245" t="s">
        <v>1742</v>
      </c>
      <c r="H245" t="s">
        <v>9756</v>
      </c>
      <c r="I245" t="s">
        <v>1743</v>
      </c>
      <c r="J245" t="s">
        <v>1744</v>
      </c>
      <c r="K245" t="s">
        <v>32</v>
      </c>
      <c r="L245" t="s">
        <v>33</v>
      </c>
      <c r="M245" t="s">
        <v>734</v>
      </c>
      <c r="N245" t="s">
        <v>35</v>
      </c>
      <c r="O245" t="s">
        <v>1745</v>
      </c>
      <c r="P245" t="s">
        <v>257</v>
      </c>
      <c r="Q245" t="s">
        <v>78</v>
      </c>
      <c r="R245" t="s">
        <v>733</v>
      </c>
      <c r="S245" s="1" t="s">
        <v>11335</v>
      </c>
      <c r="T245" t="s">
        <v>325</v>
      </c>
      <c r="U245" t="s">
        <v>38</v>
      </c>
      <c r="V245" t="s">
        <v>166</v>
      </c>
      <c r="W245" t="s">
        <v>1746</v>
      </c>
      <c r="X245" s="145">
        <v>22078</v>
      </c>
      <c r="Y245" t="s">
        <v>1747</v>
      </c>
      <c r="Z245" s="145">
        <v>42779</v>
      </c>
      <c r="AA245" s="145">
        <v>44239</v>
      </c>
      <c r="AB245" t="s">
        <v>39</v>
      </c>
      <c r="AC245" t="s">
        <v>40</v>
      </c>
      <c r="AD245" t="s">
        <v>41</v>
      </c>
      <c r="AE245"/>
    </row>
    <row r="246" spans="1:31" ht="15" x14ac:dyDescent="0.25">
      <c r="A246" s="1" t="s">
        <v>1748</v>
      </c>
      <c r="B246" t="s">
        <v>28</v>
      </c>
      <c r="C246" t="s">
        <v>29</v>
      </c>
      <c r="D246" t="s">
        <v>30</v>
      </c>
      <c r="E246" t="s">
        <v>31</v>
      </c>
      <c r="F246" t="s">
        <v>1741</v>
      </c>
      <c r="G246" t="s">
        <v>1742</v>
      </c>
      <c r="H246" t="s">
        <v>9756</v>
      </c>
      <c r="I246" t="s">
        <v>1743</v>
      </c>
      <c r="J246" t="s">
        <v>1748</v>
      </c>
      <c r="K246" t="s">
        <v>32</v>
      </c>
      <c r="L246" t="s">
        <v>33</v>
      </c>
      <c r="M246" t="s">
        <v>734</v>
      </c>
      <c r="N246" t="s">
        <v>35</v>
      </c>
      <c r="O246" t="s">
        <v>11103</v>
      </c>
      <c r="P246" t="s">
        <v>350</v>
      </c>
      <c r="Q246" t="s">
        <v>100</v>
      </c>
      <c r="R246" t="s">
        <v>708</v>
      </c>
      <c r="S246" s="1" t="s">
        <v>11336</v>
      </c>
      <c r="T246" t="s">
        <v>325</v>
      </c>
      <c r="U246" t="s">
        <v>38</v>
      </c>
      <c r="V246" t="s">
        <v>11105</v>
      </c>
      <c r="W246" t="s">
        <v>1749</v>
      </c>
      <c r="X246" s="145">
        <v>23020</v>
      </c>
      <c r="Y246" t="s">
        <v>1750</v>
      </c>
      <c r="Z246" s="145">
        <v>43374</v>
      </c>
      <c r="AA246" s="145">
        <v>44834</v>
      </c>
      <c r="AB246" t="s">
        <v>39</v>
      </c>
      <c r="AC246" t="s">
        <v>40</v>
      </c>
      <c r="AD246" t="s">
        <v>41</v>
      </c>
      <c r="AE246"/>
    </row>
    <row r="247" spans="1:31" ht="15" x14ac:dyDescent="0.25">
      <c r="A247" s="1" t="s">
        <v>1751</v>
      </c>
      <c r="B247" t="s">
        <v>28</v>
      </c>
      <c r="C247" t="s">
        <v>29</v>
      </c>
      <c r="D247" t="s">
        <v>30</v>
      </c>
      <c r="E247" t="s">
        <v>31</v>
      </c>
      <c r="F247" t="s">
        <v>1741</v>
      </c>
      <c r="G247" t="s">
        <v>1742</v>
      </c>
      <c r="H247" t="s">
        <v>9756</v>
      </c>
      <c r="I247" t="s">
        <v>1743</v>
      </c>
      <c r="J247" t="s">
        <v>1751</v>
      </c>
      <c r="K247" t="s">
        <v>32</v>
      </c>
      <c r="L247" t="s">
        <v>33</v>
      </c>
      <c r="M247" t="s">
        <v>734</v>
      </c>
      <c r="N247" t="s">
        <v>35</v>
      </c>
      <c r="O247" t="s">
        <v>1752</v>
      </c>
      <c r="P247" t="s">
        <v>426</v>
      </c>
      <c r="Q247" t="s">
        <v>558</v>
      </c>
      <c r="R247" t="s">
        <v>1753</v>
      </c>
      <c r="S247" s="1" t="s">
        <v>11337</v>
      </c>
      <c r="T247" t="s">
        <v>61</v>
      </c>
      <c r="U247" t="s">
        <v>38</v>
      </c>
      <c r="V247" t="s">
        <v>108</v>
      </c>
      <c r="W247" t="s">
        <v>1754</v>
      </c>
      <c r="X247" s="145">
        <v>21966</v>
      </c>
      <c r="Y247" t="s">
        <v>1755</v>
      </c>
      <c r="Z247" s="145">
        <v>42064</v>
      </c>
      <c r="AA247" s="145">
        <v>43159</v>
      </c>
      <c r="AB247" t="s">
        <v>39</v>
      </c>
      <c r="AC247" t="s">
        <v>40</v>
      </c>
      <c r="AD247" t="s">
        <v>41</v>
      </c>
      <c r="AE247"/>
    </row>
    <row r="248" spans="1:31" ht="15" x14ac:dyDescent="0.25">
      <c r="A248" s="1" t="s">
        <v>1756</v>
      </c>
      <c r="B248" t="s">
        <v>28</v>
      </c>
      <c r="C248" t="s">
        <v>29</v>
      </c>
      <c r="D248" t="s">
        <v>30</v>
      </c>
      <c r="E248" t="s">
        <v>31</v>
      </c>
      <c r="F248" t="s">
        <v>1741</v>
      </c>
      <c r="G248" t="s">
        <v>1742</v>
      </c>
      <c r="H248" t="s">
        <v>9756</v>
      </c>
      <c r="I248" t="s">
        <v>1743</v>
      </c>
      <c r="J248" t="s">
        <v>1756</v>
      </c>
      <c r="K248" t="s">
        <v>32</v>
      </c>
      <c r="L248" t="s">
        <v>33</v>
      </c>
      <c r="M248" t="s">
        <v>34</v>
      </c>
      <c r="N248" t="s">
        <v>35</v>
      </c>
      <c r="O248" t="s">
        <v>1757</v>
      </c>
      <c r="P248" t="s">
        <v>314</v>
      </c>
      <c r="Q248" t="s">
        <v>137</v>
      </c>
      <c r="R248" t="s">
        <v>1758</v>
      </c>
      <c r="S248" s="1" t="s">
        <v>11338</v>
      </c>
      <c r="T248" t="s">
        <v>37</v>
      </c>
      <c r="U248" t="s">
        <v>38</v>
      </c>
      <c r="V248" t="s">
        <v>108</v>
      </c>
      <c r="W248" t="s">
        <v>1759</v>
      </c>
      <c r="X248" s="145">
        <v>25410</v>
      </c>
      <c r="Y248" t="s">
        <v>1760</v>
      </c>
      <c r="Z248" s="145">
        <v>42064</v>
      </c>
      <c r="AA248" s="145">
        <v>43159</v>
      </c>
      <c r="AB248" t="s">
        <v>39</v>
      </c>
      <c r="AC248" t="s">
        <v>40</v>
      </c>
      <c r="AD248" t="s">
        <v>41</v>
      </c>
      <c r="AE248"/>
    </row>
    <row r="249" spans="1:31" ht="15" x14ac:dyDescent="0.25">
      <c r="A249" s="1" t="s">
        <v>1761</v>
      </c>
      <c r="B249" t="s">
        <v>28</v>
      </c>
      <c r="C249" t="s">
        <v>29</v>
      </c>
      <c r="D249" t="s">
        <v>30</v>
      </c>
      <c r="E249" t="s">
        <v>31</v>
      </c>
      <c r="F249" t="s">
        <v>1741</v>
      </c>
      <c r="G249" t="s">
        <v>1742</v>
      </c>
      <c r="H249" t="s">
        <v>9756</v>
      </c>
      <c r="I249" t="s">
        <v>1743</v>
      </c>
      <c r="J249" t="s">
        <v>1761</v>
      </c>
      <c r="K249" t="s">
        <v>32</v>
      </c>
      <c r="L249" t="s">
        <v>33</v>
      </c>
      <c r="M249" t="s">
        <v>734</v>
      </c>
      <c r="N249" t="s">
        <v>35</v>
      </c>
      <c r="O249" t="s">
        <v>1762</v>
      </c>
      <c r="P249" t="s">
        <v>783</v>
      </c>
      <c r="Q249" t="s">
        <v>1024</v>
      </c>
      <c r="R249" t="s">
        <v>1763</v>
      </c>
      <c r="S249" s="1" t="s">
        <v>11339</v>
      </c>
      <c r="T249" t="s">
        <v>61</v>
      </c>
      <c r="U249" t="s">
        <v>38</v>
      </c>
      <c r="V249" t="s">
        <v>108</v>
      </c>
      <c r="W249" t="s">
        <v>1764</v>
      </c>
      <c r="X249" s="145">
        <v>23578</v>
      </c>
      <c r="Y249" t="s">
        <v>1765</v>
      </c>
      <c r="Z249" s="145">
        <v>42064</v>
      </c>
      <c r="AA249" s="145">
        <v>43159</v>
      </c>
      <c r="AB249" t="s">
        <v>39</v>
      </c>
      <c r="AC249" t="s">
        <v>40</v>
      </c>
      <c r="AD249" t="s">
        <v>41</v>
      </c>
      <c r="AE249"/>
    </row>
    <row r="250" spans="1:31" ht="15" x14ac:dyDescent="0.25">
      <c r="A250" s="1" t="s">
        <v>1766</v>
      </c>
      <c r="B250" t="s">
        <v>28</v>
      </c>
      <c r="C250" t="s">
        <v>29</v>
      </c>
      <c r="D250" t="s">
        <v>30</v>
      </c>
      <c r="E250" t="s">
        <v>31</v>
      </c>
      <c r="F250" t="s">
        <v>1741</v>
      </c>
      <c r="G250" t="s">
        <v>1742</v>
      </c>
      <c r="H250" t="s">
        <v>9756</v>
      </c>
      <c r="I250" t="s">
        <v>1743</v>
      </c>
      <c r="J250" t="s">
        <v>1766</v>
      </c>
      <c r="K250" t="s">
        <v>32</v>
      </c>
      <c r="L250" t="s">
        <v>1239</v>
      </c>
      <c r="M250" t="s">
        <v>1360</v>
      </c>
      <c r="N250" t="s">
        <v>724</v>
      </c>
      <c r="O250" t="s">
        <v>1767</v>
      </c>
      <c r="P250" t="s">
        <v>142</v>
      </c>
      <c r="Q250" t="s">
        <v>87</v>
      </c>
      <c r="R250" t="s">
        <v>444</v>
      </c>
      <c r="S250" s="1" t="s">
        <v>11340</v>
      </c>
      <c r="T250" t="s">
        <v>61</v>
      </c>
      <c r="U250" t="s">
        <v>38</v>
      </c>
      <c r="V250" t="s">
        <v>50</v>
      </c>
      <c r="W250" t="s">
        <v>1768</v>
      </c>
      <c r="X250" s="145">
        <v>24713</v>
      </c>
      <c r="Y250" t="s">
        <v>1769</v>
      </c>
      <c r="Z250" s="145">
        <v>43160</v>
      </c>
      <c r="AA250" s="145">
        <v>43465</v>
      </c>
      <c r="AB250" t="s">
        <v>39</v>
      </c>
      <c r="AC250" t="s">
        <v>40</v>
      </c>
      <c r="AD250" t="s">
        <v>41</v>
      </c>
      <c r="AE250"/>
    </row>
    <row r="251" spans="1:31" ht="15" x14ac:dyDescent="0.25">
      <c r="A251" s="1" t="s">
        <v>1770</v>
      </c>
      <c r="B251" t="s">
        <v>28</v>
      </c>
      <c r="C251" t="s">
        <v>29</v>
      </c>
      <c r="D251" t="s">
        <v>30</v>
      </c>
      <c r="E251" t="s">
        <v>31</v>
      </c>
      <c r="F251" t="s">
        <v>1741</v>
      </c>
      <c r="G251" t="s">
        <v>1742</v>
      </c>
      <c r="H251" t="s">
        <v>9756</v>
      </c>
      <c r="I251" t="s">
        <v>1743</v>
      </c>
      <c r="J251" t="s">
        <v>1770</v>
      </c>
      <c r="K251" t="s">
        <v>32</v>
      </c>
      <c r="L251" t="s">
        <v>1239</v>
      </c>
      <c r="M251" t="s">
        <v>1771</v>
      </c>
      <c r="N251" t="s">
        <v>44</v>
      </c>
      <c r="O251" t="s">
        <v>54</v>
      </c>
      <c r="P251" t="s">
        <v>81</v>
      </c>
      <c r="Q251" t="s">
        <v>363</v>
      </c>
      <c r="R251" t="s">
        <v>1772</v>
      </c>
      <c r="S251" s="1" t="s">
        <v>11341</v>
      </c>
      <c r="T251" t="s">
        <v>48</v>
      </c>
      <c r="U251" t="s">
        <v>38</v>
      </c>
      <c r="V251" t="s">
        <v>50</v>
      </c>
      <c r="W251" t="s">
        <v>1773</v>
      </c>
      <c r="X251" s="145">
        <v>24032</v>
      </c>
      <c r="Y251" t="s">
        <v>1774</v>
      </c>
      <c r="Z251"/>
      <c r="AA251"/>
      <c r="AB251" t="s">
        <v>39</v>
      </c>
      <c r="AC251" t="s">
        <v>40</v>
      </c>
      <c r="AD251" t="s">
        <v>41</v>
      </c>
      <c r="AE251"/>
    </row>
    <row r="252" spans="1:31" ht="15" x14ac:dyDescent="0.25">
      <c r="A252" s="1" t="s">
        <v>1775</v>
      </c>
      <c r="B252" t="s">
        <v>28</v>
      </c>
      <c r="C252" t="s">
        <v>29</v>
      </c>
      <c r="D252" t="s">
        <v>30</v>
      </c>
      <c r="E252" t="s">
        <v>31</v>
      </c>
      <c r="F252" t="s">
        <v>1741</v>
      </c>
      <c r="G252" t="s">
        <v>1742</v>
      </c>
      <c r="H252" t="s">
        <v>9756</v>
      </c>
      <c r="I252" t="s">
        <v>1743</v>
      </c>
      <c r="J252" t="s">
        <v>1775</v>
      </c>
      <c r="K252" t="s">
        <v>32</v>
      </c>
      <c r="L252" t="s">
        <v>1239</v>
      </c>
      <c r="M252" t="s">
        <v>1776</v>
      </c>
      <c r="N252" t="s">
        <v>44</v>
      </c>
      <c r="O252" t="s">
        <v>54</v>
      </c>
      <c r="P252" t="s">
        <v>1777</v>
      </c>
      <c r="Q252" t="s">
        <v>223</v>
      </c>
      <c r="R252" t="s">
        <v>1778</v>
      </c>
      <c r="S252" s="1" t="s">
        <v>11342</v>
      </c>
      <c r="T252" t="s">
        <v>48</v>
      </c>
      <c r="U252" t="s">
        <v>38</v>
      </c>
      <c r="V252" t="s">
        <v>50</v>
      </c>
      <c r="W252" t="s">
        <v>1779</v>
      </c>
      <c r="X252" s="145">
        <v>26052</v>
      </c>
      <c r="Y252" t="s">
        <v>1780</v>
      </c>
      <c r="Z252"/>
      <c r="AA252"/>
      <c r="AB252" t="s">
        <v>39</v>
      </c>
      <c r="AC252" t="s">
        <v>40</v>
      </c>
      <c r="AD252" t="s">
        <v>41</v>
      </c>
      <c r="AE252"/>
    </row>
    <row r="253" spans="1:31" ht="15" x14ac:dyDescent="0.25">
      <c r="A253" s="1" t="s">
        <v>1781</v>
      </c>
      <c r="B253" t="s">
        <v>28</v>
      </c>
      <c r="C253" t="s">
        <v>29</v>
      </c>
      <c r="D253" t="s">
        <v>30</v>
      </c>
      <c r="E253" t="s">
        <v>31</v>
      </c>
      <c r="F253" t="s">
        <v>1741</v>
      </c>
      <c r="G253" t="s">
        <v>1742</v>
      </c>
      <c r="H253" t="s">
        <v>9756</v>
      </c>
      <c r="I253" t="s">
        <v>1743</v>
      </c>
      <c r="J253" t="s">
        <v>1781</v>
      </c>
      <c r="K253" t="s">
        <v>32</v>
      </c>
      <c r="L253" t="s">
        <v>1239</v>
      </c>
      <c r="M253" t="s">
        <v>1240</v>
      </c>
      <c r="N253" t="s">
        <v>44</v>
      </c>
      <c r="O253" t="s">
        <v>54</v>
      </c>
      <c r="P253" t="s">
        <v>79</v>
      </c>
      <c r="Q253" t="s">
        <v>237</v>
      </c>
      <c r="R253" t="s">
        <v>562</v>
      </c>
      <c r="S253" s="1" t="s">
        <v>11343</v>
      </c>
      <c r="T253" t="s">
        <v>61</v>
      </c>
      <c r="U253" t="s">
        <v>38</v>
      </c>
      <c r="V253" t="s">
        <v>50</v>
      </c>
      <c r="W253" t="s">
        <v>1782</v>
      </c>
      <c r="X253" s="145">
        <v>23770</v>
      </c>
      <c r="Y253" t="s">
        <v>1783</v>
      </c>
      <c r="Z253"/>
      <c r="AA253"/>
      <c r="AB253" t="s">
        <v>39</v>
      </c>
      <c r="AC253" t="s">
        <v>40</v>
      </c>
      <c r="AD253" t="s">
        <v>41</v>
      </c>
      <c r="AE253"/>
    </row>
    <row r="254" spans="1:31" ht="15" x14ac:dyDescent="0.25">
      <c r="A254" s="1" t="s">
        <v>1784</v>
      </c>
      <c r="B254" t="s">
        <v>28</v>
      </c>
      <c r="C254" t="s">
        <v>29</v>
      </c>
      <c r="D254" t="s">
        <v>30</v>
      </c>
      <c r="E254" t="s">
        <v>31</v>
      </c>
      <c r="F254" t="s">
        <v>1741</v>
      </c>
      <c r="G254" t="s">
        <v>1742</v>
      </c>
      <c r="H254" t="s">
        <v>9756</v>
      </c>
      <c r="I254" t="s">
        <v>1743</v>
      </c>
      <c r="J254" t="s">
        <v>1784</v>
      </c>
      <c r="K254" t="s">
        <v>32</v>
      </c>
      <c r="L254" t="s">
        <v>1239</v>
      </c>
      <c r="M254" t="s">
        <v>1360</v>
      </c>
      <c r="N254" t="s">
        <v>724</v>
      </c>
      <c r="O254" t="s">
        <v>1785</v>
      </c>
      <c r="P254" t="s">
        <v>133</v>
      </c>
      <c r="Q254" t="s">
        <v>954</v>
      </c>
      <c r="R254" t="s">
        <v>1786</v>
      </c>
      <c r="S254" s="1" t="s">
        <v>11344</v>
      </c>
      <c r="T254" t="s">
        <v>37</v>
      </c>
      <c r="U254" t="s">
        <v>38</v>
      </c>
      <c r="V254" t="s">
        <v>50</v>
      </c>
      <c r="W254" t="s">
        <v>1787</v>
      </c>
      <c r="X254" s="145">
        <v>22996</v>
      </c>
      <c r="Y254" t="s">
        <v>1788</v>
      </c>
      <c r="Z254" s="145">
        <v>43160</v>
      </c>
      <c r="AA254" s="145">
        <v>43465</v>
      </c>
      <c r="AB254" t="s">
        <v>39</v>
      </c>
      <c r="AC254" t="s">
        <v>40</v>
      </c>
      <c r="AD254" t="s">
        <v>41</v>
      </c>
      <c r="AE254"/>
    </row>
    <row r="255" spans="1:31" ht="15" x14ac:dyDescent="0.25">
      <c r="A255" s="1" t="s">
        <v>1789</v>
      </c>
      <c r="B255" t="s">
        <v>28</v>
      </c>
      <c r="C255" t="s">
        <v>29</v>
      </c>
      <c r="D255" t="s">
        <v>30</v>
      </c>
      <c r="E255" t="s">
        <v>31</v>
      </c>
      <c r="F255" t="s">
        <v>1741</v>
      </c>
      <c r="G255" t="s">
        <v>1742</v>
      </c>
      <c r="H255" t="s">
        <v>9756</v>
      </c>
      <c r="I255" t="s">
        <v>1743</v>
      </c>
      <c r="J255" t="s">
        <v>1789</v>
      </c>
      <c r="K255" t="s">
        <v>32</v>
      </c>
      <c r="L255" t="s">
        <v>1239</v>
      </c>
      <c r="M255" t="s">
        <v>1790</v>
      </c>
      <c r="N255" t="s">
        <v>724</v>
      </c>
      <c r="O255" t="s">
        <v>1791</v>
      </c>
      <c r="P255" t="s">
        <v>1792</v>
      </c>
      <c r="Q255" t="s">
        <v>1793</v>
      </c>
      <c r="R255" t="s">
        <v>1794</v>
      </c>
      <c r="S255" s="1" t="s">
        <v>11345</v>
      </c>
      <c r="T255" t="s">
        <v>37</v>
      </c>
      <c r="U255" t="s">
        <v>38</v>
      </c>
      <c r="V255" t="s">
        <v>50</v>
      </c>
      <c r="W255" t="s">
        <v>1795</v>
      </c>
      <c r="X255" s="145">
        <v>22443</v>
      </c>
      <c r="Y255" t="s">
        <v>1796</v>
      </c>
      <c r="Z255" s="145">
        <v>43160</v>
      </c>
      <c r="AA255" s="145">
        <v>43465</v>
      </c>
      <c r="AB255" t="s">
        <v>39</v>
      </c>
      <c r="AC255" t="s">
        <v>40</v>
      </c>
      <c r="AD255" t="s">
        <v>41</v>
      </c>
      <c r="AE255"/>
    </row>
    <row r="256" spans="1:31" ht="15" x14ac:dyDescent="0.25">
      <c r="A256" s="1" t="s">
        <v>1797</v>
      </c>
      <c r="B256" t="s">
        <v>28</v>
      </c>
      <c r="C256" t="s">
        <v>29</v>
      </c>
      <c r="D256" t="s">
        <v>30</v>
      </c>
      <c r="E256" t="s">
        <v>31</v>
      </c>
      <c r="F256" t="s">
        <v>1741</v>
      </c>
      <c r="G256" t="s">
        <v>1742</v>
      </c>
      <c r="H256" t="s">
        <v>9756</v>
      </c>
      <c r="I256" t="s">
        <v>1743</v>
      </c>
      <c r="J256" t="s">
        <v>1797</v>
      </c>
      <c r="K256" t="s">
        <v>32</v>
      </c>
      <c r="L256" t="s">
        <v>1239</v>
      </c>
      <c r="M256" t="s">
        <v>1360</v>
      </c>
      <c r="N256" t="s">
        <v>724</v>
      </c>
      <c r="O256" t="s">
        <v>1798</v>
      </c>
      <c r="P256" t="s">
        <v>1038</v>
      </c>
      <c r="Q256" t="s">
        <v>116</v>
      </c>
      <c r="R256" t="s">
        <v>1799</v>
      </c>
      <c r="S256" s="1" t="s">
        <v>11346</v>
      </c>
      <c r="T256" t="s">
        <v>48</v>
      </c>
      <c r="U256" t="s">
        <v>38</v>
      </c>
      <c r="V256" t="s">
        <v>50</v>
      </c>
      <c r="W256" t="s">
        <v>1800</v>
      </c>
      <c r="X256" s="145">
        <v>24772</v>
      </c>
      <c r="Y256" t="s">
        <v>1801</v>
      </c>
      <c r="Z256" s="145">
        <v>43160</v>
      </c>
      <c r="AA256" s="145">
        <v>43465</v>
      </c>
      <c r="AB256" t="s">
        <v>39</v>
      </c>
      <c r="AC256" t="s">
        <v>40</v>
      </c>
      <c r="AD256" t="s">
        <v>41</v>
      </c>
      <c r="AE256"/>
    </row>
    <row r="257" spans="1:31" ht="15" x14ac:dyDescent="0.25">
      <c r="A257" s="1" t="s">
        <v>1802</v>
      </c>
      <c r="B257" t="s">
        <v>28</v>
      </c>
      <c r="C257" t="s">
        <v>29</v>
      </c>
      <c r="D257" t="s">
        <v>30</v>
      </c>
      <c r="E257" t="s">
        <v>31</v>
      </c>
      <c r="F257" t="s">
        <v>1741</v>
      </c>
      <c r="G257" t="s">
        <v>1742</v>
      </c>
      <c r="H257" t="s">
        <v>9756</v>
      </c>
      <c r="I257" t="s">
        <v>1743</v>
      </c>
      <c r="J257" t="s">
        <v>1802</v>
      </c>
      <c r="K257" t="s">
        <v>32</v>
      </c>
      <c r="L257" t="s">
        <v>1239</v>
      </c>
      <c r="M257" t="s">
        <v>1360</v>
      </c>
      <c r="N257" t="s">
        <v>44</v>
      </c>
      <c r="O257" t="s">
        <v>54</v>
      </c>
      <c r="P257" t="s">
        <v>162</v>
      </c>
      <c r="Q257" t="s">
        <v>553</v>
      </c>
      <c r="R257" t="s">
        <v>1803</v>
      </c>
      <c r="S257" s="1" t="s">
        <v>11347</v>
      </c>
      <c r="T257" t="s">
        <v>48</v>
      </c>
      <c r="U257" t="s">
        <v>38</v>
      </c>
      <c r="V257" t="s">
        <v>50</v>
      </c>
      <c r="W257" t="s">
        <v>1804</v>
      </c>
      <c r="X257" s="145">
        <v>24263</v>
      </c>
      <c r="Y257" t="s">
        <v>1805</v>
      </c>
      <c r="Z257"/>
      <c r="AA257"/>
      <c r="AB257" t="s">
        <v>39</v>
      </c>
      <c r="AC257" t="s">
        <v>40</v>
      </c>
      <c r="AD257" t="s">
        <v>41</v>
      </c>
      <c r="AE257"/>
    </row>
    <row r="258" spans="1:31" ht="15" x14ac:dyDescent="0.25">
      <c r="A258" s="1" t="s">
        <v>1806</v>
      </c>
      <c r="B258" t="s">
        <v>28</v>
      </c>
      <c r="C258" t="s">
        <v>29</v>
      </c>
      <c r="D258" t="s">
        <v>30</v>
      </c>
      <c r="E258" t="s">
        <v>31</v>
      </c>
      <c r="F258" t="s">
        <v>1741</v>
      </c>
      <c r="G258" t="s">
        <v>1742</v>
      </c>
      <c r="H258" t="s">
        <v>9756</v>
      </c>
      <c r="I258" t="s">
        <v>1743</v>
      </c>
      <c r="J258" t="s">
        <v>1806</v>
      </c>
      <c r="K258" t="s">
        <v>32</v>
      </c>
      <c r="L258" t="s">
        <v>1239</v>
      </c>
      <c r="M258" t="s">
        <v>1360</v>
      </c>
      <c r="N258" t="s">
        <v>44</v>
      </c>
      <c r="O258" t="s">
        <v>54</v>
      </c>
      <c r="P258" t="s">
        <v>232</v>
      </c>
      <c r="Q258" t="s">
        <v>340</v>
      </c>
      <c r="R258" t="s">
        <v>1807</v>
      </c>
      <c r="S258" s="1" t="s">
        <v>11348</v>
      </c>
      <c r="T258" t="s">
        <v>48</v>
      </c>
      <c r="U258" t="s">
        <v>38</v>
      </c>
      <c r="V258" t="s">
        <v>50</v>
      </c>
      <c r="W258" t="s">
        <v>1808</v>
      </c>
      <c r="X258" s="145">
        <v>22796</v>
      </c>
      <c r="Y258" t="s">
        <v>1809</v>
      </c>
      <c r="Z258"/>
      <c r="AA258"/>
      <c r="AB258" t="s">
        <v>39</v>
      </c>
      <c r="AC258" t="s">
        <v>40</v>
      </c>
      <c r="AD258" t="s">
        <v>41</v>
      </c>
      <c r="AE258"/>
    </row>
    <row r="259" spans="1:31" ht="15" x14ac:dyDescent="0.25">
      <c r="A259" s="1" t="s">
        <v>1810</v>
      </c>
      <c r="B259" t="s">
        <v>28</v>
      </c>
      <c r="C259" t="s">
        <v>29</v>
      </c>
      <c r="D259" t="s">
        <v>30</v>
      </c>
      <c r="E259" t="s">
        <v>31</v>
      </c>
      <c r="F259" t="s">
        <v>1741</v>
      </c>
      <c r="G259" t="s">
        <v>1742</v>
      </c>
      <c r="H259" t="s">
        <v>9756</v>
      </c>
      <c r="I259" t="s">
        <v>1743</v>
      </c>
      <c r="J259" t="s">
        <v>1810</v>
      </c>
      <c r="K259" t="s">
        <v>32</v>
      </c>
      <c r="L259" t="s">
        <v>1239</v>
      </c>
      <c r="M259" t="s">
        <v>1240</v>
      </c>
      <c r="N259" t="s">
        <v>724</v>
      </c>
      <c r="O259" t="s">
        <v>1811</v>
      </c>
      <c r="P259" t="s">
        <v>488</v>
      </c>
      <c r="Q259" t="s">
        <v>248</v>
      </c>
      <c r="R259" t="s">
        <v>1812</v>
      </c>
      <c r="S259" s="1" t="s">
        <v>11349</v>
      </c>
      <c r="T259" t="s">
        <v>37</v>
      </c>
      <c r="U259" t="s">
        <v>38</v>
      </c>
      <c r="V259" t="s">
        <v>50</v>
      </c>
      <c r="W259" t="s">
        <v>1813</v>
      </c>
      <c r="X259" s="145">
        <v>24960</v>
      </c>
      <c r="Y259" t="s">
        <v>1814</v>
      </c>
      <c r="Z259" s="145">
        <v>43160</v>
      </c>
      <c r="AA259" s="145">
        <v>43465</v>
      </c>
      <c r="AB259" t="s">
        <v>39</v>
      </c>
      <c r="AC259" t="s">
        <v>40</v>
      </c>
      <c r="AD259" t="s">
        <v>41</v>
      </c>
      <c r="AE259"/>
    </row>
    <row r="260" spans="1:31" ht="15" x14ac:dyDescent="0.25">
      <c r="A260" s="1" t="s">
        <v>1815</v>
      </c>
      <c r="B260" t="s">
        <v>28</v>
      </c>
      <c r="C260" t="s">
        <v>29</v>
      </c>
      <c r="D260" t="s">
        <v>30</v>
      </c>
      <c r="E260" t="s">
        <v>31</v>
      </c>
      <c r="F260" t="s">
        <v>1741</v>
      </c>
      <c r="G260" t="s">
        <v>1742</v>
      </c>
      <c r="H260" t="s">
        <v>9756</v>
      </c>
      <c r="I260" t="s">
        <v>1743</v>
      </c>
      <c r="J260" t="s">
        <v>1815</v>
      </c>
      <c r="K260" t="s">
        <v>32</v>
      </c>
      <c r="L260" t="s">
        <v>1239</v>
      </c>
      <c r="M260" t="s">
        <v>1776</v>
      </c>
      <c r="N260" t="s">
        <v>44</v>
      </c>
      <c r="O260" t="s">
        <v>54</v>
      </c>
      <c r="P260" t="s">
        <v>172</v>
      </c>
      <c r="Q260" t="s">
        <v>110</v>
      </c>
      <c r="R260" t="s">
        <v>1816</v>
      </c>
      <c r="S260" s="1" t="s">
        <v>11350</v>
      </c>
      <c r="T260" t="s">
        <v>66</v>
      </c>
      <c r="U260" t="s">
        <v>38</v>
      </c>
      <c r="V260" t="s">
        <v>50</v>
      </c>
      <c r="W260" t="s">
        <v>1817</v>
      </c>
      <c r="X260" s="145">
        <v>23002</v>
      </c>
      <c r="Y260" t="s">
        <v>1818</v>
      </c>
      <c r="Z260"/>
      <c r="AA260"/>
      <c r="AB260" t="s">
        <v>39</v>
      </c>
      <c r="AC260" t="s">
        <v>40</v>
      </c>
      <c r="AD260" t="s">
        <v>41</v>
      </c>
      <c r="AE260"/>
    </row>
    <row r="261" spans="1:31" ht="15" x14ac:dyDescent="0.25">
      <c r="A261" s="1" t="s">
        <v>1819</v>
      </c>
      <c r="B261" t="s">
        <v>28</v>
      </c>
      <c r="C261" t="s">
        <v>29</v>
      </c>
      <c r="D261" t="s">
        <v>30</v>
      </c>
      <c r="E261" t="s">
        <v>31</v>
      </c>
      <c r="F261" t="s">
        <v>1741</v>
      </c>
      <c r="G261" t="s">
        <v>1742</v>
      </c>
      <c r="H261" t="s">
        <v>9756</v>
      </c>
      <c r="I261" t="s">
        <v>1743</v>
      </c>
      <c r="J261" t="s">
        <v>1819</v>
      </c>
      <c r="K261" t="s">
        <v>32</v>
      </c>
      <c r="L261" t="s">
        <v>1239</v>
      </c>
      <c r="M261" t="s">
        <v>1790</v>
      </c>
      <c r="N261" t="s">
        <v>44</v>
      </c>
      <c r="O261" t="s">
        <v>54</v>
      </c>
      <c r="P261" t="s">
        <v>78</v>
      </c>
      <c r="Q261" t="s">
        <v>78</v>
      </c>
      <c r="R261" t="s">
        <v>1820</v>
      </c>
      <c r="S261" s="1" t="s">
        <v>11351</v>
      </c>
      <c r="T261" t="s">
        <v>61</v>
      </c>
      <c r="U261" t="s">
        <v>38</v>
      </c>
      <c r="V261" t="s">
        <v>50</v>
      </c>
      <c r="W261" t="s">
        <v>1821</v>
      </c>
      <c r="X261" s="145">
        <v>22383</v>
      </c>
      <c r="Y261" t="s">
        <v>1822</v>
      </c>
      <c r="Z261"/>
      <c r="AA261"/>
      <c r="AB261" t="s">
        <v>39</v>
      </c>
      <c r="AC261" t="s">
        <v>40</v>
      </c>
      <c r="AD261" t="s">
        <v>41</v>
      </c>
      <c r="AE261"/>
    </row>
    <row r="262" spans="1:31" ht="15" x14ac:dyDescent="0.25">
      <c r="A262" s="1" t="s">
        <v>1823</v>
      </c>
      <c r="B262" t="s">
        <v>28</v>
      </c>
      <c r="C262" t="s">
        <v>29</v>
      </c>
      <c r="D262" t="s">
        <v>30</v>
      </c>
      <c r="E262" t="s">
        <v>31</v>
      </c>
      <c r="F262" t="s">
        <v>1741</v>
      </c>
      <c r="G262" t="s">
        <v>1742</v>
      </c>
      <c r="H262" t="s">
        <v>9756</v>
      </c>
      <c r="I262" t="s">
        <v>1743</v>
      </c>
      <c r="J262" t="s">
        <v>1823</v>
      </c>
      <c r="K262" t="s">
        <v>32</v>
      </c>
      <c r="L262" t="s">
        <v>1239</v>
      </c>
      <c r="M262" t="s">
        <v>1771</v>
      </c>
      <c r="N262" t="s">
        <v>44</v>
      </c>
      <c r="O262" t="s">
        <v>54</v>
      </c>
      <c r="P262" t="s">
        <v>1824</v>
      </c>
      <c r="Q262" t="s">
        <v>197</v>
      </c>
      <c r="R262" t="s">
        <v>916</v>
      </c>
      <c r="S262" s="1" t="s">
        <v>11352</v>
      </c>
      <c r="T262" t="s">
        <v>61</v>
      </c>
      <c r="U262" t="s">
        <v>38</v>
      </c>
      <c r="V262" t="s">
        <v>50</v>
      </c>
      <c r="W262" t="s">
        <v>1825</v>
      </c>
      <c r="X262" s="145">
        <v>23326</v>
      </c>
      <c r="Y262" t="s">
        <v>1826</v>
      </c>
      <c r="Z262"/>
      <c r="AA262"/>
      <c r="AB262" t="s">
        <v>39</v>
      </c>
      <c r="AC262" t="s">
        <v>40</v>
      </c>
      <c r="AD262" t="s">
        <v>41</v>
      </c>
      <c r="AE262"/>
    </row>
    <row r="263" spans="1:31" ht="15" x14ac:dyDescent="0.25">
      <c r="A263" s="1" t="s">
        <v>1827</v>
      </c>
      <c r="B263" t="s">
        <v>28</v>
      </c>
      <c r="C263" t="s">
        <v>29</v>
      </c>
      <c r="D263" t="s">
        <v>30</v>
      </c>
      <c r="E263" t="s">
        <v>31</v>
      </c>
      <c r="F263" t="s">
        <v>1741</v>
      </c>
      <c r="G263" t="s">
        <v>1742</v>
      </c>
      <c r="H263" t="s">
        <v>9756</v>
      </c>
      <c r="I263" t="s">
        <v>1743</v>
      </c>
      <c r="J263" t="s">
        <v>1827</v>
      </c>
      <c r="K263" t="s">
        <v>32</v>
      </c>
      <c r="L263" t="s">
        <v>1239</v>
      </c>
      <c r="M263" t="s">
        <v>1240</v>
      </c>
      <c r="N263" t="s">
        <v>724</v>
      </c>
      <c r="O263" t="s">
        <v>1828</v>
      </c>
      <c r="P263" t="s">
        <v>110</v>
      </c>
      <c r="Q263" t="s">
        <v>77</v>
      </c>
      <c r="R263" t="s">
        <v>1829</v>
      </c>
      <c r="S263" s="1" t="s">
        <v>11353</v>
      </c>
      <c r="T263" t="s">
        <v>48</v>
      </c>
      <c r="U263" t="s">
        <v>38</v>
      </c>
      <c r="V263" t="s">
        <v>50</v>
      </c>
      <c r="W263" t="s">
        <v>1830</v>
      </c>
      <c r="X263" s="145">
        <v>22467</v>
      </c>
      <c r="Y263" t="s">
        <v>1831</v>
      </c>
      <c r="Z263" s="145">
        <v>43160</v>
      </c>
      <c r="AA263" s="145">
        <v>43465</v>
      </c>
      <c r="AB263" t="s">
        <v>39</v>
      </c>
      <c r="AC263" t="s">
        <v>40</v>
      </c>
      <c r="AD263" t="s">
        <v>41</v>
      </c>
      <c r="AE263"/>
    </row>
    <row r="264" spans="1:31" ht="15" x14ac:dyDescent="0.25">
      <c r="A264" s="1" t="s">
        <v>1832</v>
      </c>
      <c r="B264" t="s">
        <v>28</v>
      </c>
      <c r="C264" t="s">
        <v>29</v>
      </c>
      <c r="D264" t="s">
        <v>30</v>
      </c>
      <c r="E264" t="s">
        <v>31</v>
      </c>
      <c r="F264" t="s">
        <v>1741</v>
      </c>
      <c r="G264" t="s">
        <v>1742</v>
      </c>
      <c r="H264" t="s">
        <v>9756</v>
      </c>
      <c r="I264" t="s">
        <v>1743</v>
      </c>
      <c r="J264" t="s">
        <v>1832</v>
      </c>
      <c r="K264" t="s">
        <v>32</v>
      </c>
      <c r="L264" t="s">
        <v>1239</v>
      </c>
      <c r="M264" t="s">
        <v>1240</v>
      </c>
      <c r="N264" t="s">
        <v>44</v>
      </c>
      <c r="O264" t="s">
        <v>1833</v>
      </c>
      <c r="P264" t="s">
        <v>197</v>
      </c>
      <c r="Q264" t="s">
        <v>197</v>
      </c>
      <c r="R264" t="s">
        <v>1834</v>
      </c>
      <c r="S264" s="1" t="s">
        <v>11354</v>
      </c>
      <c r="T264" t="s">
        <v>48</v>
      </c>
      <c r="U264" t="s">
        <v>38</v>
      </c>
      <c r="V264" t="s">
        <v>50</v>
      </c>
      <c r="W264" t="s">
        <v>1835</v>
      </c>
      <c r="X264" s="145">
        <v>21971</v>
      </c>
      <c r="Y264" t="s">
        <v>1836</v>
      </c>
      <c r="Z264"/>
      <c r="AA264"/>
      <c r="AB264" t="s">
        <v>39</v>
      </c>
      <c r="AC264" t="s">
        <v>40</v>
      </c>
      <c r="AD264" t="s">
        <v>41</v>
      </c>
      <c r="AE264"/>
    </row>
    <row r="265" spans="1:31" ht="15" x14ac:dyDescent="0.25">
      <c r="A265" s="1" t="s">
        <v>1837</v>
      </c>
      <c r="B265" t="s">
        <v>28</v>
      </c>
      <c r="C265" t="s">
        <v>29</v>
      </c>
      <c r="D265" t="s">
        <v>30</v>
      </c>
      <c r="E265" t="s">
        <v>31</v>
      </c>
      <c r="F265" t="s">
        <v>1741</v>
      </c>
      <c r="G265" t="s">
        <v>1742</v>
      </c>
      <c r="H265" t="s">
        <v>9756</v>
      </c>
      <c r="I265" t="s">
        <v>1743</v>
      </c>
      <c r="J265" t="s">
        <v>1837</v>
      </c>
      <c r="K265" t="s">
        <v>32</v>
      </c>
      <c r="L265" t="s">
        <v>1239</v>
      </c>
      <c r="M265" t="s">
        <v>1360</v>
      </c>
      <c r="N265" t="s">
        <v>724</v>
      </c>
      <c r="O265" t="s">
        <v>1838</v>
      </c>
      <c r="P265" t="s">
        <v>154</v>
      </c>
      <c r="Q265" t="s">
        <v>239</v>
      </c>
      <c r="R265" t="s">
        <v>1839</v>
      </c>
      <c r="S265" s="1" t="s">
        <v>11355</v>
      </c>
      <c r="T265" t="s">
        <v>325</v>
      </c>
      <c r="U265" t="s">
        <v>38</v>
      </c>
      <c r="V265" t="s">
        <v>50</v>
      </c>
      <c r="W265" t="s">
        <v>1840</v>
      </c>
      <c r="X265" s="145">
        <v>23784</v>
      </c>
      <c r="Y265" t="s">
        <v>1841</v>
      </c>
      <c r="Z265" s="145">
        <v>43160</v>
      </c>
      <c r="AA265" s="145">
        <v>43465</v>
      </c>
      <c r="AB265" t="s">
        <v>39</v>
      </c>
      <c r="AC265" t="s">
        <v>40</v>
      </c>
      <c r="AD265" t="s">
        <v>41</v>
      </c>
      <c r="AE265"/>
    </row>
    <row r="266" spans="1:31" ht="15" x14ac:dyDescent="0.25">
      <c r="A266" s="1" t="s">
        <v>1842</v>
      </c>
      <c r="B266" t="s">
        <v>28</v>
      </c>
      <c r="C266" t="s">
        <v>29</v>
      </c>
      <c r="D266" t="s">
        <v>30</v>
      </c>
      <c r="E266" t="s">
        <v>31</v>
      </c>
      <c r="F266" t="s">
        <v>1741</v>
      </c>
      <c r="G266" t="s">
        <v>1742</v>
      </c>
      <c r="H266" t="s">
        <v>9756</v>
      </c>
      <c r="I266" t="s">
        <v>1743</v>
      </c>
      <c r="J266" t="s">
        <v>1842</v>
      </c>
      <c r="K266" t="s">
        <v>32</v>
      </c>
      <c r="L266" t="s">
        <v>1239</v>
      </c>
      <c r="M266" t="s">
        <v>1360</v>
      </c>
      <c r="N266" t="s">
        <v>44</v>
      </c>
      <c r="O266" t="s">
        <v>54</v>
      </c>
      <c r="P266" t="s">
        <v>126</v>
      </c>
      <c r="Q266" t="s">
        <v>174</v>
      </c>
      <c r="R266" t="s">
        <v>1843</v>
      </c>
      <c r="S266" s="1" t="s">
        <v>11356</v>
      </c>
      <c r="T266" t="s">
        <v>37</v>
      </c>
      <c r="U266" t="s">
        <v>38</v>
      </c>
      <c r="V266" t="s">
        <v>311</v>
      </c>
      <c r="W266" t="s">
        <v>1844</v>
      </c>
      <c r="X266" s="145">
        <v>23771</v>
      </c>
      <c r="Y266" t="s">
        <v>1845</v>
      </c>
      <c r="Z266" s="145">
        <v>43435</v>
      </c>
      <c r="AA266" s="145">
        <v>43465</v>
      </c>
      <c r="AB266" t="s">
        <v>39</v>
      </c>
      <c r="AC266" t="s">
        <v>40</v>
      </c>
      <c r="AD266" t="s">
        <v>41</v>
      </c>
      <c r="AE266"/>
    </row>
    <row r="267" spans="1:31" ht="15" x14ac:dyDescent="0.25">
      <c r="A267" s="1" t="s">
        <v>1842</v>
      </c>
      <c r="B267" t="s">
        <v>28</v>
      </c>
      <c r="C267" t="s">
        <v>29</v>
      </c>
      <c r="D267" t="s">
        <v>30</v>
      </c>
      <c r="E267" t="s">
        <v>31</v>
      </c>
      <c r="F267" t="s">
        <v>1741</v>
      </c>
      <c r="G267" t="s">
        <v>1742</v>
      </c>
      <c r="H267" t="s">
        <v>9756</v>
      </c>
      <c r="I267" t="s">
        <v>1743</v>
      </c>
      <c r="J267" t="s">
        <v>1842</v>
      </c>
      <c r="K267" t="s">
        <v>32</v>
      </c>
      <c r="L267" t="s">
        <v>1239</v>
      </c>
      <c r="M267" t="s">
        <v>1360</v>
      </c>
      <c r="N267" t="s">
        <v>724</v>
      </c>
      <c r="O267" t="s">
        <v>11357</v>
      </c>
      <c r="P267" t="s">
        <v>577</v>
      </c>
      <c r="Q267" t="s">
        <v>231</v>
      </c>
      <c r="R267" t="s">
        <v>2221</v>
      </c>
      <c r="S267" s="1" t="s">
        <v>11358</v>
      </c>
      <c r="T267" t="s">
        <v>37</v>
      </c>
      <c r="U267" t="s">
        <v>38</v>
      </c>
      <c r="V267" t="s">
        <v>50</v>
      </c>
      <c r="W267" t="s">
        <v>2222</v>
      </c>
      <c r="X267" s="145">
        <v>25225</v>
      </c>
      <c r="Y267" t="s">
        <v>2223</v>
      </c>
      <c r="Z267" s="145">
        <v>43435</v>
      </c>
      <c r="AA267" s="145">
        <v>43465</v>
      </c>
      <c r="AB267" t="s">
        <v>310</v>
      </c>
      <c r="AC267" t="s">
        <v>40</v>
      </c>
      <c r="AD267" t="s">
        <v>41</v>
      </c>
      <c r="AE267"/>
    </row>
    <row r="268" spans="1:31" ht="15" x14ac:dyDescent="0.25">
      <c r="A268" s="1" t="s">
        <v>1846</v>
      </c>
      <c r="B268" t="s">
        <v>28</v>
      </c>
      <c r="C268" t="s">
        <v>29</v>
      </c>
      <c r="D268" t="s">
        <v>30</v>
      </c>
      <c r="E268" t="s">
        <v>31</v>
      </c>
      <c r="F268" t="s">
        <v>1741</v>
      </c>
      <c r="G268" t="s">
        <v>1742</v>
      </c>
      <c r="H268" t="s">
        <v>9756</v>
      </c>
      <c r="I268" t="s">
        <v>1743</v>
      </c>
      <c r="J268" t="s">
        <v>1846</v>
      </c>
      <c r="K268" t="s">
        <v>32</v>
      </c>
      <c r="L268" t="s">
        <v>1239</v>
      </c>
      <c r="M268" t="s">
        <v>1790</v>
      </c>
      <c r="N268" t="s">
        <v>44</v>
      </c>
      <c r="O268" t="s">
        <v>54</v>
      </c>
      <c r="P268" t="s">
        <v>136</v>
      </c>
      <c r="Q268" t="s">
        <v>110</v>
      </c>
      <c r="R268" t="s">
        <v>1847</v>
      </c>
      <c r="S268" s="1" t="s">
        <v>11359</v>
      </c>
      <c r="T268" t="s">
        <v>48</v>
      </c>
      <c r="U268" t="s">
        <v>38</v>
      </c>
      <c r="V268" t="s">
        <v>50</v>
      </c>
      <c r="W268" t="s">
        <v>1848</v>
      </c>
      <c r="X268" s="145">
        <v>23027</v>
      </c>
      <c r="Y268" t="s">
        <v>1849</v>
      </c>
      <c r="Z268"/>
      <c r="AA268"/>
      <c r="AB268" t="s">
        <v>39</v>
      </c>
      <c r="AC268" t="s">
        <v>40</v>
      </c>
      <c r="AD268" t="s">
        <v>41</v>
      </c>
      <c r="AE268"/>
    </row>
    <row r="269" spans="1:31" ht="15" x14ac:dyDescent="0.25">
      <c r="A269" s="1" t="s">
        <v>1850</v>
      </c>
      <c r="B269" t="s">
        <v>28</v>
      </c>
      <c r="C269" t="s">
        <v>29</v>
      </c>
      <c r="D269" t="s">
        <v>30</v>
      </c>
      <c r="E269" t="s">
        <v>31</v>
      </c>
      <c r="F269" t="s">
        <v>1741</v>
      </c>
      <c r="G269" t="s">
        <v>1742</v>
      </c>
      <c r="H269" t="s">
        <v>9756</v>
      </c>
      <c r="I269" t="s">
        <v>1743</v>
      </c>
      <c r="J269" t="s">
        <v>1850</v>
      </c>
      <c r="K269" t="s">
        <v>32</v>
      </c>
      <c r="L269" t="s">
        <v>1239</v>
      </c>
      <c r="M269" t="s">
        <v>1360</v>
      </c>
      <c r="N269" t="s">
        <v>724</v>
      </c>
      <c r="O269" t="s">
        <v>1851</v>
      </c>
      <c r="P269" t="s">
        <v>679</v>
      </c>
      <c r="Q269" t="s">
        <v>197</v>
      </c>
      <c r="R269" t="s">
        <v>727</v>
      </c>
      <c r="S269" s="1" t="s">
        <v>11360</v>
      </c>
      <c r="T269" t="s">
        <v>48</v>
      </c>
      <c r="U269" t="s">
        <v>38</v>
      </c>
      <c r="V269" t="s">
        <v>50</v>
      </c>
      <c r="W269" t="s">
        <v>2163</v>
      </c>
      <c r="X269" s="145">
        <v>20751</v>
      </c>
      <c r="Y269" t="s">
        <v>2164</v>
      </c>
      <c r="Z269" s="145">
        <v>43160</v>
      </c>
      <c r="AA269" s="145">
        <v>43465</v>
      </c>
      <c r="AB269" t="s">
        <v>39</v>
      </c>
      <c r="AC269" t="s">
        <v>40</v>
      </c>
      <c r="AD269" t="s">
        <v>41</v>
      </c>
      <c r="AE269"/>
    </row>
    <row r="270" spans="1:31" ht="15" x14ac:dyDescent="0.25">
      <c r="A270" s="1" t="s">
        <v>1852</v>
      </c>
      <c r="B270" t="s">
        <v>28</v>
      </c>
      <c r="C270" t="s">
        <v>29</v>
      </c>
      <c r="D270" t="s">
        <v>30</v>
      </c>
      <c r="E270" t="s">
        <v>31</v>
      </c>
      <c r="F270" t="s">
        <v>1741</v>
      </c>
      <c r="G270" t="s">
        <v>1742</v>
      </c>
      <c r="H270" t="s">
        <v>9756</v>
      </c>
      <c r="I270" t="s">
        <v>1743</v>
      </c>
      <c r="J270" t="s">
        <v>1852</v>
      </c>
      <c r="K270" t="s">
        <v>32</v>
      </c>
      <c r="L270" t="s">
        <v>1239</v>
      </c>
      <c r="M270" t="s">
        <v>1853</v>
      </c>
      <c r="N270" t="s">
        <v>724</v>
      </c>
      <c r="O270" t="s">
        <v>1854</v>
      </c>
      <c r="P270" t="s">
        <v>918</v>
      </c>
      <c r="Q270" t="s">
        <v>720</v>
      </c>
      <c r="R270" t="s">
        <v>1855</v>
      </c>
      <c r="S270" s="1" t="s">
        <v>11361</v>
      </c>
      <c r="T270" t="s">
        <v>61</v>
      </c>
      <c r="U270" t="s">
        <v>38</v>
      </c>
      <c r="V270" t="s">
        <v>50</v>
      </c>
      <c r="W270" t="s">
        <v>1856</v>
      </c>
      <c r="X270" s="145">
        <v>23411</v>
      </c>
      <c r="Y270" t="s">
        <v>1857</v>
      </c>
      <c r="Z270" s="145">
        <v>43160</v>
      </c>
      <c r="AA270" s="145">
        <v>43465</v>
      </c>
      <c r="AB270" t="s">
        <v>39</v>
      </c>
      <c r="AC270" t="s">
        <v>40</v>
      </c>
      <c r="AD270" t="s">
        <v>41</v>
      </c>
      <c r="AE270"/>
    </row>
    <row r="271" spans="1:31" ht="15" x14ac:dyDescent="0.25">
      <c r="A271" s="1" t="s">
        <v>1858</v>
      </c>
      <c r="B271" t="s">
        <v>28</v>
      </c>
      <c r="C271" t="s">
        <v>29</v>
      </c>
      <c r="D271" t="s">
        <v>30</v>
      </c>
      <c r="E271" t="s">
        <v>31</v>
      </c>
      <c r="F271" t="s">
        <v>1741</v>
      </c>
      <c r="G271" t="s">
        <v>1742</v>
      </c>
      <c r="H271" t="s">
        <v>9756</v>
      </c>
      <c r="I271" t="s">
        <v>1743</v>
      </c>
      <c r="J271" t="s">
        <v>1858</v>
      </c>
      <c r="K271" t="s">
        <v>32</v>
      </c>
      <c r="L271" t="s">
        <v>1239</v>
      </c>
      <c r="M271" t="s">
        <v>1240</v>
      </c>
      <c r="N271" t="s">
        <v>724</v>
      </c>
      <c r="O271" t="s">
        <v>1859</v>
      </c>
      <c r="P271" t="s">
        <v>79</v>
      </c>
      <c r="Q271" t="s">
        <v>135</v>
      </c>
      <c r="R271" t="s">
        <v>1860</v>
      </c>
      <c r="S271" s="1" t="s">
        <v>11362</v>
      </c>
      <c r="T271" t="s">
        <v>61</v>
      </c>
      <c r="U271" t="s">
        <v>38</v>
      </c>
      <c r="V271" t="s">
        <v>50</v>
      </c>
      <c r="W271" t="s">
        <v>1861</v>
      </c>
      <c r="X271" s="145">
        <v>24698</v>
      </c>
      <c r="Y271" t="s">
        <v>1862</v>
      </c>
      <c r="Z271" s="145">
        <v>43160</v>
      </c>
      <c r="AA271" s="145">
        <v>43465</v>
      </c>
      <c r="AB271" t="s">
        <v>39</v>
      </c>
      <c r="AC271" t="s">
        <v>40</v>
      </c>
      <c r="AD271" t="s">
        <v>41</v>
      </c>
      <c r="AE271"/>
    </row>
    <row r="272" spans="1:31" ht="15" x14ac:dyDescent="0.25">
      <c r="A272" s="1" t="s">
        <v>1863</v>
      </c>
      <c r="B272" t="s">
        <v>28</v>
      </c>
      <c r="C272" t="s">
        <v>29</v>
      </c>
      <c r="D272" t="s">
        <v>30</v>
      </c>
      <c r="E272" t="s">
        <v>31</v>
      </c>
      <c r="F272" t="s">
        <v>1741</v>
      </c>
      <c r="G272" t="s">
        <v>1742</v>
      </c>
      <c r="H272" t="s">
        <v>9756</v>
      </c>
      <c r="I272" t="s">
        <v>1743</v>
      </c>
      <c r="J272" t="s">
        <v>1863</v>
      </c>
      <c r="K272" t="s">
        <v>32</v>
      </c>
      <c r="L272" t="s">
        <v>1239</v>
      </c>
      <c r="M272" t="s">
        <v>1864</v>
      </c>
      <c r="N272" t="s">
        <v>724</v>
      </c>
      <c r="O272" t="s">
        <v>1865</v>
      </c>
      <c r="P272" t="s">
        <v>70</v>
      </c>
      <c r="Q272" t="s">
        <v>257</v>
      </c>
      <c r="R272" t="s">
        <v>1866</v>
      </c>
      <c r="S272" s="1" t="s">
        <v>11363</v>
      </c>
      <c r="T272" t="s">
        <v>61</v>
      </c>
      <c r="U272" t="s">
        <v>38</v>
      </c>
      <c r="V272" t="s">
        <v>50</v>
      </c>
      <c r="W272" t="s">
        <v>1867</v>
      </c>
      <c r="X272" s="145">
        <v>23678</v>
      </c>
      <c r="Y272" t="s">
        <v>1868</v>
      </c>
      <c r="Z272" s="145">
        <v>43160</v>
      </c>
      <c r="AA272" s="145">
        <v>43465</v>
      </c>
      <c r="AB272" t="s">
        <v>39</v>
      </c>
      <c r="AC272" t="s">
        <v>40</v>
      </c>
      <c r="AD272" t="s">
        <v>41</v>
      </c>
      <c r="AE272"/>
    </row>
    <row r="273" spans="1:31" ht="15" x14ac:dyDescent="0.25">
      <c r="A273" s="1" t="s">
        <v>1869</v>
      </c>
      <c r="B273" t="s">
        <v>28</v>
      </c>
      <c r="C273" t="s">
        <v>29</v>
      </c>
      <c r="D273" t="s">
        <v>30</v>
      </c>
      <c r="E273" t="s">
        <v>31</v>
      </c>
      <c r="F273" t="s">
        <v>1741</v>
      </c>
      <c r="G273" t="s">
        <v>1742</v>
      </c>
      <c r="H273" t="s">
        <v>9756</v>
      </c>
      <c r="I273" t="s">
        <v>1743</v>
      </c>
      <c r="J273" t="s">
        <v>1869</v>
      </c>
      <c r="K273" t="s">
        <v>32</v>
      </c>
      <c r="L273" t="s">
        <v>1239</v>
      </c>
      <c r="M273" t="s">
        <v>1864</v>
      </c>
      <c r="N273" t="s">
        <v>724</v>
      </c>
      <c r="O273" t="s">
        <v>1870</v>
      </c>
      <c r="P273" t="s">
        <v>110</v>
      </c>
      <c r="Q273" t="s">
        <v>403</v>
      </c>
      <c r="R273" t="s">
        <v>455</v>
      </c>
      <c r="S273" s="1" t="s">
        <v>11364</v>
      </c>
      <c r="T273" t="s">
        <v>48</v>
      </c>
      <c r="U273" t="s">
        <v>38</v>
      </c>
      <c r="V273" t="s">
        <v>50</v>
      </c>
      <c r="W273" t="s">
        <v>1871</v>
      </c>
      <c r="X273" s="145">
        <v>22512</v>
      </c>
      <c r="Y273" t="s">
        <v>1872</v>
      </c>
      <c r="Z273" s="145">
        <v>43160</v>
      </c>
      <c r="AA273" s="145">
        <v>43465</v>
      </c>
      <c r="AB273" t="s">
        <v>39</v>
      </c>
      <c r="AC273" t="s">
        <v>40</v>
      </c>
      <c r="AD273" t="s">
        <v>41</v>
      </c>
      <c r="AE273"/>
    </row>
    <row r="274" spans="1:31" ht="15" x14ac:dyDescent="0.25">
      <c r="A274" s="1" t="s">
        <v>1873</v>
      </c>
      <c r="B274" t="s">
        <v>28</v>
      </c>
      <c r="C274" t="s">
        <v>29</v>
      </c>
      <c r="D274" t="s">
        <v>30</v>
      </c>
      <c r="E274" t="s">
        <v>31</v>
      </c>
      <c r="F274" t="s">
        <v>1741</v>
      </c>
      <c r="G274" t="s">
        <v>1742</v>
      </c>
      <c r="H274" t="s">
        <v>9756</v>
      </c>
      <c r="I274" t="s">
        <v>1743</v>
      </c>
      <c r="J274" t="s">
        <v>1873</v>
      </c>
      <c r="K274" t="s">
        <v>32</v>
      </c>
      <c r="L274" t="s">
        <v>1239</v>
      </c>
      <c r="M274" t="s">
        <v>1864</v>
      </c>
      <c r="N274" t="s">
        <v>724</v>
      </c>
      <c r="O274" t="s">
        <v>1874</v>
      </c>
      <c r="P274" t="s">
        <v>140</v>
      </c>
      <c r="Q274" t="s">
        <v>174</v>
      </c>
      <c r="R274" t="s">
        <v>1875</v>
      </c>
      <c r="S274" s="1" t="s">
        <v>11365</v>
      </c>
      <c r="T274" t="s">
        <v>61</v>
      </c>
      <c r="U274" t="s">
        <v>38</v>
      </c>
      <c r="V274" t="s">
        <v>50</v>
      </c>
      <c r="W274" t="s">
        <v>1876</v>
      </c>
      <c r="X274" s="145">
        <v>22496</v>
      </c>
      <c r="Y274" t="s">
        <v>1877</v>
      </c>
      <c r="Z274" s="145">
        <v>43160</v>
      </c>
      <c r="AA274" s="145">
        <v>43465</v>
      </c>
      <c r="AB274" t="s">
        <v>39</v>
      </c>
      <c r="AC274" t="s">
        <v>40</v>
      </c>
      <c r="AD274" t="s">
        <v>41</v>
      </c>
      <c r="AE274"/>
    </row>
    <row r="275" spans="1:31" ht="15" x14ac:dyDescent="0.25">
      <c r="A275" s="1" t="s">
        <v>1878</v>
      </c>
      <c r="B275" t="s">
        <v>28</v>
      </c>
      <c r="C275" t="s">
        <v>29</v>
      </c>
      <c r="D275" t="s">
        <v>30</v>
      </c>
      <c r="E275" t="s">
        <v>31</v>
      </c>
      <c r="F275" t="s">
        <v>1741</v>
      </c>
      <c r="G275" t="s">
        <v>1742</v>
      </c>
      <c r="H275" t="s">
        <v>9756</v>
      </c>
      <c r="I275" t="s">
        <v>1743</v>
      </c>
      <c r="J275" t="s">
        <v>1878</v>
      </c>
      <c r="K275" t="s">
        <v>32</v>
      </c>
      <c r="L275" t="s">
        <v>1239</v>
      </c>
      <c r="M275" t="s">
        <v>1864</v>
      </c>
      <c r="N275" t="s">
        <v>724</v>
      </c>
      <c r="O275" t="s">
        <v>1879</v>
      </c>
      <c r="P275" t="s">
        <v>1880</v>
      </c>
      <c r="Q275" t="s">
        <v>1881</v>
      </c>
      <c r="R275" t="s">
        <v>1882</v>
      </c>
      <c r="S275" s="1" t="s">
        <v>11366</v>
      </c>
      <c r="T275" t="s">
        <v>61</v>
      </c>
      <c r="U275" t="s">
        <v>38</v>
      </c>
      <c r="V275" t="s">
        <v>50</v>
      </c>
      <c r="W275" t="s">
        <v>1883</v>
      </c>
      <c r="X275" s="145">
        <v>25094</v>
      </c>
      <c r="Y275" t="s">
        <v>1884</v>
      </c>
      <c r="Z275" s="145">
        <v>43160</v>
      </c>
      <c r="AA275" s="145">
        <v>43465</v>
      </c>
      <c r="AB275" t="s">
        <v>39</v>
      </c>
      <c r="AC275" t="s">
        <v>40</v>
      </c>
      <c r="AD275" t="s">
        <v>41</v>
      </c>
      <c r="AE275"/>
    </row>
    <row r="276" spans="1:31" ht="15" x14ac:dyDescent="0.25">
      <c r="A276" s="1" t="s">
        <v>1885</v>
      </c>
      <c r="B276" t="s">
        <v>28</v>
      </c>
      <c r="C276" t="s">
        <v>29</v>
      </c>
      <c r="D276" t="s">
        <v>30</v>
      </c>
      <c r="E276" t="s">
        <v>31</v>
      </c>
      <c r="F276" t="s">
        <v>1741</v>
      </c>
      <c r="G276" t="s">
        <v>1742</v>
      </c>
      <c r="H276" t="s">
        <v>9756</v>
      </c>
      <c r="I276" t="s">
        <v>1743</v>
      </c>
      <c r="J276" t="s">
        <v>1885</v>
      </c>
      <c r="K276" t="s">
        <v>32</v>
      </c>
      <c r="L276" t="s">
        <v>1239</v>
      </c>
      <c r="M276" t="s">
        <v>1886</v>
      </c>
      <c r="N276" t="s">
        <v>724</v>
      </c>
      <c r="O276" t="s">
        <v>1887</v>
      </c>
      <c r="P276" t="s">
        <v>509</v>
      </c>
      <c r="Q276" t="s">
        <v>1888</v>
      </c>
      <c r="R276" t="s">
        <v>1889</v>
      </c>
      <c r="S276" s="1" t="s">
        <v>11367</v>
      </c>
      <c r="T276" t="s">
        <v>48</v>
      </c>
      <c r="U276" t="s">
        <v>38</v>
      </c>
      <c r="V276" t="s">
        <v>50</v>
      </c>
      <c r="W276" t="s">
        <v>1890</v>
      </c>
      <c r="X276" s="145">
        <v>23456</v>
      </c>
      <c r="Y276" t="s">
        <v>1891</v>
      </c>
      <c r="Z276" s="145">
        <v>43160</v>
      </c>
      <c r="AA276" s="145">
        <v>43465</v>
      </c>
      <c r="AB276" t="s">
        <v>39</v>
      </c>
      <c r="AC276" t="s">
        <v>40</v>
      </c>
      <c r="AD276" t="s">
        <v>41</v>
      </c>
      <c r="AE276"/>
    </row>
    <row r="277" spans="1:31" ht="15" x14ac:dyDescent="0.25">
      <c r="A277" s="1" t="s">
        <v>1892</v>
      </c>
      <c r="B277" t="s">
        <v>28</v>
      </c>
      <c r="C277" t="s">
        <v>29</v>
      </c>
      <c r="D277" t="s">
        <v>30</v>
      </c>
      <c r="E277" t="s">
        <v>31</v>
      </c>
      <c r="F277" t="s">
        <v>1741</v>
      </c>
      <c r="G277" t="s">
        <v>1742</v>
      </c>
      <c r="H277" t="s">
        <v>9756</v>
      </c>
      <c r="I277" t="s">
        <v>1743</v>
      </c>
      <c r="J277" t="s">
        <v>1892</v>
      </c>
      <c r="K277" t="s">
        <v>32</v>
      </c>
      <c r="L277" t="s">
        <v>1239</v>
      </c>
      <c r="M277" t="s">
        <v>1893</v>
      </c>
      <c r="N277" t="s">
        <v>724</v>
      </c>
      <c r="O277" t="s">
        <v>312</v>
      </c>
      <c r="P277" t="s">
        <v>352</v>
      </c>
      <c r="Q277" t="s">
        <v>208</v>
      </c>
      <c r="R277" t="s">
        <v>2036</v>
      </c>
      <c r="S277" s="1" t="s">
        <v>11368</v>
      </c>
      <c r="T277" t="s">
        <v>61</v>
      </c>
      <c r="U277" t="s">
        <v>38</v>
      </c>
      <c r="V277" t="s">
        <v>50</v>
      </c>
      <c r="W277" t="s">
        <v>2037</v>
      </c>
      <c r="X277" s="145">
        <v>26456</v>
      </c>
      <c r="Y277" t="s">
        <v>2038</v>
      </c>
      <c r="Z277" s="145">
        <v>43339</v>
      </c>
      <c r="AA277" s="145">
        <v>43465</v>
      </c>
      <c r="AB277" t="s">
        <v>39</v>
      </c>
      <c r="AC277" t="s">
        <v>40</v>
      </c>
      <c r="AD277" t="s">
        <v>41</v>
      </c>
      <c r="AE277"/>
    </row>
    <row r="278" spans="1:31" ht="15" x14ac:dyDescent="0.25">
      <c r="A278" s="1" t="s">
        <v>1897</v>
      </c>
      <c r="B278" t="s">
        <v>28</v>
      </c>
      <c r="C278" t="s">
        <v>29</v>
      </c>
      <c r="D278" t="s">
        <v>30</v>
      </c>
      <c r="E278" t="s">
        <v>31</v>
      </c>
      <c r="F278" t="s">
        <v>1741</v>
      </c>
      <c r="G278" t="s">
        <v>1742</v>
      </c>
      <c r="H278" t="s">
        <v>9756</v>
      </c>
      <c r="I278" t="s">
        <v>1743</v>
      </c>
      <c r="J278" t="s">
        <v>1897</v>
      </c>
      <c r="K278" t="s">
        <v>32</v>
      </c>
      <c r="L278" t="s">
        <v>32</v>
      </c>
      <c r="M278" t="s">
        <v>43</v>
      </c>
      <c r="N278" t="s">
        <v>44</v>
      </c>
      <c r="O278" t="s">
        <v>1898</v>
      </c>
      <c r="P278" t="s">
        <v>1899</v>
      </c>
      <c r="Q278" t="s">
        <v>244</v>
      </c>
      <c r="R278" t="s">
        <v>1900</v>
      </c>
      <c r="S278" s="1" t="s">
        <v>11369</v>
      </c>
      <c r="T278" t="s">
        <v>53</v>
      </c>
      <c r="U278" t="s">
        <v>49</v>
      </c>
      <c r="V278" t="s">
        <v>50</v>
      </c>
      <c r="W278" t="s">
        <v>1901</v>
      </c>
      <c r="X278" s="145">
        <v>22549</v>
      </c>
      <c r="Y278" t="s">
        <v>1902</v>
      </c>
      <c r="Z278"/>
      <c r="AA278"/>
      <c r="AB278" t="s">
        <v>39</v>
      </c>
      <c r="AC278" t="s">
        <v>40</v>
      </c>
      <c r="AD278" t="s">
        <v>41</v>
      </c>
      <c r="AE278"/>
    </row>
    <row r="279" spans="1:31" ht="15" x14ac:dyDescent="0.25">
      <c r="A279" s="1" t="s">
        <v>1903</v>
      </c>
      <c r="B279" t="s">
        <v>28</v>
      </c>
      <c r="C279" t="s">
        <v>29</v>
      </c>
      <c r="D279" t="s">
        <v>30</v>
      </c>
      <c r="E279" t="s">
        <v>31</v>
      </c>
      <c r="F279" t="s">
        <v>1741</v>
      </c>
      <c r="G279" t="s">
        <v>1742</v>
      </c>
      <c r="H279" t="s">
        <v>9756</v>
      </c>
      <c r="I279" t="s">
        <v>1743</v>
      </c>
      <c r="J279" t="s">
        <v>1903</v>
      </c>
      <c r="K279" t="s">
        <v>32</v>
      </c>
      <c r="L279" t="s">
        <v>32</v>
      </c>
      <c r="M279" t="s">
        <v>43</v>
      </c>
      <c r="N279" t="s">
        <v>63</v>
      </c>
      <c r="O279" t="s">
        <v>1904</v>
      </c>
      <c r="P279" t="s">
        <v>552</v>
      </c>
      <c r="Q279" t="s">
        <v>197</v>
      </c>
      <c r="R279" t="s">
        <v>727</v>
      </c>
      <c r="S279" s="1" t="s">
        <v>11370</v>
      </c>
      <c r="T279" t="s">
        <v>66</v>
      </c>
      <c r="U279" t="s">
        <v>49</v>
      </c>
      <c r="V279" t="s">
        <v>50</v>
      </c>
      <c r="W279" t="s">
        <v>9806</v>
      </c>
      <c r="X279" s="145">
        <v>29364</v>
      </c>
      <c r="Y279" t="s">
        <v>9807</v>
      </c>
      <c r="Z279" s="145">
        <v>43160</v>
      </c>
      <c r="AA279" s="145">
        <v>43465</v>
      </c>
      <c r="AB279" t="s">
        <v>39</v>
      </c>
      <c r="AC279" t="s">
        <v>68</v>
      </c>
      <c r="AD279" t="s">
        <v>41</v>
      </c>
      <c r="AE279"/>
    </row>
    <row r="280" spans="1:31" ht="15" x14ac:dyDescent="0.25">
      <c r="A280" s="1" t="s">
        <v>1908</v>
      </c>
      <c r="B280" t="s">
        <v>28</v>
      </c>
      <c r="C280" t="s">
        <v>29</v>
      </c>
      <c r="D280" t="s">
        <v>30</v>
      </c>
      <c r="E280" t="s">
        <v>31</v>
      </c>
      <c r="F280" t="s">
        <v>1741</v>
      </c>
      <c r="G280" t="s">
        <v>1742</v>
      </c>
      <c r="H280" t="s">
        <v>9756</v>
      </c>
      <c r="I280" t="s">
        <v>1743</v>
      </c>
      <c r="J280" t="s">
        <v>1908</v>
      </c>
      <c r="K280" t="s">
        <v>32</v>
      </c>
      <c r="L280" t="s">
        <v>32</v>
      </c>
      <c r="M280" t="s">
        <v>43</v>
      </c>
      <c r="N280" t="s">
        <v>63</v>
      </c>
      <c r="O280" t="s">
        <v>1909</v>
      </c>
      <c r="P280" t="s">
        <v>235</v>
      </c>
      <c r="Q280" t="s">
        <v>162</v>
      </c>
      <c r="R280" t="s">
        <v>3218</v>
      </c>
      <c r="S280" s="1" t="s">
        <v>11371</v>
      </c>
      <c r="T280" t="s">
        <v>66</v>
      </c>
      <c r="U280" t="s">
        <v>49</v>
      </c>
      <c r="V280" t="s">
        <v>67</v>
      </c>
      <c r="W280" t="s">
        <v>3219</v>
      </c>
      <c r="X280" s="145">
        <v>32590</v>
      </c>
      <c r="Y280" t="s">
        <v>3220</v>
      </c>
      <c r="Z280" s="145">
        <v>43160</v>
      </c>
      <c r="AA280" s="145">
        <v>43465</v>
      </c>
      <c r="AB280" t="s">
        <v>39</v>
      </c>
      <c r="AC280" t="s">
        <v>68</v>
      </c>
      <c r="AD280" t="s">
        <v>41</v>
      </c>
      <c r="AE280"/>
    </row>
    <row r="281" spans="1:31" ht="15" x14ac:dyDescent="0.25">
      <c r="A281" s="1" t="s">
        <v>1912</v>
      </c>
      <c r="B281" t="s">
        <v>28</v>
      </c>
      <c r="C281" t="s">
        <v>29</v>
      </c>
      <c r="D281" t="s">
        <v>30</v>
      </c>
      <c r="E281" t="s">
        <v>31</v>
      </c>
      <c r="F281" t="s">
        <v>1741</v>
      </c>
      <c r="G281" t="s">
        <v>1742</v>
      </c>
      <c r="H281" t="s">
        <v>9756</v>
      </c>
      <c r="I281" t="s">
        <v>1743</v>
      </c>
      <c r="J281" t="s">
        <v>1912</v>
      </c>
      <c r="K281" t="s">
        <v>32</v>
      </c>
      <c r="L281" t="s">
        <v>32</v>
      </c>
      <c r="M281" t="s">
        <v>43</v>
      </c>
      <c r="N281" t="s">
        <v>44</v>
      </c>
      <c r="O281" t="s">
        <v>1913</v>
      </c>
      <c r="P281" t="s">
        <v>1038</v>
      </c>
      <c r="Q281" t="s">
        <v>116</v>
      </c>
      <c r="R281" t="s">
        <v>1799</v>
      </c>
      <c r="S281" s="1" t="s">
        <v>11346</v>
      </c>
      <c r="T281" t="s">
        <v>48</v>
      </c>
      <c r="U281" t="s">
        <v>49</v>
      </c>
      <c r="V281" t="s">
        <v>840</v>
      </c>
      <c r="W281" t="s">
        <v>1800</v>
      </c>
      <c r="X281" s="145">
        <v>24772</v>
      </c>
      <c r="Y281" t="s">
        <v>1801</v>
      </c>
      <c r="Z281" s="145">
        <v>43160</v>
      </c>
      <c r="AA281" s="145">
        <v>43465</v>
      </c>
      <c r="AB281" t="s">
        <v>39</v>
      </c>
      <c r="AC281" t="s">
        <v>40</v>
      </c>
      <c r="AD281" t="s">
        <v>41</v>
      </c>
      <c r="AE281"/>
    </row>
    <row r="282" spans="1:31" ht="15" x14ac:dyDescent="0.25">
      <c r="A282" s="1" t="s">
        <v>1912</v>
      </c>
      <c r="B282" t="s">
        <v>28</v>
      </c>
      <c r="C282" t="s">
        <v>29</v>
      </c>
      <c r="D282" t="s">
        <v>30</v>
      </c>
      <c r="E282" t="s">
        <v>31</v>
      </c>
      <c r="F282" t="s">
        <v>1741</v>
      </c>
      <c r="G282" t="s">
        <v>1742</v>
      </c>
      <c r="H282" t="s">
        <v>9756</v>
      </c>
      <c r="I282" t="s">
        <v>1743</v>
      </c>
      <c r="J282" t="s">
        <v>1912</v>
      </c>
      <c r="K282" t="s">
        <v>32</v>
      </c>
      <c r="L282" t="s">
        <v>32</v>
      </c>
      <c r="M282" t="s">
        <v>43</v>
      </c>
      <c r="N282" t="s">
        <v>63</v>
      </c>
      <c r="O282" t="s">
        <v>1914</v>
      </c>
      <c r="P282" t="s">
        <v>71</v>
      </c>
      <c r="Q282" t="s">
        <v>353</v>
      </c>
      <c r="R282" t="s">
        <v>647</v>
      </c>
      <c r="S282" s="1" t="s">
        <v>11372</v>
      </c>
      <c r="T282" t="s">
        <v>66</v>
      </c>
      <c r="U282" t="s">
        <v>49</v>
      </c>
      <c r="V282" t="s">
        <v>50</v>
      </c>
      <c r="W282" t="s">
        <v>2618</v>
      </c>
      <c r="X282" s="145">
        <v>27743</v>
      </c>
      <c r="Y282" t="s">
        <v>2619</v>
      </c>
      <c r="Z282" s="145">
        <v>43234</v>
      </c>
      <c r="AA282" s="145">
        <v>43465</v>
      </c>
      <c r="AB282" t="s">
        <v>310</v>
      </c>
      <c r="AC282" t="s">
        <v>68</v>
      </c>
      <c r="AD282" t="s">
        <v>41</v>
      </c>
      <c r="AE282"/>
    </row>
    <row r="283" spans="1:31" ht="15" x14ac:dyDescent="0.25">
      <c r="A283" s="1" t="s">
        <v>1917</v>
      </c>
      <c r="B283" t="s">
        <v>28</v>
      </c>
      <c r="C283" t="s">
        <v>29</v>
      </c>
      <c r="D283" t="s">
        <v>30</v>
      </c>
      <c r="E283" t="s">
        <v>31</v>
      </c>
      <c r="F283" t="s">
        <v>1741</v>
      </c>
      <c r="G283" t="s">
        <v>1742</v>
      </c>
      <c r="H283" t="s">
        <v>9756</v>
      </c>
      <c r="I283" t="s">
        <v>1743</v>
      </c>
      <c r="J283" t="s">
        <v>1917</v>
      </c>
      <c r="K283" t="s">
        <v>32</v>
      </c>
      <c r="L283" t="s">
        <v>32</v>
      </c>
      <c r="M283" t="s">
        <v>43</v>
      </c>
      <c r="N283" t="s">
        <v>44</v>
      </c>
      <c r="O283" t="s">
        <v>1918</v>
      </c>
      <c r="P283" t="s">
        <v>36</v>
      </c>
      <c r="Q283" t="s">
        <v>2253</v>
      </c>
      <c r="R283" t="s">
        <v>2254</v>
      </c>
      <c r="S283" s="1" t="s">
        <v>11373</v>
      </c>
      <c r="T283" t="s">
        <v>66</v>
      </c>
      <c r="U283" t="s">
        <v>49</v>
      </c>
      <c r="V283" t="s">
        <v>50</v>
      </c>
      <c r="W283" t="s">
        <v>2255</v>
      </c>
      <c r="X283" s="145">
        <v>27823</v>
      </c>
      <c r="Y283" t="s">
        <v>2256</v>
      </c>
      <c r="Z283" s="145">
        <v>43160</v>
      </c>
      <c r="AA283" s="145">
        <v>43465</v>
      </c>
      <c r="AB283" t="s">
        <v>39</v>
      </c>
      <c r="AC283" t="s">
        <v>40</v>
      </c>
      <c r="AD283" t="s">
        <v>41</v>
      </c>
      <c r="AE283"/>
    </row>
    <row r="284" spans="1:31" ht="15" x14ac:dyDescent="0.25">
      <c r="A284" s="1" t="s">
        <v>1922</v>
      </c>
      <c r="B284" t="s">
        <v>28</v>
      </c>
      <c r="C284" t="s">
        <v>29</v>
      </c>
      <c r="D284" t="s">
        <v>30</v>
      </c>
      <c r="E284" t="s">
        <v>31</v>
      </c>
      <c r="F284" t="s">
        <v>1741</v>
      </c>
      <c r="G284" t="s">
        <v>1742</v>
      </c>
      <c r="H284" t="s">
        <v>9756</v>
      </c>
      <c r="I284" t="s">
        <v>1743</v>
      </c>
      <c r="J284" t="s">
        <v>1922</v>
      </c>
      <c r="K284" t="s">
        <v>32</v>
      </c>
      <c r="L284" t="s">
        <v>32</v>
      </c>
      <c r="M284" t="s">
        <v>43</v>
      </c>
      <c r="N284" t="s">
        <v>44</v>
      </c>
      <c r="O284" t="s">
        <v>54</v>
      </c>
      <c r="P284" t="s">
        <v>160</v>
      </c>
      <c r="Q284" t="s">
        <v>79</v>
      </c>
      <c r="R284" t="s">
        <v>1923</v>
      </c>
      <c r="S284" s="1" t="s">
        <v>11374</v>
      </c>
      <c r="T284" t="s">
        <v>66</v>
      </c>
      <c r="U284" t="s">
        <v>49</v>
      </c>
      <c r="V284" t="s">
        <v>50</v>
      </c>
      <c r="W284" t="s">
        <v>1924</v>
      </c>
      <c r="X284" s="145">
        <v>25092</v>
      </c>
      <c r="Y284" t="s">
        <v>1925</v>
      </c>
      <c r="Z284"/>
      <c r="AA284"/>
      <c r="AB284" t="s">
        <v>39</v>
      </c>
      <c r="AC284" t="s">
        <v>40</v>
      </c>
      <c r="AD284" t="s">
        <v>41</v>
      </c>
      <c r="AE284"/>
    </row>
    <row r="285" spans="1:31" ht="15" x14ac:dyDescent="0.25">
      <c r="A285" s="1" t="s">
        <v>1926</v>
      </c>
      <c r="B285" t="s">
        <v>28</v>
      </c>
      <c r="C285" t="s">
        <v>29</v>
      </c>
      <c r="D285" t="s">
        <v>30</v>
      </c>
      <c r="E285" t="s">
        <v>31</v>
      </c>
      <c r="F285" t="s">
        <v>1741</v>
      </c>
      <c r="G285" t="s">
        <v>1742</v>
      </c>
      <c r="H285" t="s">
        <v>9756</v>
      </c>
      <c r="I285" t="s">
        <v>1743</v>
      </c>
      <c r="J285" t="s">
        <v>1926</v>
      </c>
      <c r="K285" t="s">
        <v>32</v>
      </c>
      <c r="L285" t="s">
        <v>32</v>
      </c>
      <c r="M285" t="s">
        <v>43</v>
      </c>
      <c r="N285" t="s">
        <v>44</v>
      </c>
      <c r="O285" t="s">
        <v>1927</v>
      </c>
      <c r="P285" t="s">
        <v>1928</v>
      </c>
      <c r="Q285" t="s">
        <v>62</v>
      </c>
      <c r="R285" t="s">
        <v>1929</v>
      </c>
      <c r="S285" s="1" t="s">
        <v>11375</v>
      </c>
      <c r="T285" t="s">
        <v>66</v>
      </c>
      <c r="U285" t="s">
        <v>49</v>
      </c>
      <c r="V285" t="s">
        <v>50</v>
      </c>
      <c r="W285" t="s">
        <v>1930</v>
      </c>
      <c r="X285" s="145">
        <v>26226</v>
      </c>
      <c r="Y285" t="s">
        <v>1931</v>
      </c>
      <c r="Z285" s="145">
        <v>42795</v>
      </c>
      <c r="AA285"/>
      <c r="AB285" t="s">
        <v>39</v>
      </c>
      <c r="AC285" t="s">
        <v>40</v>
      </c>
      <c r="AD285" t="s">
        <v>41</v>
      </c>
      <c r="AE285"/>
    </row>
    <row r="286" spans="1:31" ht="15" x14ac:dyDescent="0.25">
      <c r="A286" s="1" t="s">
        <v>1932</v>
      </c>
      <c r="B286" t="s">
        <v>28</v>
      </c>
      <c r="C286" t="s">
        <v>29</v>
      </c>
      <c r="D286" t="s">
        <v>30</v>
      </c>
      <c r="E286" t="s">
        <v>31</v>
      </c>
      <c r="F286" t="s">
        <v>1741</v>
      </c>
      <c r="G286" t="s">
        <v>1742</v>
      </c>
      <c r="H286" t="s">
        <v>9756</v>
      </c>
      <c r="I286" t="s">
        <v>1743</v>
      </c>
      <c r="J286" t="s">
        <v>1932</v>
      </c>
      <c r="K286" t="s">
        <v>32</v>
      </c>
      <c r="L286" t="s">
        <v>32</v>
      </c>
      <c r="M286" t="s">
        <v>43</v>
      </c>
      <c r="N286" t="s">
        <v>63</v>
      </c>
      <c r="O286" t="s">
        <v>1933</v>
      </c>
      <c r="P286" t="s">
        <v>78</v>
      </c>
      <c r="Q286" t="s">
        <v>304</v>
      </c>
      <c r="R286" t="s">
        <v>9808</v>
      </c>
      <c r="S286" s="1" t="s">
        <v>11376</v>
      </c>
      <c r="T286" t="s">
        <v>66</v>
      </c>
      <c r="U286" t="s">
        <v>49</v>
      </c>
      <c r="V286" t="s">
        <v>108</v>
      </c>
      <c r="W286" t="s">
        <v>9809</v>
      </c>
      <c r="X286" s="145">
        <v>31431</v>
      </c>
      <c r="Y286" t="s">
        <v>9810</v>
      </c>
      <c r="Z286" s="145">
        <v>43160</v>
      </c>
      <c r="AA286" s="145">
        <v>43465</v>
      </c>
      <c r="AB286" t="s">
        <v>39</v>
      </c>
      <c r="AC286" t="s">
        <v>68</v>
      </c>
      <c r="AD286" t="s">
        <v>41</v>
      </c>
      <c r="AE286"/>
    </row>
    <row r="287" spans="1:31" ht="15" x14ac:dyDescent="0.25">
      <c r="A287" s="1" t="s">
        <v>1937</v>
      </c>
      <c r="B287" t="s">
        <v>28</v>
      </c>
      <c r="C287" t="s">
        <v>29</v>
      </c>
      <c r="D287" t="s">
        <v>30</v>
      </c>
      <c r="E287" t="s">
        <v>31</v>
      </c>
      <c r="F287" t="s">
        <v>1741</v>
      </c>
      <c r="G287" t="s">
        <v>1742</v>
      </c>
      <c r="H287" t="s">
        <v>9756</v>
      </c>
      <c r="I287" t="s">
        <v>1743</v>
      </c>
      <c r="J287" t="s">
        <v>1937</v>
      </c>
      <c r="K287" t="s">
        <v>32</v>
      </c>
      <c r="L287" t="s">
        <v>32</v>
      </c>
      <c r="M287" t="s">
        <v>43</v>
      </c>
      <c r="N287" t="s">
        <v>44</v>
      </c>
      <c r="O287" t="s">
        <v>54</v>
      </c>
      <c r="P287" t="s">
        <v>431</v>
      </c>
      <c r="Q287" t="s">
        <v>239</v>
      </c>
      <c r="R287" t="s">
        <v>920</v>
      </c>
      <c r="S287" s="1" t="s">
        <v>11377</v>
      </c>
      <c r="T287" t="s">
        <v>48</v>
      </c>
      <c r="U287" t="s">
        <v>49</v>
      </c>
      <c r="V287" t="s">
        <v>50</v>
      </c>
      <c r="W287" t="s">
        <v>1938</v>
      </c>
      <c r="X287" s="145">
        <v>22703</v>
      </c>
      <c r="Y287" t="s">
        <v>1939</v>
      </c>
      <c r="Z287"/>
      <c r="AA287"/>
      <c r="AB287" t="s">
        <v>39</v>
      </c>
      <c r="AC287" t="s">
        <v>40</v>
      </c>
      <c r="AD287" t="s">
        <v>41</v>
      </c>
      <c r="AE287"/>
    </row>
    <row r="288" spans="1:31" ht="15" x14ac:dyDescent="0.25">
      <c r="A288" s="1" t="s">
        <v>1940</v>
      </c>
      <c r="B288" t="s">
        <v>28</v>
      </c>
      <c r="C288" t="s">
        <v>29</v>
      </c>
      <c r="D288" t="s">
        <v>30</v>
      </c>
      <c r="E288" t="s">
        <v>31</v>
      </c>
      <c r="F288" t="s">
        <v>1741</v>
      </c>
      <c r="G288" t="s">
        <v>1742</v>
      </c>
      <c r="H288" t="s">
        <v>9756</v>
      </c>
      <c r="I288" t="s">
        <v>1743</v>
      </c>
      <c r="J288" t="s">
        <v>1940</v>
      </c>
      <c r="K288" t="s">
        <v>32</v>
      </c>
      <c r="L288" t="s">
        <v>32</v>
      </c>
      <c r="M288" t="s">
        <v>43</v>
      </c>
      <c r="N288" t="s">
        <v>44</v>
      </c>
      <c r="O288" t="s">
        <v>1941</v>
      </c>
      <c r="P288" t="s">
        <v>137</v>
      </c>
      <c r="Q288" t="s">
        <v>520</v>
      </c>
      <c r="R288" t="s">
        <v>159</v>
      </c>
      <c r="S288" s="1" t="s">
        <v>11378</v>
      </c>
      <c r="T288" t="s">
        <v>53</v>
      </c>
      <c r="U288" t="s">
        <v>49</v>
      </c>
      <c r="V288" t="s">
        <v>50</v>
      </c>
      <c r="W288" t="s">
        <v>1942</v>
      </c>
      <c r="X288" s="145">
        <v>27906</v>
      </c>
      <c r="Y288" t="s">
        <v>1943</v>
      </c>
      <c r="Z288"/>
      <c r="AA288"/>
      <c r="AB288" t="s">
        <v>39</v>
      </c>
      <c r="AC288" t="s">
        <v>40</v>
      </c>
      <c r="AD288" t="s">
        <v>41</v>
      </c>
      <c r="AE288"/>
    </row>
    <row r="289" spans="1:31" ht="15" x14ac:dyDescent="0.25">
      <c r="A289" s="1" t="s">
        <v>1944</v>
      </c>
      <c r="B289" t="s">
        <v>28</v>
      </c>
      <c r="C289" t="s">
        <v>29</v>
      </c>
      <c r="D289" t="s">
        <v>30</v>
      </c>
      <c r="E289" t="s">
        <v>31</v>
      </c>
      <c r="F289" t="s">
        <v>1741</v>
      </c>
      <c r="G289" t="s">
        <v>1742</v>
      </c>
      <c r="H289" t="s">
        <v>9756</v>
      </c>
      <c r="I289" t="s">
        <v>1743</v>
      </c>
      <c r="J289" t="s">
        <v>1944</v>
      </c>
      <c r="K289" t="s">
        <v>32</v>
      </c>
      <c r="L289" t="s">
        <v>32</v>
      </c>
      <c r="M289" t="s">
        <v>43</v>
      </c>
      <c r="N289" t="s">
        <v>44</v>
      </c>
      <c r="O289" t="s">
        <v>54</v>
      </c>
      <c r="P289" t="s">
        <v>252</v>
      </c>
      <c r="Q289" t="s">
        <v>183</v>
      </c>
      <c r="R289" t="s">
        <v>1945</v>
      </c>
      <c r="S289" s="1" t="s">
        <v>11379</v>
      </c>
      <c r="T289" t="s">
        <v>53</v>
      </c>
      <c r="U289" t="s">
        <v>49</v>
      </c>
      <c r="V289" t="s">
        <v>50</v>
      </c>
      <c r="W289" t="s">
        <v>1946</v>
      </c>
      <c r="X289" s="145">
        <v>23519</v>
      </c>
      <c r="Y289" t="s">
        <v>1947</v>
      </c>
      <c r="Z289"/>
      <c r="AA289"/>
      <c r="AB289" t="s">
        <v>39</v>
      </c>
      <c r="AC289" t="s">
        <v>40</v>
      </c>
      <c r="AD289" t="s">
        <v>41</v>
      </c>
      <c r="AE289"/>
    </row>
    <row r="290" spans="1:31" ht="15" x14ac:dyDescent="0.25">
      <c r="A290" s="1" t="s">
        <v>1948</v>
      </c>
      <c r="B290" t="s">
        <v>28</v>
      </c>
      <c r="C290" t="s">
        <v>29</v>
      </c>
      <c r="D290" t="s">
        <v>30</v>
      </c>
      <c r="E290" t="s">
        <v>31</v>
      </c>
      <c r="F290" t="s">
        <v>1741</v>
      </c>
      <c r="G290" t="s">
        <v>1742</v>
      </c>
      <c r="H290" t="s">
        <v>9756</v>
      </c>
      <c r="I290" t="s">
        <v>1743</v>
      </c>
      <c r="J290" t="s">
        <v>1948</v>
      </c>
      <c r="K290" t="s">
        <v>32</v>
      </c>
      <c r="L290" t="s">
        <v>32</v>
      </c>
      <c r="M290" t="s">
        <v>43</v>
      </c>
      <c r="N290" t="s">
        <v>63</v>
      </c>
      <c r="O290" t="s">
        <v>1949</v>
      </c>
      <c r="P290" t="s">
        <v>110</v>
      </c>
      <c r="Q290" t="s">
        <v>9811</v>
      </c>
      <c r="R290" t="s">
        <v>9812</v>
      </c>
      <c r="S290" s="1" t="s">
        <v>11380</v>
      </c>
      <c r="T290" t="s">
        <v>66</v>
      </c>
      <c r="U290" t="s">
        <v>49</v>
      </c>
      <c r="V290" t="s">
        <v>166</v>
      </c>
      <c r="W290" t="s">
        <v>9813</v>
      </c>
      <c r="X290" s="145">
        <v>23066</v>
      </c>
      <c r="Y290" t="s">
        <v>9814</v>
      </c>
      <c r="Z290" s="145">
        <v>43160</v>
      </c>
      <c r="AA290" s="145">
        <v>43465</v>
      </c>
      <c r="AB290" t="s">
        <v>39</v>
      </c>
      <c r="AC290" t="s">
        <v>68</v>
      </c>
      <c r="AD290" t="s">
        <v>41</v>
      </c>
      <c r="AE290"/>
    </row>
    <row r="291" spans="1:31" ht="15" x14ac:dyDescent="0.25">
      <c r="A291" s="1" t="s">
        <v>1950</v>
      </c>
      <c r="B291" t="s">
        <v>28</v>
      </c>
      <c r="C291" t="s">
        <v>29</v>
      </c>
      <c r="D291" t="s">
        <v>30</v>
      </c>
      <c r="E291" t="s">
        <v>31</v>
      </c>
      <c r="F291" t="s">
        <v>1741</v>
      </c>
      <c r="G291" t="s">
        <v>1742</v>
      </c>
      <c r="H291" t="s">
        <v>9756</v>
      </c>
      <c r="I291" t="s">
        <v>1743</v>
      </c>
      <c r="J291" t="s">
        <v>1950</v>
      </c>
      <c r="K291" t="s">
        <v>32</v>
      </c>
      <c r="L291" t="s">
        <v>32</v>
      </c>
      <c r="M291" t="s">
        <v>43</v>
      </c>
      <c r="N291" t="s">
        <v>44</v>
      </c>
      <c r="O291" t="s">
        <v>54</v>
      </c>
      <c r="P291" t="s">
        <v>1951</v>
      </c>
      <c r="Q291" t="s">
        <v>500</v>
      </c>
      <c r="R291" t="s">
        <v>846</v>
      </c>
      <c r="S291" s="1" t="s">
        <v>11381</v>
      </c>
      <c r="T291" t="s">
        <v>48</v>
      </c>
      <c r="U291" t="s">
        <v>49</v>
      </c>
      <c r="V291" t="s">
        <v>50</v>
      </c>
      <c r="W291" t="s">
        <v>1952</v>
      </c>
      <c r="X291" s="145">
        <v>19593</v>
      </c>
      <c r="Y291" t="s">
        <v>1953</v>
      </c>
      <c r="Z291"/>
      <c r="AA291"/>
      <c r="AB291" t="s">
        <v>39</v>
      </c>
      <c r="AC291" t="s">
        <v>40</v>
      </c>
      <c r="AD291" t="s">
        <v>41</v>
      </c>
      <c r="AE291"/>
    </row>
    <row r="292" spans="1:31" ht="15" x14ac:dyDescent="0.25">
      <c r="A292" s="1" t="s">
        <v>1954</v>
      </c>
      <c r="B292" t="s">
        <v>28</v>
      </c>
      <c r="C292" t="s">
        <v>29</v>
      </c>
      <c r="D292" t="s">
        <v>30</v>
      </c>
      <c r="E292" t="s">
        <v>31</v>
      </c>
      <c r="F292" t="s">
        <v>1741</v>
      </c>
      <c r="G292" t="s">
        <v>1742</v>
      </c>
      <c r="H292" t="s">
        <v>9756</v>
      </c>
      <c r="I292" t="s">
        <v>1743</v>
      </c>
      <c r="J292" t="s">
        <v>1954</v>
      </c>
      <c r="K292" t="s">
        <v>32</v>
      </c>
      <c r="L292" t="s">
        <v>32</v>
      </c>
      <c r="M292" t="s">
        <v>43</v>
      </c>
      <c r="N292" t="s">
        <v>44</v>
      </c>
      <c r="O292" t="s">
        <v>54</v>
      </c>
      <c r="P292" t="s">
        <v>197</v>
      </c>
      <c r="Q292" t="s">
        <v>1004</v>
      </c>
      <c r="R292" t="s">
        <v>411</v>
      </c>
      <c r="S292" s="1" t="s">
        <v>11382</v>
      </c>
      <c r="T292" t="s">
        <v>48</v>
      </c>
      <c r="U292" t="s">
        <v>49</v>
      </c>
      <c r="V292" t="s">
        <v>50</v>
      </c>
      <c r="W292" t="s">
        <v>1955</v>
      </c>
      <c r="X292" s="145">
        <v>24134</v>
      </c>
      <c r="Y292" t="s">
        <v>1956</v>
      </c>
      <c r="Z292"/>
      <c r="AA292"/>
      <c r="AB292" t="s">
        <v>39</v>
      </c>
      <c r="AC292" t="s">
        <v>40</v>
      </c>
      <c r="AD292" t="s">
        <v>41</v>
      </c>
      <c r="AE292"/>
    </row>
    <row r="293" spans="1:31" ht="15" x14ac:dyDescent="0.25">
      <c r="A293" s="1" t="s">
        <v>1957</v>
      </c>
      <c r="B293" t="s">
        <v>28</v>
      </c>
      <c r="C293" t="s">
        <v>29</v>
      </c>
      <c r="D293" t="s">
        <v>30</v>
      </c>
      <c r="E293" t="s">
        <v>31</v>
      </c>
      <c r="F293" t="s">
        <v>1741</v>
      </c>
      <c r="G293" t="s">
        <v>1742</v>
      </c>
      <c r="H293" t="s">
        <v>9756</v>
      </c>
      <c r="I293" t="s">
        <v>1743</v>
      </c>
      <c r="J293" t="s">
        <v>1957</v>
      </c>
      <c r="K293" t="s">
        <v>32</v>
      </c>
      <c r="L293" t="s">
        <v>32</v>
      </c>
      <c r="M293" t="s">
        <v>43</v>
      </c>
      <c r="N293" t="s">
        <v>63</v>
      </c>
      <c r="O293" t="s">
        <v>9815</v>
      </c>
      <c r="P293" t="s">
        <v>353</v>
      </c>
      <c r="Q293" t="s">
        <v>3316</v>
      </c>
      <c r="R293" t="s">
        <v>574</v>
      </c>
      <c r="S293" s="1" t="s">
        <v>11383</v>
      </c>
      <c r="T293" t="s">
        <v>66</v>
      </c>
      <c r="U293" t="s">
        <v>49</v>
      </c>
      <c r="V293" t="s">
        <v>50</v>
      </c>
      <c r="W293" t="s">
        <v>9816</v>
      </c>
      <c r="X293" s="145">
        <v>32019</v>
      </c>
      <c r="Y293" t="s">
        <v>9817</v>
      </c>
      <c r="Z293" s="145">
        <v>43160</v>
      </c>
      <c r="AA293" s="145">
        <v>43465</v>
      </c>
      <c r="AB293" t="s">
        <v>39</v>
      </c>
      <c r="AC293" t="s">
        <v>68</v>
      </c>
      <c r="AD293" t="s">
        <v>41</v>
      </c>
      <c r="AE293"/>
    </row>
    <row r="294" spans="1:31" ht="15" x14ac:dyDescent="0.25">
      <c r="A294" s="1" t="s">
        <v>1959</v>
      </c>
      <c r="B294" t="s">
        <v>28</v>
      </c>
      <c r="C294" t="s">
        <v>29</v>
      </c>
      <c r="D294" t="s">
        <v>30</v>
      </c>
      <c r="E294" t="s">
        <v>31</v>
      </c>
      <c r="F294" t="s">
        <v>1741</v>
      </c>
      <c r="G294" t="s">
        <v>1742</v>
      </c>
      <c r="H294" t="s">
        <v>9756</v>
      </c>
      <c r="I294" t="s">
        <v>1743</v>
      </c>
      <c r="J294" t="s">
        <v>1959</v>
      </c>
      <c r="K294" t="s">
        <v>32</v>
      </c>
      <c r="L294" t="s">
        <v>32</v>
      </c>
      <c r="M294" t="s">
        <v>43</v>
      </c>
      <c r="N294" t="s">
        <v>44</v>
      </c>
      <c r="O294" t="s">
        <v>54</v>
      </c>
      <c r="P294" t="s">
        <v>255</v>
      </c>
      <c r="Q294" t="s">
        <v>136</v>
      </c>
      <c r="R294" t="s">
        <v>574</v>
      </c>
      <c r="S294" s="1" t="s">
        <v>11384</v>
      </c>
      <c r="T294" t="s">
        <v>61</v>
      </c>
      <c r="U294" t="s">
        <v>49</v>
      </c>
      <c r="V294" t="s">
        <v>50</v>
      </c>
      <c r="W294" t="s">
        <v>1960</v>
      </c>
      <c r="X294" s="145">
        <v>25664</v>
      </c>
      <c r="Y294" t="s">
        <v>1961</v>
      </c>
      <c r="Z294"/>
      <c r="AA294"/>
      <c r="AB294" t="s">
        <v>39</v>
      </c>
      <c r="AC294" t="s">
        <v>40</v>
      </c>
      <c r="AD294" t="s">
        <v>41</v>
      </c>
      <c r="AE294"/>
    </row>
    <row r="295" spans="1:31" ht="15" x14ac:dyDescent="0.25">
      <c r="A295" s="1" t="s">
        <v>1962</v>
      </c>
      <c r="B295" t="s">
        <v>28</v>
      </c>
      <c r="C295" t="s">
        <v>29</v>
      </c>
      <c r="D295" t="s">
        <v>30</v>
      </c>
      <c r="E295" t="s">
        <v>31</v>
      </c>
      <c r="F295" t="s">
        <v>1741</v>
      </c>
      <c r="G295" t="s">
        <v>1742</v>
      </c>
      <c r="H295" t="s">
        <v>9756</v>
      </c>
      <c r="I295" t="s">
        <v>1743</v>
      </c>
      <c r="J295" t="s">
        <v>1962</v>
      </c>
      <c r="K295" t="s">
        <v>32</v>
      </c>
      <c r="L295" t="s">
        <v>32</v>
      </c>
      <c r="M295" t="s">
        <v>43</v>
      </c>
      <c r="N295" t="s">
        <v>44</v>
      </c>
      <c r="O295" t="s">
        <v>54</v>
      </c>
      <c r="P295" t="s">
        <v>740</v>
      </c>
      <c r="Q295" t="s">
        <v>481</v>
      </c>
      <c r="R295" t="s">
        <v>935</v>
      </c>
      <c r="S295" s="1" t="s">
        <v>11385</v>
      </c>
      <c r="T295" t="s">
        <v>48</v>
      </c>
      <c r="U295" t="s">
        <v>49</v>
      </c>
      <c r="V295" t="s">
        <v>50</v>
      </c>
      <c r="W295" t="s">
        <v>1963</v>
      </c>
      <c r="X295" s="145">
        <v>23323</v>
      </c>
      <c r="Y295" t="s">
        <v>1964</v>
      </c>
      <c r="Z295"/>
      <c r="AA295"/>
      <c r="AB295" t="s">
        <v>39</v>
      </c>
      <c r="AC295" t="s">
        <v>40</v>
      </c>
      <c r="AD295" t="s">
        <v>41</v>
      </c>
      <c r="AE295"/>
    </row>
    <row r="296" spans="1:31" ht="15" x14ac:dyDescent="0.25">
      <c r="A296" s="1" t="s">
        <v>1965</v>
      </c>
      <c r="B296" t="s">
        <v>28</v>
      </c>
      <c r="C296" t="s">
        <v>29</v>
      </c>
      <c r="D296" t="s">
        <v>30</v>
      </c>
      <c r="E296" t="s">
        <v>31</v>
      </c>
      <c r="F296" t="s">
        <v>1741</v>
      </c>
      <c r="G296" t="s">
        <v>1742</v>
      </c>
      <c r="H296" t="s">
        <v>9756</v>
      </c>
      <c r="I296" t="s">
        <v>1743</v>
      </c>
      <c r="J296" t="s">
        <v>1965</v>
      </c>
      <c r="K296" t="s">
        <v>32</v>
      </c>
      <c r="L296" t="s">
        <v>32</v>
      </c>
      <c r="M296" t="s">
        <v>43</v>
      </c>
      <c r="N296" t="s">
        <v>44</v>
      </c>
      <c r="O296" t="s">
        <v>54</v>
      </c>
      <c r="P296" t="s">
        <v>88</v>
      </c>
      <c r="Q296" t="s">
        <v>314</v>
      </c>
      <c r="R296" t="s">
        <v>433</v>
      </c>
      <c r="S296" s="1" t="s">
        <v>11386</v>
      </c>
      <c r="T296" t="s">
        <v>48</v>
      </c>
      <c r="U296" t="s">
        <v>49</v>
      </c>
      <c r="V296" t="s">
        <v>50</v>
      </c>
      <c r="W296" t="s">
        <v>1966</v>
      </c>
      <c r="X296" s="145">
        <v>20566</v>
      </c>
      <c r="Y296" t="s">
        <v>1967</v>
      </c>
      <c r="Z296"/>
      <c r="AA296"/>
      <c r="AB296" t="s">
        <v>39</v>
      </c>
      <c r="AC296" t="s">
        <v>40</v>
      </c>
      <c r="AD296" t="s">
        <v>41</v>
      </c>
      <c r="AE296"/>
    </row>
    <row r="297" spans="1:31" ht="15" x14ac:dyDescent="0.25">
      <c r="A297" s="1" t="s">
        <v>1968</v>
      </c>
      <c r="B297" t="s">
        <v>28</v>
      </c>
      <c r="C297" t="s">
        <v>29</v>
      </c>
      <c r="D297" t="s">
        <v>30</v>
      </c>
      <c r="E297" t="s">
        <v>31</v>
      </c>
      <c r="F297" t="s">
        <v>1741</v>
      </c>
      <c r="G297" t="s">
        <v>1742</v>
      </c>
      <c r="H297" t="s">
        <v>9756</v>
      </c>
      <c r="I297" t="s">
        <v>1743</v>
      </c>
      <c r="J297" t="s">
        <v>1968</v>
      </c>
      <c r="K297" t="s">
        <v>32</v>
      </c>
      <c r="L297" t="s">
        <v>32</v>
      </c>
      <c r="M297" t="s">
        <v>43</v>
      </c>
      <c r="N297" t="s">
        <v>63</v>
      </c>
      <c r="O297" t="s">
        <v>1969</v>
      </c>
      <c r="P297" t="s">
        <v>110</v>
      </c>
      <c r="Q297" t="s">
        <v>262</v>
      </c>
      <c r="R297" t="s">
        <v>1021</v>
      </c>
      <c r="S297" s="1" t="s">
        <v>11387</v>
      </c>
      <c r="T297" t="s">
        <v>66</v>
      </c>
      <c r="U297" t="s">
        <v>49</v>
      </c>
      <c r="V297" t="s">
        <v>108</v>
      </c>
      <c r="W297" t="s">
        <v>9818</v>
      </c>
      <c r="X297" s="145">
        <v>27339</v>
      </c>
      <c r="Y297" t="s">
        <v>9819</v>
      </c>
      <c r="Z297" s="145">
        <v>43160</v>
      </c>
      <c r="AA297" s="145">
        <v>43465</v>
      </c>
      <c r="AB297" t="s">
        <v>39</v>
      </c>
      <c r="AC297" t="s">
        <v>68</v>
      </c>
      <c r="AD297" t="s">
        <v>41</v>
      </c>
      <c r="AE297"/>
    </row>
    <row r="298" spans="1:31" ht="15" x14ac:dyDescent="0.25">
      <c r="A298" s="1" t="s">
        <v>1972</v>
      </c>
      <c r="B298" t="s">
        <v>28</v>
      </c>
      <c r="C298" t="s">
        <v>29</v>
      </c>
      <c r="D298" t="s">
        <v>30</v>
      </c>
      <c r="E298" t="s">
        <v>31</v>
      </c>
      <c r="F298" t="s">
        <v>1741</v>
      </c>
      <c r="G298" t="s">
        <v>1742</v>
      </c>
      <c r="H298" t="s">
        <v>9756</v>
      </c>
      <c r="I298" t="s">
        <v>1743</v>
      </c>
      <c r="J298" t="s">
        <v>1972</v>
      </c>
      <c r="K298" t="s">
        <v>32</v>
      </c>
      <c r="L298" t="s">
        <v>32</v>
      </c>
      <c r="M298" t="s">
        <v>43</v>
      </c>
      <c r="N298" t="s">
        <v>44</v>
      </c>
      <c r="O298" t="s">
        <v>54</v>
      </c>
      <c r="P298" t="s">
        <v>728</v>
      </c>
      <c r="Q298" t="s">
        <v>154</v>
      </c>
      <c r="R298" t="s">
        <v>298</v>
      </c>
      <c r="S298" s="1" t="s">
        <v>11388</v>
      </c>
      <c r="T298" t="s">
        <v>48</v>
      </c>
      <c r="U298" t="s">
        <v>49</v>
      </c>
      <c r="V298" t="s">
        <v>50</v>
      </c>
      <c r="W298" t="s">
        <v>1973</v>
      </c>
      <c r="X298" s="145">
        <v>23654</v>
      </c>
      <c r="Y298" t="s">
        <v>1974</v>
      </c>
      <c r="Z298"/>
      <c r="AA298"/>
      <c r="AB298" t="s">
        <v>39</v>
      </c>
      <c r="AC298" t="s">
        <v>40</v>
      </c>
      <c r="AD298" t="s">
        <v>41</v>
      </c>
      <c r="AE298"/>
    </row>
    <row r="299" spans="1:31" ht="15" x14ac:dyDescent="0.25">
      <c r="A299" s="1" t="s">
        <v>1975</v>
      </c>
      <c r="B299" t="s">
        <v>28</v>
      </c>
      <c r="C299" t="s">
        <v>29</v>
      </c>
      <c r="D299" t="s">
        <v>30</v>
      </c>
      <c r="E299" t="s">
        <v>31</v>
      </c>
      <c r="F299" t="s">
        <v>1741</v>
      </c>
      <c r="G299" t="s">
        <v>1742</v>
      </c>
      <c r="H299" t="s">
        <v>9756</v>
      </c>
      <c r="I299" t="s">
        <v>1743</v>
      </c>
      <c r="J299" t="s">
        <v>1975</v>
      </c>
      <c r="K299" t="s">
        <v>32</v>
      </c>
      <c r="L299" t="s">
        <v>32</v>
      </c>
      <c r="M299" t="s">
        <v>43</v>
      </c>
      <c r="N299" t="s">
        <v>63</v>
      </c>
      <c r="O299" t="s">
        <v>1976</v>
      </c>
      <c r="P299" t="s">
        <v>9820</v>
      </c>
      <c r="Q299" t="s">
        <v>280</v>
      </c>
      <c r="R299" t="s">
        <v>9821</v>
      </c>
      <c r="S299" s="1" t="s">
        <v>11389</v>
      </c>
      <c r="T299" t="s">
        <v>66</v>
      </c>
      <c r="U299" t="s">
        <v>49</v>
      </c>
      <c r="V299" t="s">
        <v>108</v>
      </c>
      <c r="W299" t="s">
        <v>9822</v>
      </c>
      <c r="X299" s="145">
        <v>33005</v>
      </c>
      <c r="Y299" t="s">
        <v>9823</v>
      </c>
      <c r="Z299" s="145">
        <v>43160</v>
      </c>
      <c r="AA299" s="145">
        <v>43465</v>
      </c>
      <c r="AB299" t="s">
        <v>39</v>
      </c>
      <c r="AC299" t="s">
        <v>68</v>
      </c>
      <c r="AD299" t="s">
        <v>41</v>
      </c>
      <c r="AE299"/>
    </row>
    <row r="300" spans="1:31" ht="15" x14ac:dyDescent="0.25">
      <c r="A300" s="1" t="s">
        <v>1979</v>
      </c>
      <c r="B300" t="s">
        <v>28</v>
      </c>
      <c r="C300" t="s">
        <v>29</v>
      </c>
      <c r="D300" t="s">
        <v>30</v>
      </c>
      <c r="E300" t="s">
        <v>31</v>
      </c>
      <c r="F300" t="s">
        <v>1741</v>
      </c>
      <c r="G300" t="s">
        <v>1742</v>
      </c>
      <c r="H300" t="s">
        <v>9756</v>
      </c>
      <c r="I300" t="s">
        <v>1743</v>
      </c>
      <c r="J300" t="s">
        <v>1979</v>
      </c>
      <c r="K300" t="s">
        <v>32</v>
      </c>
      <c r="L300" t="s">
        <v>32</v>
      </c>
      <c r="M300" t="s">
        <v>43</v>
      </c>
      <c r="N300" t="s">
        <v>44</v>
      </c>
      <c r="O300" t="s">
        <v>54</v>
      </c>
      <c r="P300" t="s">
        <v>101</v>
      </c>
      <c r="Q300" t="s">
        <v>64</v>
      </c>
      <c r="R300" t="s">
        <v>226</v>
      </c>
      <c r="S300" s="1" t="s">
        <v>11390</v>
      </c>
      <c r="T300" t="s">
        <v>53</v>
      </c>
      <c r="U300" t="s">
        <v>49</v>
      </c>
      <c r="V300" t="s">
        <v>50</v>
      </c>
      <c r="W300" t="s">
        <v>1980</v>
      </c>
      <c r="X300" s="145">
        <v>23132</v>
      </c>
      <c r="Y300" t="s">
        <v>1981</v>
      </c>
      <c r="Z300"/>
      <c r="AA300"/>
      <c r="AB300" t="s">
        <v>39</v>
      </c>
      <c r="AC300" t="s">
        <v>40</v>
      </c>
      <c r="AD300" t="s">
        <v>41</v>
      </c>
      <c r="AE300"/>
    </row>
    <row r="301" spans="1:31" ht="15" x14ac:dyDescent="0.25">
      <c r="A301" s="1" t="s">
        <v>1982</v>
      </c>
      <c r="B301" t="s">
        <v>28</v>
      </c>
      <c r="C301" t="s">
        <v>29</v>
      </c>
      <c r="D301" t="s">
        <v>30</v>
      </c>
      <c r="E301" t="s">
        <v>31</v>
      </c>
      <c r="F301" t="s">
        <v>1741</v>
      </c>
      <c r="G301" t="s">
        <v>1742</v>
      </c>
      <c r="H301" t="s">
        <v>9756</v>
      </c>
      <c r="I301" t="s">
        <v>1743</v>
      </c>
      <c r="J301" t="s">
        <v>1982</v>
      </c>
      <c r="K301" t="s">
        <v>32</v>
      </c>
      <c r="L301" t="s">
        <v>32</v>
      </c>
      <c r="M301" t="s">
        <v>43</v>
      </c>
      <c r="N301" t="s">
        <v>44</v>
      </c>
      <c r="O301" t="s">
        <v>1983</v>
      </c>
      <c r="P301" t="s">
        <v>78</v>
      </c>
      <c r="Q301" t="s">
        <v>113</v>
      </c>
      <c r="R301" t="s">
        <v>452</v>
      </c>
      <c r="S301" s="1" t="s">
        <v>11391</v>
      </c>
      <c r="T301" t="s">
        <v>48</v>
      </c>
      <c r="U301" t="s">
        <v>49</v>
      </c>
      <c r="V301" t="s">
        <v>50</v>
      </c>
      <c r="W301" t="s">
        <v>1984</v>
      </c>
      <c r="X301" s="145">
        <v>23972</v>
      </c>
      <c r="Y301" t="s">
        <v>1985</v>
      </c>
      <c r="Z301"/>
      <c r="AA301"/>
      <c r="AB301" t="s">
        <v>39</v>
      </c>
      <c r="AC301" t="s">
        <v>40</v>
      </c>
      <c r="AD301" t="s">
        <v>41</v>
      </c>
      <c r="AE301"/>
    </row>
    <row r="302" spans="1:31" ht="15" x14ac:dyDescent="0.25">
      <c r="A302" s="1" t="s">
        <v>1986</v>
      </c>
      <c r="B302" t="s">
        <v>28</v>
      </c>
      <c r="C302" t="s">
        <v>29</v>
      </c>
      <c r="D302" t="s">
        <v>30</v>
      </c>
      <c r="E302" t="s">
        <v>31</v>
      </c>
      <c r="F302" t="s">
        <v>1741</v>
      </c>
      <c r="G302" t="s">
        <v>1742</v>
      </c>
      <c r="H302" t="s">
        <v>9756</v>
      </c>
      <c r="I302" t="s">
        <v>1743</v>
      </c>
      <c r="J302" t="s">
        <v>1986</v>
      </c>
      <c r="K302" t="s">
        <v>32</v>
      </c>
      <c r="L302" t="s">
        <v>32</v>
      </c>
      <c r="M302" t="s">
        <v>43</v>
      </c>
      <c r="N302" t="s">
        <v>44</v>
      </c>
      <c r="O302" t="s">
        <v>54</v>
      </c>
      <c r="P302" t="s">
        <v>294</v>
      </c>
      <c r="Q302" t="s">
        <v>1987</v>
      </c>
      <c r="R302" t="s">
        <v>707</v>
      </c>
      <c r="S302" s="1" t="s">
        <v>11392</v>
      </c>
      <c r="T302" t="s">
        <v>48</v>
      </c>
      <c r="U302" t="s">
        <v>49</v>
      </c>
      <c r="V302" t="s">
        <v>50</v>
      </c>
      <c r="W302" t="s">
        <v>1988</v>
      </c>
      <c r="X302" s="145">
        <v>19926</v>
      </c>
      <c r="Y302" t="s">
        <v>1989</v>
      </c>
      <c r="Z302"/>
      <c r="AA302"/>
      <c r="AB302" t="s">
        <v>39</v>
      </c>
      <c r="AC302" t="s">
        <v>40</v>
      </c>
      <c r="AD302" t="s">
        <v>41</v>
      </c>
      <c r="AE302"/>
    </row>
    <row r="303" spans="1:31" ht="15" x14ac:dyDescent="0.25">
      <c r="A303" s="1" t="s">
        <v>1990</v>
      </c>
      <c r="B303" t="s">
        <v>28</v>
      </c>
      <c r="C303" t="s">
        <v>29</v>
      </c>
      <c r="D303" t="s">
        <v>30</v>
      </c>
      <c r="E303" t="s">
        <v>31</v>
      </c>
      <c r="F303" t="s">
        <v>1741</v>
      </c>
      <c r="G303" t="s">
        <v>1742</v>
      </c>
      <c r="H303" t="s">
        <v>9756</v>
      </c>
      <c r="I303" t="s">
        <v>1743</v>
      </c>
      <c r="J303" t="s">
        <v>1990</v>
      </c>
      <c r="K303" t="s">
        <v>32</v>
      </c>
      <c r="L303" t="s">
        <v>32</v>
      </c>
      <c r="M303" t="s">
        <v>43</v>
      </c>
      <c r="N303" t="s">
        <v>44</v>
      </c>
      <c r="O303" t="s">
        <v>54</v>
      </c>
      <c r="P303" t="s">
        <v>666</v>
      </c>
      <c r="Q303" t="s">
        <v>469</v>
      </c>
      <c r="R303" t="s">
        <v>1991</v>
      </c>
      <c r="S303" s="1" t="s">
        <v>11393</v>
      </c>
      <c r="T303" t="s">
        <v>48</v>
      </c>
      <c r="U303" t="s">
        <v>49</v>
      </c>
      <c r="V303" t="s">
        <v>50</v>
      </c>
      <c r="W303" t="s">
        <v>1992</v>
      </c>
      <c r="X303" s="145">
        <v>20338</v>
      </c>
      <c r="Y303" t="s">
        <v>1993</v>
      </c>
      <c r="Z303"/>
      <c r="AA303"/>
      <c r="AB303" t="s">
        <v>39</v>
      </c>
      <c r="AC303" t="s">
        <v>40</v>
      </c>
      <c r="AD303" t="s">
        <v>41</v>
      </c>
      <c r="AE303"/>
    </row>
    <row r="304" spans="1:31" ht="15" x14ac:dyDescent="0.25">
      <c r="A304" s="1" t="s">
        <v>1994</v>
      </c>
      <c r="B304" t="s">
        <v>28</v>
      </c>
      <c r="C304" t="s">
        <v>29</v>
      </c>
      <c r="D304" t="s">
        <v>30</v>
      </c>
      <c r="E304" t="s">
        <v>31</v>
      </c>
      <c r="F304" t="s">
        <v>1741</v>
      </c>
      <c r="G304" t="s">
        <v>1742</v>
      </c>
      <c r="H304" t="s">
        <v>9756</v>
      </c>
      <c r="I304" t="s">
        <v>1743</v>
      </c>
      <c r="J304" t="s">
        <v>1994</v>
      </c>
      <c r="K304" t="s">
        <v>32</v>
      </c>
      <c r="L304" t="s">
        <v>32</v>
      </c>
      <c r="M304" t="s">
        <v>43</v>
      </c>
      <c r="N304" t="s">
        <v>44</v>
      </c>
      <c r="O304" t="s">
        <v>54</v>
      </c>
      <c r="P304" t="s">
        <v>70</v>
      </c>
      <c r="Q304" t="s">
        <v>257</v>
      </c>
      <c r="R304" t="s">
        <v>1866</v>
      </c>
      <c r="S304" s="1" t="s">
        <v>11363</v>
      </c>
      <c r="T304" t="s">
        <v>61</v>
      </c>
      <c r="U304" t="s">
        <v>49</v>
      </c>
      <c r="V304" t="s">
        <v>840</v>
      </c>
      <c r="W304" t="s">
        <v>1867</v>
      </c>
      <c r="X304" s="145">
        <v>23678</v>
      </c>
      <c r="Y304" t="s">
        <v>1868</v>
      </c>
      <c r="Z304" s="145">
        <v>43160</v>
      </c>
      <c r="AA304" s="145">
        <v>43465</v>
      </c>
      <c r="AB304" t="s">
        <v>39</v>
      </c>
      <c r="AC304" t="s">
        <v>40</v>
      </c>
      <c r="AD304" t="s">
        <v>41</v>
      </c>
      <c r="AE304"/>
    </row>
    <row r="305" spans="1:31" ht="15" x14ac:dyDescent="0.25">
      <c r="A305" s="1" t="s">
        <v>1994</v>
      </c>
      <c r="B305" t="s">
        <v>28</v>
      </c>
      <c r="C305" t="s">
        <v>29</v>
      </c>
      <c r="D305" t="s">
        <v>30</v>
      </c>
      <c r="E305" t="s">
        <v>31</v>
      </c>
      <c r="F305" t="s">
        <v>1741</v>
      </c>
      <c r="G305" t="s">
        <v>1742</v>
      </c>
      <c r="H305" t="s">
        <v>9756</v>
      </c>
      <c r="I305" t="s">
        <v>1743</v>
      </c>
      <c r="J305" t="s">
        <v>1994</v>
      </c>
      <c r="K305" t="s">
        <v>32</v>
      </c>
      <c r="L305" t="s">
        <v>32</v>
      </c>
      <c r="M305" t="s">
        <v>43</v>
      </c>
      <c r="N305" t="s">
        <v>63</v>
      </c>
      <c r="O305" t="s">
        <v>1995</v>
      </c>
      <c r="P305" t="s">
        <v>1062</v>
      </c>
      <c r="Q305" t="s">
        <v>195</v>
      </c>
      <c r="R305" t="s">
        <v>798</v>
      </c>
      <c r="S305" s="1" t="s">
        <v>11394</v>
      </c>
      <c r="T305" t="s">
        <v>66</v>
      </c>
      <c r="U305" t="s">
        <v>49</v>
      </c>
      <c r="V305" t="s">
        <v>50</v>
      </c>
      <c r="W305" t="s">
        <v>4384</v>
      </c>
      <c r="X305" s="145">
        <v>24337</v>
      </c>
      <c r="Y305" t="s">
        <v>4385</v>
      </c>
      <c r="Z305" s="145">
        <v>43160</v>
      </c>
      <c r="AA305" s="145">
        <v>43465</v>
      </c>
      <c r="AB305" t="s">
        <v>310</v>
      </c>
      <c r="AC305" t="s">
        <v>68</v>
      </c>
      <c r="AD305" t="s">
        <v>41</v>
      </c>
      <c r="AE305"/>
    </row>
    <row r="306" spans="1:31" ht="15" x14ac:dyDescent="0.25">
      <c r="A306" s="1" t="s">
        <v>1996</v>
      </c>
      <c r="B306" t="s">
        <v>28</v>
      </c>
      <c r="C306" t="s">
        <v>29</v>
      </c>
      <c r="D306" t="s">
        <v>30</v>
      </c>
      <c r="E306" t="s">
        <v>31</v>
      </c>
      <c r="F306" t="s">
        <v>1741</v>
      </c>
      <c r="G306" t="s">
        <v>1742</v>
      </c>
      <c r="H306" t="s">
        <v>9756</v>
      </c>
      <c r="I306" t="s">
        <v>1743</v>
      </c>
      <c r="J306" t="s">
        <v>1996</v>
      </c>
      <c r="K306" t="s">
        <v>32</v>
      </c>
      <c r="L306" t="s">
        <v>32</v>
      </c>
      <c r="M306" t="s">
        <v>43</v>
      </c>
      <c r="N306" t="s">
        <v>44</v>
      </c>
      <c r="O306" t="s">
        <v>54</v>
      </c>
      <c r="P306" t="s">
        <v>341</v>
      </c>
      <c r="Q306" t="s">
        <v>771</v>
      </c>
      <c r="R306" t="s">
        <v>1040</v>
      </c>
      <c r="S306" s="1" t="s">
        <v>11395</v>
      </c>
      <c r="T306" t="s">
        <v>48</v>
      </c>
      <c r="U306" t="s">
        <v>49</v>
      </c>
      <c r="V306" t="s">
        <v>50</v>
      </c>
      <c r="W306" t="s">
        <v>1997</v>
      </c>
      <c r="X306" s="145">
        <v>25152</v>
      </c>
      <c r="Y306" t="s">
        <v>1998</v>
      </c>
      <c r="Z306"/>
      <c r="AA306"/>
      <c r="AB306" t="s">
        <v>39</v>
      </c>
      <c r="AC306" t="s">
        <v>40</v>
      </c>
      <c r="AD306" t="s">
        <v>41</v>
      </c>
      <c r="AE306"/>
    </row>
    <row r="307" spans="1:31" ht="15" x14ac:dyDescent="0.25">
      <c r="A307" s="1" t="s">
        <v>1999</v>
      </c>
      <c r="B307" t="s">
        <v>28</v>
      </c>
      <c r="C307" t="s">
        <v>29</v>
      </c>
      <c r="D307" t="s">
        <v>30</v>
      </c>
      <c r="E307" t="s">
        <v>31</v>
      </c>
      <c r="F307" t="s">
        <v>1741</v>
      </c>
      <c r="G307" t="s">
        <v>1742</v>
      </c>
      <c r="H307" t="s">
        <v>9756</v>
      </c>
      <c r="I307" t="s">
        <v>1743</v>
      </c>
      <c r="J307" t="s">
        <v>1999</v>
      </c>
      <c r="K307" t="s">
        <v>32</v>
      </c>
      <c r="L307" t="s">
        <v>32</v>
      </c>
      <c r="M307" t="s">
        <v>43</v>
      </c>
      <c r="N307" t="s">
        <v>44</v>
      </c>
      <c r="O307" t="s">
        <v>54</v>
      </c>
      <c r="P307" t="s">
        <v>79</v>
      </c>
      <c r="Q307" t="s">
        <v>135</v>
      </c>
      <c r="R307" t="s">
        <v>1860</v>
      </c>
      <c r="S307" s="1" t="s">
        <v>11362</v>
      </c>
      <c r="T307" t="s">
        <v>61</v>
      </c>
      <c r="U307" t="s">
        <v>49</v>
      </c>
      <c r="V307" t="s">
        <v>840</v>
      </c>
      <c r="W307" t="s">
        <v>1861</v>
      </c>
      <c r="X307" s="145">
        <v>24698</v>
      </c>
      <c r="Y307" t="s">
        <v>1862</v>
      </c>
      <c r="Z307" s="145">
        <v>43160</v>
      </c>
      <c r="AA307" s="145">
        <v>43465</v>
      </c>
      <c r="AB307" t="s">
        <v>39</v>
      </c>
      <c r="AC307" t="s">
        <v>40</v>
      </c>
      <c r="AD307" t="s">
        <v>41</v>
      </c>
      <c r="AE307"/>
    </row>
    <row r="308" spans="1:31" ht="15" x14ac:dyDescent="0.25">
      <c r="A308" s="1" t="s">
        <v>1999</v>
      </c>
      <c r="B308" t="s">
        <v>28</v>
      </c>
      <c r="C308" t="s">
        <v>29</v>
      </c>
      <c r="D308" t="s">
        <v>30</v>
      </c>
      <c r="E308" t="s">
        <v>31</v>
      </c>
      <c r="F308" t="s">
        <v>1741</v>
      </c>
      <c r="G308" t="s">
        <v>1742</v>
      </c>
      <c r="H308" t="s">
        <v>9756</v>
      </c>
      <c r="I308" t="s">
        <v>1743</v>
      </c>
      <c r="J308" t="s">
        <v>1999</v>
      </c>
      <c r="K308" t="s">
        <v>32</v>
      </c>
      <c r="L308" t="s">
        <v>32</v>
      </c>
      <c r="M308" t="s">
        <v>43</v>
      </c>
      <c r="N308" t="s">
        <v>63</v>
      </c>
      <c r="O308" t="s">
        <v>2000</v>
      </c>
      <c r="P308" t="s">
        <v>110</v>
      </c>
      <c r="Q308" t="s">
        <v>722</v>
      </c>
      <c r="R308" t="s">
        <v>1027</v>
      </c>
      <c r="S308" s="1" t="s">
        <v>11396</v>
      </c>
      <c r="T308" t="s">
        <v>66</v>
      </c>
      <c r="U308" t="s">
        <v>49</v>
      </c>
      <c r="V308" t="s">
        <v>50</v>
      </c>
      <c r="W308" t="s">
        <v>1915</v>
      </c>
      <c r="X308" s="145">
        <v>29607</v>
      </c>
      <c r="Y308" t="s">
        <v>1916</v>
      </c>
      <c r="Z308" s="145">
        <v>43160</v>
      </c>
      <c r="AA308" s="145">
        <v>43465</v>
      </c>
      <c r="AB308" t="s">
        <v>310</v>
      </c>
      <c r="AC308" t="s">
        <v>68</v>
      </c>
      <c r="AD308" t="s">
        <v>41</v>
      </c>
      <c r="AE308"/>
    </row>
    <row r="309" spans="1:31" ht="15" x14ac:dyDescent="0.25">
      <c r="A309" s="1" t="s">
        <v>2001</v>
      </c>
      <c r="B309" t="s">
        <v>28</v>
      </c>
      <c r="C309" t="s">
        <v>29</v>
      </c>
      <c r="D309" t="s">
        <v>30</v>
      </c>
      <c r="E309" t="s">
        <v>31</v>
      </c>
      <c r="F309" t="s">
        <v>1741</v>
      </c>
      <c r="G309" t="s">
        <v>1742</v>
      </c>
      <c r="H309" t="s">
        <v>9756</v>
      </c>
      <c r="I309" t="s">
        <v>1743</v>
      </c>
      <c r="J309" t="s">
        <v>2001</v>
      </c>
      <c r="K309" t="s">
        <v>32</v>
      </c>
      <c r="L309" t="s">
        <v>32</v>
      </c>
      <c r="M309" t="s">
        <v>43</v>
      </c>
      <c r="N309" t="s">
        <v>44</v>
      </c>
      <c r="O309" t="s">
        <v>54</v>
      </c>
      <c r="P309" t="s">
        <v>79</v>
      </c>
      <c r="Q309" t="s">
        <v>91</v>
      </c>
      <c r="R309" t="s">
        <v>2002</v>
      </c>
      <c r="S309" s="1" t="s">
        <v>11397</v>
      </c>
      <c r="T309" t="s">
        <v>66</v>
      </c>
      <c r="U309" t="s">
        <v>49</v>
      </c>
      <c r="V309" t="s">
        <v>50</v>
      </c>
      <c r="W309" t="s">
        <v>2003</v>
      </c>
      <c r="X309" s="145">
        <v>21789</v>
      </c>
      <c r="Y309" t="s">
        <v>2004</v>
      </c>
      <c r="Z309"/>
      <c r="AA309"/>
      <c r="AB309" t="s">
        <v>39</v>
      </c>
      <c r="AC309" t="s">
        <v>40</v>
      </c>
      <c r="AD309" t="s">
        <v>41</v>
      </c>
      <c r="AE309"/>
    </row>
    <row r="310" spans="1:31" ht="15" x14ac:dyDescent="0.25">
      <c r="A310" s="1" t="s">
        <v>2005</v>
      </c>
      <c r="B310" t="s">
        <v>28</v>
      </c>
      <c r="C310" t="s">
        <v>29</v>
      </c>
      <c r="D310" t="s">
        <v>30</v>
      </c>
      <c r="E310" t="s">
        <v>31</v>
      </c>
      <c r="F310" t="s">
        <v>1741</v>
      </c>
      <c r="G310" t="s">
        <v>1742</v>
      </c>
      <c r="H310" t="s">
        <v>9756</v>
      </c>
      <c r="I310" t="s">
        <v>1743</v>
      </c>
      <c r="J310" t="s">
        <v>2005</v>
      </c>
      <c r="K310" t="s">
        <v>32</v>
      </c>
      <c r="L310" t="s">
        <v>32</v>
      </c>
      <c r="M310" t="s">
        <v>43</v>
      </c>
      <c r="N310" t="s">
        <v>44</v>
      </c>
      <c r="O310" t="s">
        <v>54</v>
      </c>
      <c r="P310" t="s">
        <v>79</v>
      </c>
      <c r="Q310" t="s">
        <v>2006</v>
      </c>
      <c r="R310" t="s">
        <v>832</v>
      </c>
      <c r="S310" s="1" t="s">
        <v>11398</v>
      </c>
      <c r="T310" t="s">
        <v>48</v>
      </c>
      <c r="U310" t="s">
        <v>49</v>
      </c>
      <c r="V310" t="s">
        <v>50</v>
      </c>
      <c r="W310" t="s">
        <v>2007</v>
      </c>
      <c r="X310" s="145">
        <v>24840</v>
      </c>
      <c r="Y310" t="s">
        <v>2008</v>
      </c>
      <c r="Z310"/>
      <c r="AA310"/>
      <c r="AB310" t="s">
        <v>39</v>
      </c>
      <c r="AC310" t="s">
        <v>40</v>
      </c>
      <c r="AD310" t="s">
        <v>41</v>
      </c>
      <c r="AE310"/>
    </row>
    <row r="311" spans="1:31" ht="15" x14ac:dyDescent="0.25">
      <c r="A311" s="1" t="s">
        <v>2009</v>
      </c>
      <c r="B311" t="s">
        <v>28</v>
      </c>
      <c r="C311" t="s">
        <v>29</v>
      </c>
      <c r="D311" t="s">
        <v>30</v>
      </c>
      <c r="E311" t="s">
        <v>31</v>
      </c>
      <c r="F311" t="s">
        <v>1741</v>
      </c>
      <c r="G311" t="s">
        <v>1742</v>
      </c>
      <c r="H311" t="s">
        <v>9756</v>
      </c>
      <c r="I311" t="s">
        <v>1743</v>
      </c>
      <c r="J311" t="s">
        <v>2009</v>
      </c>
      <c r="K311" t="s">
        <v>32</v>
      </c>
      <c r="L311" t="s">
        <v>32</v>
      </c>
      <c r="M311" t="s">
        <v>43</v>
      </c>
      <c r="N311" t="s">
        <v>44</v>
      </c>
      <c r="O311" t="s">
        <v>54</v>
      </c>
      <c r="P311" t="s">
        <v>818</v>
      </c>
      <c r="Q311" t="s">
        <v>551</v>
      </c>
      <c r="R311" t="s">
        <v>613</v>
      </c>
      <c r="S311" s="1" t="s">
        <v>11399</v>
      </c>
      <c r="T311" t="s">
        <v>48</v>
      </c>
      <c r="U311" t="s">
        <v>49</v>
      </c>
      <c r="V311" t="s">
        <v>50</v>
      </c>
      <c r="W311" t="s">
        <v>2010</v>
      </c>
      <c r="X311" s="145">
        <v>23605</v>
      </c>
      <c r="Y311" t="s">
        <v>2011</v>
      </c>
      <c r="Z311"/>
      <c r="AA311"/>
      <c r="AB311" t="s">
        <v>39</v>
      </c>
      <c r="AC311" t="s">
        <v>40</v>
      </c>
      <c r="AD311" t="s">
        <v>41</v>
      </c>
      <c r="AE311"/>
    </row>
    <row r="312" spans="1:31" ht="15" x14ac:dyDescent="0.25">
      <c r="A312" s="1" t="s">
        <v>2012</v>
      </c>
      <c r="B312" t="s">
        <v>28</v>
      </c>
      <c r="C312" t="s">
        <v>29</v>
      </c>
      <c r="D312" t="s">
        <v>30</v>
      </c>
      <c r="E312" t="s">
        <v>31</v>
      </c>
      <c r="F312" t="s">
        <v>1741</v>
      </c>
      <c r="G312" t="s">
        <v>1742</v>
      </c>
      <c r="H312" t="s">
        <v>9756</v>
      </c>
      <c r="I312" t="s">
        <v>1743</v>
      </c>
      <c r="J312" t="s">
        <v>2012</v>
      </c>
      <c r="K312" t="s">
        <v>32</v>
      </c>
      <c r="L312" t="s">
        <v>32</v>
      </c>
      <c r="M312" t="s">
        <v>43</v>
      </c>
      <c r="N312" t="s">
        <v>44</v>
      </c>
      <c r="O312" t="s">
        <v>54</v>
      </c>
      <c r="P312" t="s">
        <v>137</v>
      </c>
      <c r="Q312" t="s">
        <v>258</v>
      </c>
      <c r="R312" t="s">
        <v>794</v>
      </c>
      <c r="S312" s="1" t="s">
        <v>11400</v>
      </c>
      <c r="T312" t="s">
        <v>48</v>
      </c>
      <c r="U312" t="s">
        <v>49</v>
      </c>
      <c r="V312" t="s">
        <v>50</v>
      </c>
      <c r="W312" t="s">
        <v>2013</v>
      </c>
      <c r="X312" s="145">
        <v>20686</v>
      </c>
      <c r="Y312" t="s">
        <v>2014</v>
      </c>
      <c r="Z312"/>
      <c r="AA312"/>
      <c r="AB312" t="s">
        <v>39</v>
      </c>
      <c r="AC312" t="s">
        <v>40</v>
      </c>
      <c r="AD312" t="s">
        <v>41</v>
      </c>
      <c r="AE312"/>
    </row>
    <row r="313" spans="1:31" ht="15" x14ac:dyDescent="0.25">
      <c r="A313" s="1" t="s">
        <v>2015</v>
      </c>
      <c r="B313" t="s">
        <v>28</v>
      </c>
      <c r="C313" t="s">
        <v>29</v>
      </c>
      <c r="D313" t="s">
        <v>30</v>
      </c>
      <c r="E313" t="s">
        <v>31</v>
      </c>
      <c r="F313" t="s">
        <v>1741</v>
      </c>
      <c r="G313" t="s">
        <v>1742</v>
      </c>
      <c r="H313" t="s">
        <v>9756</v>
      </c>
      <c r="I313" t="s">
        <v>1743</v>
      </c>
      <c r="J313" t="s">
        <v>2015</v>
      </c>
      <c r="K313" t="s">
        <v>32</v>
      </c>
      <c r="L313" t="s">
        <v>32</v>
      </c>
      <c r="M313" t="s">
        <v>43</v>
      </c>
      <c r="N313" t="s">
        <v>44</v>
      </c>
      <c r="O313" t="s">
        <v>54</v>
      </c>
      <c r="P313" t="s">
        <v>137</v>
      </c>
      <c r="Q313" t="s">
        <v>59</v>
      </c>
      <c r="R313" t="s">
        <v>185</v>
      </c>
      <c r="S313" s="1" t="s">
        <v>11401</v>
      </c>
      <c r="T313" t="s">
        <v>48</v>
      </c>
      <c r="U313" t="s">
        <v>49</v>
      </c>
      <c r="V313" t="s">
        <v>50</v>
      </c>
      <c r="W313" t="s">
        <v>2016</v>
      </c>
      <c r="X313" s="145">
        <v>23266</v>
      </c>
      <c r="Y313" t="s">
        <v>2017</v>
      </c>
      <c r="Z313"/>
      <c r="AA313"/>
      <c r="AB313" t="s">
        <v>39</v>
      </c>
      <c r="AC313" t="s">
        <v>40</v>
      </c>
      <c r="AD313" t="s">
        <v>41</v>
      </c>
      <c r="AE313"/>
    </row>
    <row r="314" spans="1:31" ht="15" x14ac:dyDescent="0.25">
      <c r="A314" s="1" t="s">
        <v>2018</v>
      </c>
      <c r="B314" t="s">
        <v>28</v>
      </c>
      <c r="C314" t="s">
        <v>29</v>
      </c>
      <c r="D314" t="s">
        <v>30</v>
      </c>
      <c r="E314" t="s">
        <v>31</v>
      </c>
      <c r="F314" t="s">
        <v>1741</v>
      </c>
      <c r="G314" t="s">
        <v>1742</v>
      </c>
      <c r="H314" t="s">
        <v>9756</v>
      </c>
      <c r="I314" t="s">
        <v>1743</v>
      </c>
      <c r="J314" t="s">
        <v>2018</v>
      </c>
      <c r="K314" t="s">
        <v>32</v>
      </c>
      <c r="L314" t="s">
        <v>32</v>
      </c>
      <c r="M314" t="s">
        <v>43</v>
      </c>
      <c r="N314" t="s">
        <v>44</v>
      </c>
      <c r="O314" t="s">
        <v>54</v>
      </c>
      <c r="P314" t="s">
        <v>130</v>
      </c>
      <c r="Q314" t="s">
        <v>148</v>
      </c>
      <c r="R314" t="s">
        <v>2019</v>
      </c>
      <c r="S314" s="1" t="s">
        <v>11402</v>
      </c>
      <c r="T314" t="s">
        <v>48</v>
      </c>
      <c r="U314" t="s">
        <v>49</v>
      </c>
      <c r="V314" t="s">
        <v>50</v>
      </c>
      <c r="W314" t="s">
        <v>2020</v>
      </c>
      <c r="X314" s="145">
        <v>23180</v>
      </c>
      <c r="Y314" t="s">
        <v>2021</v>
      </c>
      <c r="Z314"/>
      <c r="AA314"/>
      <c r="AB314" t="s">
        <v>39</v>
      </c>
      <c r="AC314" t="s">
        <v>40</v>
      </c>
      <c r="AD314" t="s">
        <v>41</v>
      </c>
      <c r="AE314"/>
    </row>
    <row r="315" spans="1:31" ht="15" x14ac:dyDescent="0.25">
      <c r="A315" s="1" t="s">
        <v>2022</v>
      </c>
      <c r="B315" t="s">
        <v>28</v>
      </c>
      <c r="C315" t="s">
        <v>29</v>
      </c>
      <c r="D315" t="s">
        <v>30</v>
      </c>
      <c r="E315" t="s">
        <v>31</v>
      </c>
      <c r="F315" t="s">
        <v>1741</v>
      </c>
      <c r="G315" t="s">
        <v>1742</v>
      </c>
      <c r="H315" t="s">
        <v>9756</v>
      </c>
      <c r="I315" t="s">
        <v>1743</v>
      </c>
      <c r="J315" t="s">
        <v>2022</v>
      </c>
      <c r="K315" t="s">
        <v>32</v>
      </c>
      <c r="L315" t="s">
        <v>32</v>
      </c>
      <c r="M315" t="s">
        <v>43</v>
      </c>
      <c r="N315" t="s">
        <v>44</v>
      </c>
      <c r="O315" t="s">
        <v>2023</v>
      </c>
      <c r="P315" t="s">
        <v>457</v>
      </c>
      <c r="Q315" t="s">
        <v>2024</v>
      </c>
      <c r="R315" t="s">
        <v>2025</v>
      </c>
      <c r="S315" s="1" t="s">
        <v>11403</v>
      </c>
      <c r="T315" t="s">
        <v>61</v>
      </c>
      <c r="U315" t="s">
        <v>49</v>
      </c>
      <c r="V315" t="s">
        <v>50</v>
      </c>
      <c r="W315" t="s">
        <v>2026</v>
      </c>
      <c r="X315" s="145">
        <v>24766</v>
      </c>
      <c r="Y315" t="s">
        <v>2027</v>
      </c>
      <c r="Z315"/>
      <c r="AA315"/>
      <c r="AB315" t="s">
        <v>39</v>
      </c>
      <c r="AC315" t="s">
        <v>40</v>
      </c>
      <c r="AD315" t="s">
        <v>41</v>
      </c>
      <c r="AE315"/>
    </row>
    <row r="316" spans="1:31" ht="15" x14ac:dyDescent="0.25">
      <c r="A316" s="1" t="s">
        <v>2028</v>
      </c>
      <c r="B316" t="s">
        <v>28</v>
      </c>
      <c r="C316" t="s">
        <v>29</v>
      </c>
      <c r="D316" t="s">
        <v>30</v>
      </c>
      <c r="E316" t="s">
        <v>31</v>
      </c>
      <c r="F316" t="s">
        <v>1741</v>
      </c>
      <c r="G316" t="s">
        <v>1742</v>
      </c>
      <c r="H316" t="s">
        <v>9756</v>
      </c>
      <c r="I316" t="s">
        <v>1743</v>
      </c>
      <c r="J316" t="s">
        <v>2028</v>
      </c>
      <c r="K316" t="s">
        <v>32</v>
      </c>
      <c r="L316" t="s">
        <v>32</v>
      </c>
      <c r="M316" t="s">
        <v>43</v>
      </c>
      <c r="N316" t="s">
        <v>44</v>
      </c>
      <c r="O316" t="s">
        <v>54</v>
      </c>
      <c r="P316" t="s">
        <v>62</v>
      </c>
      <c r="Q316" t="s">
        <v>361</v>
      </c>
      <c r="R316" t="s">
        <v>483</v>
      </c>
      <c r="S316" s="1" t="s">
        <v>11404</v>
      </c>
      <c r="T316" t="s">
        <v>53</v>
      </c>
      <c r="U316" t="s">
        <v>49</v>
      </c>
      <c r="V316" t="s">
        <v>50</v>
      </c>
      <c r="W316" t="s">
        <v>2029</v>
      </c>
      <c r="X316" s="145">
        <v>23400</v>
      </c>
      <c r="Y316" t="s">
        <v>2030</v>
      </c>
      <c r="Z316"/>
      <c r="AA316"/>
      <c r="AB316" t="s">
        <v>39</v>
      </c>
      <c r="AC316" t="s">
        <v>40</v>
      </c>
      <c r="AD316" t="s">
        <v>41</v>
      </c>
      <c r="AE316"/>
    </row>
    <row r="317" spans="1:31" ht="15" x14ac:dyDescent="0.25">
      <c r="A317" s="1" t="s">
        <v>2031</v>
      </c>
      <c r="B317" t="s">
        <v>28</v>
      </c>
      <c r="C317" t="s">
        <v>29</v>
      </c>
      <c r="D317" t="s">
        <v>30</v>
      </c>
      <c r="E317" t="s">
        <v>31</v>
      </c>
      <c r="F317" t="s">
        <v>1741</v>
      </c>
      <c r="G317" t="s">
        <v>1742</v>
      </c>
      <c r="H317" t="s">
        <v>9756</v>
      </c>
      <c r="I317" t="s">
        <v>1743</v>
      </c>
      <c r="J317" t="s">
        <v>2031</v>
      </c>
      <c r="K317" t="s">
        <v>32</v>
      </c>
      <c r="L317" t="s">
        <v>32</v>
      </c>
      <c r="M317" t="s">
        <v>43</v>
      </c>
      <c r="N317" t="s">
        <v>44</v>
      </c>
      <c r="O317" t="s">
        <v>54</v>
      </c>
      <c r="P317" t="s">
        <v>565</v>
      </c>
      <c r="Q317" t="s">
        <v>740</v>
      </c>
      <c r="R317" t="s">
        <v>2032</v>
      </c>
      <c r="S317" s="1" t="s">
        <v>11405</v>
      </c>
      <c r="T317" t="s">
        <v>53</v>
      </c>
      <c r="U317" t="s">
        <v>49</v>
      </c>
      <c r="V317" t="s">
        <v>50</v>
      </c>
      <c r="W317" t="s">
        <v>2033</v>
      </c>
      <c r="X317" s="145">
        <v>23365</v>
      </c>
      <c r="Y317" t="s">
        <v>2034</v>
      </c>
      <c r="Z317"/>
      <c r="AA317"/>
      <c r="AB317" t="s">
        <v>39</v>
      </c>
      <c r="AC317" t="s">
        <v>40</v>
      </c>
      <c r="AD317" t="s">
        <v>41</v>
      </c>
      <c r="AE317"/>
    </row>
    <row r="318" spans="1:31" ht="15" x14ac:dyDescent="0.25">
      <c r="A318" s="1" t="s">
        <v>2035</v>
      </c>
      <c r="B318" t="s">
        <v>28</v>
      </c>
      <c r="C318" t="s">
        <v>29</v>
      </c>
      <c r="D318" t="s">
        <v>30</v>
      </c>
      <c r="E318" t="s">
        <v>31</v>
      </c>
      <c r="F318" t="s">
        <v>1741</v>
      </c>
      <c r="G318" t="s">
        <v>1742</v>
      </c>
      <c r="H318" t="s">
        <v>9756</v>
      </c>
      <c r="I318" t="s">
        <v>1743</v>
      </c>
      <c r="J318" t="s">
        <v>2035</v>
      </c>
      <c r="K318" t="s">
        <v>32</v>
      </c>
      <c r="L318" t="s">
        <v>32</v>
      </c>
      <c r="M318" t="s">
        <v>43</v>
      </c>
      <c r="N318" t="s">
        <v>44</v>
      </c>
      <c r="O318" t="s">
        <v>1142</v>
      </c>
      <c r="P318" t="s">
        <v>352</v>
      </c>
      <c r="Q318" t="s">
        <v>208</v>
      </c>
      <c r="R318" t="s">
        <v>2036</v>
      </c>
      <c r="S318" s="1" t="s">
        <v>11368</v>
      </c>
      <c r="T318" t="s">
        <v>61</v>
      </c>
      <c r="U318" t="s">
        <v>49</v>
      </c>
      <c r="V318" t="s">
        <v>840</v>
      </c>
      <c r="W318" t="s">
        <v>2037</v>
      </c>
      <c r="X318" s="145">
        <v>26456</v>
      </c>
      <c r="Y318" t="s">
        <v>2038</v>
      </c>
      <c r="Z318" s="145">
        <v>43339</v>
      </c>
      <c r="AA318" s="145">
        <v>43465</v>
      </c>
      <c r="AB318" t="s">
        <v>39</v>
      </c>
      <c r="AC318" t="s">
        <v>40</v>
      </c>
      <c r="AD318" t="s">
        <v>41</v>
      </c>
      <c r="AE318"/>
    </row>
    <row r="319" spans="1:31" ht="15" x14ac:dyDescent="0.25">
      <c r="A319" s="1" t="s">
        <v>2035</v>
      </c>
      <c r="B319" t="s">
        <v>28</v>
      </c>
      <c r="C319" t="s">
        <v>29</v>
      </c>
      <c r="D319" t="s">
        <v>30</v>
      </c>
      <c r="E319" t="s">
        <v>31</v>
      </c>
      <c r="F319" t="s">
        <v>1741</v>
      </c>
      <c r="G319" t="s">
        <v>1742</v>
      </c>
      <c r="H319" t="s">
        <v>9756</v>
      </c>
      <c r="I319" t="s">
        <v>1743</v>
      </c>
      <c r="J319" t="s">
        <v>2035</v>
      </c>
      <c r="K319" t="s">
        <v>32</v>
      </c>
      <c r="L319" t="s">
        <v>32</v>
      </c>
      <c r="M319" t="s">
        <v>43</v>
      </c>
      <c r="N319" t="s">
        <v>63</v>
      </c>
      <c r="O319" t="s">
        <v>11406</v>
      </c>
      <c r="P319" t="s">
        <v>263</v>
      </c>
      <c r="Q319" t="s">
        <v>251</v>
      </c>
      <c r="R319" t="s">
        <v>875</v>
      </c>
      <c r="S319" s="1" t="s">
        <v>11407</v>
      </c>
      <c r="T319" t="s">
        <v>66</v>
      </c>
      <c r="U319" t="s">
        <v>49</v>
      </c>
      <c r="V319" t="s">
        <v>50</v>
      </c>
      <c r="W319" t="s">
        <v>1970</v>
      </c>
      <c r="X319" s="145">
        <v>29036</v>
      </c>
      <c r="Y319" t="s">
        <v>1971</v>
      </c>
      <c r="Z319" s="145">
        <v>43339</v>
      </c>
      <c r="AA319" s="145">
        <v>43465</v>
      </c>
      <c r="AB319" t="s">
        <v>310</v>
      </c>
      <c r="AC319" t="s">
        <v>68</v>
      </c>
      <c r="AD319" t="s">
        <v>41</v>
      </c>
      <c r="AE319"/>
    </row>
    <row r="320" spans="1:31" ht="15" x14ac:dyDescent="0.25">
      <c r="A320" s="1" t="s">
        <v>2039</v>
      </c>
      <c r="B320" t="s">
        <v>28</v>
      </c>
      <c r="C320" t="s">
        <v>29</v>
      </c>
      <c r="D320" t="s">
        <v>30</v>
      </c>
      <c r="E320" t="s">
        <v>31</v>
      </c>
      <c r="F320" t="s">
        <v>1741</v>
      </c>
      <c r="G320" t="s">
        <v>1742</v>
      </c>
      <c r="H320" t="s">
        <v>9756</v>
      </c>
      <c r="I320" t="s">
        <v>1743</v>
      </c>
      <c r="J320" t="s">
        <v>2039</v>
      </c>
      <c r="K320" t="s">
        <v>32</v>
      </c>
      <c r="L320" t="s">
        <v>32</v>
      </c>
      <c r="M320" t="s">
        <v>43</v>
      </c>
      <c r="N320" t="s">
        <v>44</v>
      </c>
      <c r="O320" t="s">
        <v>54</v>
      </c>
      <c r="P320" t="s">
        <v>133</v>
      </c>
      <c r="Q320" t="s">
        <v>954</v>
      </c>
      <c r="R320" t="s">
        <v>1786</v>
      </c>
      <c r="S320" s="1" t="s">
        <v>11344</v>
      </c>
      <c r="T320" t="s">
        <v>37</v>
      </c>
      <c r="U320" t="s">
        <v>49</v>
      </c>
      <c r="V320" t="s">
        <v>840</v>
      </c>
      <c r="W320" t="s">
        <v>1787</v>
      </c>
      <c r="X320" s="145">
        <v>22996</v>
      </c>
      <c r="Y320" t="s">
        <v>1788</v>
      </c>
      <c r="Z320" s="145">
        <v>43160</v>
      </c>
      <c r="AA320" s="145">
        <v>43465</v>
      </c>
      <c r="AB320" t="s">
        <v>39</v>
      </c>
      <c r="AC320" t="s">
        <v>40</v>
      </c>
      <c r="AD320" t="s">
        <v>41</v>
      </c>
      <c r="AE320"/>
    </row>
    <row r="321" spans="1:31" ht="15" x14ac:dyDescent="0.25">
      <c r="A321" s="1" t="s">
        <v>2039</v>
      </c>
      <c r="B321" t="s">
        <v>28</v>
      </c>
      <c r="C321" t="s">
        <v>29</v>
      </c>
      <c r="D321" t="s">
        <v>30</v>
      </c>
      <c r="E321" t="s">
        <v>31</v>
      </c>
      <c r="F321" t="s">
        <v>1741</v>
      </c>
      <c r="G321" t="s">
        <v>1742</v>
      </c>
      <c r="H321" t="s">
        <v>9756</v>
      </c>
      <c r="I321" t="s">
        <v>1743</v>
      </c>
      <c r="J321" t="s">
        <v>2039</v>
      </c>
      <c r="K321" t="s">
        <v>32</v>
      </c>
      <c r="L321" t="s">
        <v>32</v>
      </c>
      <c r="M321" t="s">
        <v>43</v>
      </c>
      <c r="N321" t="s">
        <v>63</v>
      </c>
      <c r="O321" t="s">
        <v>2040</v>
      </c>
      <c r="P321" t="s">
        <v>3878</v>
      </c>
      <c r="Q321" t="s">
        <v>78</v>
      </c>
      <c r="R321" t="s">
        <v>867</v>
      </c>
      <c r="S321" s="1" t="s">
        <v>11408</v>
      </c>
      <c r="T321" t="s">
        <v>66</v>
      </c>
      <c r="U321" t="s">
        <v>49</v>
      </c>
      <c r="V321" t="s">
        <v>50</v>
      </c>
      <c r="W321" t="s">
        <v>3879</v>
      </c>
      <c r="X321" s="145">
        <v>29853</v>
      </c>
      <c r="Y321" t="s">
        <v>3880</v>
      </c>
      <c r="Z321" s="145">
        <v>43160</v>
      </c>
      <c r="AA321" s="145">
        <v>43465</v>
      </c>
      <c r="AB321" t="s">
        <v>310</v>
      </c>
      <c r="AC321" t="s">
        <v>68</v>
      </c>
      <c r="AD321" t="s">
        <v>41</v>
      </c>
      <c r="AE321"/>
    </row>
    <row r="322" spans="1:31" ht="15" x14ac:dyDescent="0.25">
      <c r="A322" s="1" t="s">
        <v>2041</v>
      </c>
      <c r="B322" t="s">
        <v>28</v>
      </c>
      <c r="C322" t="s">
        <v>29</v>
      </c>
      <c r="D322" t="s">
        <v>30</v>
      </c>
      <c r="E322" t="s">
        <v>31</v>
      </c>
      <c r="F322" t="s">
        <v>1741</v>
      </c>
      <c r="G322" t="s">
        <v>1742</v>
      </c>
      <c r="H322" t="s">
        <v>9756</v>
      </c>
      <c r="I322" t="s">
        <v>1743</v>
      </c>
      <c r="J322" t="s">
        <v>2041</v>
      </c>
      <c r="K322" t="s">
        <v>32</v>
      </c>
      <c r="L322" t="s">
        <v>32</v>
      </c>
      <c r="M322" t="s">
        <v>43</v>
      </c>
      <c r="N322" t="s">
        <v>44</v>
      </c>
      <c r="O322" t="s">
        <v>54</v>
      </c>
      <c r="P322" t="s">
        <v>614</v>
      </c>
      <c r="Q322" t="s">
        <v>1049</v>
      </c>
      <c r="R322" t="s">
        <v>328</v>
      </c>
      <c r="S322" s="1" t="s">
        <v>11409</v>
      </c>
      <c r="T322" t="s">
        <v>48</v>
      </c>
      <c r="U322" t="s">
        <v>49</v>
      </c>
      <c r="V322" t="s">
        <v>50</v>
      </c>
      <c r="W322" t="s">
        <v>2042</v>
      </c>
      <c r="X322" s="145">
        <v>23249</v>
      </c>
      <c r="Y322" t="s">
        <v>2043</v>
      </c>
      <c r="Z322"/>
      <c r="AA322"/>
      <c r="AB322" t="s">
        <v>39</v>
      </c>
      <c r="AC322" t="s">
        <v>40</v>
      </c>
      <c r="AD322" t="s">
        <v>41</v>
      </c>
      <c r="AE322"/>
    </row>
    <row r="323" spans="1:31" ht="15" x14ac:dyDescent="0.25">
      <c r="A323" s="1" t="s">
        <v>2044</v>
      </c>
      <c r="B323" t="s">
        <v>28</v>
      </c>
      <c r="C323" t="s">
        <v>29</v>
      </c>
      <c r="D323" t="s">
        <v>30</v>
      </c>
      <c r="E323" t="s">
        <v>31</v>
      </c>
      <c r="F323" t="s">
        <v>1741</v>
      </c>
      <c r="G323" t="s">
        <v>1742</v>
      </c>
      <c r="H323" t="s">
        <v>9756</v>
      </c>
      <c r="I323" t="s">
        <v>1743</v>
      </c>
      <c r="J323" t="s">
        <v>2044</v>
      </c>
      <c r="K323" t="s">
        <v>32</v>
      </c>
      <c r="L323" t="s">
        <v>32</v>
      </c>
      <c r="M323" t="s">
        <v>43</v>
      </c>
      <c r="N323" t="s">
        <v>44</v>
      </c>
      <c r="O323" t="s">
        <v>54</v>
      </c>
      <c r="P323" t="s">
        <v>808</v>
      </c>
      <c r="Q323" t="s">
        <v>9824</v>
      </c>
      <c r="R323" t="s">
        <v>652</v>
      </c>
      <c r="S323" s="1" t="s">
        <v>11410</v>
      </c>
      <c r="T323" t="s">
        <v>53</v>
      </c>
      <c r="U323" t="s">
        <v>49</v>
      </c>
      <c r="V323" t="s">
        <v>50</v>
      </c>
      <c r="W323" t="s">
        <v>2045</v>
      </c>
      <c r="X323" s="145">
        <v>22079</v>
      </c>
      <c r="Y323" t="s">
        <v>2046</v>
      </c>
      <c r="Z323"/>
      <c r="AA323"/>
      <c r="AB323" t="s">
        <v>39</v>
      </c>
      <c r="AC323" t="s">
        <v>40</v>
      </c>
      <c r="AD323" t="s">
        <v>41</v>
      </c>
      <c r="AE323"/>
    </row>
    <row r="324" spans="1:31" ht="15" x14ac:dyDescent="0.25">
      <c r="A324" s="1" t="s">
        <v>2047</v>
      </c>
      <c r="B324" t="s">
        <v>28</v>
      </c>
      <c r="C324" t="s">
        <v>29</v>
      </c>
      <c r="D324" t="s">
        <v>30</v>
      </c>
      <c r="E324" t="s">
        <v>31</v>
      </c>
      <c r="F324" t="s">
        <v>1741</v>
      </c>
      <c r="G324" t="s">
        <v>1742</v>
      </c>
      <c r="H324" t="s">
        <v>9756</v>
      </c>
      <c r="I324" t="s">
        <v>1743</v>
      </c>
      <c r="J324" t="s">
        <v>2047</v>
      </c>
      <c r="K324" t="s">
        <v>32</v>
      </c>
      <c r="L324" t="s">
        <v>32</v>
      </c>
      <c r="M324" t="s">
        <v>43</v>
      </c>
      <c r="N324" t="s">
        <v>44</v>
      </c>
      <c r="O324" t="s">
        <v>54</v>
      </c>
      <c r="P324" t="s">
        <v>2048</v>
      </c>
      <c r="Q324" t="s">
        <v>475</v>
      </c>
      <c r="R324" t="s">
        <v>2049</v>
      </c>
      <c r="S324" s="1" t="s">
        <v>11411</v>
      </c>
      <c r="T324" t="s">
        <v>53</v>
      </c>
      <c r="U324" t="s">
        <v>49</v>
      </c>
      <c r="V324" t="s">
        <v>50</v>
      </c>
      <c r="W324" t="s">
        <v>2050</v>
      </c>
      <c r="X324" s="145">
        <v>23811</v>
      </c>
      <c r="Y324" t="s">
        <v>2051</v>
      </c>
      <c r="Z324"/>
      <c r="AA324"/>
      <c r="AB324" t="s">
        <v>39</v>
      </c>
      <c r="AC324" t="s">
        <v>40</v>
      </c>
      <c r="AD324" t="s">
        <v>41</v>
      </c>
      <c r="AE324"/>
    </row>
    <row r="325" spans="1:31" ht="15" x14ac:dyDescent="0.25">
      <c r="A325" s="1" t="s">
        <v>2052</v>
      </c>
      <c r="B325" t="s">
        <v>28</v>
      </c>
      <c r="C325" t="s">
        <v>29</v>
      </c>
      <c r="D325" t="s">
        <v>30</v>
      </c>
      <c r="E325" t="s">
        <v>31</v>
      </c>
      <c r="F325" t="s">
        <v>1741</v>
      </c>
      <c r="G325" t="s">
        <v>1742</v>
      </c>
      <c r="H325" t="s">
        <v>9756</v>
      </c>
      <c r="I325" t="s">
        <v>1743</v>
      </c>
      <c r="J325" t="s">
        <v>2052</v>
      </c>
      <c r="K325" t="s">
        <v>32</v>
      </c>
      <c r="L325" t="s">
        <v>32</v>
      </c>
      <c r="M325" t="s">
        <v>43</v>
      </c>
      <c r="N325" t="s">
        <v>44</v>
      </c>
      <c r="O325" t="s">
        <v>54</v>
      </c>
      <c r="P325" t="s">
        <v>110</v>
      </c>
      <c r="Q325" t="s">
        <v>2053</v>
      </c>
      <c r="R325" t="s">
        <v>511</v>
      </c>
      <c r="S325" s="1" t="s">
        <v>11412</v>
      </c>
      <c r="T325" t="s">
        <v>48</v>
      </c>
      <c r="U325" t="s">
        <v>49</v>
      </c>
      <c r="V325" t="s">
        <v>50</v>
      </c>
      <c r="W325" t="s">
        <v>2054</v>
      </c>
      <c r="X325" s="145">
        <v>25809</v>
      </c>
      <c r="Y325" t="s">
        <v>2055</v>
      </c>
      <c r="Z325"/>
      <c r="AA325"/>
      <c r="AB325" t="s">
        <v>39</v>
      </c>
      <c r="AC325" t="s">
        <v>40</v>
      </c>
      <c r="AD325" t="s">
        <v>41</v>
      </c>
      <c r="AE325"/>
    </row>
    <row r="326" spans="1:31" ht="15" x14ac:dyDescent="0.25">
      <c r="A326" s="1" t="s">
        <v>2056</v>
      </c>
      <c r="B326" t="s">
        <v>28</v>
      </c>
      <c r="C326" t="s">
        <v>29</v>
      </c>
      <c r="D326" t="s">
        <v>30</v>
      </c>
      <c r="E326" t="s">
        <v>31</v>
      </c>
      <c r="F326" t="s">
        <v>1741</v>
      </c>
      <c r="G326" t="s">
        <v>1742</v>
      </c>
      <c r="H326" t="s">
        <v>9756</v>
      </c>
      <c r="I326" t="s">
        <v>1743</v>
      </c>
      <c r="J326" t="s">
        <v>2056</v>
      </c>
      <c r="K326" t="s">
        <v>32</v>
      </c>
      <c r="L326" t="s">
        <v>32</v>
      </c>
      <c r="M326" t="s">
        <v>43</v>
      </c>
      <c r="N326" t="s">
        <v>44</v>
      </c>
      <c r="O326" t="s">
        <v>54</v>
      </c>
      <c r="P326" t="s">
        <v>154</v>
      </c>
      <c r="Q326" t="s">
        <v>113</v>
      </c>
      <c r="R326" t="s">
        <v>2057</v>
      </c>
      <c r="S326" s="1" t="s">
        <v>11413</v>
      </c>
      <c r="T326" t="s">
        <v>53</v>
      </c>
      <c r="U326" t="s">
        <v>49</v>
      </c>
      <c r="V326" t="s">
        <v>50</v>
      </c>
      <c r="W326" t="s">
        <v>2058</v>
      </c>
      <c r="X326" s="145">
        <v>20267</v>
      </c>
      <c r="Y326" t="s">
        <v>2059</v>
      </c>
      <c r="Z326"/>
      <c r="AA326"/>
      <c r="AB326" t="s">
        <v>39</v>
      </c>
      <c r="AC326" t="s">
        <v>40</v>
      </c>
      <c r="AD326" t="s">
        <v>41</v>
      </c>
      <c r="AE326"/>
    </row>
    <row r="327" spans="1:31" ht="15" x14ac:dyDescent="0.25">
      <c r="A327" s="1" t="s">
        <v>2060</v>
      </c>
      <c r="B327" t="s">
        <v>28</v>
      </c>
      <c r="C327" t="s">
        <v>29</v>
      </c>
      <c r="D327" t="s">
        <v>30</v>
      </c>
      <c r="E327" t="s">
        <v>31</v>
      </c>
      <c r="F327" t="s">
        <v>1741</v>
      </c>
      <c r="G327" t="s">
        <v>1742</v>
      </c>
      <c r="H327" t="s">
        <v>9756</v>
      </c>
      <c r="I327" t="s">
        <v>1743</v>
      </c>
      <c r="J327" t="s">
        <v>2060</v>
      </c>
      <c r="K327" t="s">
        <v>32</v>
      </c>
      <c r="L327" t="s">
        <v>32</v>
      </c>
      <c r="M327" t="s">
        <v>43</v>
      </c>
      <c r="N327" t="s">
        <v>44</v>
      </c>
      <c r="O327" t="s">
        <v>54</v>
      </c>
      <c r="P327" t="s">
        <v>628</v>
      </c>
      <c r="Q327" t="s">
        <v>70</v>
      </c>
      <c r="R327" t="s">
        <v>2061</v>
      </c>
      <c r="S327" s="1" t="s">
        <v>11414</v>
      </c>
      <c r="T327" t="s">
        <v>61</v>
      </c>
      <c r="U327" t="s">
        <v>49</v>
      </c>
      <c r="V327" t="s">
        <v>50</v>
      </c>
      <c r="W327" t="s">
        <v>2062</v>
      </c>
      <c r="X327" s="145">
        <v>23402</v>
      </c>
      <c r="Y327" t="s">
        <v>2063</v>
      </c>
      <c r="Z327"/>
      <c r="AA327"/>
      <c r="AB327" t="s">
        <v>39</v>
      </c>
      <c r="AC327" t="s">
        <v>40</v>
      </c>
      <c r="AD327" t="s">
        <v>41</v>
      </c>
      <c r="AE327"/>
    </row>
    <row r="328" spans="1:31" ht="15" x14ac:dyDescent="0.25">
      <c r="A328" s="1" t="s">
        <v>2064</v>
      </c>
      <c r="B328" t="s">
        <v>28</v>
      </c>
      <c r="C328" t="s">
        <v>29</v>
      </c>
      <c r="D328" t="s">
        <v>30</v>
      </c>
      <c r="E328" t="s">
        <v>31</v>
      </c>
      <c r="F328" t="s">
        <v>1741</v>
      </c>
      <c r="G328" t="s">
        <v>1742</v>
      </c>
      <c r="H328" t="s">
        <v>9756</v>
      </c>
      <c r="I328" t="s">
        <v>1743</v>
      </c>
      <c r="J328" t="s">
        <v>2064</v>
      </c>
      <c r="K328" t="s">
        <v>32</v>
      </c>
      <c r="L328" t="s">
        <v>32</v>
      </c>
      <c r="M328" t="s">
        <v>43</v>
      </c>
      <c r="N328" t="s">
        <v>44</v>
      </c>
      <c r="O328" t="s">
        <v>54</v>
      </c>
      <c r="P328" t="s">
        <v>153</v>
      </c>
      <c r="Q328" t="s">
        <v>81</v>
      </c>
      <c r="R328" t="s">
        <v>2065</v>
      </c>
      <c r="S328" s="1" t="s">
        <v>11415</v>
      </c>
      <c r="T328" t="s">
        <v>66</v>
      </c>
      <c r="U328" t="s">
        <v>49</v>
      </c>
      <c r="V328" t="s">
        <v>50</v>
      </c>
      <c r="W328" t="s">
        <v>2066</v>
      </c>
      <c r="X328" s="145">
        <v>25620</v>
      </c>
      <c r="Y328" t="s">
        <v>2067</v>
      </c>
      <c r="Z328"/>
      <c r="AA328"/>
      <c r="AB328" t="s">
        <v>39</v>
      </c>
      <c r="AC328" t="s">
        <v>40</v>
      </c>
      <c r="AD328" t="s">
        <v>41</v>
      </c>
      <c r="AE328"/>
    </row>
    <row r="329" spans="1:31" ht="15" x14ac:dyDescent="0.25">
      <c r="A329" s="1" t="s">
        <v>2068</v>
      </c>
      <c r="B329" t="s">
        <v>28</v>
      </c>
      <c r="C329" t="s">
        <v>29</v>
      </c>
      <c r="D329" t="s">
        <v>30</v>
      </c>
      <c r="E329" t="s">
        <v>31</v>
      </c>
      <c r="F329" t="s">
        <v>1741</v>
      </c>
      <c r="G329" t="s">
        <v>1742</v>
      </c>
      <c r="H329" t="s">
        <v>9756</v>
      </c>
      <c r="I329" t="s">
        <v>1743</v>
      </c>
      <c r="J329" t="s">
        <v>2068</v>
      </c>
      <c r="K329" t="s">
        <v>32</v>
      </c>
      <c r="L329" t="s">
        <v>32</v>
      </c>
      <c r="M329" t="s">
        <v>43</v>
      </c>
      <c r="N329" t="s">
        <v>63</v>
      </c>
      <c r="O329" t="s">
        <v>2069</v>
      </c>
      <c r="P329" t="s">
        <v>110</v>
      </c>
      <c r="Q329" t="s">
        <v>84</v>
      </c>
      <c r="R329" t="s">
        <v>9825</v>
      </c>
      <c r="S329" s="1" t="s">
        <v>11416</v>
      </c>
      <c r="T329" t="s">
        <v>66</v>
      </c>
      <c r="U329" t="s">
        <v>49</v>
      </c>
      <c r="V329" t="s">
        <v>50</v>
      </c>
      <c r="W329" t="s">
        <v>9826</v>
      </c>
      <c r="X329" s="145">
        <v>32239</v>
      </c>
      <c r="Y329" t="s">
        <v>9827</v>
      </c>
      <c r="Z329" s="145">
        <v>43160</v>
      </c>
      <c r="AA329" s="145">
        <v>43465</v>
      </c>
      <c r="AB329" t="s">
        <v>39</v>
      </c>
      <c r="AC329" t="s">
        <v>68</v>
      </c>
      <c r="AD329" t="s">
        <v>41</v>
      </c>
      <c r="AE329"/>
    </row>
    <row r="330" spans="1:31" ht="15" x14ac:dyDescent="0.25">
      <c r="A330" s="1" t="s">
        <v>2070</v>
      </c>
      <c r="B330" t="s">
        <v>28</v>
      </c>
      <c r="C330" t="s">
        <v>29</v>
      </c>
      <c r="D330" t="s">
        <v>30</v>
      </c>
      <c r="E330" t="s">
        <v>31</v>
      </c>
      <c r="F330" t="s">
        <v>1741</v>
      </c>
      <c r="G330" t="s">
        <v>1742</v>
      </c>
      <c r="H330" t="s">
        <v>9756</v>
      </c>
      <c r="I330" t="s">
        <v>1743</v>
      </c>
      <c r="J330" t="s">
        <v>2070</v>
      </c>
      <c r="K330" t="s">
        <v>32</v>
      </c>
      <c r="L330" t="s">
        <v>32</v>
      </c>
      <c r="M330" t="s">
        <v>43</v>
      </c>
      <c r="N330" t="s">
        <v>44</v>
      </c>
      <c r="O330" t="s">
        <v>54</v>
      </c>
      <c r="P330" t="s">
        <v>110</v>
      </c>
      <c r="Q330" t="s">
        <v>561</v>
      </c>
      <c r="R330" t="s">
        <v>2071</v>
      </c>
      <c r="S330" s="1" t="s">
        <v>11417</v>
      </c>
      <c r="T330" t="s">
        <v>48</v>
      </c>
      <c r="U330" t="s">
        <v>49</v>
      </c>
      <c r="V330" t="s">
        <v>50</v>
      </c>
      <c r="W330" t="s">
        <v>2072</v>
      </c>
      <c r="X330" s="145">
        <v>21966</v>
      </c>
      <c r="Y330" t="s">
        <v>2073</v>
      </c>
      <c r="Z330"/>
      <c r="AA330"/>
      <c r="AB330" t="s">
        <v>39</v>
      </c>
      <c r="AC330" t="s">
        <v>40</v>
      </c>
      <c r="AD330" t="s">
        <v>41</v>
      </c>
      <c r="AE330"/>
    </row>
    <row r="331" spans="1:31" ht="15" x14ac:dyDescent="0.25">
      <c r="A331" s="1" t="s">
        <v>2074</v>
      </c>
      <c r="B331" t="s">
        <v>28</v>
      </c>
      <c r="C331" t="s">
        <v>29</v>
      </c>
      <c r="D331" t="s">
        <v>30</v>
      </c>
      <c r="E331" t="s">
        <v>31</v>
      </c>
      <c r="F331" t="s">
        <v>1741</v>
      </c>
      <c r="G331" t="s">
        <v>1742</v>
      </c>
      <c r="H331" t="s">
        <v>9756</v>
      </c>
      <c r="I331" t="s">
        <v>1743</v>
      </c>
      <c r="J331" t="s">
        <v>2074</v>
      </c>
      <c r="K331" t="s">
        <v>32</v>
      </c>
      <c r="L331" t="s">
        <v>32</v>
      </c>
      <c r="M331" t="s">
        <v>43</v>
      </c>
      <c r="N331" t="s">
        <v>44</v>
      </c>
      <c r="O331" t="s">
        <v>54</v>
      </c>
      <c r="P331" t="s">
        <v>110</v>
      </c>
      <c r="Q331" t="s">
        <v>77</v>
      </c>
      <c r="R331" t="s">
        <v>1829</v>
      </c>
      <c r="S331" s="1" t="s">
        <v>11353</v>
      </c>
      <c r="T331" t="s">
        <v>48</v>
      </c>
      <c r="U331" t="s">
        <v>49</v>
      </c>
      <c r="V331" t="s">
        <v>840</v>
      </c>
      <c r="W331" t="s">
        <v>1830</v>
      </c>
      <c r="X331" s="145">
        <v>22467</v>
      </c>
      <c r="Y331" t="s">
        <v>1831</v>
      </c>
      <c r="Z331" s="145">
        <v>43160</v>
      </c>
      <c r="AA331" s="145">
        <v>43465</v>
      </c>
      <c r="AB331" t="s">
        <v>39</v>
      </c>
      <c r="AC331" t="s">
        <v>40</v>
      </c>
      <c r="AD331" t="s">
        <v>41</v>
      </c>
      <c r="AE331"/>
    </row>
    <row r="332" spans="1:31" ht="15" x14ac:dyDescent="0.25">
      <c r="A332" s="1" t="s">
        <v>2074</v>
      </c>
      <c r="B332" t="s">
        <v>28</v>
      </c>
      <c r="C332" t="s">
        <v>29</v>
      </c>
      <c r="D332" t="s">
        <v>30</v>
      </c>
      <c r="E332" t="s">
        <v>31</v>
      </c>
      <c r="F332" t="s">
        <v>1741</v>
      </c>
      <c r="G332" t="s">
        <v>1742</v>
      </c>
      <c r="H332" t="s">
        <v>9756</v>
      </c>
      <c r="I332" t="s">
        <v>1743</v>
      </c>
      <c r="J332" t="s">
        <v>2074</v>
      </c>
      <c r="K332" t="s">
        <v>32</v>
      </c>
      <c r="L332" t="s">
        <v>32</v>
      </c>
      <c r="M332" t="s">
        <v>43</v>
      </c>
      <c r="N332" t="s">
        <v>63</v>
      </c>
      <c r="O332" t="s">
        <v>2075</v>
      </c>
      <c r="P332" t="s">
        <v>160</v>
      </c>
      <c r="Q332" t="s">
        <v>297</v>
      </c>
      <c r="R332" t="s">
        <v>1005</v>
      </c>
      <c r="S332" s="1" t="s">
        <v>11418</v>
      </c>
      <c r="T332" t="s">
        <v>66</v>
      </c>
      <c r="U332" t="s">
        <v>49</v>
      </c>
      <c r="V332" t="s">
        <v>50</v>
      </c>
      <c r="W332" t="s">
        <v>2142</v>
      </c>
      <c r="X332" s="145">
        <v>25289</v>
      </c>
      <c r="Y332" t="s">
        <v>2143</v>
      </c>
      <c r="Z332" s="145">
        <v>43160</v>
      </c>
      <c r="AA332" s="145">
        <v>43465</v>
      </c>
      <c r="AB332" t="s">
        <v>310</v>
      </c>
      <c r="AC332" t="s">
        <v>68</v>
      </c>
      <c r="AD332" t="s">
        <v>41</v>
      </c>
      <c r="AE332"/>
    </row>
    <row r="333" spans="1:31" ht="15" x14ac:dyDescent="0.25">
      <c r="A333" s="1" t="s">
        <v>2078</v>
      </c>
      <c r="B333" t="s">
        <v>28</v>
      </c>
      <c r="C333" t="s">
        <v>29</v>
      </c>
      <c r="D333" t="s">
        <v>30</v>
      </c>
      <c r="E333" t="s">
        <v>31</v>
      </c>
      <c r="F333" t="s">
        <v>1741</v>
      </c>
      <c r="G333" t="s">
        <v>1742</v>
      </c>
      <c r="H333" t="s">
        <v>9756</v>
      </c>
      <c r="I333" t="s">
        <v>1743</v>
      </c>
      <c r="J333" t="s">
        <v>2078</v>
      </c>
      <c r="K333" t="s">
        <v>32</v>
      </c>
      <c r="L333" t="s">
        <v>32</v>
      </c>
      <c r="M333" t="s">
        <v>43</v>
      </c>
      <c r="N333" t="s">
        <v>63</v>
      </c>
      <c r="O333" t="s">
        <v>2079</v>
      </c>
      <c r="P333" t="s">
        <v>9828</v>
      </c>
      <c r="Q333" t="s">
        <v>224</v>
      </c>
      <c r="R333" t="s">
        <v>9829</v>
      </c>
      <c r="S333" s="1" t="s">
        <v>11419</v>
      </c>
      <c r="T333" t="s">
        <v>66</v>
      </c>
      <c r="U333" t="s">
        <v>49</v>
      </c>
      <c r="V333" t="s">
        <v>50</v>
      </c>
      <c r="W333" t="s">
        <v>9830</v>
      </c>
      <c r="X333" s="145">
        <v>24959</v>
      </c>
      <c r="Y333" t="s">
        <v>9831</v>
      </c>
      <c r="Z333" s="145">
        <v>43160</v>
      </c>
      <c r="AA333" s="145">
        <v>43465</v>
      </c>
      <c r="AB333" t="s">
        <v>310</v>
      </c>
      <c r="AC333" t="s">
        <v>68</v>
      </c>
      <c r="AD333" t="s">
        <v>41</v>
      </c>
      <c r="AE333"/>
    </row>
    <row r="334" spans="1:31" ht="15" x14ac:dyDescent="0.25">
      <c r="A334" s="1" t="s">
        <v>2078</v>
      </c>
      <c r="B334" t="s">
        <v>28</v>
      </c>
      <c r="C334" t="s">
        <v>29</v>
      </c>
      <c r="D334" t="s">
        <v>30</v>
      </c>
      <c r="E334" t="s">
        <v>31</v>
      </c>
      <c r="F334" t="s">
        <v>1741</v>
      </c>
      <c r="G334" t="s">
        <v>1742</v>
      </c>
      <c r="H334" t="s">
        <v>9756</v>
      </c>
      <c r="I334" t="s">
        <v>1743</v>
      </c>
      <c r="J334" t="s">
        <v>2078</v>
      </c>
      <c r="K334" t="s">
        <v>32</v>
      </c>
      <c r="L334" t="s">
        <v>32</v>
      </c>
      <c r="M334" t="s">
        <v>43</v>
      </c>
      <c r="N334" t="s">
        <v>44</v>
      </c>
      <c r="O334" t="s">
        <v>54</v>
      </c>
      <c r="P334" t="s">
        <v>110</v>
      </c>
      <c r="Q334" t="s">
        <v>403</v>
      </c>
      <c r="R334" t="s">
        <v>455</v>
      </c>
      <c r="S334" s="1" t="s">
        <v>11364</v>
      </c>
      <c r="T334" t="s">
        <v>48</v>
      </c>
      <c r="U334" t="s">
        <v>49</v>
      </c>
      <c r="V334" t="s">
        <v>840</v>
      </c>
      <c r="W334" t="s">
        <v>1871</v>
      </c>
      <c r="X334" s="145">
        <v>22512</v>
      </c>
      <c r="Y334" t="s">
        <v>1872</v>
      </c>
      <c r="Z334" s="145">
        <v>43160</v>
      </c>
      <c r="AA334" s="145">
        <v>43465</v>
      </c>
      <c r="AB334" t="s">
        <v>39</v>
      </c>
      <c r="AC334" t="s">
        <v>40</v>
      </c>
      <c r="AD334" t="s">
        <v>41</v>
      </c>
      <c r="AE334"/>
    </row>
    <row r="335" spans="1:31" ht="15" x14ac:dyDescent="0.25">
      <c r="A335" s="1" t="s">
        <v>2080</v>
      </c>
      <c r="B335" t="s">
        <v>28</v>
      </c>
      <c r="C335" t="s">
        <v>29</v>
      </c>
      <c r="D335" t="s">
        <v>30</v>
      </c>
      <c r="E335" t="s">
        <v>31</v>
      </c>
      <c r="F335" t="s">
        <v>1741</v>
      </c>
      <c r="G335" t="s">
        <v>1742</v>
      </c>
      <c r="H335" t="s">
        <v>9756</v>
      </c>
      <c r="I335" t="s">
        <v>1743</v>
      </c>
      <c r="J335" t="s">
        <v>2080</v>
      </c>
      <c r="K335" t="s">
        <v>32</v>
      </c>
      <c r="L335" t="s">
        <v>32</v>
      </c>
      <c r="M335" t="s">
        <v>43</v>
      </c>
      <c r="N335" t="s">
        <v>44</v>
      </c>
      <c r="O335" t="s">
        <v>54</v>
      </c>
      <c r="P335" t="s">
        <v>110</v>
      </c>
      <c r="Q335" t="s">
        <v>350</v>
      </c>
      <c r="R335" t="s">
        <v>2081</v>
      </c>
      <c r="S335" s="1" t="s">
        <v>11420</v>
      </c>
      <c r="T335" t="s">
        <v>53</v>
      </c>
      <c r="U335" t="s">
        <v>49</v>
      </c>
      <c r="V335" t="s">
        <v>50</v>
      </c>
      <c r="W335" t="s">
        <v>2082</v>
      </c>
      <c r="X335" s="145">
        <v>21585</v>
      </c>
      <c r="Y335" t="s">
        <v>2083</v>
      </c>
      <c r="Z335"/>
      <c r="AA335"/>
      <c r="AB335" t="s">
        <v>39</v>
      </c>
      <c r="AC335" t="s">
        <v>40</v>
      </c>
      <c r="AD335" t="s">
        <v>41</v>
      </c>
      <c r="AE335"/>
    </row>
    <row r="336" spans="1:31" ht="15" x14ac:dyDescent="0.25">
      <c r="A336" s="1" t="s">
        <v>2084</v>
      </c>
      <c r="B336" t="s">
        <v>28</v>
      </c>
      <c r="C336" t="s">
        <v>29</v>
      </c>
      <c r="D336" t="s">
        <v>30</v>
      </c>
      <c r="E336" t="s">
        <v>31</v>
      </c>
      <c r="F336" t="s">
        <v>1741</v>
      </c>
      <c r="G336" t="s">
        <v>1742</v>
      </c>
      <c r="H336" t="s">
        <v>9756</v>
      </c>
      <c r="I336" t="s">
        <v>1743</v>
      </c>
      <c r="J336" t="s">
        <v>2084</v>
      </c>
      <c r="K336" t="s">
        <v>32</v>
      </c>
      <c r="L336" t="s">
        <v>32</v>
      </c>
      <c r="M336" t="s">
        <v>43</v>
      </c>
      <c r="N336" t="s">
        <v>44</v>
      </c>
      <c r="O336" t="s">
        <v>54</v>
      </c>
      <c r="P336" t="s">
        <v>110</v>
      </c>
      <c r="Q336" t="s">
        <v>2085</v>
      </c>
      <c r="R336" t="s">
        <v>594</v>
      </c>
      <c r="S336" s="1" t="s">
        <v>11421</v>
      </c>
      <c r="T336" t="s">
        <v>48</v>
      </c>
      <c r="U336" t="s">
        <v>49</v>
      </c>
      <c r="V336" t="s">
        <v>50</v>
      </c>
      <c r="W336" t="s">
        <v>2086</v>
      </c>
      <c r="X336" s="145">
        <v>20911</v>
      </c>
      <c r="Y336" t="s">
        <v>2087</v>
      </c>
      <c r="Z336"/>
      <c r="AA336"/>
      <c r="AB336" t="s">
        <v>39</v>
      </c>
      <c r="AC336" t="s">
        <v>40</v>
      </c>
      <c r="AD336" t="s">
        <v>41</v>
      </c>
      <c r="AE336"/>
    </row>
    <row r="337" spans="1:31" ht="15" x14ac:dyDescent="0.25">
      <c r="A337" s="1" t="s">
        <v>2088</v>
      </c>
      <c r="B337" t="s">
        <v>28</v>
      </c>
      <c r="C337" t="s">
        <v>29</v>
      </c>
      <c r="D337" t="s">
        <v>30</v>
      </c>
      <c r="E337" t="s">
        <v>31</v>
      </c>
      <c r="F337" t="s">
        <v>1741</v>
      </c>
      <c r="G337" t="s">
        <v>1742</v>
      </c>
      <c r="H337" t="s">
        <v>9756</v>
      </c>
      <c r="I337" t="s">
        <v>1743</v>
      </c>
      <c r="J337" t="s">
        <v>2088</v>
      </c>
      <c r="K337" t="s">
        <v>32</v>
      </c>
      <c r="L337" t="s">
        <v>32</v>
      </c>
      <c r="M337" t="s">
        <v>43</v>
      </c>
      <c r="N337" t="s">
        <v>63</v>
      </c>
      <c r="O337" t="s">
        <v>11422</v>
      </c>
      <c r="P337" t="s">
        <v>2947</v>
      </c>
      <c r="Q337" t="s">
        <v>519</v>
      </c>
      <c r="R337" t="s">
        <v>11423</v>
      </c>
      <c r="S337" s="1" t="s">
        <v>11424</v>
      </c>
      <c r="T337" t="s">
        <v>66</v>
      </c>
      <c r="U337" t="s">
        <v>49</v>
      </c>
      <c r="V337" t="s">
        <v>50</v>
      </c>
      <c r="W337" t="s">
        <v>11425</v>
      </c>
      <c r="X337" s="145">
        <v>25198</v>
      </c>
      <c r="Y337" t="s">
        <v>11426</v>
      </c>
      <c r="Z337" s="145">
        <v>43336</v>
      </c>
      <c r="AA337" s="145">
        <v>43465</v>
      </c>
      <c r="AB337" t="s">
        <v>39</v>
      </c>
      <c r="AC337" t="s">
        <v>68</v>
      </c>
      <c r="AD337" t="s">
        <v>41</v>
      </c>
      <c r="AE337"/>
    </row>
    <row r="338" spans="1:31" ht="15" x14ac:dyDescent="0.25">
      <c r="A338" s="1" t="s">
        <v>2089</v>
      </c>
      <c r="B338" t="s">
        <v>28</v>
      </c>
      <c r="C338" t="s">
        <v>29</v>
      </c>
      <c r="D338" t="s">
        <v>30</v>
      </c>
      <c r="E338" t="s">
        <v>31</v>
      </c>
      <c r="F338" t="s">
        <v>1741</v>
      </c>
      <c r="G338" t="s">
        <v>1742</v>
      </c>
      <c r="H338" t="s">
        <v>9756</v>
      </c>
      <c r="I338" t="s">
        <v>1743</v>
      </c>
      <c r="J338" t="s">
        <v>2089</v>
      </c>
      <c r="K338" t="s">
        <v>32</v>
      </c>
      <c r="L338" t="s">
        <v>32</v>
      </c>
      <c r="M338" t="s">
        <v>43</v>
      </c>
      <c r="N338" t="s">
        <v>44</v>
      </c>
      <c r="O338" t="s">
        <v>54</v>
      </c>
      <c r="P338" t="s">
        <v>64</v>
      </c>
      <c r="Q338" t="s">
        <v>824</v>
      </c>
      <c r="R338" t="s">
        <v>2090</v>
      </c>
      <c r="S338" s="1" t="s">
        <v>11427</v>
      </c>
      <c r="T338" t="s">
        <v>48</v>
      </c>
      <c r="U338" t="s">
        <v>49</v>
      </c>
      <c r="V338" t="s">
        <v>50</v>
      </c>
      <c r="W338" t="s">
        <v>2091</v>
      </c>
      <c r="X338" s="145">
        <v>19600</v>
      </c>
      <c r="Y338" t="s">
        <v>2092</v>
      </c>
      <c r="Z338"/>
      <c r="AA338"/>
      <c r="AB338" t="s">
        <v>39</v>
      </c>
      <c r="AC338" t="s">
        <v>40</v>
      </c>
      <c r="AD338" t="s">
        <v>41</v>
      </c>
      <c r="AE338"/>
    </row>
    <row r="339" spans="1:31" ht="15" x14ac:dyDescent="0.25">
      <c r="A339" s="1" t="s">
        <v>2093</v>
      </c>
      <c r="B339" t="s">
        <v>28</v>
      </c>
      <c r="C339" t="s">
        <v>29</v>
      </c>
      <c r="D339" t="s">
        <v>30</v>
      </c>
      <c r="E339" t="s">
        <v>31</v>
      </c>
      <c r="F339" t="s">
        <v>1741</v>
      </c>
      <c r="G339" t="s">
        <v>1742</v>
      </c>
      <c r="H339" t="s">
        <v>9756</v>
      </c>
      <c r="I339" t="s">
        <v>1743</v>
      </c>
      <c r="J339" t="s">
        <v>2093</v>
      </c>
      <c r="K339" t="s">
        <v>32</v>
      </c>
      <c r="L339" t="s">
        <v>32</v>
      </c>
      <c r="M339" t="s">
        <v>43</v>
      </c>
      <c r="N339" t="s">
        <v>44</v>
      </c>
      <c r="O339" t="s">
        <v>54</v>
      </c>
      <c r="P339" t="s">
        <v>2094</v>
      </c>
      <c r="Q339" t="s">
        <v>115</v>
      </c>
      <c r="R339" t="s">
        <v>2095</v>
      </c>
      <c r="S339" s="1" t="s">
        <v>11428</v>
      </c>
      <c r="T339" t="s">
        <v>61</v>
      </c>
      <c r="U339" t="s">
        <v>49</v>
      </c>
      <c r="V339" t="s">
        <v>50</v>
      </c>
      <c r="W339" t="s">
        <v>2096</v>
      </c>
      <c r="X339" s="145">
        <v>20716</v>
      </c>
      <c r="Y339" t="s">
        <v>2097</v>
      </c>
      <c r="Z339"/>
      <c r="AA339"/>
      <c r="AB339" t="s">
        <v>39</v>
      </c>
      <c r="AC339" t="s">
        <v>40</v>
      </c>
      <c r="AD339" t="s">
        <v>41</v>
      </c>
      <c r="AE339"/>
    </row>
    <row r="340" spans="1:31" ht="15" x14ac:dyDescent="0.25">
      <c r="A340" s="1" t="s">
        <v>2098</v>
      </c>
      <c r="B340" t="s">
        <v>28</v>
      </c>
      <c r="C340" t="s">
        <v>29</v>
      </c>
      <c r="D340" t="s">
        <v>30</v>
      </c>
      <c r="E340" t="s">
        <v>31</v>
      </c>
      <c r="F340" t="s">
        <v>1741</v>
      </c>
      <c r="G340" t="s">
        <v>1742</v>
      </c>
      <c r="H340" t="s">
        <v>9756</v>
      </c>
      <c r="I340" t="s">
        <v>1743</v>
      </c>
      <c r="J340" t="s">
        <v>2098</v>
      </c>
      <c r="K340" t="s">
        <v>32</v>
      </c>
      <c r="L340" t="s">
        <v>32</v>
      </c>
      <c r="M340" t="s">
        <v>43</v>
      </c>
      <c r="N340" t="s">
        <v>44</v>
      </c>
      <c r="O340" t="s">
        <v>54</v>
      </c>
      <c r="P340" t="s">
        <v>334</v>
      </c>
      <c r="Q340" t="s">
        <v>580</v>
      </c>
      <c r="R340" t="s">
        <v>1005</v>
      </c>
      <c r="S340" s="1" t="s">
        <v>11429</v>
      </c>
      <c r="T340" t="s">
        <v>48</v>
      </c>
      <c r="U340" t="s">
        <v>49</v>
      </c>
      <c r="V340" t="s">
        <v>50</v>
      </c>
      <c r="W340" t="s">
        <v>2099</v>
      </c>
      <c r="X340" s="145">
        <v>22128</v>
      </c>
      <c r="Y340" t="s">
        <v>2100</v>
      </c>
      <c r="Z340"/>
      <c r="AA340"/>
      <c r="AB340" t="s">
        <v>39</v>
      </c>
      <c r="AC340" t="s">
        <v>40</v>
      </c>
      <c r="AD340" t="s">
        <v>41</v>
      </c>
      <c r="AE340"/>
    </row>
    <row r="341" spans="1:31" ht="15" x14ac:dyDescent="0.25">
      <c r="A341" s="1" t="s">
        <v>2101</v>
      </c>
      <c r="B341" t="s">
        <v>28</v>
      </c>
      <c r="C341" t="s">
        <v>29</v>
      </c>
      <c r="D341" t="s">
        <v>30</v>
      </c>
      <c r="E341" t="s">
        <v>31</v>
      </c>
      <c r="F341" t="s">
        <v>1741</v>
      </c>
      <c r="G341" t="s">
        <v>1742</v>
      </c>
      <c r="H341" t="s">
        <v>9756</v>
      </c>
      <c r="I341" t="s">
        <v>1743</v>
      </c>
      <c r="J341" t="s">
        <v>2101</v>
      </c>
      <c r="K341" t="s">
        <v>32</v>
      </c>
      <c r="L341" t="s">
        <v>32</v>
      </c>
      <c r="M341" t="s">
        <v>43</v>
      </c>
      <c r="N341" t="s">
        <v>63</v>
      </c>
      <c r="O341" t="s">
        <v>11430</v>
      </c>
      <c r="P341" t="s">
        <v>197</v>
      </c>
      <c r="Q341" t="s">
        <v>183</v>
      </c>
      <c r="R341" t="s">
        <v>1367</v>
      </c>
      <c r="S341" s="1" t="s">
        <v>11431</v>
      </c>
      <c r="T341" t="s">
        <v>66</v>
      </c>
      <c r="U341" t="s">
        <v>49</v>
      </c>
      <c r="V341" t="s">
        <v>50</v>
      </c>
      <c r="W341" t="s">
        <v>11432</v>
      </c>
      <c r="X341" s="145">
        <v>28826</v>
      </c>
      <c r="Y341" t="s">
        <v>11433</v>
      </c>
      <c r="Z341" s="145">
        <v>43388</v>
      </c>
      <c r="AA341" s="145">
        <v>43465</v>
      </c>
      <c r="AB341" t="s">
        <v>310</v>
      </c>
      <c r="AC341" t="s">
        <v>68</v>
      </c>
      <c r="AD341" t="s">
        <v>41</v>
      </c>
      <c r="AE341"/>
    </row>
    <row r="342" spans="1:31" ht="15" x14ac:dyDescent="0.25">
      <c r="A342" s="1" t="s">
        <v>2101</v>
      </c>
      <c r="B342" t="s">
        <v>28</v>
      </c>
      <c r="C342" t="s">
        <v>29</v>
      </c>
      <c r="D342" t="s">
        <v>30</v>
      </c>
      <c r="E342" t="s">
        <v>31</v>
      </c>
      <c r="F342" t="s">
        <v>1741</v>
      </c>
      <c r="G342" t="s">
        <v>1742</v>
      </c>
      <c r="H342" t="s">
        <v>9756</v>
      </c>
      <c r="I342" t="s">
        <v>1743</v>
      </c>
      <c r="J342" t="s">
        <v>2101</v>
      </c>
      <c r="K342" t="s">
        <v>32</v>
      </c>
      <c r="L342" t="s">
        <v>32</v>
      </c>
      <c r="M342" t="s">
        <v>43</v>
      </c>
      <c r="N342" t="s">
        <v>44</v>
      </c>
      <c r="O342" t="s">
        <v>54</v>
      </c>
      <c r="P342" t="s">
        <v>553</v>
      </c>
      <c r="Q342" t="s">
        <v>2106</v>
      </c>
      <c r="R342" t="s">
        <v>2107</v>
      </c>
      <c r="S342" s="1" t="s">
        <v>11434</v>
      </c>
      <c r="T342" t="s">
        <v>37</v>
      </c>
      <c r="U342" t="s">
        <v>49</v>
      </c>
      <c r="V342" t="s">
        <v>840</v>
      </c>
      <c r="W342" t="s">
        <v>2108</v>
      </c>
      <c r="X342" s="145">
        <v>22918</v>
      </c>
      <c r="Y342" t="s">
        <v>2109</v>
      </c>
      <c r="Z342" s="145">
        <v>43384</v>
      </c>
      <c r="AA342" s="145">
        <v>43465</v>
      </c>
      <c r="AB342" t="s">
        <v>39</v>
      </c>
      <c r="AC342" t="s">
        <v>40</v>
      </c>
      <c r="AD342" t="s">
        <v>41</v>
      </c>
      <c r="AE342"/>
    </row>
    <row r="343" spans="1:31" ht="15" x14ac:dyDescent="0.25">
      <c r="A343" s="1" t="s">
        <v>2110</v>
      </c>
      <c r="B343" t="s">
        <v>28</v>
      </c>
      <c r="C343" t="s">
        <v>29</v>
      </c>
      <c r="D343" t="s">
        <v>30</v>
      </c>
      <c r="E343" t="s">
        <v>31</v>
      </c>
      <c r="F343" t="s">
        <v>1741</v>
      </c>
      <c r="G343" t="s">
        <v>1742</v>
      </c>
      <c r="H343" t="s">
        <v>9756</v>
      </c>
      <c r="I343" t="s">
        <v>1743</v>
      </c>
      <c r="J343" t="s">
        <v>2110</v>
      </c>
      <c r="K343" t="s">
        <v>32</v>
      </c>
      <c r="L343" t="s">
        <v>32</v>
      </c>
      <c r="M343" t="s">
        <v>43</v>
      </c>
      <c r="N343" t="s">
        <v>44</v>
      </c>
      <c r="O343" t="s">
        <v>54</v>
      </c>
      <c r="P343" t="s">
        <v>276</v>
      </c>
      <c r="Q343" t="s">
        <v>156</v>
      </c>
      <c r="R343" t="s">
        <v>933</v>
      </c>
      <c r="S343" s="1" t="s">
        <v>11435</v>
      </c>
      <c r="T343" t="s">
        <v>61</v>
      </c>
      <c r="U343" t="s">
        <v>49</v>
      </c>
      <c r="V343" t="s">
        <v>50</v>
      </c>
      <c r="W343" t="s">
        <v>2111</v>
      </c>
      <c r="X343" s="145">
        <v>23290</v>
      </c>
      <c r="Y343" t="s">
        <v>2112</v>
      </c>
      <c r="Z343"/>
      <c r="AA343"/>
      <c r="AB343" t="s">
        <v>39</v>
      </c>
      <c r="AC343" t="s">
        <v>40</v>
      </c>
      <c r="AD343" t="s">
        <v>41</v>
      </c>
      <c r="AE343"/>
    </row>
    <row r="344" spans="1:31" ht="15" x14ac:dyDescent="0.25">
      <c r="A344" s="1" t="s">
        <v>2113</v>
      </c>
      <c r="B344" t="s">
        <v>28</v>
      </c>
      <c r="C344" t="s">
        <v>29</v>
      </c>
      <c r="D344" t="s">
        <v>30</v>
      </c>
      <c r="E344" t="s">
        <v>31</v>
      </c>
      <c r="F344" t="s">
        <v>1741</v>
      </c>
      <c r="G344" t="s">
        <v>1742</v>
      </c>
      <c r="H344" t="s">
        <v>9756</v>
      </c>
      <c r="I344" t="s">
        <v>1743</v>
      </c>
      <c r="J344" t="s">
        <v>2113</v>
      </c>
      <c r="K344" t="s">
        <v>32</v>
      </c>
      <c r="L344" t="s">
        <v>32</v>
      </c>
      <c r="M344" t="s">
        <v>43</v>
      </c>
      <c r="N344" t="s">
        <v>44</v>
      </c>
      <c r="O344" t="s">
        <v>54</v>
      </c>
      <c r="P344" t="s">
        <v>251</v>
      </c>
      <c r="Q344" t="s">
        <v>314</v>
      </c>
      <c r="R344" t="s">
        <v>2114</v>
      </c>
      <c r="S344" s="1" t="s">
        <v>11436</v>
      </c>
      <c r="T344" t="s">
        <v>48</v>
      </c>
      <c r="U344" t="s">
        <v>49</v>
      </c>
      <c r="V344" t="s">
        <v>50</v>
      </c>
      <c r="W344" t="s">
        <v>2115</v>
      </c>
      <c r="X344" s="145">
        <v>21107</v>
      </c>
      <c r="Y344" t="s">
        <v>2116</v>
      </c>
      <c r="Z344"/>
      <c r="AA344"/>
      <c r="AB344" t="s">
        <v>39</v>
      </c>
      <c r="AC344" t="s">
        <v>40</v>
      </c>
      <c r="AD344" t="s">
        <v>41</v>
      </c>
      <c r="AE344"/>
    </row>
    <row r="345" spans="1:31" ht="15" x14ac:dyDescent="0.25">
      <c r="A345" s="1" t="s">
        <v>2117</v>
      </c>
      <c r="B345" t="s">
        <v>28</v>
      </c>
      <c r="C345" t="s">
        <v>29</v>
      </c>
      <c r="D345" t="s">
        <v>30</v>
      </c>
      <c r="E345" t="s">
        <v>31</v>
      </c>
      <c r="F345" t="s">
        <v>1741</v>
      </c>
      <c r="G345" t="s">
        <v>1742</v>
      </c>
      <c r="H345" t="s">
        <v>9756</v>
      </c>
      <c r="I345" t="s">
        <v>1743</v>
      </c>
      <c r="J345" t="s">
        <v>2117</v>
      </c>
      <c r="K345" t="s">
        <v>32</v>
      </c>
      <c r="L345" t="s">
        <v>32</v>
      </c>
      <c r="M345" t="s">
        <v>43</v>
      </c>
      <c r="N345" t="s">
        <v>44</v>
      </c>
      <c r="O345" t="s">
        <v>2122</v>
      </c>
      <c r="P345" t="s">
        <v>154</v>
      </c>
      <c r="Q345" t="s">
        <v>239</v>
      </c>
      <c r="R345" t="s">
        <v>1839</v>
      </c>
      <c r="S345" s="1" t="s">
        <v>11355</v>
      </c>
      <c r="T345" t="s">
        <v>325</v>
      </c>
      <c r="U345" t="s">
        <v>49</v>
      </c>
      <c r="V345" t="s">
        <v>840</v>
      </c>
      <c r="W345" t="s">
        <v>1840</v>
      </c>
      <c r="X345" s="145">
        <v>23784</v>
      </c>
      <c r="Y345" t="s">
        <v>1841</v>
      </c>
      <c r="Z345" s="145">
        <v>43160</v>
      </c>
      <c r="AA345" s="145">
        <v>43465</v>
      </c>
      <c r="AB345" t="s">
        <v>39</v>
      </c>
      <c r="AC345" t="s">
        <v>40</v>
      </c>
      <c r="AD345" t="s">
        <v>41</v>
      </c>
      <c r="AE345"/>
    </row>
    <row r="346" spans="1:31" ht="15" x14ac:dyDescent="0.25">
      <c r="A346" s="1" t="s">
        <v>2117</v>
      </c>
      <c r="B346" t="s">
        <v>28</v>
      </c>
      <c r="C346" t="s">
        <v>29</v>
      </c>
      <c r="D346" t="s">
        <v>30</v>
      </c>
      <c r="E346" t="s">
        <v>31</v>
      </c>
      <c r="F346" t="s">
        <v>1741</v>
      </c>
      <c r="G346" t="s">
        <v>1742</v>
      </c>
      <c r="H346" t="s">
        <v>9756</v>
      </c>
      <c r="I346" t="s">
        <v>1743</v>
      </c>
      <c r="J346" t="s">
        <v>2117</v>
      </c>
      <c r="K346" t="s">
        <v>32</v>
      </c>
      <c r="L346" t="s">
        <v>32</v>
      </c>
      <c r="M346" t="s">
        <v>43</v>
      </c>
      <c r="N346" t="s">
        <v>63</v>
      </c>
      <c r="O346" t="s">
        <v>2118</v>
      </c>
      <c r="P346" t="s">
        <v>156</v>
      </c>
      <c r="Q346" t="s">
        <v>327</v>
      </c>
      <c r="R346" t="s">
        <v>9832</v>
      </c>
      <c r="S346" s="1" t="s">
        <v>11437</v>
      </c>
      <c r="T346" t="s">
        <v>325</v>
      </c>
      <c r="U346" t="s">
        <v>49</v>
      </c>
      <c r="V346" t="s">
        <v>50</v>
      </c>
      <c r="W346" t="s">
        <v>9833</v>
      </c>
      <c r="X346" s="145">
        <v>30292</v>
      </c>
      <c r="Y346" t="s">
        <v>9834</v>
      </c>
      <c r="Z346" s="145">
        <v>43160</v>
      </c>
      <c r="AA346" s="145">
        <v>43465</v>
      </c>
      <c r="AB346" t="s">
        <v>310</v>
      </c>
      <c r="AC346" t="s">
        <v>68</v>
      </c>
      <c r="AD346" t="s">
        <v>41</v>
      </c>
      <c r="AE346"/>
    </row>
    <row r="347" spans="1:31" ht="15" x14ac:dyDescent="0.25">
      <c r="A347" s="1" t="s">
        <v>2123</v>
      </c>
      <c r="B347" t="s">
        <v>28</v>
      </c>
      <c r="C347" t="s">
        <v>29</v>
      </c>
      <c r="D347" t="s">
        <v>30</v>
      </c>
      <c r="E347" t="s">
        <v>31</v>
      </c>
      <c r="F347" t="s">
        <v>1741</v>
      </c>
      <c r="G347" t="s">
        <v>1742</v>
      </c>
      <c r="H347" t="s">
        <v>9756</v>
      </c>
      <c r="I347" t="s">
        <v>1743</v>
      </c>
      <c r="J347" t="s">
        <v>2123</v>
      </c>
      <c r="K347" t="s">
        <v>32</v>
      </c>
      <c r="L347" t="s">
        <v>32</v>
      </c>
      <c r="M347" t="s">
        <v>43</v>
      </c>
      <c r="N347" t="s">
        <v>44</v>
      </c>
      <c r="O347" t="s">
        <v>54</v>
      </c>
      <c r="P347" t="s">
        <v>134</v>
      </c>
      <c r="Q347" t="s">
        <v>70</v>
      </c>
      <c r="R347" t="s">
        <v>2124</v>
      </c>
      <c r="S347" s="1" t="s">
        <v>11438</v>
      </c>
      <c r="T347" t="s">
        <v>48</v>
      </c>
      <c r="U347" t="s">
        <v>49</v>
      </c>
      <c r="V347" t="s">
        <v>50</v>
      </c>
      <c r="W347" t="s">
        <v>2125</v>
      </c>
      <c r="X347" s="145">
        <v>24714</v>
      </c>
      <c r="Y347" t="s">
        <v>2126</v>
      </c>
      <c r="Z347"/>
      <c r="AA347"/>
      <c r="AB347" t="s">
        <v>39</v>
      </c>
      <c r="AC347" t="s">
        <v>40</v>
      </c>
      <c r="AD347" t="s">
        <v>41</v>
      </c>
      <c r="AE347"/>
    </row>
    <row r="348" spans="1:31" ht="15" x14ac:dyDescent="0.25">
      <c r="A348" s="1" t="s">
        <v>2127</v>
      </c>
      <c r="B348" t="s">
        <v>28</v>
      </c>
      <c r="C348" t="s">
        <v>29</v>
      </c>
      <c r="D348" t="s">
        <v>30</v>
      </c>
      <c r="E348" t="s">
        <v>31</v>
      </c>
      <c r="F348" t="s">
        <v>1741</v>
      </c>
      <c r="G348" t="s">
        <v>1742</v>
      </c>
      <c r="H348" t="s">
        <v>9756</v>
      </c>
      <c r="I348" t="s">
        <v>1743</v>
      </c>
      <c r="J348" t="s">
        <v>2127</v>
      </c>
      <c r="K348" t="s">
        <v>32</v>
      </c>
      <c r="L348" t="s">
        <v>32</v>
      </c>
      <c r="M348" t="s">
        <v>43</v>
      </c>
      <c r="N348" t="s">
        <v>44</v>
      </c>
      <c r="O348" t="s">
        <v>1016</v>
      </c>
      <c r="P348" t="s">
        <v>109</v>
      </c>
      <c r="Q348" t="s">
        <v>70</v>
      </c>
      <c r="R348" t="s">
        <v>2128</v>
      </c>
      <c r="S348" s="1" t="s">
        <v>11439</v>
      </c>
      <c r="T348" t="s">
        <v>66</v>
      </c>
      <c r="U348" t="s">
        <v>49</v>
      </c>
      <c r="V348" t="s">
        <v>50</v>
      </c>
      <c r="W348" t="s">
        <v>2129</v>
      </c>
      <c r="X348" s="145">
        <v>26142</v>
      </c>
      <c r="Y348" t="s">
        <v>2130</v>
      </c>
      <c r="Z348" s="145">
        <v>42170</v>
      </c>
      <c r="AA348" s="145">
        <v>42369</v>
      </c>
      <c r="AB348" t="s">
        <v>39</v>
      </c>
      <c r="AC348" t="s">
        <v>40</v>
      </c>
      <c r="AD348" t="s">
        <v>41</v>
      </c>
      <c r="AE348"/>
    </row>
    <row r="349" spans="1:31" ht="15" x14ac:dyDescent="0.25">
      <c r="A349" s="1" t="s">
        <v>2131</v>
      </c>
      <c r="B349" t="s">
        <v>28</v>
      </c>
      <c r="C349" t="s">
        <v>29</v>
      </c>
      <c r="D349" t="s">
        <v>30</v>
      </c>
      <c r="E349" t="s">
        <v>31</v>
      </c>
      <c r="F349" t="s">
        <v>1741</v>
      </c>
      <c r="G349" t="s">
        <v>1742</v>
      </c>
      <c r="H349" t="s">
        <v>9756</v>
      </c>
      <c r="I349" t="s">
        <v>1743</v>
      </c>
      <c r="J349" t="s">
        <v>2131</v>
      </c>
      <c r="K349" t="s">
        <v>32</v>
      </c>
      <c r="L349" t="s">
        <v>32</v>
      </c>
      <c r="M349" t="s">
        <v>43</v>
      </c>
      <c r="N349" t="s">
        <v>63</v>
      </c>
      <c r="O349" t="s">
        <v>11440</v>
      </c>
      <c r="P349" t="s">
        <v>428</v>
      </c>
      <c r="Q349" t="s">
        <v>78</v>
      </c>
      <c r="R349" t="s">
        <v>11441</v>
      </c>
      <c r="S349" s="1" t="s">
        <v>11442</v>
      </c>
      <c r="T349" t="s">
        <v>66</v>
      </c>
      <c r="U349" t="s">
        <v>49</v>
      </c>
      <c r="V349" t="s">
        <v>50</v>
      </c>
      <c r="W349" t="s">
        <v>11443</v>
      </c>
      <c r="X349" s="145">
        <v>28254</v>
      </c>
      <c r="Y349" t="s">
        <v>11444</v>
      </c>
      <c r="Z349" s="145">
        <v>43415</v>
      </c>
      <c r="AA349" s="145">
        <v>43456</v>
      </c>
      <c r="AB349" t="s">
        <v>310</v>
      </c>
      <c r="AC349" t="s">
        <v>68</v>
      </c>
      <c r="AD349" t="s">
        <v>41</v>
      </c>
      <c r="AE349"/>
    </row>
    <row r="350" spans="1:31" ht="15" x14ac:dyDescent="0.25">
      <c r="A350" s="1" t="s">
        <v>2131</v>
      </c>
      <c r="B350" t="s">
        <v>28</v>
      </c>
      <c r="C350" t="s">
        <v>29</v>
      </c>
      <c r="D350" t="s">
        <v>30</v>
      </c>
      <c r="E350" t="s">
        <v>31</v>
      </c>
      <c r="F350" t="s">
        <v>1741</v>
      </c>
      <c r="G350" t="s">
        <v>1742</v>
      </c>
      <c r="H350" t="s">
        <v>9756</v>
      </c>
      <c r="I350" t="s">
        <v>1743</v>
      </c>
      <c r="J350" t="s">
        <v>2131</v>
      </c>
      <c r="K350" t="s">
        <v>32</v>
      </c>
      <c r="L350" t="s">
        <v>32</v>
      </c>
      <c r="M350" t="s">
        <v>43</v>
      </c>
      <c r="N350" t="s">
        <v>44</v>
      </c>
      <c r="O350" t="s">
        <v>54</v>
      </c>
      <c r="P350" t="s">
        <v>2132</v>
      </c>
      <c r="Q350" t="s">
        <v>609</v>
      </c>
      <c r="R350" t="s">
        <v>2133</v>
      </c>
      <c r="S350" s="1" t="s">
        <v>11445</v>
      </c>
      <c r="T350" t="s">
        <v>325</v>
      </c>
      <c r="U350" t="s">
        <v>49</v>
      </c>
      <c r="V350" t="s">
        <v>311</v>
      </c>
      <c r="W350" t="s">
        <v>2134</v>
      </c>
      <c r="X350" s="145">
        <v>23728</v>
      </c>
      <c r="Y350" t="s">
        <v>2135</v>
      </c>
      <c r="Z350" s="145">
        <v>43415</v>
      </c>
      <c r="AA350" s="145">
        <v>43456</v>
      </c>
      <c r="AB350" t="s">
        <v>39</v>
      </c>
      <c r="AC350" t="s">
        <v>40</v>
      </c>
      <c r="AD350" t="s">
        <v>41</v>
      </c>
      <c r="AE350"/>
    </row>
    <row r="351" spans="1:31" ht="15" x14ac:dyDescent="0.25">
      <c r="A351" s="1" t="s">
        <v>2136</v>
      </c>
      <c r="B351" t="s">
        <v>28</v>
      </c>
      <c r="C351" t="s">
        <v>29</v>
      </c>
      <c r="D351" t="s">
        <v>30</v>
      </c>
      <c r="E351" t="s">
        <v>31</v>
      </c>
      <c r="F351" t="s">
        <v>1741</v>
      </c>
      <c r="G351" t="s">
        <v>1742</v>
      </c>
      <c r="H351" t="s">
        <v>9756</v>
      </c>
      <c r="I351" t="s">
        <v>1743</v>
      </c>
      <c r="J351" t="s">
        <v>2136</v>
      </c>
      <c r="K351" t="s">
        <v>32</v>
      </c>
      <c r="L351" t="s">
        <v>32</v>
      </c>
      <c r="M351" t="s">
        <v>43</v>
      </c>
      <c r="N351" t="s">
        <v>44</v>
      </c>
      <c r="O351" t="s">
        <v>54</v>
      </c>
      <c r="P351" t="s">
        <v>2137</v>
      </c>
      <c r="Q351" t="s">
        <v>235</v>
      </c>
      <c r="R351" t="s">
        <v>790</v>
      </c>
      <c r="S351" s="1" t="s">
        <v>11446</v>
      </c>
      <c r="T351" t="s">
        <v>48</v>
      </c>
      <c r="U351" t="s">
        <v>49</v>
      </c>
      <c r="V351" t="s">
        <v>50</v>
      </c>
      <c r="W351" t="s">
        <v>2138</v>
      </c>
      <c r="X351" s="145">
        <v>21169</v>
      </c>
      <c r="Y351" t="s">
        <v>2139</v>
      </c>
      <c r="Z351"/>
      <c r="AA351"/>
      <c r="AB351" t="s">
        <v>39</v>
      </c>
      <c r="AC351" t="s">
        <v>40</v>
      </c>
      <c r="AD351" t="s">
        <v>41</v>
      </c>
      <c r="AE351"/>
    </row>
    <row r="352" spans="1:31" ht="15" x14ac:dyDescent="0.25">
      <c r="A352" s="1" t="s">
        <v>2140</v>
      </c>
      <c r="B352" t="s">
        <v>28</v>
      </c>
      <c r="C352" t="s">
        <v>29</v>
      </c>
      <c r="D352" t="s">
        <v>30</v>
      </c>
      <c r="E352" t="s">
        <v>31</v>
      </c>
      <c r="F352" t="s">
        <v>1741</v>
      </c>
      <c r="G352" t="s">
        <v>1742</v>
      </c>
      <c r="H352" t="s">
        <v>9756</v>
      </c>
      <c r="I352" t="s">
        <v>1743</v>
      </c>
      <c r="J352" t="s">
        <v>2140</v>
      </c>
      <c r="K352" t="s">
        <v>32</v>
      </c>
      <c r="L352" t="s">
        <v>32</v>
      </c>
      <c r="M352" t="s">
        <v>43</v>
      </c>
      <c r="N352" t="s">
        <v>63</v>
      </c>
      <c r="O352" t="s">
        <v>2141</v>
      </c>
      <c r="P352" t="s">
        <v>257</v>
      </c>
      <c r="Q352" t="s">
        <v>394</v>
      </c>
      <c r="R352" t="s">
        <v>830</v>
      </c>
      <c r="S352" s="1" t="s">
        <v>11447</v>
      </c>
      <c r="T352" t="s">
        <v>66</v>
      </c>
      <c r="U352" t="s">
        <v>49</v>
      </c>
      <c r="V352" t="s">
        <v>50</v>
      </c>
      <c r="W352" t="s">
        <v>4796</v>
      </c>
      <c r="X352" s="145">
        <v>28500</v>
      </c>
      <c r="Y352" t="s">
        <v>4797</v>
      </c>
      <c r="Z352" s="145">
        <v>43160</v>
      </c>
      <c r="AA352" s="145">
        <v>43465</v>
      </c>
      <c r="AB352" t="s">
        <v>310</v>
      </c>
      <c r="AC352" t="s">
        <v>68</v>
      </c>
      <c r="AD352" t="s">
        <v>41</v>
      </c>
      <c r="AE352"/>
    </row>
    <row r="353" spans="1:31" ht="15" x14ac:dyDescent="0.25">
      <c r="A353" s="1" t="s">
        <v>2140</v>
      </c>
      <c r="B353" t="s">
        <v>28</v>
      </c>
      <c r="C353" t="s">
        <v>29</v>
      </c>
      <c r="D353" t="s">
        <v>30</v>
      </c>
      <c r="E353" t="s">
        <v>31</v>
      </c>
      <c r="F353" t="s">
        <v>1741</v>
      </c>
      <c r="G353" t="s">
        <v>1742</v>
      </c>
      <c r="H353" t="s">
        <v>9756</v>
      </c>
      <c r="I353" t="s">
        <v>1743</v>
      </c>
      <c r="J353" t="s">
        <v>2140</v>
      </c>
      <c r="K353" t="s">
        <v>32</v>
      </c>
      <c r="L353" t="s">
        <v>32</v>
      </c>
      <c r="M353" t="s">
        <v>43</v>
      </c>
      <c r="N353" t="s">
        <v>44</v>
      </c>
      <c r="O353" t="s">
        <v>54</v>
      </c>
      <c r="P353" t="s">
        <v>918</v>
      </c>
      <c r="Q353" t="s">
        <v>720</v>
      </c>
      <c r="R353" t="s">
        <v>1855</v>
      </c>
      <c r="S353" s="1" t="s">
        <v>11361</v>
      </c>
      <c r="T353" t="s">
        <v>61</v>
      </c>
      <c r="U353" t="s">
        <v>49</v>
      </c>
      <c r="V353" t="s">
        <v>840</v>
      </c>
      <c r="W353" t="s">
        <v>1856</v>
      </c>
      <c r="X353" s="145">
        <v>23411</v>
      </c>
      <c r="Y353" t="s">
        <v>1857</v>
      </c>
      <c r="Z353" s="145">
        <v>43160</v>
      </c>
      <c r="AA353" s="145">
        <v>43465</v>
      </c>
      <c r="AB353" t="s">
        <v>39</v>
      </c>
      <c r="AC353" t="s">
        <v>40</v>
      </c>
      <c r="AD353" t="s">
        <v>41</v>
      </c>
      <c r="AE353"/>
    </row>
    <row r="354" spans="1:31" ht="15" x14ac:dyDescent="0.25">
      <c r="A354" s="1" t="s">
        <v>2144</v>
      </c>
      <c r="B354" t="s">
        <v>28</v>
      </c>
      <c r="C354" t="s">
        <v>29</v>
      </c>
      <c r="D354" t="s">
        <v>30</v>
      </c>
      <c r="E354" t="s">
        <v>31</v>
      </c>
      <c r="F354" t="s">
        <v>1741</v>
      </c>
      <c r="G354" t="s">
        <v>1742</v>
      </c>
      <c r="H354" t="s">
        <v>9756</v>
      </c>
      <c r="I354" t="s">
        <v>1743</v>
      </c>
      <c r="J354" t="s">
        <v>2144</v>
      </c>
      <c r="K354" t="s">
        <v>32</v>
      </c>
      <c r="L354" t="s">
        <v>32</v>
      </c>
      <c r="M354" t="s">
        <v>43</v>
      </c>
      <c r="N354" t="s">
        <v>44</v>
      </c>
      <c r="O354" t="s">
        <v>54</v>
      </c>
      <c r="P354" t="s">
        <v>78</v>
      </c>
      <c r="Q354" t="s">
        <v>79</v>
      </c>
      <c r="R354" t="s">
        <v>2145</v>
      </c>
      <c r="S354" s="1" t="s">
        <v>11448</v>
      </c>
      <c r="T354" t="s">
        <v>48</v>
      </c>
      <c r="U354" t="s">
        <v>49</v>
      </c>
      <c r="V354" t="s">
        <v>50</v>
      </c>
      <c r="W354" t="s">
        <v>2146</v>
      </c>
      <c r="X354" s="145">
        <v>20608</v>
      </c>
      <c r="Y354" t="s">
        <v>2147</v>
      </c>
      <c r="Z354"/>
      <c r="AA354"/>
      <c r="AB354" t="s">
        <v>39</v>
      </c>
      <c r="AC354" t="s">
        <v>40</v>
      </c>
      <c r="AD354" t="s">
        <v>41</v>
      </c>
      <c r="AE354"/>
    </row>
    <row r="355" spans="1:31" ht="15" x14ac:dyDescent="0.25">
      <c r="A355" s="1" t="s">
        <v>2148</v>
      </c>
      <c r="B355" t="s">
        <v>28</v>
      </c>
      <c r="C355" t="s">
        <v>29</v>
      </c>
      <c r="D355" t="s">
        <v>30</v>
      </c>
      <c r="E355" t="s">
        <v>31</v>
      </c>
      <c r="F355" t="s">
        <v>1741</v>
      </c>
      <c r="G355" t="s">
        <v>1742</v>
      </c>
      <c r="H355" t="s">
        <v>9756</v>
      </c>
      <c r="I355" t="s">
        <v>1743</v>
      </c>
      <c r="J355" t="s">
        <v>2148</v>
      </c>
      <c r="K355" t="s">
        <v>32</v>
      </c>
      <c r="L355" t="s">
        <v>32</v>
      </c>
      <c r="M355" t="s">
        <v>43</v>
      </c>
      <c r="N355" t="s">
        <v>63</v>
      </c>
      <c r="O355" t="s">
        <v>2149</v>
      </c>
      <c r="P355" t="s">
        <v>78</v>
      </c>
      <c r="Q355" t="s">
        <v>1381</v>
      </c>
      <c r="R355" t="s">
        <v>702</v>
      </c>
      <c r="S355" s="1" t="s">
        <v>11449</v>
      </c>
      <c r="T355" t="s">
        <v>66</v>
      </c>
      <c r="U355" t="s">
        <v>49</v>
      </c>
      <c r="V355" t="s">
        <v>50</v>
      </c>
      <c r="W355" t="s">
        <v>1382</v>
      </c>
      <c r="X355" s="145">
        <v>27638</v>
      </c>
      <c r="Y355" t="s">
        <v>1383</v>
      </c>
      <c r="Z355" s="145">
        <v>43160</v>
      </c>
      <c r="AA355" s="145">
        <v>43465</v>
      </c>
      <c r="AB355" t="s">
        <v>310</v>
      </c>
      <c r="AC355" t="s">
        <v>68</v>
      </c>
      <c r="AD355" t="s">
        <v>41</v>
      </c>
      <c r="AE355"/>
    </row>
    <row r="356" spans="1:31" ht="15" x14ac:dyDescent="0.25">
      <c r="A356" s="1" t="s">
        <v>2148</v>
      </c>
      <c r="B356" t="s">
        <v>28</v>
      </c>
      <c r="C356" t="s">
        <v>29</v>
      </c>
      <c r="D356" t="s">
        <v>30</v>
      </c>
      <c r="E356" t="s">
        <v>31</v>
      </c>
      <c r="F356" t="s">
        <v>1741</v>
      </c>
      <c r="G356" t="s">
        <v>1742</v>
      </c>
      <c r="H356" t="s">
        <v>9756</v>
      </c>
      <c r="I356" t="s">
        <v>1743</v>
      </c>
      <c r="J356" t="s">
        <v>2148</v>
      </c>
      <c r="K356" t="s">
        <v>32</v>
      </c>
      <c r="L356" t="s">
        <v>32</v>
      </c>
      <c r="M356" t="s">
        <v>43</v>
      </c>
      <c r="N356" t="s">
        <v>44</v>
      </c>
      <c r="O356" t="s">
        <v>54</v>
      </c>
      <c r="P356" t="s">
        <v>509</v>
      </c>
      <c r="Q356" t="s">
        <v>1888</v>
      </c>
      <c r="R356" t="s">
        <v>1889</v>
      </c>
      <c r="S356" s="1" t="s">
        <v>11367</v>
      </c>
      <c r="T356" t="s">
        <v>48</v>
      </c>
      <c r="U356" t="s">
        <v>49</v>
      </c>
      <c r="V356" t="s">
        <v>840</v>
      </c>
      <c r="W356" t="s">
        <v>1890</v>
      </c>
      <c r="X356" s="145">
        <v>23456</v>
      </c>
      <c r="Y356" t="s">
        <v>1891</v>
      </c>
      <c r="Z356" s="145">
        <v>43160</v>
      </c>
      <c r="AA356" s="145">
        <v>43465</v>
      </c>
      <c r="AB356" t="s">
        <v>39</v>
      </c>
      <c r="AC356" t="s">
        <v>40</v>
      </c>
      <c r="AD356" t="s">
        <v>41</v>
      </c>
      <c r="AE356"/>
    </row>
    <row r="357" spans="1:31" ht="15" x14ac:dyDescent="0.25">
      <c r="A357" s="1" t="s">
        <v>2152</v>
      </c>
      <c r="B357" t="s">
        <v>28</v>
      </c>
      <c r="C357" t="s">
        <v>29</v>
      </c>
      <c r="D357" t="s">
        <v>30</v>
      </c>
      <c r="E357" t="s">
        <v>31</v>
      </c>
      <c r="F357" t="s">
        <v>1741</v>
      </c>
      <c r="G357" t="s">
        <v>1742</v>
      </c>
      <c r="H357" t="s">
        <v>9756</v>
      </c>
      <c r="I357" t="s">
        <v>1743</v>
      </c>
      <c r="J357" t="s">
        <v>2152</v>
      </c>
      <c r="K357" t="s">
        <v>32</v>
      </c>
      <c r="L357" t="s">
        <v>32</v>
      </c>
      <c r="M357" t="s">
        <v>43</v>
      </c>
      <c r="N357" t="s">
        <v>44</v>
      </c>
      <c r="O357" t="s">
        <v>54</v>
      </c>
      <c r="P357" t="s">
        <v>78</v>
      </c>
      <c r="Q357" t="s">
        <v>78</v>
      </c>
      <c r="R357" t="s">
        <v>2153</v>
      </c>
      <c r="S357" s="1" t="s">
        <v>11450</v>
      </c>
      <c r="T357" t="s">
        <v>48</v>
      </c>
      <c r="U357" t="s">
        <v>49</v>
      </c>
      <c r="V357" t="s">
        <v>50</v>
      </c>
      <c r="W357" t="s">
        <v>2154</v>
      </c>
      <c r="X357" s="145">
        <v>24417</v>
      </c>
      <c r="Y357" t="s">
        <v>2155</v>
      </c>
      <c r="Z357"/>
      <c r="AA357"/>
      <c r="AB357" t="s">
        <v>39</v>
      </c>
      <c r="AC357" t="s">
        <v>40</v>
      </c>
      <c r="AD357" t="s">
        <v>41</v>
      </c>
      <c r="AE357"/>
    </row>
    <row r="358" spans="1:31" ht="15" x14ac:dyDescent="0.25">
      <c r="A358" s="1" t="s">
        <v>2156</v>
      </c>
      <c r="B358" t="s">
        <v>28</v>
      </c>
      <c r="C358" t="s">
        <v>29</v>
      </c>
      <c r="D358" t="s">
        <v>30</v>
      </c>
      <c r="E358" t="s">
        <v>31</v>
      </c>
      <c r="F358" t="s">
        <v>1741</v>
      </c>
      <c r="G358" t="s">
        <v>1742</v>
      </c>
      <c r="H358" t="s">
        <v>9756</v>
      </c>
      <c r="I358" t="s">
        <v>1743</v>
      </c>
      <c r="J358" t="s">
        <v>2156</v>
      </c>
      <c r="K358" t="s">
        <v>32</v>
      </c>
      <c r="L358" t="s">
        <v>32</v>
      </c>
      <c r="M358" t="s">
        <v>43</v>
      </c>
      <c r="N358" t="s">
        <v>63</v>
      </c>
      <c r="O358" t="s">
        <v>2157</v>
      </c>
      <c r="P358" t="s">
        <v>384</v>
      </c>
      <c r="Q358" t="s">
        <v>1115</v>
      </c>
      <c r="R358" t="s">
        <v>515</v>
      </c>
      <c r="S358" s="1" t="s">
        <v>11451</v>
      </c>
      <c r="T358" t="s">
        <v>66</v>
      </c>
      <c r="U358" t="s">
        <v>49</v>
      </c>
      <c r="V358" t="s">
        <v>108</v>
      </c>
      <c r="W358" t="s">
        <v>1116</v>
      </c>
      <c r="X358" s="145">
        <v>28754</v>
      </c>
      <c r="Y358" t="s">
        <v>1117</v>
      </c>
      <c r="Z358" s="145">
        <v>43160</v>
      </c>
      <c r="AA358" s="145">
        <v>43465</v>
      </c>
      <c r="AB358" t="s">
        <v>39</v>
      </c>
      <c r="AC358" t="s">
        <v>68</v>
      </c>
      <c r="AD358" t="s">
        <v>41</v>
      </c>
      <c r="AE358"/>
    </row>
    <row r="359" spans="1:31" ht="15" x14ac:dyDescent="0.25">
      <c r="A359" s="1" t="s">
        <v>2158</v>
      </c>
      <c r="B359" t="s">
        <v>28</v>
      </c>
      <c r="C359" t="s">
        <v>29</v>
      </c>
      <c r="D359" t="s">
        <v>30</v>
      </c>
      <c r="E359" t="s">
        <v>31</v>
      </c>
      <c r="F359" t="s">
        <v>1741</v>
      </c>
      <c r="G359" t="s">
        <v>1742</v>
      </c>
      <c r="H359" t="s">
        <v>9756</v>
      </c>
      <c r="I359" t="s">
        <v>1743</v>
      </c>
      <c r="J359" t="s">
        <v>2158</v>
      </c>
      <c r="K359" t="s">
        <v>32</v>
      </c>
      <c r="L359" t="s">
        <v>32</v>
      </c>
      <c r="M359" t="s">
        <v>43</v>
      </c>
      <c r="N359" t="s">
        <v>44</v>
      </c>
      <c r="O359" t="s">
        <v>54</v>
      </c>
      <c r="P359" t="s">
        <v>381</v>
      </c>
      <c r="Q359" t="s">
        <v>348</v>
      </c>
      <c r="R359" t="s">
        <v>2159</v>
      </c>
      <c r="S359" s="1" t="s">
        <v>11452</v>
      </c>
      <c r="T359" t="s">
        <v>61</v>
      </c>
      <c r="U359" t="s">
        <v>49</v>
      </c>
      <c r="V359" t="s">
        <v>50</v>
      </c>
      <c r="W359" t="s">
        <v>2160</v>
      </c>
      <c r="X359" s="145">
        <v>26947</v>
      </c>
      <c r="Y359" t="s">
        <v>2161</v>
      </c>
      <c r="Z359"/>
      <c r="AA359"/>
      <c r="AB359" t="s">
        <v>39</v>
      </c>
      <c r="AC359" t="s">
        <v>40</v>
      </c>
      <c r="AD359" t="s">
        <v>41</v>
      </c>
      <c r="AE359"/>
    </row>
    <row r="360" spans="1:31" ht="15" x14ac:dyDescent="0.25">
      <c r="A360" s="1" t="s">
        <v>2162</v>
      </c>
      <c r="B360" t="s">
        <v>28</v>
      </c>
      <c r="C360" t="s">
        <v>29</v>
      </c>
      <c r="D360" t="s">
        <v>30</v>
      </c>
      <c r="E360" t="s">
        <v>31</v>
      </c>
      <c r="F360" t="s">
        <v>1741</v>
      </c>
      <c r="G360" t="s">
        <v>1742</v>
      </c>
      <c r="H360" t="s">
        <v>9756</v>
      </c>
      <c r="I360" t="s">
        <v>1743</v>
      </c>
      <c r="J360" t="s">
        <v>2162</v>
      </c>
      <c r="K360" t="s">
        <v>32</v>
      </c>
      <c r="L360" t="s">
        <v>32</v>
      </c>
      <c r="M360" t="s">
        <v>43</v>
      </c>
      <c r="N360" t="s">
        <v>63</v>
      </c>
      <c r="O360" t="s">
        <v>9835</v>
      </c>
      <c r="P360" t="s">
        <v>7281</v>
      </c>
      <c r="Q360" t="s">
        <v>78</v>
      </c>
      <c r="R360" t="s">
        <v>9836</v>
      </c>
      <c r="S360" s="1" t="s">
        <v>11453</v>
      </c>
      <c r="T360" t="s">
        <v>66</v>
      </c>
      <c r="U360" t="s">
        <v>49</v>
      </c>
      <c r="V360" t="s">
        <v>50</v>
      </c>
      <c r="W360" t="s">
        <v>9837</v>
      </c>
      <c r="X360" s="145">
        <v>30189</v>
      </c>
      <c r="Y360" t="s">
        <v>9838</v>
      </c>
      <c r="Z360" s="145">
        <v>43160</v>
      </c>
      <c r="AA360" s="145">
        <v>43465</v>
      </c>
      <c r="AB360" t="s">
        <v>310</v>
      </c>
      <c r="AC360" t="s">
        <v>68</v>
      </c>
      <c r="AD360" t="s">
        <v>41</v>
      </c>
      <c r="AE360"/>
    </row>
    <row r="361" spans="1:31" ht="15" x14ac:dyDescent="0.25">
      <c r="A361" s="1" t="s">
        <v>2162</v>
      </c>
      <c r="B361" t="s">
        <v>28</v>
      </c>
      <c r="C361" t="s">
        <v>29</v>
      </c>
      <c r="D361" t="s">
        <v>30</v>
      </c>
      <c r="E361" t="s">
        <v>31</v>
      </c>
      <c r="F361" t="s">
        <v>1741</v>
      </c>
      <c r="G361" t="s">
        <v>1742</v>
      </c>
      <c r="H361" t="s">
        <v>9756</v>
      </c>
      <c r="I361" t="s">
        <v>1743</v>
      </c>
      <c r="J361" t="s">
        <v>2162</v>
      </c>
      <c r="K361" t="s">
        <v>32</v>
      </c>
      <c r="L361" t="s">
        <v>32</v>
      </c>
      <c r="M361" t="s">
        <v>43</v>
      </c>
      <c r="N361" t="s">
        <v>44</v>
      </c>
      <c r="O361" t="s">
        <v>54</v>
      </c>
      <c r="P361" t="s">
        <v>679</v>
      </c>
      <c r="Q361" t="s">
        <v>197</v>
      </c>
      <c r="R361" t="s">
        <v>727</v>
      </c>
      <c r="S361" s="1" t="s">
        <v>11360</v>
      </c>
      <c r="T361" t="s">
        <v>48</v>
      </c>
      <c r="U361" t="s">
        <v>49</v>
      </c>
      <c r="V361" t="s">
        <v>840</v>
      </c>
      <c r="W361" t="s">
        <v>2163</v>
      </c>
      <c r="X361" s="145">
        <v>20751</v>
      </c>
      <c r="Y361" t="s">
        <v>2164</v>
      </c>
      <c r="Z361" s="145">
        <v>43160</v>
      </c>
      <c r="AA361" s="145">
        <v>43465</v>
      </c>
      <c r="AB361" t="s">
        <v>39</v>
      </c>
      <c r="AC361" t="s">
        <v>40</v>
      </c>
      <c r="AD361" t="s">
        <v>41</v>
      </c>
      <c r="AE361"/>
    </row>
    <row r="362" spans="1:31" ht="15" x14ac:dyDescent="0.25">
      <c r="A362" s="1" t="s">
        <v>2165</v>
      </c>
      <c r="B362" t="s">
        <v>28</v>
      </c>
      <c r="C362" t="s">
        <v>29</v>
      </c>
      <c r="D362" t="s">
        <v>30</v>
      </c>
      <c r="E362" t="s">
        <v>31</v>
      </c>
      <c r="F362" t="s">
        <v>1741</v>
      </c>
      <c r="G362" t="s">
        <v>1742</v>
      </c>
      <c r="H362" t="s">
        <v>9756</v>
      </c>
      <c r="I362" t="s">
        <v>1743</v>
      </c>
      <c r="J362" t="s">
        <v>2165</v>
      </c>
      <c r="K362" t="s">
        <v>32</v>
      </c>
      <c r="L362" t="s">
        <v>32</v>
      </c>
      <c r="M362" t="s">
        <v>43</v>
      </c>
      <c r="N362" t="s">
        <v>63</v>
      </c>
      <c r="O362" t="s">
        <v>9839</v>
      </c>
      <c r="P362" t="s">
        <v>2287</v>
      </c>
      <c r="Q362" t="s">
        <v>567</v>
      </c>
      <c r="R362" t="s">
        <v>11454</v>
      </c>
      <c r="S362" s="1" t="s">
        <v>11455</v>
      </c>
      <c r="T362" t="s">
        <v>66</v>
      </c>
      <c r="U362" t="s">
        <v>49</v>
      </c>
      <c r="V362" t="s">
        <v>50</v>
      </c>
      <c r="W362" t="s">
        <v>11456</v>
      </c>
      <c r="X362" s="145">
        <v>25719</v>
      </c>
      <c r="Y362" t="s">
        <v>11457</v>
      </c>
      <c r="Z362" s="145">
        <v>43367</v>
      </c>
      <c r="AA362" s="145">
        <v>43434</v>
      </c>
      <c r="AB362" t="s">
        <v>310</v>
      </c>
      <c r="AC362" t="s">
        <v>68</v>
      </c>
      <c r="AD362" t="s">
        <v>41</v>
      </c>
      <c r="AE362"/>
    </row>
    <row r="363" spans="1:31" ht="15" x14ac:dyDescent="0.25">
      <c r="A363" s="1" t="s">
        <v>2165</v>
      </c>
      <c r="B363" t="s">
        <v>28</v>
      </c>
      <c r="C363" t="s">
        <v>29</v>
      </c>
      <c r="D363" t="s">
        <v>30</v>
      </c>
      <c r="E363" t="s">
        <v>31</v>
      </c>
      <c r="F363" t="s">
        <v>1741</v>
      </c>
      <c r="G363" t="s">
        <v>1742</v>
      </c>
      <c r="H363" t="s">
        <v>9756</v>
      </c>
      <c r="I363" t="s">
        <v>1743</v>
      </c>
      <c r="J363" t="s">
        <v>2165</v>
      </c>
      <c r="K363" t="s">
        <v>32</v>
      </c>
      <c r="L363" t="s">
        <v>32</v>
      </c>
      <c r="M363" t="s">
        <v>43</v>
      </c>
      <c r="N363" t="s">
        <v>44</v>
      </c>
      <c r="O363" t="s">
        <v>54</v>
      </c>
      <c r="P363" t="s">
        <v>178</v>
      </c>
      <c r="Q363" t="s">
        <v>919</v>
      </c>
      <c r="R363" t="s">
        <v>789</v>
      </c>
      <c r="S363" s="1" t="s">
        <v>11458</v>
      </c>
      <c r="T363" t="s">
        <v>61</v>
      </c>
      <c r="U363" t="s">
        <v>49</v>
      </c>
      <c r="V363" t="s">
        <v>311</v>
      </c>
      <c r="W363" t="s">
        <v>2166</v>
      </c>
      <c r="X363" s="145">
        <v>25932</v>
      </c>
      <c r="Y363" t="s">
        <v>2167</v>
      </c>
      <c r="Z363" s="145">
        <v>43282</v>
      </c>
      <c r="AA363" s="145">
        <v>43434</v>
      </c>
      <c r="AB363" t="s">
        <v>39</v>
      </c>
      <c r="AC363" t="s">
        <v>40</v>
      </c>
      <c r="AD363" t="s">
        <v>41</v>
      </c>
      <c r="AE363"/>
    </row>
    <row r="364" spans="1:31" ht="15" x14ac:dyDescent="0.25">
      <c r="A364" s="1" t="s">
        <v>2168</v>
      </c>
      <c r="B364" t="s">
        <v>28</v>
      </c>
      <c r="C364" t="s">
        <v>29</v>
      </c>
      <c r="D364" t="s">
        <v>30</v>
      </c>
      <c r="E364" t="s">
        <v>31</v>
      </c>
      <c r="F364" t="s">
        <v>1741</v>
      </c>
      <c r="G364" t="s">
        <v>1742</v>
      </c>
      <c r="H364" t="s">
        <v>9756</v>
      </c>
      <c r="I364" t="s">
        <v>1743</v>
      </c>
      <c r="J364" t="s">
        <v>2168</v>
      </c>
      <c r="K364" t="s">
        <v>32</v>
      </c>
      <c r="L364" t="s">
        <v>32</v>
      </c>
      <c r="M364" t="s">
        <v>43</v>
      </c>
      <c r="N364" t="s">
        <v>44</v>
      </c>
      <c r="O364" t="s">
        <v>54</v>
      </c>
      <c r="P364" t="s">
        <v>2169</v>
      </c>
      <c r="Q364" t="s">
        <v>2170</v>
      </c>
      <c r="R364" t="s">
        <v>1023</v>
      </c>
      <c r="S364" s="1" t="s">
        <v>11459</v>
      </c>
      <c r="T364" t="s">
        <v>48</v>
      </c>
      <c r="U364" t="s">
        <v>49</v>
      </c>
      <c r="V364" t="s">
        <v>50</v>
      </c>
      <c r="W364" t="s">
        <v>2171</v>
      </c>
      <c r="X364" s="145">
        <v>24006</v>
      </c>
      <c r="Y364" t="s">
        <v>2172</v>
      </c>
      <c r="Z364"/>
      <c r="AA364"/>
      <c r="AB364" t="s">
        <v>39</v>
      </c>
      <c r="AC364" t="s">
        <v>40</v>
      </c>
      <c r="AD364" t="s">
        <v>41</v>
      </c>
      <c r="AE364"/>
    </row>
    <row r="365" spans="1:31" ht="15" x14ac:dyDescent="0.25">
      <c r="A365" s="1" t="s">
        <v>2173</v>
      </c>
      <c r="B365" t="s">
        <v>28</v>
      </c>
      <c r="C365" t="s">
        <v>29</v>
      </c>
      <c r="D365" t="s">
        <v>30</v>
      </c>
      <c r="E365" t="s">
        <v>31</v>
      </c>
      <c r="F365" t="s">
        <v>1741</v>
      </c>
      <c r="G365" t="s">
        <v>1742</v>
      </c>
      <c r="H365" t="s">
        <v>9756</v>
      </c>
      <c r="I365" t="s">
        <v>1743</v>
      </c>
      <c r="J365" t="s">
        <v>2173</v>
      </c>
      <c r="K365" t="s">
        <v>32</v>
      </c>
      <c r="L365" t="s">
        <v>32</v>
      </c>
      <c r="M365" t="s">
        <v>43</v>
      </c>
      <c r="N365" t="s">
        <v>44</v>
      </c>
      <c r="O365" t="s">
        <v>54</v>
      </c>
      <c r="P365" t="s">
        <v>990</v>
      </c>
      <c r="Q365" t="s">
        <v>117</v>
      </c>
      <c r="R365" t="s">
        <v>730</v>
      </c>
      <c r="S365" s="1" t="s">
        <v>11460</v>
      </c>
      <c r="T365" t="s">
        <v>37</v>
      </c>
      <c r="U365" t="s">
        <v>49</v>
      </c>
      <c r="V365" t="s">
        <v>50</v>
      </c>
      <c r="W365" t="s">
        <v>2174</v>
      </c>
      <c r="X365" s="145">
        <v>22647</v>
      </c>
      <c r="Y365" t="s">
        <v>2175</v>
      </c>
      <c r="Z365"/>
      <c r="AA365"/>
      <c r="AB365" t="s">
        <v>39</v>
      </c>
      <c r="AC365" t="s">
        <v>40</v>
      </c>
      <c r="AD365" t="s">
        <v>41</v>
      </c>
      <c r="AE365"/>
    </row>
    <row r="366" spans="1:31" ht="15" x14ac:dyDescent="0.25">
      <c r="A366" s="1" t="s">
        <v>2176</v>
      </c>
      <c r="B366" t="s">
        <v>28</v>
      </c>
      <c r="C366" t="s">
        <v>29</v>
      </c>
      <c r="D366" t="s">
        <v>30</v>
      </c>
      <c r="E366" t="s">
        <v>31</v>
      </c>
      <c r="F366" t="s">
        <v>1741</v>
      </c>
      <c r="G366" t="s">
        <v>1742</v>
      </c>
      <c r="H366" t="s">
        <v>9756</v>
      </c>
      <c r="I366" t="s">
        <v>1743</v>
      </c>
      <c r="J366" t="s">
        <v>2176</v>
      </c>
      <c r="K366" t="s">
        <v>32</v>
      </c>
      <c r="L366" t="s">
        <v>32</v>
      </c>
      <c r="M366" t="s">
        <v>43</v>
      </c>
      <c r="N366" t="s">
        <v>63</v>
      </c>
      <c r="O366" t="s">
        <v>2177</v>
      </c>
      <c r="P366" t="s">
        <v>168</v>
      </c>
      <c r="Q366" t="s">
        <v>71</v>
      </c>
      <c r="R366" t="s">
        <v>886</v>
      </c>
      <c r="S366" s="1" t="s">
        <v>11461</v>
      </c>
      <c r="T366" t="s">
        <v>66</v>
      </c>
      <c r="U366" t="s">
        <v>49</v>
      </c>
      <c r="V366" t="s">
        <v>166</v>
      </c>
      <c r="W366" t="s">
        <v>2076</v>
      </c>
      <c r="X366" s="145">
        <v>29611</v>
      </c>
      <c r="Y366" t="s">
        <v>2077</v>
      </c>
      <c r="Z366" s="145">
        <v>43160</v>
      </c>
      <c r="AA366" s="145">
        <v>43465</v>
      </c>
      <c r="AB366" t="s">
        <v>39</v>
      </c>
      <c r="AC366" t="s">
        <v>68</v>
      </c>
      <c r="AD366" t="s">
        <v>41</v>
      </c>
      <c r="AE366"/>
    </row>
    <row r="367" spans="1:31" ht="15" x14ac:dyDescent="0.25">
      <c r="A367" s="1" t="s">
        <v>2180</v>
      </c>
      <c r="B367" t="s">
        <v>28</v>
      </c>
      <c r="C367" t="s">
        <v>29</v>
      </c>
      <c r="D367" t="s">
        <v>30</v>
      </c>
      <c r="E367" t="s">
        <v>31</v>
      </c>
      <c r="F367" t="s">
        <v>1741</v>
      </c>
      <c r="G367" t="s">
        <v>1742</v>
      </c>
      <c r="H367" t="s">
        <v>9756</v>
      </c>
      <c r="I367" t="s">
        <v>1743</v>
      </c>
      <c r="J367" t="s">
        <v>2180</v>
      </c>
      <c r="K367" t="s">
        <v>32</v>
      </c>
      <c r="L367" t="s">
        <v>32</v>
      </c>
      <c r="M367" t="s">
        <v>43</v>
      </c>
      <c r="N367" t="s">
        <v>44</v>
      </c>
      <c r="O367" t="s">
        <v>54</v>
      </c>
      <c r="P367" t="s">
        <v>45</v>
      </c>
      <c r="Q367" t="s">
        <v>303</v>
      </c>
      <c r="R367" t="s">
        <v>2181</v>
      </c>
      <c r="S367" s="1" t="s">
        <v>11462</v>
      </c>
      <c r="T367" t="s">
        <v>37</v>
      </c>
      <c r="U367" t="s">
        <v>49</v>
      </c>
      <c r="V367" t="s">
        <v>50</v>
      </c>
      <c r="W367" t="s">
        <v>2182</v>
      </c>
      <c r="X367" s="145">
        <v>26107</v>
      </c>
      <c r="Y367" t="s">
        <v>2183</v>
      </c>
      <c r="Z367"/>
      <c r="AA367"/>
      <c r="AB367" t="s">
        <v>39</v>
      </c>
      <c r="AC367" t="s">
        <v>40</v>
      </c>
      <c r="AD367" t="s">
        <v>41</v>
      </c>
      <c r="AE367"/>
    </row>
    <row r="368" spans="1:31" ht="15" x14ac:dyDescent="0.25">
      <c r="A368" s="1" t="s">
        <v>2184</v>
      </c>
      <c r="B368" t="s">
        <v>28</v>
      </c>
      <c r="C368" t="s">
        <v>29</v>
      </c>
      <c r="D368" t="s">
        <v>30</v>
      </c>
      <c r="E368" t="s">
        <v>31</v>
      </c>
      <c r="F368" t="s">
        <v>1741</v>
      </c>
      <c r="G368" t="s">
        <v>1742</v>
      </c>
      <c r="H368" t="s">
        <v>9756</v>
      </c>
      <c r="I368" t="s">
        <v>1743</v>
      </c>
      <c r="J368" t="s">
        <v>2184</v>
      </c>
      <c r="K368" t="s">
        <v>32</v>
      </c>
      <c r="L368" t="s">
        <v>32</v>
      </c>
      <c r="M368" t="s">
        <v>43</v>
      </c>
      <c r="N368" t="s">
        <v>44</v>
      </c>
      <c r="O368" t="s">
        <v>2186</v>
      </c>
      <c r="P368" t="s">
        <v>1792</v>
      </c>
      <c r="Q368" t="s">
        <v>1793</v>
      </c>
      <c r="R368" t="s">
        <v>1794</v>
      </c>
      <c r="S368" s="1" t="s">
        <v>11345</v>
      </c>
      <c r="T368" t="s">
        <v>37</v>
      </c>
      <c r="U368" t="s">
        <v>49</v>
      </c>
      <c r="V368" t="s">
        <v>840</v>
      </c>
      <c r="W368" t="s">
        <v>1795</v>
      </c>
      <c r="X368" s="145">
        <v>22443</v>
      </c>
      <c r="Y368" t="s">
        <v>1796</v>
      </c>
      <c r="Z368" s="145">
        <v>43160</v>
      </c>
      <c r="AA368" s="145">
        <v>43465</v>
      </c>
      <c r="AB368" t="s">
        <v>39</v>
      </c>
      <c r="AC368" t="s">
        <v>40</v>
      </c>
      <c r="AD368" t="s">
        <v>41</v>
      </c>
      <c r="AE368"/>
    </row>
    <row r="369" spans="1:31" ht="15" x14ac:dyDescent="0.25">
      <c r="A369" s="1" t="s">
        <v>2184</v>
      </c>
      <c r="B369" t="s">
        <v>28</v>
      </c>
      <c r="C369" t="s">
        <v>29</v>
      </c>
      <c r="D369" t="s">
        <v>30</v>
      </c>
      <c r="E369" t="s">
        <v>31</v>
      </c>
      <c r="F369" t="s">
        <v>1741</v>
      </c>
      <c r="G369" t="s">
        <v>1742</v>
      </c>
      <c r="H369" t="s">
        <v>9756</v>
      </c>
      <c r="I369" t="s">
        <v>1743</v>
      </c>
      <c r="J369" t="s">
        <v>2184</v>
      </c>
      <c r="K369" t="s">
        <v>32</v>
      </c>
      <c r="L369" t="s">
        <v>32</v>
      </c>
      <c r="M369" t="s">
        <v>43</v>
      </c>
      <c r="N369" t="s">
        <v>63</v>
      </c>
      <c r="O369" t="s">
        <v>2185</v>
      </c>
      <c r="P369" t="s">
        <v>78</v>
      </c>
      <c r="Q369" t="s">
        <v>163</v>
      </c>
      <c r="R369" t="s">
        <v>620</v>
      </c>
      <c r="S369" s="1" t="s">
        <v>11463</v>
      </c>
      <c r="T369" t="s">
        <v>66</v>
      </c>
      <c r="U369" t="s">
        <v>49</v>
      </c>
      <c r="V369" t="s">
        <v>50</v>
      </c>
      <c r="W369" t="s">
        <v>8257</v>
      </c>
      <c r="X369" s="145">
        <v>26989</v>
      </c>
      <c r="Y369" t="s">
        <v>8258</v>
      </c>
      <c r="Z369" s="145">
        <v>43171</v>
      </c>
      <c r="AA369" s="145">
        <v>43465</v>
      </c>
      <c r="AB369" t="s">
        <v>310</v>
      </c>
      <c r="AC369" t="s">
        <v>68</v>
      </c>
      <c r="AD369" t="s">
        <v>41</v>
      </c>
      <c r="AE369"/>
    </row>
    <row r="370" spans="1:31" ht="15" x14ac:dyDescent="0.25">
      <c r="A370" s="1" t="s">
        <v>2187</v>
      </c>
      <c r="B370" t="s">
        <v>28</v>
      </c>
      <c r="C370" t="s">
        <v>29</v>
      </c>
      <c r="D370" t="s">
        <v>30</v>
      </c>
      <c r="E370" t="s">
        <v>31</v>
      </c>
      <c r="F370" t="s">
        <v>1741</v>
      </c>
      <c r="G370" t="s">
        <v>1742</v>
      </c>
      <c r="H370" t="s">
        <v>9756</v>
      </c>
      <c r="I370" t="s">
        <v>1743</v>
      </c>
      <c r="J370" t="s">
        <v>2187</v>
      </c>
      <c r="K370" t="s">
        <v>32</v>
      </c>
      <c r="L370" t="s">
        <v>32</v>
      </c>
      <c r="M370" t="s">
        <v>43</v>
      </c>
      <c r="N370" t="s">
        <v>44</v>
      </c>
      <c r="O370" t="s">
        <v>54</v>
      </c>
      <c r="P370" t="s">
        <v>218</v>
      </c>
      <c r="Q370" t="s">
        <v>218</v>
      </c>
      <c r="R370" t="s">
        <v>2188</v>
      </c>
      <c r="S370" s="1" t="s">
        <v>11464</v>
      </c>
      <c r="T370" t="s">
        <v>48</v>
      </c>
      <c r="U370" t="s">
        <v>49</v>
      </c>
      <c r="V370" t="s">
        <v>50</v>
      </c>
      <c r="W370" t="s">
        <v>2189</v>
      </c>
      <c r="X370" s="145">
        <v>22548</v>
      </c>
      <c r="Y370" t="s">
        <v>2190</v>
      </c>
      <c r="Z370"/>
      <c r="AA370"/>
      <c r="AB370" t="s">
        <v>39</v>
      </c>
      <c r="AC370" t="s">
        <v>40</v>
      </c>
      <c r="AD370" t="s">
        <v>41</v>
      </c>
      <c r="AE370"/>
    </row>
    <row r="371" spans="1:31" ht="15" x14ac:dyDescent="0.25">
      <c r="A371" s="1" t="s">
        <v>2191</v>
      </c>
      <c r="B371" t="s">
        <v>28</v>
      </c>
      <c r="C371" t="s">
        <v>29</v>
      </c>
      <c r="D371" t="s">
        <v>30</v>
      </c>
      <c r="E371" t="s">
        <v>31</v>
      </c>
      <c r="F371" t="s">
        <v>1741</v>
      </c>
      <c r="G371" t="s">
        <v>1742</v>
      </c>
      <c r="H371" t="s">
        <v>9756</v>
      </c>
      <c r="I371" t="s">
        <v>1743</v>
      </c>
      <c r="J371" t="s">
        <v>2191</v>
      </c>
      <c r="K371" t="s">
        <v>32</v>
      </c>
      <c r="L371" t="s">
        <v>32</v>
      </c>
      <c r="M371" t="s">
        <v>43</v>
      </c>
      <c r="N371" t="s">
        <v>44</v>
      </c>
      <c r="O371" t="s">
        <v>54</v>
      </c>
      <c r="P371" t="s">
        <v>347</v>
      </c>
      <c r="Q371" t="s">
        <v>348</v>
      </c>
      <c r="R371" t="s">
        <v>822</v>
      </c>
      <c r="S371" s="1" t="s">
        <v>11465</v>
      </c>
      <c r="T371" t="s">
        <v>48</v>
      </c>
      <c r="U371" t="s">
        <v>49</v>
      </c>
      <c r="V371" t="s">
        <v>50</v>
      </c>
      <c r="W371" t="s">
        <v>2192</v>
      </c>
      <c r="X371" s="145">
        <v>22594</v>
      </c>
      <c r="Y371" t="s">
        <v>2193</v>
      </c>
      <c r="Z371"/>
      <c r="AA371"/>
      <c r="AB371" t="s">
        <v>39</v>
      </c>
      <c r="AC371" t="s">
        <v>40</v>
      </c>
      <c r="AD371" t="s">
        <v>41</v>
      </c>
      <c r="AE371"/>
    </row>
    <row r="372" spans="1:31" ht="15" x14ac:dyDescent="0.25">
      <c r="A372" s="1" t="s">
        <v>2194</v>
      </c>
      <c r="B372" t="s">
        <v>28</v>
      </c>
      <c r="C372" t="s">
        <v>29</v>
      </c>
      <c r="D372" t="s">
        <v>30</v>
      </c>
      <c r="E372" t="s">
        <v>31</v>
      </c>
      <c r="F372" t="s">
        <v>1741</v>
      </c>
      <c r="G372" t="s">
        <v>1742</v>
      </c>
      <c r="H372" t="s">
        <v>9756</v>
      </c>
      <c r="I372" t="s">
        <v>1743</v>
      </c>
      <c r="J372" t="s">
        <v>2194</v>
      </c>
      <c r="K372" t="s">
        <v>32</v>
      </c>
      <c r="L372" t="s">
        <v>32</v>
      </c>
      <c r="M372" t="s">
        <v>43</v>
      </c>
      <c r="N372" t="s">
        <v>44</v>
      </c>
      <c r="O372" t="s">
        <v>54</v>
      </c>
      <c r="P372" t="s">
        <v>244</v>
      </c>
      <c r="Q372" t="s">
        <v>74</v>
      </c>
      <c r="R372" t="s">
        <v>2195</v>
      </c>
      <c r="S372" s="1" t="s">
        <v>11466</v>
      </c>
      <c r="T372" t="s">
        <v>53</v>
      </c>
      <c r="U372" t="s">
        <v>49</v>
      </c>
      <c r="V372" t="s">
        <v>50</v>
      </c>
      <c r="W372" t="s">
        <v>2196</v>
      </c>
      <c r="X372" s="145">
        <v>26095</v>
      </c>
      <c r="Y372" t="s">
        <v>2197</v>
      </c>
      <c r="Z372"/>
      <c r="AA372"/>
      <c r="AB372" t="s">
        <v>39</v>
      </c>
      <c r="AC372" t="s">
        <v>40</v>
      </c>
      <c r="AD372" t="s">
        <v>41</v>
      </c>
      <c r="AE372"/>
    </row>
    <row r="373" spans="1:31" ht="15" x14ac:dyDescent="0.25">
      <c r="A373" s="1" t="s">
        <v>2198</v>
      </c>
      <c r="B373" t="s">
        <v>28</v>
      </c>
      <c r="C373" t="s">
        <v>29</v>
      </c>
      <c r="D373" t="s">
        <v>30</v>
      </c>
      <c r="E373" t="s">
        <v>31</v>
      </c>
      <c r="F373" t="s">
        <v>1741</v>
      </c>
      <c r="G373" t="s">
        <v>1742</v>
      </c>
      <c r="H373" t="s">
        <v>9756</v>
      </c>
      <c r="I373" t="s">
        <v>1743</v>
      </c>
      <c r="J373" t="s">
        <v>2198</v>
      </c>
      <c r="K373" t="s">
        <v>32</v>
      </c>
      <c r="L373" t="s">
        <v>32</v>
      </c>
      <c r="M373" t="s">
        <v>43</v>
      </c>
      <c r="N373" t="s">
        <v>63</v>
      </c>
      <c r="O373" t="s">
        <v>11467</v>
      </c>
      <c r="P373" t="s">
        <v>224</v>
      </c>
      <c r="Q373" t="s">
        <v>78</v>
      </c>
      <c r="R373" t="s">
        <v>1042</v>
      </c>
      <c r="S373" s="1" t="s">
        <v>11468</v>
      </c>
      <c r="T373" t="s">
        <v>66</v>
      </c>
      <c r="U373" t="s">
        <v>49</v>
      </c>
      <c r="V373" t="s">
        <v>50</v>
      </c>
      <c r="W373" t="s">
        <v>11469</v>
      </c>
      <c r="X373" s="145">
        <v>30198</v>
      </c>
      <c r="Y373" t="s">
        <v>11470</v>
      </c>
      <c r="Z373" s="145">
        <v>43353</v>
      </c>
      <c r="AA373" s="145">
        <v>43456</v>
      </c>
      <c r="AB373" t="s">
        <v>310</v>
      </c>
      <c r="AC373" t="s">
        <v>68</v>
      </c>
      <c r="AD373" t="s">
        <v>41</v>
      </c>
      <c r="AE373"/>
    </row>
    <row r="374" spans="1:31" ht="15" x14ac:dyDescent="0.25">
      <c r="A374" s="1" t="s">
        <v>2198</v>
      </c>
      <c r="B374" t="s">
        <v>28</v>
      </c>
      <c r="C374" t="s">
        <v>29</v>
      </c>
      <c r="D374" t="s">
        <v>30</v>
      </c>
      <c r="E374" t="s">
        <v>31</v>
      </c>
      <c r="F374" t="s">
        <v>1741</v>
      </c>
      <c r="G374" t="s">
        <v>1742</v>
      </c>
      <c r="H374" t="s">
        <v>9756</v>
      </c>
      <c r="I374" t="s">
        <v>1743</v>
      </c>
      <c r="J374" t="s">
        <v>2198</v>
      </c>
      <c r="K374" t="s">
        <v>32</v>
      </c>
      <c r="L374" t="s">
        <v>32</v>
      </c>
      <c r="M374" t="s">
        <v>43</v>
      </c>
      <c r="N374" t="s">
        <v>44</v>
      </c>
      <c r="O374" t="s">
        <v>54</v>
      </c>
      <c r="P374" t="s">
        <v>183</v>
      </c>
      <c r="Q374" t="s">
        <v>692</v>
      </c>
      <c r="R374" t="s">
        <v>1894</v>
      </c>
      <c r="S374" s="1" t="s">
        <v>11471</v>
      </c>
      <c r="T374" t="s">
        <v>37</v>
      </c>
      <c r="U374" t="s">
        <v>49</v>
      </c>
      <c r="V374" t="s">
        <v>311</v>
      </c>
      <c r="W374" t="s">
        <v>1895</v>
      </c>
      <c r="X374" s="145">
        <v>23627</v>
      </c>
      <c r="Y374" t="s">
        <v>1896</v>
      </c>
      <c r="Z374" s="145">
        <v>43334</v>
      </c>
      <c r="AA374" s="145">
        <v>43456</v>
      </c>
      <c r="AB374" t="s">
        <v>39</v>
      </c>
      <c r="AC374" t="s">
        <v>40</v>
      </c>
      <c r="AD374" t="s">
        <v>41</v>
      </c>
      <c r="AE374"/>
    </row>
    <row r="375" spans="1:31" ht="15" x14ac:dyDescent="0.25">
      <c r="A375" s="1" t="s">
        <v>2202</v>
      </c>
      <c r="B375" t="s">
        <v>28</v>
      </c>
      <c r="C375" t="s">
        <v>29</v>
      </c>
      <c r="D375" t="s">
        <v>30</v>
      </c>
      <c r="E375" t="s">
        <v>31</v>
      </c>
      <c r="F375" t="s">
        <v>1741</v>
      </c>
      <c r="G375" t="s">
        <v>1742</v>
      </c>
      <c r="H375" t="s">
        <v>9756</v>
      </c>
      <c r="I375" t="s">
        <v>1743</v>
      </c>
      <c r="J375" t="s">
        <v>2202</v>
      </c>
      <c r="K375" t="s">
        <v>32</v>
      </c>
      <c r="L375" t="s">
        <v>32</v>
      </c>
      <c r="M375" t="s">
        <v>43</v>
      </c>
      <c r="N375" t="s">
        <v>63</v>
      </c>
      <c r="O375" t="s">
        <v>2203</v>
      </c>
      <c r="P375" t="s">
        <v>2213</v>
      </c>
      <c r="Q375" t="s">
        <v>885</v>
      </c>
      <c r="R375" t="s">
        <v>914</v>
      </c>
      <c r="S375" s="1" t="s">
        <v>11472</v>
      </c>
      <c r="T375" t="s">
        <v>66</v>
      </c>
      <c r="U375" t="s">
        <v>49</v>
      </c>
      <c r="V375" t="s">
        <v>50</v>
      </c>
      <c r="W375" t="s">
        <v>2214</v>
      </c>
      <c r="X375" s="145">
        <v>28366</v>
      </c>
      <c r="Y375" t="s">
        <v>2215</v>
      </c>
      <c r="Z375" s="145">
        <v>43160</v>
      </c>
      <c r="AA375" s="145">
        <v>43465</v>
      </c>
      <c r="AB375" t="s">
        <v>310</v>
      </c>
      <c r="AC375" t="s">
        <v>68</v>
      </c>
      <c r="AD375" t="s">
        <v>41</v>
      </c>
      <c r="AE375"/>
    </row>
    <row r="376" spans="1:31" ht="15" x14ac:dyDescent="0.25">
      <c r="A376" s="1" t="s">
        <v>2202</v>
      </c>
      <c r="B376" t="s">
        <v>28</v>
      </c>
      <c r="C376" t="s">
        <v>29</v>
      </c>
      <c r="D376" t="s">
        <v>30</v>
      </c>
      <c r="E376" t="s">
        <v>31</v>
      </c>
      <c r="F376" t="s">
        <v>1741</v>
      </c>
      <c r="G376" t="s">
        <v>1742</v>
      </c>
      <c r="H376" t="s">
        <v>9756</v>
      </c>
      <c r="I376" t="s">
        <v>1743</v>
      </c>
      <c r="J376" t="s">
        <v>2202</v>
      </c>
      <c r="K376" t="s">
        <v>32</v>
      </c>
      <c r="L376" t="s">
        <v>32</v>
      </c>
      <c r="M376" t="s">
        <v>43</v>
      </c>
      <c r="N376" t="s">
        <v>44</v>
      </c>
      <c r="O376" t="s">
        <v>54</v>
      </c>
      <c r="P376" t="s">
        <v>488</v>
      </c>
      <c r="Q376" t="s">
        <v>248</v>
      </c>
      <c r="R376" t="s">
        <v>1812</v>
      </c>
      <c r="S376" s="1" t="s">
        <v>11349</v>
      </c>
      <c r="T376" t="s">
        <v>37</v>
      </c>
      <c r="U376" t="s">
        <v>49</v>
      </c>
      <c r="V376" t="s">
        <v>840</v>
      </c>
      <c r="W376" t="s">
        <v>1813</v>
      </c>
      <c r="X376" s="145">
        <v>24960</v>
      </c>
      <c r="Y376" t="s">
        <v>1814</v>
      </c>
      <c r="Z376" s="145">
        <v>43160</v>
      </c>
      <c r="AA376" s="145">
        <v>43465</v>
      </c>
      <c r="AB376" t="s">
        <v>39</v>
      </c>
      <c r="AC376" t="s">
        <v>40</v>
      </c>
      <c r="AD376" t="s">
        <v>41</v>
      </c>
      <c r="AE376"/>
    </row>
    <row r="377" spans="1:31" ht="15" x14ac:dyDescent="0.25">
      <c r="A377" s="1" t="s">
        <v>2207</v>
      </c>
      <c r="B377" t="s">
        <v>28</v>
      </c>
      <c r="C377" t="s">
        <v>29</v>
      </c>
      <c r="D377" t="s">
        <v>30</v>
      </c>
      <c r="E377" t="s">
        <v>31</v>
      </c>
      <c r="F377" t="s">
        <v>1741</v>
      </c>
      <c r="G377" t="s">
        <v>1742</v>
      </c>
      <c r="H377" t="s">
        <v>9756</v>
      </c>
      <c r="I377" t="s">
        <v>1743</v>
      </c>
      <c r="J377" t="s">
        <v>2207</v>
      </c>
      <c r="K377" t="s">
        <v>32</v>
      </c>
      <c r="L377" t="s">
        <v>32</v>
      </c>
      <c r="M377" t="s">
        <v>43</v>
      </c>
      <c r="N377" t="s">
        <v>44</v>
      </c>
      <c r="O377" t="s">
        <v>54</v>
      </c>
      <c r="P377" t="s">
        <v>2208</v>
      </c>
      <c r="Q377" t="s">
        <v>263</v>
      </c>
      <c r="R377" t="s">
        <v>515</v>
      </c>
      <c r="S377" s="1" t="s">
        <v>11473</v>
      </c>
      <c r="T377" t="s">
        <v>48</v>
      </c>
      <c r="U377" t="s">
        <v>49</v>
      </c>
      <c r="V377" t="s">
        <v>50</v>
      </c>
      <c r="W377" t="s">
        <v>2209</v>
      </c>
      <c r="X377" s="145">
        <v>24868</v>
      </c>
      <c r="Y377" t="s">
        <v>2210</v>
      </c>
      <c r="Z377"/>
      <c r="AA377"/>
      <c r="AB377" t="s">
        <v>39</v>
      </c>
      <c r="AC377" t="s">
        <v>40</v>
      </c>
      <c r="AD377" t="s">
        <v>41</v>
      </c>
      <c r="AE377"/>
    </row>
    <row r="378" spans="1:31" ht="15" x14ac:dyDescent="0.25">
      <c r="A378" s="1" t="s">
        <v>2211</v>
      </c>
      <c r="B378" t="s">
        <v>28</v>
      </c>
      <c r="C378" t="s">
        <v>29</v>
      </c>
      <c r="D378" t="s">
        <v>30</v>
      </c>
      <c r="E378" t="s">
        <v>31</v>
      </c>
      <c r="F378" t="s">
        <v>1741</v>
      </c>
      <c r="G378" t="s">
        <v>1742</v>
      </c>
      <c r="H378" t="s">
        <v>9756</v>
      </c>
      <c r="I378" t="s">
        <v>1743</v>
      </c>
      <c r="J378" t="s">
        <v>2211</v>
      </c>
      <c r="K378" t="s">
        <v>32</v>
      </c>
      <c r="L378" t="s">
        <v>32</v>
      </c>
      <c r="M378" t="s">
        <v>43</v>
      </c>
      <c r="N378" t="s">
        <v>63</v>
      </c>
      <c r="O378" t="s">
        <v>2212</v>
      </c>
      <c r="P378" t="s">
        <v>335</v>
      </c>
      <c r="Q378" t="s">
        <v>138</v>
      </c>
      <c r="R378" t="s">
        <v>1068</v>
      </c>
      <c r="S378" s="1" t="s">
        <v>11474</v>
      </c>
      <c r="T378" t="s">
        <v>66</v>
      </c>
      <c r="U378" t="s">
        <v>49</v>
      </c>
      <c r="V378" t="s">
        <v>50</v>
      </c>
      <c r="W378" t="s">
        <v>9842</v>
      </c>
      <c r="X378" s="145">
        <v>28201</v>
      </c>
      <c r="Y378" t="s">
        <v>9843</v>
      </c>
      <c r="Z378" s="145">
        <v>43160</v>
      </c>
      <c r="AA378" s="145">
        <v>43465</v>
      </c>
      <c r="AB378" t="s">
        <v>310</v>
      </c>
      <c r="AC378" t="s">
        <v>68</v>
      </c>
      <c r="AD378" t="s">
        <v>41</v>
      </c>
      <c r="AE378"/>
    </row>
    <row r="379" spans="1:31" ht="15" x14ac:dyDescent="0.25">
      <c r="A379" s="1" t="s">
        <v>2211</v>
      </c>
      <c r="B379" t="s">
        <v>28</v>
      </c>
      <c r="C379" t="s">
        <v>29</v>
      </c>
      <c r="D379" t="s">
        <v>30</v>
      </c>
      <c r="E379" t="s">
        <v>31</v>
      </c>
      <c r="F379" t="s">
        <v>1741</v>
      </c>
      <c r="G379" t="s">
        <v>1742</v>
      </c>
      <c r="H379" t="s">
        <v>9756</v>
      </c>
      <c r="I379" t="s">
        <v>1743</v>
      </c>
      <c r="J379" t="s">
        <v>2211</v>
      </c>
      <c r="K379" t="s">
        <v>32</v>
      </c>
      <c r="L379" t="s">
        <v>32</v>
      </c>
      <c r="M379" t="s">
        <v>43</v>
      </c>
      <c r="N379" t="s">
        <v>44</v>
      </c>
      <c r="O379" t="s">
        <v>54</v>
      </c>
      <c r="P379" t="s">
        <v>1880</v>
      </c>
      <c r="Q379" t="s">
        <v>1881</v>
      </c>
      <c r="R379" t="s">
        <v>1882</v>
      </c>
      <c r="S379" s="1" t="s">
        <v>11366</v>
      </c>
      <c r="T379" t="s">
        <v>61</v>
      </c>
      <c r="U379" t="s">
        <v>49</v>
      </c>
      <c r="V379" t="s">
        <v>840</v>
      </c>
      <c r="W379" t="s">
        <v>1883</v>
      </c>
      <c r="X379" s="145">
        <v>25094</v>
      </c>
      <c r="Y379" t="s">
        <v>1884</v>
      </c>
      <c r="Z379" s="145">
        <v>43160</v>
      </c>
      <c r="AA379" s="145">
        <v>43465</v>
      </c>
      <c r="AB379" t="s">
        <v>39</v>
      </c>
      <c r="AC379" t="s">
        <v>40</v>
      </c>
      <c r="AD379" t="s">
        <v>41</v>
      </c>
      <c r="AE379"/>
    </row>
    <row r="380" spans="1:31" ht="15" x14ac:dyDescent="0.25">
      <c r="A380" s="1" t="s">
        <v>2216</v>
      </c>
      <c r="B380" t="s">
        <v>28</v>
      </c>
      <c r="C380" t="s">
        <v>29</v>
      </c>
      <c r="D380" t="s">
        <v>30</v>
      </c>
      <c r="E380" t="s">
        <v>31</v>
      </c>
      <c r="F380" t="s">
        <v>1741</v>
      </c>
      <c r="G380" t="s">
        <v>1742</v>
      </c>
      <c r="H380" t="s">
        <v>9756</v>
      </c>
      <c r="I380" t="s">
        <v>1743</v>
      </c>
      <c r="J380" t="s">
        <v>2216</v>
      </c>
      <c r="K380" t="s">
        <v>32</v>
      </c>
      <c r="L380" t="s">
        <v>32</v>
      </c>
      <c r="M380" t="s">
        <v>43</v>
      </c>
      <c r="N380" t="s">
        <v>44</v>
      </c>
      <c r="O380" t="s">
        <v>54</v>
      </c>
      <c r="P380" t="s">
        <v>382</v>
      </c>
      <c r="Q380" t="s">
        <v>600</v>
      </c>
      <c r="R380" t="s">
        <v>2217</v>
      </c>
      <c r="S380" s="1" t="s">
        <v>11475</v>
      </c>
      <c r="T380" t="s">
        <v>37</v>
      </c>
      <c r="U380" t="s">
        <v>49</v>
      </c>
      <c r="V380" t="s">
        <v>50</v>
      </c>
      <c r="W380" t="s">
        <v>2218</v>
      </c>
      <c r="X380" s="145">
        <v>24860</v>
      </c>
      <c r="Y380" t="s">
        <v>2219</v>
      </c>
      <c r="Z380"/>
      <c r="AA380"/>
      <c r="AB380" t="s">
        <v>39</v>
      </c>
      <c r="AC380" t="s">
        <v>40</v>
      </c>
      <c r="AD380" t="s">
        <v>41</v>
      </c>
      <c r="AE380"/>
    </row>
    <row r="381" spans="1:31" ht="15" x14ac:dyDescent="0.25">
      <c r="A381" s="1" t="s">
        <v>2220</v>
      </c>
      <c r="B381" t="s">
        <v>28</v>
      </c>
      <c r="C381" t="s">
        <v>29</v>
      </c>
      <c r="D381" t="s">
        <v>30</v>
      </c>
      <c r="E381" t="s">
        <v>31</v>
      </c>
      <c r="F381" t="s">
        <v>1741</v>
      </c>
      <c r="G381" t="s">
        <v>1742</v>
      </c>
      <c r="H381" t="s">
        <v>9756</v>
      </c>
      <c r="I381" t="s">
        <v>1743</v>
      </c>
      <c r="J381" t="s">
        <v>2220</v>
      </c>
      <c r="K381" t="s">
        <v>32</v>
      </c>
      <c r="L381" t="s">
        <v>32</v>
      </c>
      <c r="M381" t="s">
        <v>43</v>
      </c>
      <c r="N381" t="s">
        <v>63</v>
      </c>
      <c r="O381" t="s">
        <v>9844</v>
      </c>
      <c r="P381" t="s">
        <v>64</v>
      </c>
      <c r="Q381" t="s">
        <v>137</v>
      </c>
      <c r="R381" t="s">
        <v>917</v>
      </c>
      <c r="S381" s="1" t="s">
        <v>11476</v>
      </c>
      <c r="T381" t="s">
        <v>66</v>
      </c>
      <c r="U381" t="s">
        <v>49</v>
      </c>
      <c r="V381" t="s">
        <v>50</v>
      </c>
      <c r="W381" t="s">
        <v>9840</v>
      </c>
      <c r="X381" s="145">
        <v>29993</v>
      </c>
      <c r="Y381" t="s">
        <v>9841</v>
      </c>
      <c r="Z381" s="145">
        <v>43435</v>
      </c>
      <c r="AA381" s="145">
        <v>43465</v>
      </c>
      <c r="AB381" t="s">
        <v>310</v>
      </c>
      <c r="AC381" t="s">
        <v>68</v>
      </c>
      <c r="AD381" t="s">
        <v>41</v>
      </c>
      <c r="AE381"/>
    </row>
    <row r="382" spans="1:31" ht="15" x14ac:dyDescent="0.25">
      <c r="A382" s="1" t="s">
        <v>2220</v>
      </c>
      <c r="B382" t="s">
        <v>28</v>
      </c>
      <c r="C382" t="s">
        <v>29</v>
      </c>
      <c r="D382" t="s">
        <v>30</v>
      </c>
      <c r="E382" t="s">
        <v>31</v>
      </c>
      <c r="F382" t="s">
        <v>1741</v>
      </c>
      <c r="G382" t="s">
        <v>1742</v>
      </c>
      <c r="H382" t="s">
        <v>9756</v>
      </c>
      <c r="I382" t="s">
        <v>1743</v>
      </c>
      <c r="J382" t="s">
        <v>2220</v>
      </c>
      <c r="K382" t="s">
        <v>32</v>
      </c>
      <c r="L382" t="s">
        <v>32</v>
      </c>
      <c r="M382" t="s">
        <v>43</v>
      </c>
      <c r="N382" t="s">
        <v>44</v>
      </c>
      <c r="O382" t="s">
        <v>54</v>
      </c>
      <c r="P382" t="s">
        <v>577</v>
      </c>
      <c r="Q382" t="s">
        <v>231</v>
      </c>
      <c r="R382" t="s">
        <v>2221</v>
      </c>
      <c r="S382" s="1" t="s">
        <v>11358</v>
      </c>
      <c r="T382" t="s">
        <v>37</v>
      </c>
      <c r="U382" t="s">
        <v>49</v>
      </c>
      <c r="V382" t="s">
        <v>840</v>
      </c>
      <c r="W382" t="s">
        <v>2222</v>
      </c>
      <c r="X382" s="145">
        <v>25225</v>
      </c>
      <c r="Y382" t="s">
        <v>2223</v>
      </c>
      <c r="Z382" s="145">
        <v>43435</v>
      </c>
      <c r="AA382" s="145">
        <v>43465</v>
      </c>
      <c r="AB382" t="s">
        <v>39</v>
      </c>
      <c r="AC382" t="s">
        <v>40</v>
      </c>
      <c r="AD382" t="s">
        <v>41</v>
      </c>
      <c r="AE382"/>
    </row>
    <row r="383" spans="1:31" ht="15" x14ac:dyDescent="0.25">
      <c r="A383" s="1" t="s">
        <v>2224</v>
      </c>
      <c r="B383" t="s">
        <v>28</v>
      </c>
      <c r="C383" t="s">
        <v>29</v>
      </c>
      <c r="D383" t="s">
        <v>30</v>
      </c>
      <c r="E383" t="s">
        <v>31</v>
      </c>
      <c r="F383" t="s">
        <v>1741</v>
      </c>
      <c r="G383" t="s">
        <v>1742</v>
      </c>
      <c r="H383" t="s">
        <v>9756</v>
      </c>
      <c r="I383" t="s">
        <v>1743</v>
      </c>
      <c r="J383" t="s">
        <v>2224</v>
      </c>
      <c r="K383" t="s">
        <v>32</v>
      </c>
      <c r="L383" t="s">
        <v>32</v>
      </c>
      <c r="M383" t="s">
        <v>43</v>
      </c>
      <c r="N383" t="s">
        <v>44</v>
      </c>
      <c r="O383" t="s">
        <v>2225</v>
      </c>
      <c r="P383" t="s">
        <v>327</v>
      </c>
      <c r="Q383" t="s">
        <v>2226</v>
      </c>
      <c r="R383" t="s">
        <v>2227</v>
      </c>
      <c r="S383" s="1" t="s">
        <v>11477</v>
      </c>
      <c r="T383" t="s">
        <v>53</v>
      </c>
      <c r="U383" t="s">
        <v>49</v>
      </c>
      <c r="V383" t="s">
        <v>50</v>
      </c>
      <c r="W383" t="s">
        <v>2228</v>
      </c>
      <c r="X383" s="145">
        <v>28570</v>
      </c>
      <c r="Y383" t="s">
        <v>2229</v>
      </c>
      <c r="Z383"/>
      <c r="AA383"/>
      <c r="AB383" t="s">
        <v>39</v>
      </c>
      <c r="AC383" t="s">
        <v>40</v>
      </c>
      <c r="AD383" t="s">
        <v>41</v>
      </c>
      <c r="AE383"/>
    </row>
    <row r="384" spans="1:31" ht="15" x14ac:dyDescent="0.25">
      <c r="A384" s="1" t="s">
        <v>2230</v>
      </c>
      <c r="B384" t="s">
        <v>28</v>
      </c>
      <c r="C384" t="s">
        <v>29</v>
      </c>
      <c r="D384" t="s">
        <v>30</v>
      </c>
      <c r="E384" t="s">
        <v>31</v>
      </c>
      <c r="F384" t="s">
        <v>1741</v>
      </c>
      <c r="G384" t="s">
        <v>1742</v>
      </c>
      <c r="H384" t="s">
        <v>9756</v>
      </c>
      <c r="I384" t="s">
        <v>1743</v>
      </c>
      <c r="J384" t="s">
        <v>2230</v>
      </c>
      <c r="K384" t="s">
        <v>32</v>
      </c>
      <c r="L384" t="s">
        <v>32</v>
      </c>
      <c r="M384" t="s">
        <v>43</v>
      </c>
      <c r="N384" t="s">
        <v>44</v>
      </c>
      <c r="O384" t="s">
        <v>54</v>
      </c>
      <c r="P384" t="s">
        <v>130</v>
      </c>
      <c r="Q384" t="s">
        <v>201</v>
      </c>
      <c r="R384" t="s">
        <v>2231</v>
      </c>
      <c r="S384" s="1" t="s">
        <v>11478</v>
      </c>
      <c r="T384" t="s">
        <v>48</v>
      </c>
      <c r="U384" t="s">
        <v>49</v>
      </c>
      <c r="V384" t="s">
        <v>50</v>
      </c>
      <c r="W384" t="s">
        <v>2232</v>
      </c>
      <c r="X384" s="145">
        <v>24975</v>
      </c>
      <c r="Y384" t="s">
        <v>2233</v>
      </c>
      <c r="Z384"/>
      <c r="AA384"/>
      <c r="AB384" t="s">
        <v>39</v>
      </c>
      <c r="AC384" t="s">
        <v>40</v>
      </c>
      <c r="AD384" t="s">
        <v>41</v>
      </c>
      <c r="AE384"/>
    </row>
    <row r="385" spans="1:31" ht="15" x14ac:dyDescent="0.25">
      <c r="A385" s="1" t="s">
        <v>2234</v>
      </c>
      <c r="B385" t="s">
        <v>28</v>
      </c>
      <c r="C385" t="s">
        <v>29</v>
      </c>
      <c r="D385" t="s">
        <v>30</v>
      </c>
      <c r="E385" t="s">
        <v>31</v>
      </c>
      <c r="F385" t="s">
        <v>1741</v>
      </c>
      <c r="G385" t="s">
        <v>1742</v>
      </c>
      <c r="H385" t="s">
        <v>9756</v>
      </c>
      <c r="I385" t="s">
        <v>1743</v>
      </c>
      <c r="J385" t="s">
        <v>2234</v>
      </c>
      <c r="K385" t="s">
        <v>32</v>
      </c>
      <c r="L385" t="s">
        <v>32</v>
      </c>
      <c r="M385" t="s">
        <v>43</v>
      </c>
      <c r="N385" t="s">
        <v>44</v>
      </c>
      <c r="O385" t="s">
        <v>54</v>
      </c>
      <c r="P385" t="s">
        <v>136</v>
      </c>
      <c r="Q385" t="s">
        <v>266</v>
      </c>
      <c r="R385" t="s">
        <v>2235</v>
      </c>
      <c r="S385" s="1" t="s">
        <v>11479</v>
      </c>
      <c r="T385" t="s">
        <v>48</v>
      </c>
      <c r="U385" t="s">
        <v>49</v>
      </c>
      <c r="V385" t="s">
        <v>50</v>
      </c>
      <c r="W385" t="s">
        <v>2236</v>
      </c>
      <c r="X385" s="145">
        <v>23947</v>
      </c>
      <c r="Y385" t="s">
        <v>2237</v>
      </c>
      <c r="Z385"/>
      <c r="AA385"/>
      <c r="AB385" t="s">
        <v>39</v>
      </c>
      <c r="AC385" t="s">
        <v>40</v>
      </c>
      <c r="AD385" t="s">
        <v>41</v>
      </c>
      <c r="AE385"/>
    </row>
    <row r="386" spans="1:31" ht="15" x14ac:dyDescent="0.25">
      <c r="A386" s="1" t="s">
        <v>2238</v>
      </c>
      <c r="B386" t="s">
        <v>28</v>
      </c>
      <c r="C386" t="s">
        <v>29</v>
      </c>
      <c r="D386" t="s">
        <v>30</v>
      </c>
      <c r="E386" t="s">
        <v>31</v>
      </c>
      <c r="F386" t="s">
        <v>1741</v>
      </c>
      <c r="G386" t="s">
        <v>1742</v>
      </c>
      <c r="H386" t="s">
        <v>9756</v>
      </c>
      <c r="I386" t="s">
        <v>1743</v>
      </c>
      <c r="J386" t="s">
        <v>2238</v>
      </c>
      <c r="K386" t="s">
        <v>32</v>
      </c>
      <c r="L386" t="s">
        <v>32</v>
      </c>
      <c r="M386" t="s">
        <v>43</v>
      </c>
      <c r="N386" t="s">
        <v>44</v>
      </c>
      <c r="O386" t="s">
        <v>54</v>
      </c>
      <c r="P386" t="s">
        <v>59</v>
      </c>
      <c r="Q386" t="s">
        <v>728</v>
      </c>
      <c r="R386" t="s">
        <v>998</v>
      </c>
      <c r="S386" s="1" t="s">
        <v>11480</v>
      </c>
      <c r="T386" t="s">
        <v>37</v>
      </c>
      <c r="U386" t="s">
        <v>49</v>
      </c>
      <c r="V386" t="s">
        <v>50</v>
      </c>
      <c r="W386" t="s">
        <v>2239</v>
      </c>
      <c r="X386" s="145">
        <v>23473</v>
      </c>
      <c r="Y386" t="s">
        <v>2240</v>
      </c>
      <c r="Z386"/>
      <c r="AA386"/>
      <c r="AB386" t="s">
        <v>39</v>
      </c>
      <c r="AC386" t="s">
        <v>40</v>
      </c>
      <c r="AD386" t="s">
        <v>41</v>
      </c>
      <c r="AE386"/>
    </row>
    <row r="387" spans="1:31" ht="15" x14ac:dyDescent="0.25">
      <c r="A387" s="1" t="s">
        <v>2241</v>
      </c>
      <c r="B387" t="s">
        <v>28</v>
      </c>
      <c r="C387" t="s">
        <v>29</v>
      </c>
      <c r="D387" t="s">
        <v>30</v>
      </c>
      <c r="E387" t="s">
        <v>31</v>
      </c>
      <c r="F387" t="s">
        <v>1741</v>
      </c>
      <c r="G387" t="s">
        <v>1742</v>
      </c>
      <c r="H387" t="s">
        <v>9756</v>
      </c>
      <c r="I387" t="s">
        <v>1743</v>
      </c>
      <c r="J387" t="s">
        <v>2241</v>
      </c>
      <c r="K387" t="s">
        <v>32</v>
      </c>
      <c r="L387" t="s">
        <v>32</v>
      </c>
      <c r="M387" t="s">
        <v>43</v>
      </c>
      <c r="N387" t="s">
        <v>44</v>
      </c>
      <c r="O387" t="s">
        <v>54</v>
      </c>
      <c r="P387" t="s">
        <v>168</v>
      </c>
      <c r="Q387" t="s">
        <v>130</v>
      </c>
      <c r="R387" t="s">
        <v>2242</v>
      </c>
      <c r="S387" s="1" t="s">
        <v>11481</v>
      </c>
      <c r="T387" t="s">
        <v>61</v>
      </c>
      <c r="U387" t="s">
        <v>49</v>
      </c>
      <c r="V387" t="s">
        <v>50</v>
      </c>
      <c r="W387" t="s">
        <v>2243</v>
      </c>
      <c r="X387" s="145">
        <v>24259</v>
      </c>
      <c r="Y387" t="s">
        <v>2244</v>
      </c>
      <c r="Z387"/>
      <c r="AA387"/>
      <c r="AB387" t="s">
        <v>39</v>
      </c>
      <c r="AC387" t="s">
        <v>40</v>
      </c>
      <c r="AD387" t="s">
        <v>41</v>
      </c>
      <c r="AE387"/>
    </row>
    <row r="388" spans="1:31" ht="15" x14ac:dyDescent="0.25">
      <c r="A388" s="1" t="s">
        <v>2245</v>
      </c>
      <c r="B388" t="s">
        <v>28</v>
      </c>
      <c r="C388" t="s">
        <v>29</v>
      </c>
      <c r="D388" t="s">
        <v>30</v>
      </c>
      <c r="E388" t="s">
        <v>31</v>
      </c>
      <c r="F388" t="s">
        <v>1741</v>
      </c>
      <c r="G388" t="s">
        <v>1742</v>
      </c>
      <c r="H388" t="s">
        <v>9756</v>
      </c>
      <c r="I388" t="s">
        <v>1743</v>
      </c>
      <c r="J388" t="s">
        <v>2245</v>
      </c>
      <c r="K388" t="s">
        <v>32</v>
      </c>
      <c r="L388" t="s">
        <v>32</v>
      </c>
      <c r="M388" t="s">
        <v>43</v>
      </c>
      <c r="N388" t="s">
        <v>44</v>
      </c>
      <c r="O388" t="s">
        <v>54</v>
      </c>
      <c r="P388" t="s">
        <v>701</v>
      </c>
      <c r="Q388" t="s">
        <v>343</v>
      </c>
      <c r="R388" t="s">
        <v>374</v>
      </c>
      <c r="S388" s="1" t="s">
        <v>11482</v>
      </c>
      <c r="T388" t="s">
        <v>66</v>
      </c>
      <c r="U388" t="s">
        <v>49</v>
      </c>
      <c r="V388" t="s">
        <v>50</v>
      </c>
      <c r="W388" t="s">
        <v>2246</v>
      </c>
      <c r="X388" s="145">
        <v>25718</v>
      </c>
      <c r="Y388" t="s">
        <v>2247</v>
      </c>
      <c r="Z388"/>
      <c r="AA388"/>
      <c r="AB388" t="s">
        <v>39</v>
      </c>
      <c r="AC388" t="s">
        <v>40</v>
      </c>
      <c r="AD388" t="s">
        <v>41</v>
      </c>
      <c r="AE388"/>
    </row>
    <row r="389" spans="1:31" ht="15" x14ac:dyDescent="0.25">
      <c r="A389" s="1" t="s">
        <v>2248</v>
      </c>
      <c r="B389" t="s">
        <v>28</v>
      </c>
      <c r="C389" t="s">
        <v>29</v>
      </c>
      <c r="D389" t="s">
        <v>30</v>
      </c>
      <c r="E389" t="s">
        <v>31</v>
      </c>
      <c r="F389" t="s">
        <v>1741</v>
      </c>
      <c r="G389" t="s">
        <v>1742</v>
      </c>
      <c r="H389" t="s">
        <v>9756</v>
      </c>
      <c r="I389" t="s">
        <v>1743</v>
      </c>
      <c r="J389" t="s">
        <v>2248</v>
      </c>
      <c r="K389" t="s">
        <v>32</v>
      </c>
      <c r="L389" t="s">
        <v>32</v>
      </c>
      <c r="M389" t="s">
        <v>43</v>
      </c>
      <c r="N389" t="s">
        <v>44</v>
      </c>
      <c r="O389" t="s">
        <v>2249</v>
      </c>
      <c r="P389" t="s">
        <v>140</v>
      </c>
      <c r="Q389" t="s">
        <v>174</v>
      </c>
      <c r="R389" t="s">
        <v>1875</v>
      </c>
      <c r="S389" s="1" t="s">
        <v>11365</v>
      </c>
      <c r="T389" t="s">
        <v>61</v>
      </c>
      <c r="U389" t="s">
        <v>49</v>
      </c>
      <c r="V389" t="s">
        <v>840</v>
      </c>
      <c r="W389" t="s">
        <v>1876</v>
      </c>
      <c r="X389" s="145">
        <v>22496</v>
      </c>
      <c r="Y389" t="s">
        <v>1877</v>
      </c>
      <c r="Z389" s="145">
        <v>43160</v>
      </c>
      <c r="AA389" s="145">
        <v>43465</v>
      </c>
      <c r="AB389" t="s">
        <v>39</v>
      </c>
      <c r="AC389" t="s">
        <v>40</v>
      </c>
      <c r="AD389" t="s">
        <v>41</v>
      </c>
      <c r="AE389"/>
    </row>
    <row r="390" spans="1:31" ht="15" x14ac:dyDescent="0.25">
      <c r="A390" s="1" t="s">
        <v>2248</v>
      </c>
      <c r="B390" t="s">
        <v>28</v>
      </c>
      <c r="C390" t="s">
        <v>29</v>
      </c>
      <c r="D390" t="s">
        <v>30</v>
      </c>
      <c r="E390" t="s">
        <v>31</v>
      </c>
      <c r="F390" t="s">
        <v>1741</v>
      </c>
      <c r="G390" t="s">
        <v>1742</v>
      </c>
      <c r="H390" t="s">
        <v>9756</v>
      </c>
      <c r="I390" t="s">
        <v>1743</v>
      </c>
      <c r="J390" t="s">
        <v>2248</v>
      </c>
      <c r="K390" t="s">
        <v>32</v>
      </c>
      <c r="L390" t="s">
        <v>32</v>
      </c>
      <c r="M390" t="s">
        <v>43</v>
      </c>
      <c r="N390" t="s">
        <v>63</v>
      </c>
      <c r="O390" t="s">
        <v>2250</v>
      </c>
      <c r="P390" t="s">
        <v>79</v>
      </c>
      <c r="Q390" t="s">
        <v>3587</v>
      </c>
      <c r="R390" t="s">
        <v>832</v>
      </c>
      <c r="S390" s="1" t="s">
        <v>11483</v>
      </c>
      <c r="T390" t="s">
        <v>66</v>
      </c>
      <c r="U390" t="s">
        <v>49</v>
      </c>
      <c r="V390" t="s">
        <v>50</v>
      </c>
      <c r="W390" t="s">
        <v>3588</v>
      </c>
      <c r="X390" s="145">
        <v>30603</v>
      </c>
      <c r="Y390" t="s">
        <v>3589</v>
      </c>
      <c r="Z390" s="145">
        <v>43160</v>
      </c>
      <c r="AA390" s="145">
        <v>43465</v>
      </c>
      <c r="AB390" t="s">
        <v>310</v>
      </c>
      <c r="AC390" t="s">
        <v>68</v>
      </c>
      <c r="AD390" t="s">
        <v>41</v>
      </c>
      <c r="AE390"/>
    </row>
    <row r="391" spans="1:31" ht="15" x14ac:dyDescent="0.25">
      <c r="A391" s="1" t="s">
        <v>2251</v>
      </c>
      <c r="B391" t="s">
        <v>28</v>
      </c>
      <c r="C391" t="s">
        <v>29</v>
      </c>
      <c r="D391" t="s">
        <v>30</v>
      </c>
      <c r="E391" t="s">
        <v>31</v>
      </c>
      <c r="F391" t="s">
        <v>1741</v>
      </c>
      <c r="G391" t="s">
        <v>1742</v>
      </c>
      <c r="H391" t="s">
        <v>9756</v>
      </c>
      <c r="I391" t="s">
        <v>1743</v>
      </c>
      <c r="J391" t="s">
        <v>2251</v>
      </c>
      <c r="K391" t="s">
        <v>32</v>
      </c>
      <c r="L391" t="s">
        <v>32</v>
      </c>
      <c r="M391" t="s">
        <v>43</v>
      </c>
      <c r="N391" t="s">
        <v>63</v>
      </c>
      <c r="O391" t="s">
        <v>2252</v>
      </c>
      <c r="P391" t="s">
        <v>385</v>
      </c>
      <c r="Q391" t="s">
        <v>110</v>
      </c>
      <c r="R391" t="s">
        <v>1163</v>
      </c>
      <c r="S391" s="1" t="s">
        <v>11484</v>
      </c>
      <c r="T391" t="s">
        <v>66</v>
      </c>
      <c r="U391" t="s">
        <v>49</v>
      </c>
      <c r="V391" t="s">
        <v>50</v>
      </c>
      <c r="W391" t="s">
        <v>1164</v>
      </c>
      <c r="X391" s="145">
        <v>26096</v>
      </c>
      <c r="Y391" t="s">
        <v>1165</v>
      </c>
      <c r="Z391" s="145">
        <v>43160</v>
      </c>
      <c r="AA391" s="145">
        <v>43465</v>
      </c>
      <c r="AB391" t="s">
        <v>39</v>
      </c>
      <c r="AC391" t="s">
        <v>68</v>
      </c>
      <c r="AD391" t="s">
        <v>41</v>
      </c>
      <c r="AE391"/>
    </row>
    <row r="392" spans="1:31" ht="15" x14ac:dyDescent="0.25">
      <c r="A392" s="1" t="s">
        <v>2257</v>
      </c>
      <c r="B392" t="s">
        <v>28</v>
      </c>
      <c r="C392" t="s">
        <v>29</v>
      </c>
      <c r="D392" t="s">
        <v>30</v>
      </c>
      <c r="E392" t="s">
        <v>31</v>
      </c>
      <c r="F392" t="s">
        <v>1741</v>
      </c>
      <c r="G392" t="s">
        <v>1742</v>
      </c>
      <c r="H392" t="s">
        <v>9756</v>
      </c>
      <c r="I392" t="s">
        <v>1743</v>
      </c>
      <c r="J392" t="s">
        <v>2257</v>
      </c>
      <c r="K392" t="s">
        <v>32</v>
      </c>
      <c r="L392" t="s">
        <v>32</v>
      </c>
      <c r="M392" t="s">
        <v>43</v>
      </c>
      <c r="N392" t="s">
        <v>44</v>
      </c>
      <c r="O392" t="s">
        <v>2258</v>
      </c>
      <c r="P392" t="s">
        <v>160</v>
      </c>
      <c r="Q392" t="s">
        <v>297</v>
      </c>
      <c r="R392" t="s">
        <v>2259</v>
      </c>
      <c r="S392" s="1" t="s">
        <v>11485</v>
      </c>
      <c r="T392" t="s">
        <v>53</v>
      </c>
      <c r="U392" t="s">
        <v>49</v>
      </c>
      <c r="V392" t="s">
        <v>50</v>
      </c>
      <c r="W392" t="s">
        <v>2260</v>
      </c>
      <c r="X392" s="145">
        <v>25997</v>
      </c>
      <c r="Y392" t="s">
        <v>2261</v>
      </c>
      <c r="Z392"/>
      <c r="AA392"/>
      <c r="AB392" t="s">
        <v>39</v>
      </c>
      <c r="AC392" t="s">
        <v>40</v>
      </c>
      <c r="AD392" t="s">
        <v>41</v>
      </c>
      <c r="AE392"/>
    </row>
    <row r="393" spans="1:31" ht="15" x14ac:dyDescent="0.25">
      <c r="A393" s="1" t="s">
        <v>2262</v>
      </c>
      <c r="B393" t="s">
        <v>28</v>
      </c>
      <c r="C393" t="s">
        <v>29</v>
      </c>
      <c r="D393" t="s">
        <v>30</v>
      </c>
      <c r="E393" t="s">
        <v>31</v>
      </c>
      <c r="F393" t="s">
        <v>1741</v>
      </c>
      <c r="G393" t="s">
        <v>1742</v>
      </c>
      <c r="H393" t="s">
        <v>9756</v>
      </c>
      <c r="I393" t="s">
        <v>1743</v>
      </c>
      <c r="J393" t="s">
        <v>2262</v>
      </c>
      <c r="K393" t="s">
        <v>32</v>
      </c>
      <c r="L393" t="s">
        <v>32</v>
      </c>
      <c r="M393" t="s">
        <v>43</v>
      </c>
      <c r="N393" t="s">
        <v>44</v>
      </c>
      <c r="O393" t="s">
        <v>2263</v>
      </c>
      <c r="P393" t="s">
        <v>1006</v>
      </c>
      <c r="Q393" t="s">
        <v>306</v>
      </c>
      <c r="R393" t="s">
        <v>270</v>
      </c>
      <c r="S393" s="1" t="s">
        <v>11486</v>
      </c>
      <c r="T393" t="s">
        <v>48</v>
      </c>
      <c r="U393" t="s">
        <v>49</v>
      </c>
      <c r="V393" t="s">
        <v>50</v>
      </c>
      <c r="W393" t="s">
        <v>2264</v>
      </c>
      <c r="X393" s="145">
        <v>24001</v>
      </c>
      <c r="Y393" t="s">
        <v>2265</v>
      </c>
      <c r="Z393"/>
      <c r="AA393"/>
      <c r="AB393" t="s">
        <v>39</v>
      </c>
      <c r="AC393" t="s">
        <v>40</v>
      </c>
      <c r="AD393" t="s">
        <v>41</v>
      </c>
      <c r="AE393"/>
    </row>
    <row r="394" spans="1:31" ht="15" x14ac:dyDescent="0.25">
      <c r="A394" s="1" t="s">
        <v>2266</v>
      </c>
      <c r="B394" t="s">
        <v>28</v>
      </c>
      <c r="C394" t="s">
        <v>29</v>
      </c>
      <c r="D394" t="s">
        <v>30</v>
      </c>
      <c r="E394" t="s">
        <v>31</v>
      </c>
      <c r="F394" t="s">
        <v>1741</v>
      </c>
      <c r="G394" t="s">
        <v>1742</v>
      </c>
      <c r="H394" t="s">
        <v>9756</v>
      </c>
      <c r="I394" t="s">
        <v>1743</v>
      </c>
      <c r="J394" t="s">
        <v>2266</v>
      </c>
      <c r="K394" t="s">
        <v>32</v>
      </c>
      <c r="L394" t="s">
        <v>32</v>
      </c>
      <c r="M394" t="s">
        <v>43</v>
      </c>
      <c r="N394" t="s">
        <v>44</v>
      </c>
      <c r="O394" t="s">
        <v>2271</v>
      </c>
      <c r="P394" t="s">
        <v>142</v>
      </c>
      <c r="Q394" t="s">
        <v>87</v>
      </c>
      <c r="R394" t="s">
        <v>444</v>
      </c>
      <c r="S394" s="1" t="s">
        <v>11340</v>
      </c>
      <c r="T394" t="s">
        <v>61</v>
      </c>
      <c r="U394" t="s">
        <v>49</v>
      </c>
      <c r="V394" t="s">
        <v>840</v>
      </c>
      <c r="W394" t="s">
        <v>1768</v>
      </c>
      <c r="X394" s="145">
        <v>24713</v>
      </c>
      <c r="Y394" t="s">
        <v>1769</v>
      </c>
      <c r="Z394" s="145">
        <v>43160</v>
      </c>
      <c r="AA394" s="145">
        <v>43465</v>
      </c>
      <c r="AB394" t="s">
        <v>39</v>
      </c>
      <c r="AC394" t="s">
        <v>40</v>
      </c>
      <c r="AD394" t="s">
        <v>41</v>
      </c>
      <c r="AE394"/>
    </row>
    <row r="395" spans="1:31" ht="15" x14ac:dyDescent="0.25">
      <c r="A395" s="1" t="s">
        <v>2266</v>
      </c>
      <c r="B395" t="s">
        <v>28</v>
      </c>
      <c r="C395" t="s">
        <v>29</v>
      </c>
      <c r="D395" t="s">
        <v>30</v>
      </c>
      <c r="E395" t="s">
        <v>31</v>
      </c>
      <c r="F395" t="s">
        <v>1741</v>
      </c>
      <c r="G395" t="s">
        <v>1742</v>
      </c>
      <c r="H395" t="s">
        <v>9756</v>
      </c>
      <c r="I395" t="s">
        <v>1743</v>
      </c>
      <c r="J395" t="s">
        <v>2266</v>
      </c>
      <c r="K395" t="s">
        <v>32</v>
      </c>
      <c r="L395" t="s">
        <v>32</v>
      </c>
      <c r="M395" t="s">
        <v>43</v>
      </c>
      <c r="N395" t="s">
        <v>63</v>
      </c>
      <c r="O395" t="s">
        <v>2267</v>
      </c>
      <c r="P395" t="s">
        <v>244</v>
      </c>
      <c r="Q395" t="s">
        <v>110</v>
      </c>
      <c r="R395" t="s">
        <v>2736</v>
      </c>
      <c r="S395" s="1" t="s">
        <v>11487</v>
      </c>
      <c r="T395" t="s">
        <v>66</v>
      </c>
      <c r="U395" t="s">
        <v>49</v>
      </c>
      <c r="V395" t="s">
        <v>50</v>
      </c>
      <c r="W395" t="s">
        <v>2737</v>
      </c>
      <c r="X395" s="145">
        <v>32082</v>
      </c>
      <c r="Y395" t="s">
        <v>2738</v>
      </c>
      <c r="Z395" s="145">
        <v>43160</v>
      </c>
      <c r="AA395" s="145">
        <v>43465</v>
      </c>
      <c r="AB395" t="s">
        <v>310</v>
      </c>
      <c r="AC395" t="s">
        <v>68</v>
      </c>
      <c r="AD395" t="s">
        <v>41</v>
      </c>
      <c r="AE395"/>
    </row>
    <row r="396" spans="1:31" ht="15" x14ac:dyDescent="0.25">
      <c r="A396" s="1" t="s">
        <v>2273</v>
      </c>
      <c r="B396" t="s">
        <v>28</v>
      </c>
      <c r="C396" t="s">
        <v>29</v>
      </c>
      <c r="D396" t="s">
        <v>30</v>
      </c>
      <c r="E396" t="s">
        <v>31</v>
      </c>
      <c r="F396" t="s">
        <v>1741</v>
      </c>
      <c r="G396" t="s">
        <v>1742</v>
      </c>
      <c r="H396" t="s">
        <v>9756</v>
      </c>
      <c r="I396" t="s">
        <v>1743</v>
      </c>
      <c r="J396" t="s">
        <v>2273</v>
      </c>
      <c r="K396" t="s">
        <v>32</v>
      </c>
      <c r="L396" t="s">
        <v>80</v>
      </c>
      <c r="M396" t="s">
        <v>80</v>
      </c>
      <c r="N396" t="s">
        <v>44</v>
      </c>
      <c r="O396" t="s">
        <v>54</v>
      </c>
      <c r="P396" t="s">
        <v>117</v>
      </c>
      <c r="Q396" t="s">
        <v>303</v>
      </c>
      <c r="R396" t="s">
        <v>2274</v>
      </c>
      <c r="S396" s="1" t="s">
        <v>11488</v>
      </c>
      <c r="T396" t="s">
        <v>42</v>
      </c>
      <c r="U396" t="s">
        <v>49</v>
      </c>
      <c r="V396" t="s">
        <v>50</v>
      </c>
      <c r="W396" t="s">
        <v>2275</v>
      </c>
      <c r="X396" s="145">
        <v>22069</v>
      </c>
      <c r="Y396" t="s">
        <v>2276</v>
      </c>
      <c r="Z396"/>
      <c r="AA396"/>
      <c r="AB396" t="s">
        <v>39</v>
      </c>
      <c r="AC396" t="s">
        <v>83</v>
      </c>
      <c r="AD396" t="s">
        <v>41</v>
      </c>
      <c r="AE396"/>
    </row>
    <row r="397" spans="1:31" ht="15" x14ac:dyDescent="0.25">
      <c r="A397" s="1" t="s">
        <v>2277</v>
      </c>
      <c r="B397" t="s">
        <v>28</v>
      </c>
      <c r="C397" t="s">
        <v>29</v>
      </c>
      <c r="D397" t="s">
        <v>30</v>
      </c>
      <c r="E397" t="s">
        <v>31</v>
      </c>
      <c r="F397" t="s">
        <v>1741</v>
      </c>
      <c r="G397" t="s">
        <v>1742</v>
      </c>
      <c r="H397" t="s">
        <v>9756</v>
      </c>
      <c r="I397" t="s">
        <v>1743</v>
      </c>
      <c r="J397" t="s">
        <v>2277</v>
      </c>
      <c r="K397" t="s">
        <v>32</v>
      </c>
      <c r="L397" t="s">
        <v>80</v>
      </c>
      <c r="M397" t="s">
        <v>80</v>
      </c>
      <c r="N397" t="s">
        <v>44</v>
      </c>
      <c r="O397" t="s">
        <v>54</v>
      </c>
      <c r="P397" t="s">
        <v>137</v>
      </c>
      <c r="Q397" t="s">
        <v>366</v>
      </c>
      <c r="R397" t="s">
        <v>2278</v>
      </c>
      <c r="S397" s="1" t="s">
        <v>11489</v>
      </c>
      <c r="T397" t="s">
        <v>42</v>
      </c>
      <c r="U397" t="s">
        <v>49</v>
      </c>
      <c r="V397" t="s">
        <v>50</v>
      </c>
      <c r="W397" t="s">
        <v>2279</v>
      </c>
      <c r="X397" s="145">
        <v>22566</v>
      </c>
      <c r="Y397" t="s">
        <v>2280</v>
      </c>
      <c r="Z397"/>
      <c r="AA397"/>
      <c r="AB397" t="s">
        <v>39</v>
      </c>
      <c r="AC397" t="s">
        <v>83</v>
      </c>
      <c r="AD397" t="s">
        <v>41</v>
      </c>
      <c r="AE397"/>
    </row>
    <row r="398" spans="1:31" ht="15" x14ac:dyDescent="0.25">
      <c r="A398" s="1" t="s">
        <v>2281</v>
      </c>
      <c r="B398" t="s">
        <v>28</v>
      </c>
      <c r="C398" t="s">
        <v>29</v>
      </c>
      <c r="D398" t="s">
        <v>30</v>
      </c>
      <c r="E398" t="s">
        <v>31</v>
      </c>
      <c r="F398" t="s">
        <v>1741</v>
      </c>
      <c r="G398" t="s">
        <v>1742</v>
      </c>
      <c r="H398" t="s">
        <v>9756</v>
      </c>
      <c r="I398" t="s">
        <v>1743</v>
      </c>
      <c r="J398" t="s">
        <v>2281</v>
      </c>
      <c r="K398" t="s">
        <v>32</v>
      </c>
      <c r="L398" t="s">
        <v>80</v>
      </c>
      <c r="M398" t="s">
        <v>80</v>
      </c>
      <c r="N398" t="s">
        <v>44</v>
      </c>
      <c r="O398" t="s">
        <v>2282</v>
      </c>
      <c r="P398" t="s">
        <v>154</v>
      </c>
      <c r="Q398" t="s">
        <v>100</v>
      </c>
      <c r="R398" t="s">
        <v>2283</v>
      </c>
      <c r="S398" s="1" t="s">
        <v>11490</v>
      </c>
      <c r="T398" t="s">
        <v>42</v>
      </c>
      <c r="U398" t="s">
        <v>49</v>
      </c>
      <c r="V398" t="s">
        <v>50</v>
      </c>
      <c r="W398" t="s">
        <v>2284</v>
      </c>
      <c r="X398" s="145">
        <v>20819</v>
      </c>
      <c r="Y398" t="s">
        <v>2285</v>
      </c>
      <c r="Z398"/>
      <c r="AA398"/>
      <c r="AB398" t="s">
        <v>39</v>
      </c>
      <c r="AC398" t="s">
        <v>83</v>
      </c>
      <c r="AD398" t="s">
        <v>41</v>
      </c>
      <c r="AE398"/>
    </row>
    <row r="399" spans="1:31" ht="15" x14ac:dyDescent="0.25">
      <c r="A399" s="1" t="s">
        <v>2286</v>
      </c>
      <c r="B399" t="s">
        <v>28</v>
      </c>
      <c r="C399" t="s">
        <v>29</v>
      </c>
      <c r="D399" t="s">
        <v>30</v>
      </c>
      <c r="E399" t="s">
        <v>31</v>
      </c>
      <c r="F399" t="s">
        <v>1741</v>
      </c>
      <c r="G399" t="s">
        <v>1742</v>
      </c>
      <c r="H399" t="s">
        <v>9756</v>
      </c>
      <c r="I399" t="s">
        <v>1743</v>
      </c>
      <c r="J399" t="s">
        <v>2286</v>
      </c>
      <c r="K399" t="s">
        <v>32</v>
      </c>
      <c r="L399" t="s">
        <v>80</v>
      </c>
      <c r="M399" t="s">
        <v>80</v>
      </c>
      <c r="N399" t="s">
        <v>44</v>
      </c>
      <c r="O399" t="s">
        <v>54</v>
      </c>
      <c r="P399" t="s">
        <v>2287</v>
      </c>
      <c r="Q399" t="s">
        <v>1017</v>
      </c>
      <c r="R399" t="s">
        <v>2288</v>
      </c>
      <c r="S399" s="1" t="s">
        <v>11491</v>
      </c>
      <c r="T399" t="s">
        <v>42</v>
      </c>
      <c r="U399" t="s">
        <v>49</v>
      </c>
      <c r="V399" t="s">
        <v>50</v>
      </c>
      <c r="W399" t="s">
        <v>2289</v>
      </c>
      <c r="X399" s="145">
        <v>22800</v>
      </c>
      <c r="Y399" t="s">
        <v>2290</v>
      </c>
      <c r="Z399"/>
      <c r="AA399"/>
      <c r="AB399" t="s">
        <v>39</v>
      </c>
      <c r="AC399" t="s">
        <v>83</v>
      </c>
      <c r="AD399" t="s">
        <v>41</v>
      </c>
      <c r="AE399"/>
    </row>
    <row r="400" spans="1:31" ht="15" x14ac:dyDescent="0.25">
      <c r="A400" s="1" t="s">
        <v>2291</v>
      </c>
      <c r="B400" t="s">
        <v>28</v>
      </c>
      <c r="C400" t="s">
        <v>29</v>
      </c>
      <c r="D400" t="s">
        <v>30</v>
      </c>
      <c r="E400" t="s">
        <v>31</v>
      </c>
      <c r="F400" t="s">
        <v>1741</v>
      </c>
      <c r="G400" t="s">
        <v>1742</v>
      </c>
      <c r="H400" t="s">
        <v>9756</v>
      </c>
      <c r="I400" t="s">
        <v>1743</v>
      </c>
      <c r="J400" t="s">
        <v>2291</v>
      </c>
      <c r="K400" t="s">
        <v>32</v>
      </c>
      <c r="L400" t="s">
        <v>80</v>
      </c>
      <c r="M400" t="s">
        <v>80</v>
      </c>
      <c r="N400" t="s">
        <v>44</v>
      </c>
      <c r="O400" t="s">
        <v>54</v>
      </c>
      <c r="P400" t="s">
        <v>130</v>
      </c>
      <c r="Q400" t="s">
        <v>81</v>
      </c>
      <c r="R400" t="s">
        <v>1027</v>
      </c>
      <c r="S400" s="1" t="s">
        <v>11492</v>
      </c>
      <c r="T400" t="s">
        <v>42</v>
      </c>
      <c r="U400" t="s">
        <v>49</v>
      </c>
      <c r="V400" t="s">
        <v>50</v>
      </c>
      <c r="W400" t="s">
        <v>2293</v>
      </c>
      <c r="X400" s="145">
        <v>22705</v>
      </c>
      <c r="Y400" t="s">
        <v>2294</v>
      </c>
      <c r="Z400"/>
      <c r="AA400"/>
      <c r="AB400" t="s">
        <v>39</v>
      </c>
      <c r="AC400" t="s">
        <v>83</v>
      </c>
      <c r="AD400" t="s">
        <v>41</v>
      </c>
      <c r="AE400"/>
    </row>
    <row r="401" spans="1:31" ht="15" x14ac:dyDescent="0.25">
      <c r="A401" s="1" t="s">
        <v>2295</v>
      </c>
      <c r="B401" t="s">
        <v>28</v>
      </c>
      <c r="C401" t="s">
        <v>29</v>
      </c>
      <c r="D401" t="s">
        <v>30</v>
      </c>
      <c r="E401" t="s">
        <v>31</v>
      </c>
      <c r="F401" t="s">
        <v>1741</v>
      </c>
      <c r="G401" t="s">
        <v>1742</v>
      </c>
      <c r="H401" t="s">
        <v>9756</v>
      </c>
      <c r="I401" t="s">
        <v>1743</v>
      </c>
      <c r="J401" t="s">
        <v>2295</v>
      </c>
      <c r="K401" t="s">
        <v>32</v>
      </c>
      <c r="L401" t="s">
        <v>80</v>
      </c>
      <c r="M401" t="s">
        <v>80</v>
      </c>
      <c r="N401" t="s">
        <v>44</v>
      </c>
      <c r="O401" t="s">
        <v>54</v>
      </c>
      <c r="P401" t="s">
        <v>335</v>
      </c>
      <c r="Q401" t="s">
        <v>135</v>
      </c>
      <c r="R401" t="s">
        <v>2296</v>
      </c>
      <c r="S401" s="1" t="s">
        <v>11493</v>
      </c>
      <c r="T401" t="s">
        <v>42</v>
      </c>
      <c r="U401" t="s">
        <v>49</v>
      </c>
      <c r="V401" t="s">
        <v>50</v>
      </c>
      <c r="W401" t="s">
        <v>2297</v>
      </c>
      <c r="X401" s="145">
        <v>20350</v>
      </c>
      <c r="Y401" t="s">
        <v>2298</v>
      </c>
      <c r="Z401"/>
      <c r="AA401"/>
      <c r="AB401" t="s">
        <v>39</v>
      </c>
      <c r="AC401" t="s">
        <v>83</v>
      </c>
      <c r="AD401" t="s">
        <v>41</v>
      </c>
      <c r="AE401"/>
    </row>
    <row r="402" spans="1:31" ht="15" x14ac:dyDescent="0.25">
      <c r="A402" s="1" t="s">
        <v>2299</v>
      </c>
      <c r="B402" t="s">
        <v>28</v>
      </c>
      <c r="C402" t="s">
        <v>29</v>
      </c>
      <c r="D402" t="s">
        <v>30</v>
      </c>
      <c r="E402" t="s">
        <v>31</v>
      </c>
      <c r="F402" t="s">
        <v>1741</v>
      </c>
      <c r="G402" t="s">
        <v>1742</v>
      </c>
      <c r="H402" t="s">
        <v>9756</v>
      </c>
      <c r="I402" t="s">
        <v>1743</v>
      </c>
      <c r="J402" t="s">
        <v>2299</v>
      </c>
      <c r="K402" t="s">
        <v>32</v>
      </c>
      <c r="L402" t="s">
        <v>80</v>
      </c>
      <c r="M402" t="s">
        <v>80</v>
      </c>
      <c r="N402" t="s">
        <v>44</v>
      </c>
      <c r="O402" t="s">
        <v>2300</v>
      </c>
      <c r="P402" t="s">
        <v>514</v>
      </c>
      <c r="Q402" t="s">
        <v>110</v>
      </c>
      <c r="R402" t="s">
        <v>1009</v>
      </c>
      <c r="S402" s="1" t="s">
        <v>11494</v>
      </c>
      <c r="T402" t="s">
        <v>42</v>
      </c>
      <c r="U402" t="s">
        <v>49</v>
      </c>
      <c r="V402" t="s">
        <v>50</v>
      </c>
      <c r="W402" t="s">
        <v>8169</v>
      </c>
      <c r="X402" s="145">
        <v>24291</v>
      </c>
      <c r="Y402" t="s">
        <v>8170</v>
      </c>
      <c r="Z402"/>
      <c r="AA402"/>
      <c r="AB402" t="s">
        <v>39</v>
      </c>
      <c r="AC402" t="s">
        <v>83</v>
      </c>
      <c r="AD402" t="s">
        <v>41</v>
      </c>
      <c r="AE402"/>
    </row>
    <row r="403" spans="1:31" ht="15" x14ac:dyDescent="0.25">
      <c r="A403" s="1" t="s">
        <v>2301</v>
      </c>
      <c r="B403" t="s">
        <v>28</v>
      </c>
      <c r="C403" t="s">
        <v>29</v>
      </c>
      <c r="D403" t="s">
        <v>30</v>
      </c>
      <c r="E403" t="s">
        <v>31</v>
      </c>
      <c r="F403" t="s">
        <v>1741</v>
      </c>
      <c r="G403" t="s">
        <v>1742</v>
      </c>
      <c r="H403" t="s">
        <v>9756</v>
      </c>
      <c r="I403" t="s">
        <v>1743</v>
      </c>
      <c r="J403" t="s">
        <v>2301</v>
      </c>
      <c r="K403" t="s">
        <v>32</v>
      </c>
      <c r="L403" t="s">
        <v>80</v>
      </c>
      <c r="M403" t="s">
        <v>80</v>
      </c>
      <c r="N403" t="s">
        <v>44</v>
      </c>
      <c r="O403" t="s">
        <v>54</v>
      </c>
      <c r="P403" t="s">
        <v>78</v>
      </c>
      <c r="Q403" t="s">
        <v>260</v>
      </c>
      <c r="R403" t="s">
        <v>949</v>
      </c>
      <c r="S403" s="1" t="s">
        <v>11495</v>
      </c>
      <c r="T403" t="s">
        <v>42</v>
      </c>
      <c r="U403" t="s">
        <v>49</v>
      </c>
      <c r="V403" t="s">
        <v>50</v>
      </c>
      <c r="W403" t="s">
        <v>2302</v>
      </c>
      <c r="X403" s="145">
        <v>22822</v>
      </c>
      <c r="Y403" t="s">
        <v>2303</v>
      </c>
      <c r="Z403"/>
      <c r="AA403"/>
      <c r="AB403" t="s">
        <v>39</v>
      </c>
      <c r="AC403" t="s">
        <v>83</v>
      </c>
      <c r="AD403" t="s">
        <v>41</v>
      </c>
      <c r="AE403"/>
    </row>
    <row r="404" spans="1:31" ht="15" x14ac:dyDescent="0.25">
      <c r="A404" s="1" t="s">
        <v>2304</v>
      </c>
      <c r="B404" t="s">
        <v>28</v>
      </c>
      <c r="C404" t="s">
        <v>29</v>
      </c>
      <c r="D404" t="s">
        <v>30</v>
      </c>
      <c r="E404" t="s">
        <v>31</v>
      </c>
      <c r="F404" t="s">
        <v>1741</v>
      </c>
      <c r="G404" t="s">
        <v>1742</v>
      </c>
      <c r="H404" t="s">
        <v>9756</v>
      </c>
      <c r="I404" t="s">
        <v>1743</v>
      </c>
      <c r="J404" t="s">
        <v>2304</v>
      </c>
      <c r="K404" t="s">
        <v>32</v>
      </c>
      <c r="L404" t="s">
        <v>80</v>
      </c>
      <c r="M404" t="s">
        <v>80</v>
      </c>
      <c r="N404" t="s">
        <v>44</v>
      </c>
      <c r="O404" t="s">
        <v>2305</v>
      </c>
      <c r="P404" t="s">
        <v>133</v>
      </c>
      <c r="Q404" t="s">
        <v>2306</v>
      </c>
      <c r="R404" t="s">
        <v>2307</v>
      </c>
      <c r="S404" s="1" t="s">
        <v>11496</v>
      </c>
      <c r="T404" t="s">
        <v>42</v>
      </c>
      <c r="U404" t="s">
        <v>49</v>
      </c>
      <c r="V404" t="s">
        <v>50</v>
      </c>
      <c r="W404" t="s">
        <v>2308</v>
      </c>
      <c r="X404" s="145">
        <v>22524</v>
      </c>
      <c r="Y404" t="s">
        <v>2309</v>
      </c>
      <c r="Z404"/>
      <c r="AA404"/>
      <c r="AB404" t="s">
        <v>39</v>
      </c>
      <c r="AC404" t="s">
        <v>83</v>
      </c>
      <c r="AD404" t="s">
        <v>41</v>
      </c>
      <c r="AE404"/>
    </row>
    <row r="405" spans="1:31" ht="15" x14ac:dyDescent="0.25">
      <c r="A405" s="1" t="s">
        <v>2310</v>
      </c>
      <c r="B405" t="s">
        <v>28</v>
      </c>
      <c r="C405" t="s">
        <v>29</v>
      </c>
      <c r="D405" t="s">
        <v>30</v>
      </c>
      <c r="E405" t="s">
        <v>31</v>
      </c>
      <c r="F405" t="s">
        <v>1741</v>
      </c>
      <c r="G405" t="s">
        <v>1742</v>
      </c>
      <c r="H405" t="s">
        <v>9756</v>
      </c>
      <c r="I405" t="s">
        <v>1743</v>
      </c>
      <c r="J405" t="s">
        <v>2310</v>
      </c>
      <c r="K405" t="s">
        <v>32</v>
      </c>
      <c r="L405" t="s">
        <v>80</v>
      </c>
      <c r="M405" t="s">
        <v>80</v>
      </c>
      <c r="N405" t="s">
        <v>44</v>
      </c>
      <c r="O405" t="s">
        <v>54</v>
      </c>
      <c r="P405" t="s">
        <v>178</v>
      </c>
      <c r="Q405" t="s">
        <v>284</v>
      </c>
      <c r="R405" t="s">
        <v>917</v>
      </c>
      <c r="S405" s="1" t="s">
        <v>11497</v>
      </c>
      <c r="T405" t="s">
        <v>42</v>
      </c>
      <c r="U405" t="s">
        <v>49</v>
      </c>
      <c r="V405" t="s">
        <v>50</v>
      </c>
      <c r="W405" t="s">
        <v>2311</v>
      </c>
      <c r="X405" s="145">
        <v>23541</v>
      </c>
      <c r="Y405" t="s">
        <v>2312</v>
      </c>
      <c r="Z405"/>
      <c r="AA405"/>
      <c r="AB405" t="s">
        <v>39</v>
      </c>
      <c r="AC405" t="s">
        <v>83</v>
      </c>
      <c r="AD405" t="s">
        <v>41</v>
      </c>
      <c r="AE405"/>
    </row>
    <row r="406" spans="1:31" ht="15" x14ac:dyDescent="0.25">
      <c r="A406" s="1" t="s">
        <v>2313</v>
      </c>
      <c r="B406" t="s">
        <v>28</v>
      </c>
      <c r="C406" t="s">
        <v>29</v>
      </c>
      <c r="D406" t="s">
        <v>30</v>
      </c>
      <c r="E406" t="s">
        <v>31</v>
      </c>
      <c r="F406" t="s">
        <v>1741</v>
      </c>
      <c r="G406" t="s">
        <v>1742</v>
      </c>
      <c r="H406" t="s">
        <v>9756</v>
      </c>
      <c r="I406" t="s">
        <v>1743</v>
      </c>
      <c r="J406" t="s">
        <v>2313</v>
      </c>
      <c r="K406" t="s">
        <v>32</v>
      </c>
      <c r="L406" t="s">
        <v>80</v>
      </c>
      <c r="M406" t="s">
        <v>80</v>
      </c>
      <c r="N406" t="s">
        <v>44</v>
      </c>
      <c r="O406" t="s">
        <v>2314</v>
      </c>
      <c r="P406" t="s">
        <v>1033</v>
      </c>
      <c r="Q406" t="s">
        <v>137</v>
      </c>
      <c r="R406" t="s">
        <v>914</v>
      </c>
      <c r="S406" s="1" t="s">
        <v>11498</v>
      </c>
      <c r="T406" t="s">
        <v>42</v>
      </c>
      <c r="U406" t="s">
        <v>49</v>
      </c>
      <c r="V406" t="s">
        <v>50</v>
      </c>
      <c r="W406" t="s">
        <v>2315</v>
      </c>
      <c r="X406" s="145">
        <v>23627</v>
      </c>
      <c r="Y406" t="s">
        <v>2316</v>
      </c>
      <c r="Z406"/>
      <c r="AA406"/>
      <c r="AB406" t="s">
        <v>39</v>
      </c>
      <c r="AC406" t="s">
        <v>83</v>
      </c>
      <c r="AD406" t="s">
        <v>41</v>
      </c>
      <c r="AE406"/>
    </row>
    <row r="407" spans="1:31" ht="15" x14ac:dyDescent="0.25">
      <c r="A407" s="1" t="s">
        <v>2317</v>
      </c>
      <c r="B407" t="s">
        <v>28</v>
      </c>
      <c r="C407" t="s">
        <v>29</v>
      </c>
      <c r="D407" t="s">
        <v>30</v>
      </c>
      <c r="E407" t="s">
        <v>31</v>
      </c>
      <c r="F407" t="s">
        <v>1741</v>
      </c>
      <c r="G407" t="s">
        <v>1742</v>
      </c>
      <c r="H407" t="s">
        <v>9756</v>
      </c>
      <c r="I407" t="s">
        <v>1743</v>
      </c>
      <c r="J407" t="s">
        <v>2317</v>
      </c>
      <c r="K407" t="s">
        <v>93</v>
      </c>
      <c r="L407" t="s">
        <v>755</v>
      </c>
      <c r="M407" t="s">
        <v>2318</v>
      </c>
      <c r="N407" t="s">
        <v>44</v>
      </c>
      <c r="O407" t="s">
        <v>2319</v>
      </c>
      <c r="P407" t="s">
        <v>168</v>
      </c>
      <c r="Q407" t="s">
        <v>78</v>
      </c>
      <c r="R407" t="s">
        <v>2320</v>
      </c>
      <c r="S407" s="1" t="s">
        <v>11499</v>
      </c>
      <c r="T407" t="s">
        <v>792</v>
      </c>
      <c r="U407" t="s">
        <v>38</v>
      </c>
      <c r="V407" t="s">
        <v>50</v>
      </c>
      <c r="W407" t="s">
        <v>2321</v>
      </c>
      <c r="X407" s="145">
        <v>23427</v>
      </c>
      <c r="Y407" t="s">
        <v>2322</v>
      </c>
      <c r="Z407"/>
      <c r="AA407"/>
      <c r="AB407" t="s">
        <v>39</v>
      </c>
      <c r="AC407" t="s">
        <v>98</v>
      </c>
      <c r="AD407" t="s">
        <v>41</v>
      </c>
      <c r="AE407"/>
    </row>
    <row r="408" spans="1:31" ht="15" x14ac:dyDescent="0.25">
      <c r="A408" s="1" t="s">
        <v>2323</v>
      </c>
      <c r="B408" t="s">
        <v>28</v>
      </c>
      <c r="C408" t="s">
        <v>29</v>
      </c>
      <c r="D408" t="s">
        <v>30</v>
      </c>
      <c r="E408" t="s">
        <v>31</v>
      </c>
      <c r="F408" t="s">
        <v>1741</v>
      </c>
      <c r="G408" t="s">
        <v>1742</v>
      </c>
      <c r="H408" t="s">
        <v>9756</v>
      </c>
      <c r="I408" t="s">
        <v>1743</v>
      </c>
      <c r="J408" t="s">
        <v>2323</v>
      </c>
      <c r="K408" t="s">
        <v>93</v>
      </c>
      <c r="L408" t="s">
        <v>755</v>
      </c>
      <c r="M408" t="s">
        <v>2324</v>
      </c>
      <c r="N408" t="s">
        <v>44</v>
      </c>
      <c r="O408" t="s">
        <v>2325</v>
      </c>
      <c r="P408" t="s">
        <v>197</v>
      </c>
      <c r="Q408" t="s">
        <v>156</v>
      </c>
      <c r="R408" t="s">
        <v>887</v>
      </c>
      <c r="S408" s="1" t="s">
        <v>11500</v>
      </c>
      <c r="T408" t="s">
        <v>2326</v>
      </c>
      <c r="U408" t="s">
        <v>38</v>
      </c>
      <c r="V408" t="s">
        <v>50</v>
      </c>
      <c r="W408" t="s">
        <v>2327</v>
      </c>
      <c r="X408" s="145">
        <v>18387</v>
      </c>
      <c r="Y408" t="s">
        <v>2328</v>
      </c>
      <c r="Z408"/>
      <c r="AA408"/>
      <c r="AB408" t="s">
        <v>39</v>
      </c>
      <c r="AC408" t="s">
        <v>98</v>
      </c>
      <c r="AD408" t="s">
        <v>41</v>
      </c>
      <c r="AE408"/>
    </row>
    <row r="409" spans="1:31" ht="15" x14ac:dyDescent="0.25">
      <c r="A409" s="1" t="s">
        <v>2329</v>
      </c>
      <c r="B409" t="s">
        <v>28</v>
      </c>
      <c r="C409" t="s">
        <v>29</v>
      </c>
      <c r="D409" t="s">
        <v>30</v>
      </c>
      <c r="E409" t="s">
        <v>31</v>
      </c>
      <c r="F409" t="s">
        <v>1741</v>
      </c>
      <c r="G409" t="s">
        <v>1742</v>
      </c>
      <c r="H409" t="s">
        <v>9756</v>
      </c>
      <c r="I409" t="s">
        <v>1743</v>
      </c>
      <c r="J409" t="s">
        <v>2329</v>
      </c>
      <c r="K409" t="s">
        <v>93</v>
      </c>
      <c r="L409" t="s">
        <v>745</v>
      </c>
      <c r="M409" t="s">
        <v>2330</v>
      </c>
      <c r="N409" t="s">
        <v>44</v>
      </c>
      <c r="O409" t="s">
        <v>2331</v>
      </c>
      <c r="P409" t="s">
        <v>117</v>
      </c>
      <c r="Q409" t="s">
        <v>548</v>
      </c>
      <c r="R409" t="s">
        <v>2332</v>
      </c>
      <c r="S409" s="1" t="s">
        <v>11501</v>
      </c>
      <c r="T409" t="s">
        <v>196</v>
      </c>
      <c r="U409" t="s">
        <v>38</v>
      </c>
      <c r="V409" t="s">
        <v>50</v>
      </c>
      <c r="W409" t="s">
        <v>2333</v>
      </c>
      <c r="X409" s="145">
        <v>24306</v>
      </c>
      <c r="Y409" t="s">
        <v>2334</v>
      </c>
      <c r="Z409"/>
      <c r="AA409"/>
      <c r="AB409" t="s">
        <v>39</v>
      </c>
      <c r="AC409" t="s">
        <v>98</v>
      </c>
      <c r="AD409" t="s">
        <v>41</v>
      </c>
      <c r="AE409"/>
    </row>
    <row r="410" spans="1:31" ht="15" x14ac:dyDescent="0.25">
      <c r="A410" s="1" t="s">
        <v>2335</v>
      </c>
      <c r="B410" t="s">
        <v>28</v>
      </c>
      <c r="C410" t="s">
        <v>29</v>
      </c>
      <c r="D410" t="s">
        <v>30</v>
      </c>
      <c r="E410" t="s">
        <v>31</v>
      </c>
      <c r="F410" t="s">
        <v>1741</v>
      </c>
      <c r="G410" t="s">
        <v>1742</v>
      </c>
      <c r="H410" t="s">
        <v>9756</v>
      </c>
      <c r="I410" t="s">
        <v>1743</v>
      </c>
      <c r="J410" t="s">
        <v>2335</v>
      </c>
      <c r="K410" t="s">
        <v>93</v>
      </c>
      <c r="L410" t="s">
        <v>745</v>
      </c>
      <c r="M410" t="s">
        <v>1558</v>
      </c>
      <c r="N410" t="s">
        <v>44</v>
      </c>
      <c r="O410" t="s">
        <v>54</v>
      </c>
      <c r="P410" t="s">
        <v>2336</v>
      </c>
      <c r="Q410" t="s">
        <v>2337</v>
      </c>
      <c r="R410" t="s">
        <v>2338</v>
      </c>
      <c r="S410" s="1" t="s">
        <v>11502</v>
      </c>
      <c r="T410" t="s">
        <v>103</v>
      </c>
      <c r="U410" t="s">
        <v>38</v>
      </c>
      <c r="V410" t="s">
        <v>50</v>
      </c>
      <c r="W410" t="s">
        <v>2339</v>
      </c>
      <c r="X410" s="145">
        <v>19789</v>
      </c>
      <c r="Y410" t="s">
        <v>2340</v>
      </c>
      <c r="Z410"/>
      <c r="AA410"/>
      <c r="AB410" t="s">
        <v>39</v>
      </c>
      <c r="AC410" t="s">
        <v>98</v>
      </c>
      <c r="AD410" t="s">
        <v>41</v>
      </c>
      <c r="AE410"/>
    </row>
    <row r="411" spans="1:31" ht="15" x14ac:dyDescent="0.25">
      <c r="A411" s="1" t="s">
        <v>2341</v>
      </c>
      <c r="B411" t="s">
        <v>28</v>
      </c>
      <c r="C411" t="s">
        <v>29</v>
      </c>
      <c r="D411" t="s">
        <v>30</v>
      </c>
      <c r="E411" t="s">
        <v>31</v>
      </c>
      <c r="F411" t="s">
        <v>1741</v>
      </c>
      <c r="G411" t="s">
        <v>1742</v>
      </c>
      <c r="H411" t="s">
        <v>9756</v>
      </c>
      <c r="I411" t="s">
        <v>1743</v>
      </c>
      <c r="J411" t="s">
        <v>2341</v>
      </c>
      <c r="K411" t="s">
        <v>93</v>
      </c>
      <c r="L411" t="s">
        <v>745</v>
      </c>
      <c r="M411" t="s">
        <v>2342</v>
      </c>
      <c r="N411" t="s">
        <v>44</v>
      </c>
      <c r="O411" t="s">
        <v>54</v>
      </c>
      <c r="P411" t="s">
        <v>78</v>
      </c>
      <c r="Q411" t="s">
        <v>651</v>
      </c>
      <c r="R411" t="s">
        <v>727</v>
      </c>
      <c r="S411" s="1" t="s">
        <v>11503</v>
      </c>
      <c r="T411" t="s">
        <v>747</v>
      </c>
      <c r="U411" t="s">
        <v>38</v>
      </c>
      <c r="V411" t="s">
        <v>50</v>
      </c>
      <c r="W411" t="s">
        <v>2343</v>
      </c>
      <c r="X411" s="145">
        <v>21348</v>
      </c>
      <c r="Y411" t="s">
        <v>2344</v>
      </c>
      <c r="Z411"/>
      <c r="AA411"/>
      <c r="AB411" t="s">
        <v>39</v>
      </c>
      <c r="AC411" t="s">
        <v>98</v>
      </c>
      <c r="AD411" t="s">
        <v>41</v>
      </c>
      <c r="AE411"/>
    </row>
    <row r="412" spans="1:31" ht="15" x14ac:dyDescent="0.25">
      <c r="A412" s="1" t="s">
        <v>2345</v>
      </c>
      <c r="B412" t="s">
        <v>28</v>
      </c>
      <c r="C412" t="s">
        <v>29</v>
      </c>
      <c r="D412" t="s">
        <v>30</v>
      </c>
      <c r="E412" t="s">
        <v>31</v>
      </c>
      <c r="F412" t="s">
        <v>1741</v>
      </c>
      <c r="G412" t="s">
        <v>1742</v>
      </c>
      <c r="H412" t="s">
        <v>9756</v>
      </c>
      <c r="I412" t="s">
        <v>1743</v>
      </c>
      <c r="J412" t="s">
        <v>2345</v>
      </c>
      <c r="K412" t="s">
        <v>93</v>
      </c>
      <c r="L412" t="s">
        <v>745</v>
      </c>
      <c r="M412" t="s">
        <v>746</v>
      </c>
      <c r="N412" t="s">
        <v>44</v>
      </c>
      <c r="O412" t="s">
        <v>54</v>
      </c>
      <c r="P412" t="s">
        <v>237</v>
      </c>
      <c r="Q412" t="s">
        <v>204</v>
      </c>
      <c r="R412" t="s">
        <v>862</v>
      </c>
      <c r="S412" s="1" t="s">
        <v>11504</v>
      </c>
      <c r="T412" t="s">
        <v>747</v>
      </c>
      <c r="U412" t="s">
        <v>38</v>
      </c>
      <c r="V412" t="s">
        <v>50</v>
      </c>
      <c r="W412" t="s">
        <v>2346</v>
      </c>
      <c r="X412" s="145">
        <v>18880</v>
      </c>
      <c r="Y412" t="s">
        <v>2347</v>
      </c>
      <c r="Z412"/>
      <c r="AA412"/>
      <c r="AB412" t="s">
        <v>39</v>
      </c>
      <c r="AC412" t="s">
        <v>98</v>
      </c>
      <c r="AD412" t="s">
        <v>41</v>
      </c>
      <c r="AE412"/>
    </row>
    <row r="413" spans="1:31" ht="15" x14ac:dyDescent="0.25">
      <c r="A413" s="1" t="s">
        <v>2348</v>
      </c>
      <c r="B413" t="s">
        <v>28</v>
      </c>
      <c r="C413" t="s">
        <v>29</v>
      </c>
      <c r="D413" t="s">
        <v>30</v>
      </c>
      <c r="E413" t="s">
        <v>31</v>
      </c>
      <c r="F413" t="s">
        <v>1741</v>
      </c>
      <c r="G413" t="s">
        <v>1742</v>
      </c>
      <c r="H413" t="s">
        <v>9756</v>
      </c>
      <c r="I413" t="s">
        <v>1743</v>
      </c>
      <c r="J413" t="s">
        <v>2348</v>
      </c>
      <c r="K413" t="s">
        <v>93</v>
      </c>
      <c r="L413" t="s">
        <v>745</v>
      </c>
      <c r="M413" t="s">
        <v>793</v>
      </c>
      <c r="N413" t="s">
        <v>44</v>
      </c>
      <c r="O413" t="s">
        <v>54</v>
      </c>
      <c r="P413" t="s">
        <v>176</v>
      </c>
      <c r="Q413" t="s">
        <v>9845</v>
      </c>
      <c r="R413" t="s">
        <v>4612</v>
      </c>
      <c r="S413" s="1" t="s">
        <v>11505</v>
      </c>
      <c r="T413" t="s">
        <v>103</v>
      </c>
      <c r="U413" t="s">
        <v>38</v>
      </c>
      <c r="V413" t="s">
        <v>50</v>
      </c>
      <c r="W413" t="s">
        <v>2349</v>
      </c>
      <c r="X413" s="145">
        <v>20315</v>
      </c>
      <c r="Y413" t="s">
        <v>2350</v>
      </c>
      <c r="Z413"/>
      <c r="AA413"/>
      <c r="AB413" t="s">
        <v>39</v>
      </c>
      <c r="AC413" t="s">
        <v>98</v>
      </c>
      <c r="AD413" t="s">
        <v>41</v>
      </c>
      <c r="AE413"/>
    </row>
    <row r="414" spans="1:31" ht="15" x14ac:dyDescent="0.25">
      <c r="A414" s="1" t="s">
        <v>2351</v>
      </c>
      <c r="B414" t="s">
        <v>28</v>
      </c>
      <c r="C414" t="s">
        <v>29</v>
      </c>
      <c r="D414" t="s">
        <v>30</v>
      </c>
      <c r="E414" t="s">
        <v>31</v>
      </c>
      <c r="F414" t="s">
        <v>1741</v>
      </c>
      <c r="G414" t="s">
        <v>1742</v>
      </c>
      <c r="H414" t="s">
        <v>9756</v>
      </c>
      <c r="I414" t="s">
        <v>1743</v>
      </c>
      <c r="J414" t="s">
        <v>2351</v>
      </c>
      <c r="K414" t="s">
        <v>93</v>
      </c>
      <c r="L414" t="s">
        <v>745</v>
      </c>
      <c r="M414" t="s">
        <v>1558</v>
      </c>
      <c r="N414" t="s">
        <v>44</v>
      </c>
      <c r="O414" t="s">
        <v>54</v>
      </c>
      <c r="P414" t="s">
        <v>661</v>
      </c>
      <c r="Q414" t="s">
        <v>1038</v>
      </c>
      <c r="R414" t="s">
        <v>1019</v>
      </c>
      <c r="S414" s="1" t="s">
        <v>11506</v>
      </c>
      <c r="T414" t="s">
        <v>747</v>
      </c>
      <c r="U414" t="s">
        <v>38</v>
      </c>
      <c r="V414" t="s">
        <v>50</v>
      </c>
      <c r="W414" t="s">
        <v>2352</v>
      </c>
      <c r="X414" s="145">
        <v>24072</v>
      </c>
      <c r="Y414" t="s">
        <v>2353</v>
      </c>
      <c r="Z414"/>
      <c r="AA414"/>
      <c r="AB414" t="s">
        <v>39</v>
      </c>
      <c r="AC414" t="s">
        <v>98</v>
      </c>
      <c r="AD414" t="s">
        <v>41</v>
      </c>
      <c r="AE414"/>
    </row>
    <row r="415" spans="1:31" ht="15" x14ac:dyDescent="0.25">
      <c r="A415" s="1" t="s">
        <v>2354</v>
      </c>
      <c r="B415" t="s">
        <v>28</v>
      </c>
      <c r="C415" t="s">
        <v>29</v>
      </c>
      <c r="D415" t="s">
        <v>30</v>
      </c>
      <c r="E415" t="s">
        <v>31</v>
      </c>
      <c r="F415" t="s">
        <v>1741</v>
      </c>
      <c r="G415" t="s">
        <v>1742</v>
      </c>
      <c r="H415" t="s">
        <v>9756</v>
      </c>
      <c r="I415" t="s">
        <v>1743</v>
      </c>
      <c r="J415" t="s">
        <v>2354</v>
      </c>
      <c r="K415" t="s">
        <v>93</v>
      </c>
      <c r="L415" t="s">
        <v>745</v>
      </c>
      <c r="M415" t="s">
        <v>1558</v>
      </c>
      <c r="N415" t="s">
        <v>63</v>
      </c>
      <c r="O415" t="s">
        <v>9846</v>
      </c>
      <c r="P415" t="s">
        <v>200</v>
      </c>
      <c r="Q415" t="s">
        <v>438</v>
      </c>
      <c r="R415" t="s">
        <v>496</v>
      </c>
      <c r="S415" s="1" t="s">
        <v>11507</v>
      </c>
      <c r="T415" t="s">
        <v>196</v>
      </c>
      <c r="U415" t="s">
        <v>38</v>
      </c>
      <c r="V415" t="s">
        <v>50</v>
      </c>
      <c r="W415" t="s">
        <v>9847</v>
      </c>
      <c r="X415" s="145">
        <v>27576</v>
      </c>
      <c r="Y415" t="s">
        <v>9848</v>
      </c>
      <c r="Z415" s="145">
        <v>43119</v>
      </c>
      <c r="AA415" s="145">
        <v>43465</v>
      </c>
      <c r="AB415" t="s">
        <v>39</v>
      </c>
      <c r="AC415" t="s">
        <v>98</v>
      </c>
      <c r="AD415" t="s">
        <v>41</v>
      </c>
      <c r="AE415"/>
    </row>
    <row r="416" spans="1:31" ht="15" x14ac:dyDescent="0.25">
      <c r="A416" s="1" t="s">
        <v>2355</v>
      </c>
      <c r="B416" t="s">
        <v>28</v>
      </c>
      <c r="C416" t="s">
        <v>29</v>
      </c>
      <c r="D416" t="s">
        <v>30</v>
      </c>
      <c r="E416" t="s">
        <v>31</v>
      </c>
      <c r="F416" t="s">
        <v>1741</v>
      </c>
      <c r="G416" t="s">
        <v>1742</v>
      </c>
      <c r="H416" t="s">
        <v>9756</v>
      </c>
      <c r="I416" t="s">
        <v>1743</v>
      </c>
      <c r="J416" t="s">
        <v>2355</v>
      </c>
      <c r="K416" t="s">
        <v>93</v>
      </c>
      <c r="L416" t="s">
        <v>94</v>
      </c>
      <c r="M416" t="s">
        <v>748</v>
      </c>
      <c r="N416" t="s">
        <v>44</v>
      </c>
      <c r="O416" t="s">
        <v>54</v>
      </c>
      <c r="P416" t="s">
        <v>2356</v>
      </c>
      <c r="Q416" t="s">
        <v>2357</v>
      </c>
      <c r="R416" t="s">
        <v>2358</v>
      </c>
      <c r="S416" s="1" t="s">
        <v>11508</v>
      </c>
      <c r="T416" t="s">
        <v>103</v>
      </c>
      <c r="U416" t="s">
        <v>38</v>
      </c>
      <c r="V416" t="s">
        <v>50</v>
      </c>
      <c r="W416" t="s">
        <v>2359</v>
      </c>
      <c r="X416" s="145">
        <v>21967</v>
      </c>
      <c r="Y416" t="s">
        <v>2360</v>
      </c>
      <c r="Z416"/>
      <c r="AA416"/>
      <c r="AB416" t="s">
        <v>39</v>
      </c>
      <c r="AC416" t="s">
        <v>98</v>
      </c>
      <c r="AD416" t="s">
        <v>41</v>
      </c>
      <c r="AE416"/>
    </row>
    <row r="417" spans="1:31" ht="15" x14ac:dyDescent="0.25">
      <c r="A417" s="1" t="s">
        <v>2361</v>
      </c>
      <c r="B417" t="s">
        <v>28</v>
      </c>
      <c r="C417" t="s">
        <v>29</v>
      </c>
      <c r="D417" t="s">
        <v>30</v>
      </c>
      <c r="E417" t="s">
        <v>31</v>
      </c>
      <c r="F417" t="s">
        <v>1741</v>
      </c>
      <c r="G417" t="s">
        <v>1742</v>
      </c>
      <c r="H417" t="s">
        <v>9756</v>
      </c>
      <c r="I417" t="s">
        <v>1743</v>
      </c>
      <c r="J417" t="s">
        <v>2361</v>
      </c>
      <c r="K417" t="s">
        <v>93</v>
      </c>
      <c r="L417" t="s">
        <v>94</v>
      </c>
      <c r="M417" t="s">
        <v>1329</v>
      </c>
      <c r="N417" t="s">
        <v>44</v>
      </c>
      <c r="O417" t="s">
        <v>2362</v>
      </c>
      <c r="P417" t="s">
        <v>178</v>
      </c>
      <c r="Q417" t="s">
        <v>969</v>
      </c>
      <c r="R417" t="s">
        <v>189</v>
      </c>
      <c r="S417" s="1" t="s">
        <v>11509</v>
      </c>
      <c r="T417" t="s">
        <v>196</v>
      </c>
      <c r="U417" t="s">
        <v>38</v>
      </c>
      <c r="V417" t="s">
        <v>50</v>
      </c>
      <c r="W417" t="s">
        <v>2363</v>
      </c>
      <c r="X417" s="145">
        <v>23112</v>
      </c>
      <c r="Y417" t="s">
        <v>2364</v>
      </c>
      <c r="Z417"/>
      <c r="AA417"/>
      <c r="AB417" t="s">
        <v>39</v>
      </c>
      <c r="AC417" t="s">
        <v>98</v>
      </c>
      <c r="AD417" t="s">
        <v>41</v>
      </c>
      <c r="AE417"/>
    </row>
    <row r="418" spans="1:31" ht="15" x14ac:dyDescent="0.25">
      <c r="A418" s="1" t="s">
        <v>2365</v>
      </c>
      <c r="B418" t="s">
        <v>28</v>
      </c>
      <c r="C418" t="s">
        <v>29</v>
      </c>
      <c r="D418" t="s">
        <v>30</v>
      </c>
      <c r="E418" t="s">
        <v>31</v>
      </c>
      <c r="F418" t="s">
        <v>1741</v>
      </c>
      <c r="G418" t="s">
        <v>1742</v>
      </c>
      <c r="H418" t="s">
        <v>9756</v>
      </c>
      <c r="I418" t="s">
        <v>1743</v>
      </c>
      <c r="J418" t="s">
        <v>2365</v>
      </c>
      <c r="K418" t="s">
        <v>93</v>
      </c>
      <c r="L418" t="s">
        <v>94</v>
      </c>
      <c r="M418" t="s">
        <v>95</v>
      </c>
      <c r="N418" t="s">
        <v>44</v>
      </c>
      <c r="O418" t="s">
        <v>54</v>
      </c>
      <c r="P418" t="s">
        <v>712</v>
      </c>
      <c r="Q418" t="s">
        <v>79</v>
      </c>
      <c r="R418" t="s">
        <v>857</v>
      </c>
      <c r="S418" s="1" t="s">
        <v>11510</v>
      </c>
      <c r="T418" t="s">
        <v>151</v>
      </c>
      <c r="U418" t="s">
        <v>38</v>
      </c>
      <c r="V418" t="s">
        <v>50</v>
      </c>
      <c r="W418" t="s">
        <v>2367</v>
      </c>
      <c r="X418" s="145">
        <v>23091</v>
      </c>
      <c r="Y418" t="s">
        <v>2368</v>
      </c>
      <c r="Z418"/>
      <c r="AA418"/>
      <c r="AB418" t="s">
        <v>39</v>
      </c>
      <c r="AC418" t="s">
        <v>98</v>
      </c>
      <c r="AD418" t="s">
        <v>41</v>
      </c>
      <c r="AE418"/>
    </row>
    <row r="419" spans="1:31" ht="15" x14ac:dyDescent="0.25">
      <c r="A419" s="1" t="s">
        <v>2369</v>
      </c>
      <c r="B419" t="s">
        <v>28</v>
      </c>
      <c r="C419" t="s">
        <v>29</v>
      </c>
      <c r="D419" t="s">
        <v>30</v>
      </c>
      <c r="E419" t="s">
        <v>31</v>
      </c>
      <c r="F419" t="s">
        <v>1741</v>
      </c>
      <c r="G419" t="s">
        <v>1742</v>
      </c>
      <c r="H419" t="s">
        <v>9756</v>
      </c>
      <c r="I419" t="s">
        <v>1743</v>
      </c>
      <c r="J419" t="s">
        <v>2369</v>
      </c>
      <c r="K419" t="s">
        <v>93</v>
      </c>
      <c r="L419" t="s">
        <v>94</v>
      </c>
      <c r="M419" t="s">
        <v>2370</v>
      </c>
      <c r="N419" t="s">
        <v>44</v>
      </c>
      <c r="O419" t="s">
        <v>54</v>
      </c>
      <c r="P419" t="s">
        <v>88</v>
      </c>
      <c r="Q419" t="s">
        <v>2371</v>
      </c>
      <c r="R419" t="s">
        <v>2372</v>
      </c>
      <c r="S419" s="1" t="s">
        <v>11511</v>
      </c>
      <c r="T419" t="s">
        <v>103</v>
      </c>
      <c r="U419" t="s">
        <v>38</v>
      </c>
      <c r="V419" t="s">
        <v>50</v>
      </c>
      <c r="W419" t="s">
        <v>2373</v>
      </c>
      <c r="X419" s="145">
        <v>18852</v>
      </c>
      <c r="Y419" t="s">
        <v>2374</v>
      </c>
      <c r="Z419"/>
      <c r="AA419"/>
      <c r="AB419" t="s">
        <v>39</v>
      </c>
      <c r="AC419" t="s">
        <v>98</v>
      </c>
      <c r="AD419" t="s">
        <v>41</v>
      </c>
      <c r="AE419"/>
    </row>
    <row r="420" spans="1:31" ht="15" x14ac:dyDescent="0.25">
      <c r="A420" s="1" t="s">
        <v>2375</v>
      </c>
      <c r="B420" t="s">
        <v>28</v>
      </c>
      <c r="C420" t="s">
        <v>29</v>
      </c>
      <c r="D420" t="s">
        <v>30</v>
      </c>
      <c r="E420" t="s">
        <v>31</v>
      </c>
      <c r="F420" t="s">
        <v>1741</v>
      </c>
      <c r="G420" t="s">
        <v>1742</v>
      </c>
      <c r="H420" t="s">
        <v>9756</v>
      </c>
      <c r="I420" t="s">
        <v>1743</v>
      </c>
      <c r="J420" t="s">
        <v>2375</v>
      </c>
      <c r="K420" t="s">
        <v>93</v>
      </c>
      <c r="L420" t="s">
        <v>94</v>
      </c>
      <c r="M420" t="s">
        <v>95</v>
      </c>
      <c r="N420" t="s">
        <v>44</v>
      </c>
      <c r="O420" t="s">
        <v>54</v>
      </c>
      <c r="P420" t="s">
        <v>294</v>
      </c>
      <c r="Q420" t="s">
        <v>79</v>
      </c>
      <c r="R420" t="s">
        <v>794</v>
      </c>
      <c r="S420" s="1" t="s">
        <v>11512</v>
      </c>
      <c r="T420" t="s">
        <v>97</v>
      </c>
      <c r="U420" t="s">
        <v>38</v>
      </c>
      <c r="V420" t="s">
        <v>50</v>
      </c>
      <c r="W420" t="s">
        <v>2376</v>
      </c>
      <c r="X420" s="145">
        <v>19982</v>
      </c>
      <c r="Y420" t="s">
        <v>2377</v>
      </c>
      <c r="Z420"/>
      <c r="AA420"/>
      <c r="AB420" t="s">
        <v>39</v>
      </c>
      <c r="AC420" t="s">
        <v>98</v>
      </c>
      <c r="AD420" t="s">
        <v>41</v>
      </c>
      <c r="AE420"/>
    </row>
    <row r="421" spans="1:31" ht="15" x14ac:dyDescent="0.25">
      <c r="A421" s="1" t="s">
        <v>2378</v>
      </c>
      <c r="B421" t="s">
        <v>28</v>
      </c>
      <c r="C421" t="s">
        <v>29</v>
      </c>
      <c r="D421" t="s">
        <v>30</v>
      </c>
      <c r="E421" t="s">
        <v>31</v>
      </c>
      <c r="F421" t="s">
        <v>1741</v>
      </c>
      <c r="G421" t="s">
        <v>1742</v>
      </c>
      <c r="H421" t="s">
        <v>9756</v>
      </c>
      <c r="I421" t="s">
        <v>1743</v>
      </c>
      <c r="J421" t="s">
        <v>2378</v>
      </c>
      <c r="K421" t="s">
        <v>93</v>
      </c>
      <c r="L421" t="s">
        <v>94</v>
      </c>
      <c r="M421" t="s">
        <v>748</v>
      </c>
      <c r="N421" t="s">
        <v>44</v>
      </c>
      <c r="O421" t="s">
        <v>54</v>
      </c>
      <c r="P421" t="s">
        <v>239</v>
      </c>
      <c r="Q421" t="s">
        <v>842</v>
      </c>
      <c r="R421" t="s">
        <v>851</v>
      </c>
      <c r="S421" s="1" t="s">
        <v>11513</v>
      </c>
      <c r="T421" t="s">
        <v>103</v>
      </c>
      <c r="U421" t="s">
        <v>38</v>
      </c>
      <c r="V421" t="s">
        <v>50</v>
      </c>
      <c r="W421" t="s">
        <v>2379</v>
      </c>
      <c r="X421" s="145">
        <v>22951</v>
      </c>
      <c r="Y421" t="s">
        <v>2380</v>
      </c>
      <c r="Z421"/>
      <c r="AA421"/>
      <c r="AB421" t="s">
        <v>39</v>
      </c>
      <c r="AC421" t="s">
        <v>98</v>
      </c>
      <c r="AD421" t="s">
        <v>41</v>
      </c>
      <c r="AE421"/>
    </row>
    <row r="422" spans="1:31" ht="15" x14ac:dyDescent="0.25">
      <c r="A422" s="1" t="s">
        <v>2381</v>
      </c>
      <c r="B422" t="s">
        <v>28</v>
      </c>
      <c r="C422" t="s">
        <v>29</v>
      </c>
      <c r="D422" t="s">
        <v>30</v>
      </c>
      <c r="E422" t="s">
        <v>31</v>
      </c>
      <c r="F422" t="s">
        <v>1741</v>
      </c>
      <c r="G422" t="s">
        <v>1742</v>
      </c>
      <c r="H422" t="s">
        <v>9756</v>
      </c>
      <c r="I422" t="s">
        <v>1743</v>
      </c>
      <c r="J422" t="s">
        <v>2381</v>
      </c>
      <c r="K422" t="s">
        <v>93</v>
      </c>
      <c r="L422" t="s">
        <v>94</v>
      </c>
      <c r="M422" t="s">
        <v>95</v>
      </c>
      <c r="N422" t="s">
        <v>44</v>
      </c>
      <c r="O422" t="s">
        <v>54</v>
      </c>
      <c r="P422" t="s">
        <v>142</v>
      </c>
      <c r="Q422" t="s">
        <v>280</v>
      </c>
      <c r="R422" t="s">
        <v>2382</v>
      </c>
      <c r="S422" s="1" t="s">
        <v>11514</v>
      </c>
      <c r="T422" t="s">
        <v>196</v>
      </c>
      <c r="U422" t="s">
        <v>38</v>
      </c>
      <c r="V422" t="s">
        <v>50</v>
      </c>
      <c r="W422" t="s">
        <v>2383</v>
      </c>
      <c r="X422" s="145">
        <v>23097</v>
      </c>
      <c r="Y422" t="s">
        <v>2384</v>
      </c>
      <c r="Z422"/>
      <c r="AA422"/>
      <c r="AB422" t="s">
        <v>39</v>
      </c>
      <c r="AC422" t="s">
        <v>98</v>
      </c>
      <c r="AD422" t="s">
        <v>41</v>
      </c>
      <c r="AE422"/>
    </row>
    <row r="423" spans="1:31" ht="15" x14ac:dyDescent="0.25">
      <c r="A423" s="1" t="s">
        <v>2385</v>
      </c>
      <c r="B423" t="s">
        <v>28</v>
      </c>
      <c r="C423" t="s">
        <v>29</v>
      </c>
      <c r="D423" t="s">
        <v>30</v>
      </c>
      <c r="E423" t="s">
        <v>31</v>
      </c>
      <c r="F423" t="s">
        <v>1741</v>
      </c>
      <c r="G423" t="s">
        <v>1742</v>
      </c>
      <c r="H423" t="s">
        <v>9756</v>
      </c>
      <c r="I423" t="s">
        <v>1743</v>
      </c>
      <c r="J423" t="s">
        <v>2385</v>
      </c>
      <c r="K423" t="s">
        <v>93</v>
      </c>
      <c r="L423" t="s">
        <v>94</v>
      </c>
      <c r="M423" t="s">
        <v>2386</v>
      </c>
      <c r="N423" t="s">
        <v>44</v>
      </c>
      <c r="O423" t="s">
        <v>54</v>
      </c>
      <c r="P423" t="s">
        <v>232</v>
      </c>
      <c r="Q423" t="s">
        <v>156</v>
      </c>
      <c r="R423" t="s">
        <v>496</v>
      </c>
      <c r="S423" s="1" t="s">
        <v>11515</v>
      </c>
      <c r="T423" t="s">
        <v>103</v>
      </c>
      <c r="U423" t="s">
        <v>38</v>
      </c>
      <c r="V423" t="s">
        <v>50</v>
      </c>
      <c r="W423" t="s">
        <v>2387</v>
      </c>
      <c r="X423" s="145">
        <v>22421</v>
      </c>
      <c r="Y423" t="s">
        <v>2388</v>
      </c>
      <c r="Z423"/>
      <c r="AA423"/>
      <c r="AB423" t="s">
        <v>39</v>
      </c>
      <c r="AC423" t="s">
        <v>98</v>
      </c>
      <c r="AD423" t="s">
        <v>41</v>
      </c>
      <c r="AE423"/>
    </row>
    <row r="424" spans="1:31" ht="15" x14ac:dyDescent="0.25">
      <c r="A424" s="1" t="s">
        <v>2389</v>
      </c>
      <c r="B424" t="s">
        <v>28</v>
      </c>
      <c r="C424" t="s">
        <v>29</v>
      </c>
      <c r="D424" t="s">
        <v>30</v>
      </c>
      <c r="E424" t="s">
        <v>31</v>
      </c>
      <c r="F424" t="s">
        <v>1741</v>
      </c>
      <c r="G424" t="s">
        <v>1742</v>
      </c>
      <c r="H424" t="s">
        <v>9756</v>
      </c>
      <c r="I424" t="s">
        <v>1743</v>
      </c>
      <c r="J424" t="s">
        <v>2389</v>
      </c>
      <c r="K424" t="s">
        <v>93</v>
      </c>
      <c r="L424" t="s">
        <v>94</v>
      </c>
      <c r="M424" t="s">
        <v>375</v>
      </c>
      <c r="N424" t="s">
        <v>44</v>
      </c>
      <c r="O424" t="s">
        <v>54</v>
      </c>
      <c r="P424" t="s">
        <v>110</v>
      </c>
      <c r="Q424" t="s">
        <v>130</v>
      </c>
      <c r="R424" t="s">
        <v>2390</v>
      </c>
      <c r="S424" s="1" t="s">
        <v>11516</v>
      </c>
      <c r="T424" t="s">
        <v>151</v>
      </c>
      <c r="U424" t="s">
        <v>38</v>
      </c>
      <c r="V424" t="s">
        <v>50</v>
      </c>
      <c r="W424" t="s">
        <v>2391</v>
      </c>
      <c r="X424" s="145">
        <v>21260</v>
      </c>
      <c r="Y424" t="s">
        <v>2392</v>
      </c>
      <c r="Z424"/>
      <c r="AA424"/>
      <c r="AB424" t="s">
        <v>39</v>
      </c>
      <c r="AC424" t="s">
        <v>98</v>
      </c>
      <c r="AD424" t="s">
        <v>41</v>
      </c>
      <c r="AE424"/>
    </row>
    <row r="425" spans="1:31" ht="15" x14ac:dyDescent="0.25">
      <c r="A425" s="1" t="s">
        <v>2393</v>
      </c>
      <c r="B425" t="s">
        <v>28</v>
      </c>
      <c r="C425" t="s">
        <v>29</v>
      </c>
      <c r="D425" t="s">
        <v>30</v>
      </c>
      <c r="E425" t="s">
        <v>31</v>
      </c>
      <c r="F425" t="s">
        <v>1741</v>
      </c>
      <c r="G425" t="s">
        <v>1742</v>
      </c>
      <c r="H425" t="s">
        <v>9756</v>
      </c>
      <c r="I425" t="s">
        <v>1743</v>
      </c>
      <c r="J425" t="s">
        <v>2393</v>
      </c>
      <c r="K425" t="s">
        <v>93</v>
      </c>
      <c r="L425" t="s">
        <v>94</v>
      </c>
      <c r="M425" t="s">
        <v>375</v>
      </c>
      <c r="N425" t="s">
        <v>44</v>
      </c>
      <c r="O425" t="s">
        <v>54</v>
      </c>
      <c r="P425" t="s">
        <v>110</v>
      </c>
      <c r="Q425" t="s">
        <v>335</v>
      </c>
      <c r="R425" t="s">
        <v>420</v>
      </c>
      <c r="S425" s="1" t="s">
        <v>11517</v>
      </c>
      <c r="T425" t="s">
        <v>180</v>
      </c>
      <c r="U425" t="s">
        <v>38</v>
      </c>
      <c r="V425" t="s">
        <v>50</v>
      </c>
      <c r="W425" t="s">
        <v>2394</v>
      </c>
      <c r="X425" s="145">
        <v>24114</v>
      </c>
      <c r="Y425" t="s">
        <v>2395</v>
      </c>
      <c r="Z425"/>
      <c r="AA425"/>
      <c r="AB425" t="s">
        <v>39</v>
      </c>
      <c r="AC425" t="s">
        <v>98</v>
      </c>
      <c r="AD425" t="s">
        <v>41</v>
      </c>
      <c r="AE425"/>
    </row>
    <row r="426" spans="1:31" ht="15" x14ac:dyDescent="0.25">
      <c r="A426" s="1" t="s">
        <v>2396</v>
      </c>
      <c r="B426" t="s">
        <v>28</v>
      </c>
      <c r="C426" t="s">
        <v>29</v>
      </c>
      <c r="D426" t="s">
        <v>30</v>
      </c>
      <c r="E426" t="s">
        <v>31</v>
      </c>
      <c r="F426" t="s">
        <v>1741</v>
      </c>
      <c r="G426" t="s">
        <v>1742</v>
      </c>
      <c r="H426" t="s">
        <v>9756</v>
      </c>
      <c r="I426" t="s">
        <v>1743</v>
      </c>
      <c r="J426" t="s">
        <v>2396</v>
      </c>
      <c r="K426" t="s">
        <v>93</v>
      </c>
      <c r="L426" t="s">
        <v>94</v>
      </c>
      <c r="M426" t="s">
        <v>95</v>
      </c>
      <c r="N426" t="s">
        <v>63</v>
      </c>
      <c r="O426" t="s">
        <v>9849</v>
      </c>
      <c r="P426" t="s">
        <v>297</v>
      </c>
      <c r="Q426" t="s">
        <v>495</v>
      </c>
      <c r="R426" t="s">
        <v>9850</v>
      </c>
      <c r="S426" s="1" t="s">
        <v>11518</v>
      </c>
      <c r="T426" t="s">
        <v>105</v>
      </c>
      <c r="U426" t="s">
        <v>38</v>
      </c>
      <c r="V426" t="s">
        <v>50</v>
      </c>
      <c r="W426" t="s">
        <v>9851</v>
      </c>
      <c r="X426" s="145">
        <v>35652</v>
      </c>
      <c r="Y426" t="s">
        <v>9852</v>
      </c>
      <c r="Z426" s="145">
        <v>43217</v>
      </c>
      <c r="AA426" s="145">
        <v>43465</v>
      </c>
      <c r="AB426" t="s">
        <v>39</v>
      </c>
      <c r="AC426" t="s">
        <v>98</v>
      </c>
      <c r="AD426" t="s">
        <v>41</v>
      </c>
      <c r="AE426"/>
    </row>
    <row r="427" spans="1:31" ht="15" x14ac:dyDescent="0.25">
      <c r="A427" s="1" t="s">
        <v>2397</v>
      </c>
      <c r="B427" t="s">
        <v>28</v>
      </c>
      <c r="C427" t="s">
        <v>29</v>
      </c>
      <c r="D427" t="s">
        <v>30</v>
      </c>
      <c r="E427" t="s">
        <v>31</v>
      </c>
      <c r="F427" t="s">
        <v>1741</v>
      </c>
      <c r="G427" t="s">
        <v>1742</v>
      </c>
      <c r="H427" t="s">
        <v>9756</v>
      </c>
      <c r="I427" t="s">
        <v>1743</v>
      </c>
      <c r="J427" t="s">
        <v>2397</v>
      </c>
      <c r="K427" t="s">
        <v>93</v>
      </c>
      <c r="L427" t="s">
        <v>94</v>
      </c>
      <c r="M427" t="s">
        <v>95</v>
      </c>
      <c r="N427" t="s">
        <v>44</v>
      </c>
      <c r="O427" t="s">
        <v>54</v>
      </c>
      <c r="P427" t="s">
        <v>251</v>
      </c>
      <c r="Q427" t="s">
        <v>237</v>
      </c>
      <c r="R427" t="s">
        <v>798</v>
      </c>
      <c r="S427" s="1" t="s">
        <v>11519</v>
      </c>
      <c r="T427" t="s">
        <v>180</v>
      </c>
      <c r="U427" t="s">
        <v>38</v>
      </c>
      <c r="V427" t="s">
        <v>50</v>
      </c>
      <c r="W427" t="s">
        <v>2398</v>
      </c>
      <c r="X427" s="145">
        <v>23607</v>
      </c>
      <c r="Y427" t="s">
        <v>2399</v>
      </c>
      <c r="Z427"/>
      <c r="AA427"/>
      <c r="AB427" t="s">
        <v>39</v>
      </c>
      <c r="AC427" t="s">
        <v>98</v>
      </c>
      <c r="AD427" t="s">
        <v>41</v>
      </c>
      <c r="AE427"/>
    </row>
    <row r="428" spans="1:31" ht="15" x14ac:dyDescent="0.25">
      <c r="A428" s="1" t="s">
        <v>2400</v>
      </c>
      <c r="B428" t="s">
        <v>28</v>
      </c>
      <c r="C428" t="s">
        <v>29</v>
      </c>
      <c r="D428" t="s">
        <v>30</v>
      </c>
      <c r="E428" t="s">
        <v>31</v>
      </c>
      <c r="F428" t="s">
        <v>1741</v>
      </c>
      <c r="G428" t="s">
        <v>1742</v>
      </c>
      <c r="H428" t="s">
        <v>9756</v>
      </c>
      <c r="I428" t="s">
        <v>1743</v>
      </c>
      <c r="J428" t="s">
        <v>2400</v>
      </c>
      <c r="K428" t="s">
        <v>93</v>
      </c>
      <c r="L428" t="s">
        <v>94</v>
      </c>
      <c r="M428" t="s">
        <v>1329</v>
      </c>
      <c r="N428" t="s">
        <v>44</v>
      </c>
      <c r="O428" t="s">
        <v>54</v>
      </c>
      <c r="P428" t="s">
        <v>78</v>
      </c>
      <c r="Q428" t="s">
        <v>59</v>
      </c>
      <c r="R428" t="s">
        <v>2401</v>
      </c>
      <c r="S428" s="1" t="s">
        <v>11520</v>
      </c>
      <c r="T428" t="s">
        <v>103</v>
      </c>
      <c r="U428" t="s">
        <v>38</v>
      </c>
      <c r="V428" t="s">
        <v>50</v>
      </c>
      <c r="W428" t="s">
        <v>2402</v>
      </c>
      <c r="X428" s="145">
        <v>19678</v>
      </c>
      <c r="Y428" t="s">
        <v>2403</v>
      </c>
      <c r="Z428"/>
      <c r="AA428"/>
      <c r="AB428" t="s">
        <v>39</v>
      </c>
      <c r="AC428" t="s">
        <v>98</v>
      </c>
      <c r="AD428" t="s">
        <v>41</v>
      </c>
      <c r="AE428"/>
    </row>
    <row r="429" spans="1:31" ht="15" x14ac:dyDescent="0.25">
      <c r="A429" s="1" t="s">
        <v>2404</v>
      </c>
      <c r="B429" t="s">
        <v>28</v>
      </c>
      <c r="C429" t="s">
        <v>29</v>
      </c>
      <c r="D429" t="s">
        <v>30</v>
      </c>
      <c r="E429" t="s">
        <v>31</v>
      </c>
      <c r="F429" t="s">
        <v>1741</v>
      </c>
      <c r="G429" t="s">
        <v>1742</v>
      </c>
      <c r="H429" t="s">
        <v>9756</v>
      </c>
      <c r="I429" t="s">
        <v>1743</v>
      </c>
      <c r="J429" t="s">
        <v>2404</v>
      </c>
      <c r="K429" t="s">
        <v>93</v>
      </c>
      <c r="L429" t="s">
        <v>94</v>
      </c>
      <c r="M429" t="s">
        <v>95</v>
      </c>
      <c r="N429" t="s">
        <v>44</v>
      </c>
      <c r="O429" t="s">
        <v>2405</v>
      </c>
      <c r="P429" t="s">
        <v>59</v>
      </c>
      <c r="Q429" t="s">
        <v>110</v>
      </c>
      <c r="R429" t="s">
        <v>2406</v>
      </c>
      <c r="S429" s="1" t="s">
        <v>11521</v>
      </c>
      <c r="T429" t="s">
        <v>105</v>
      </c>
      <c r="U429" t="s">
        <v>38</v>
      </c>
      <c r="V429" t="s">
        <v>50</v>
      </c>
      <c r="W429" t="s">
        <v>2407</v>
      </c>
      <c r="X429" s="145">
        <v>23471</v>
      </c>
      <c r="Y429" t="s">
        <v>2408</v>
      </c>
      <c r="Z429"/>
      <c r="AA429"/>
      <c r="AB429" t="s">
        <v>39</v>
      </c>
      <c r="AC429" t="s">
        <v>98</v>
      </c>
      <c r="AD429" t="s">
        <v>41</v>
      </c>
      <c r="AE429"/>
    </row>
    <row r="430" spans="1:31" ht="15" x14ac:dyDescent="0.25">
      <c r="A430" s="1" t="s">
        <v>2409</v>
      </c>
      <c r="B430" t="s">
        <v>28</v>
      </c>
      <c r="C430" t="s">
        <v>29</v>
      </c>
      <c r="D430" t="s">
        <v>30</v>
      </c>
      <c r="E430" t="s">
        <v>31</v>
      </c>
      <c r="F430" t="s">
        <v>1741</v>
      </c>
      <c r="G430" t="s">
        <v>1742</v>
      </c>
      <c r="H430" t="s">
        <v>9756</v>
      </c>
      <c r="I430" t="s">
        <v>1743</v>
      </c>
      <c r="J430" t="s">
        <v>2409</v>
      </c>
      <c r="K430" t="s">
        <v>93</v>
      </c>
      <c r="L430" t="s">
        <v>94</v>
      </c>
      <c r="M430" t="s">
        <v>95</v>
      </c>
      <c r="N430" t="s">
        <v>44</v>
      </c>
      <c r="O430" t="s">
        <v>54</v>
      </c>
      <c r="P430" t="s">
        <v>778</v>
      </c>
      <c r="Q430" t="s">
        <v>130</v>
      </c>
      <c r="R430" t="s">
        <v>2410</v>
      </c>
      <c r="S430" s="1" t="s">
        <v>11522</v>
      </c>
      <c r="T430" t="s">
        <v>792</v>
      </c>
      <c r="U430" t="s">
        <v>38</v>
      </c>
      <c r="V430" t="s">
        <v>50</v>
      </c>
      <c r="W430" t="s">
        <v>2411</v>
      </c>
      <c r="X430" s="145">
        <v>20349</v>
      </c>
      <c r="Y430" t="s">
        <v>2412</v>
      </c>
      <c r="Z430"/>
      <c r="AA430"/>
      <c r="AB430" t="s">
        <v>39</v>
      </c>
      <c r="AC430" t="s">
        <v>98</v>
      </c>
      <c r="AD430" t="s">
        <v>41</v>
      </c>
      <c r="AE430"/>
    </row>
    <row r="431" spans="1:31" ht="15" x14ac:dyDescent="0.25">
      <c r="A431" s="1" t="s">
        <v>2413</v>
      </c>
      <c r="B431" t="s">
        <v>28</v>
      </c>
      <c r="C431" t="s">
        <v>29</v>
      </c>
      <c r="D431" t="s">
        <v>30</v>
      </c>
      <c r="E431" t="s">
        <v>31</v>
      </c>
      <c r="F431" t="s">
        <v>1741</v>
      </c>
      <c r="G431" t="s">
        <v>1742</v>
      </c>
      <c r="H431" t="s">
        <v>9756</v>
      </c>
      <c r="I431" t="s">
        <v>1743</v>
      </c>
      <c r="J431" t="s">
        <v>2413</v>
      </c>
      <c r="K431" t="s">
        <v>93</v>
      </c>
      <c r="L431" t="s">
        <v>94</v>
      </c>
      <c r="M431" t="s">
        <v>95</v>
      </c>
      <c r="N431" t="s">
        <v>44</v>
      </c>
      <c r="O431" t="s">
        <v>54</v>
      </c>
      <c r="P431" t="s">
        <v>136</v>
      </c>
      <c r="Q431" t="s">
        <v>139</v>
      </c>
      <c r="R431" t="s">
        <v>2414</v>
      </c>
      <c r="S431" s="1" t="s">
        <v>11523</v>
      </c>
      <c r="T431" t="s">
        <v>196</v>
      </c>
      <c r="U431" t="s">
        <v>38</v>
      </c>
      <c r="V431" t="s">
        <v>50</v>
      </c>
      <c r="W431" t="s">
        <v>2415</v>
      </c>
      <c r="X431" s="145">
        <v>24926</v>
      </c>
      <c r="Y431" t="s">
        <v>2416</v>
      </c>
      <c r="Z431"/>
      <c r="AA431"/>
      <c r="AB431" t="s">
        <v>39</v>
      </c>
      <c r="AC431" t="s">
        <v>98</v>
      </c>
      <c r="AD431" t="s">
        <v>41</v>
      </c>
      <c r="AE431"/>
    </row>
    <row r="432" spans="1:31" ht="15" x14ac:dyDescent="0.25">
      <c r="A432" s="1" t="s">
        <v>2417</v>
      </c>
      <c r="B432" t="s">
        <v>28</v>
      </c>
      <c r="C432" t="s">
        <v>29</v>
      </c>
      <c r="D432" t="s">
        <v>30</v>
      </c>
      <c r="E432" t="s">
        <v>31</v>
      </c>
      <c r="F432" t="s">
        <v>1741</v>
      </c>
      <c r="G432" t="s">
        <v>1742</v>
      </c>
      <c r="H432" t="s">
        <v>9756</v>
      </c>
      <c r="I432" t="s">
        <v>1743</v>
      </c>
      <c r="J432" t="s">
        <v>2417</v>
      </c>
      <c r="K432" t="s">
        <v>93</v>
      </c>
      <c r="L432" t="s">
        <v>94</v>
      </c>
      <c r="M432" t="s">
        <v>95</v>
      </c>
      <c r="N432" t="s">
        <v>44</v>
      </c>
      <c r="O432" t="s">
        <v>2418</v>
      </c>
      <c r="P432" t="s">
        <v>948</v>
      </c>
      <c r="Q432" t="s">
        <v>306</v>
      </c>
      <c r="R432" t="s">
        <v>2419</v>
      </c>
      <c r="S432" s="1" t="s">
        <v>11524</v>
      </c>
      <c r="T432" t="s">
        <v>180</v>
      </c>
      <c r="U432" t="s">
        <v>38</v>
      </c>
      <c r="V432" t="s">
        <v>50</v>
      </c>
      <c r="W432" t="s">
        <v>2420</v>
      </c>
      <c r="X432" s="145">
        <v>18040</v>
      </c>
      <c r="Y432" t="s">
        <v>2421</v>
      </c>
      <c r="Z432" s="145">
        <v>42417</v>
      </c>
      <c r="AA432" s="145">
        <v>42735</v>
      </c>
      <c r="AB432" t="s">
        <v>39</v>
      </c>
      <c r="AC432" t="s">
        <v>98</v>
      </c>
      <c r="AD432" t="s">
        <v>41</v>
      </c>
      <c r="AE432"/>
    </row>
    <row r="433" spans="1:31" ht="15" x14ac:dyDescent="0.25">
      <c r="A433" s="1" t="s">
        <v>2422</v>
      </c>
      <c r="B433" t="s">
        <v>28</v>
      </c>
      <c r="C433" t="s">
        <v>29</v>
      </c>
      <c r="D433" t="s">
        <v>30</v>
      </c>
      <c r="E433" t="s">
        <v>31</v>
      </c>
      <c r="F433" t="s">
        <v>1741</v>
      </c>
      <c r="G433" t="s">
        <v>1742</v>
      </c>
      <c r="H433" t="s">
        <v>9756</v>
      </c>
      <c r="I433" t="s">
        <v>1743</v>
      </c>
      <c r="J433" t="s">
        <v>2422</v>
      </c>
      <c r="K433" t="s">
        <v>93</v>
      </c>
      <c r="L433" t="s">
        <v>94</v>
      </c>
      <c r="M433" t="s">
        <v>99</v>
      </c>
      <c r="N433" t="s">
        <v>63</v>
      </c>
      <c r="O433" t="s">
        <v>9853</v>
      </c>
      <c r="P433" t="s">
        <v>9854</v>
      </c>
      <c r="Q433" t="s">
        <v>186</v>
      </c>
      <c r="R433" t="s">
        <v>9855</v>
      </c>
      <c r="S433" s="1" t="s">
        <v>11525</v>
      </c>
      <c r="T433" t="s">
        <v>105</v>
      </c>
      <c r="U433" t="s">
        <v>38</v>
      </c>
      <c r="V433" t="s">
        <v>50</v>
      </c>
      <c r="W433" t="s">
        <v>9856</v>
      </c>
      <c r="X433" s="145">
        <v>28284</v>
      </c>
      <c r="Y433" t="s">
        <v>9857</v>
      </c>
      <c r="Z433" s="145">
        <v>43160</v>
      </c>
      <c r="AA433" s="145">
        <v>43465</v>
      </c>
      <c r="AB433" t="s">
        <v>39</v>
      </c>
      <c r="AC433" t="s">
        <v>98</v>
      </c>
      <c r="AD433" t="s">
        <v>41</v>
      </c>
      <c r="AE433"/>
    </row>
    <row r="434" spans="1:31" ht="15" x14ac:dyDescent="0.25">
      <c r="A434" s="1" t="s">
        <v>2423</v>
      </c>
      <c r="B434" t="s">
        <v>28</v>
      </c>
      <c r="C434" t="s">
        <v>29</v>
      </c>
      <c r="D434" t="s">
        <v>30</v>
      </c>
      <c r="E434" t="s">
        <v>31</v>
      </c>
      <c r="F434" t="s">
        <v>1741</v>
      </c>
      <c r="G434" t="s">
        <v>1742</v>
      </c>
      <c r="H434" t="s">
        <v>9756</v>
      </c>
      <c r="I434" t="s">
        <v>1743</v>
      </c>
      <c r="J434" t="s">
        <v>2423</v>
      </c>
      <c r="K434" t="s">
        <v>93</v>
      </c>
      <c r="L434" t="s">
        <v>94</v>
      </c>
      <c r="M434" t="s">
        <v>95</v>
      </c>
      <c r="N434" t="s">
        <v>44</v>
      </c>
      <c r="O434" t="s">
        <v>2424</v>
      </c>
      <c r="P434" t="s">
        <v>237</v>
      </c>
      <c r="Q434" t="s">
        <v>358</v>
      </c>
      <c r="R434" t="s">
        <v>2425</v>
      </c>
      <c r="S434" s="1" t="s">
        <v>11526</v>
      </c>
      <c r="T434" t="s">
        <v>105</v>
      </c>
      <c r="U434" t="s">
        <v>38</v>
      </c>
      <c r="V434" t="s">
        <v>50</v>
      </c>
      <c r="W434" t="s">
        <v>2426</v>
      </c>
      <c r="X434" s="145">
        <v>26453</v>
      </c>
      <c r="Y434" t="s">
        <v>2427</v>
      </c>
      <c r="Z434"/>
      <c r="AA434"/>
      <c r="AB434" t="s">
        <v>39</v>
      </c>
      <c r="AC434" t="s">
        <v>98</v>
      </c>
      <c r="AD434" t="s">
        <v>41</v>
      </c>
      <c r="AE434"/>
    </row>
    <row r="435" spans="1:31" ht="15" x14ac:dyDescent="0.25">
      <c r="A435" s="1" t="s">
        <v>2428</v>
      </c>
      <c r="B435" t="s">
        <v>28</v>
      </c>
      <c r="C435" t="s">
        <v>29</v>
      </c>
      <c r="D435" t="s">
        <v>30</v>
      </c>
      <c r="E435" t="s">
        <v>31</v>
      </c>
      <c r="F435" t="s">
        <v>1741</v>
      </c>
      <c r="G435" t="s">
        <v>1742</v>
      </c>
      <c r="H435" t="s">
        <v>9756</v>
      </c>
      <c r="I435" t="s">
        <v>1743</v>
      </c>
      <c r="J435" t="s">
        <v>2428</v>
      </c>
      <c r="K435" t="s">
        <v>93</v>
      </c>
      <c r="L435" t="s">
        <v>94</v>
      </c>
      <c r="M435" t="s">
        <v>2429</v>
      </c>
      <c r="N435" t="s">
        <v>44</v>
      </c>
      <c r="O435" t="s">
        <v>2430</v>
      </c>
      <c r="P435" t="s">
        <v>136</v>
      </c>
      <c r="Q435" t="s">
        <v>236</v>
      </c>
      <c r="R435" t="s">
        <v>215</v>
      </c>
      <c r="S435" s="1" t="s">
        <v>11527</v>
      </c>
      <c r="T435" t="s">
        <v>196</v>
      </c>
      <c r="U435" t="s">
        <v>38</v>
      </c>
      <c r="V435" t="s">
        <v>50</v>
      </c>
      <c r="W435" t="s">
        <v>2431</v>
      </c>
      <c r="X435" s="145">
        <v>24735</v>
      </c>
      <c r="Y435" t="s">
        <v>2432</v>
      </c>
      <c r="Z435"/>
      <c r="AA435"/>
      <c r="AB435" t="s">
        <v>39</v>
      </c>
      <c r="AC435" t="s">
        <v>98</v>
      </c>
      <c r="AD435" t="s">
        <v>41</v>
      </c>
      <c r="AE435"/>
    </row>
    <row r="436" spans="1:31" ht="15" x14ac:dyDescent="0.25">
      <c r="A436" s="1" t="s">
        <v>2433</v>
      </c>
      <c r="B436" t="s">
        <v>28</v>
      </c>
      <c r="C436" t="s">
        <v>29</v>
      </c>
      <c r="D436" t="s">
        <v>30</v>
      </c>
      <c r="E436" t="s">
        <v>31</v>
      </c>
      <c r="F436" t="s">
        <v>1741</v>
      </c>
      <c r="G436" t="s">
        <v>1742</v>
      </c>
      <c r="H436" t="s">
        <v>9756</v>
      </c>
      <c r="I436" t="s">
        <v>1743</v>
      </c>
      <c r="J436" t="s">
        <v>2433</v>
      </c>
      <c r="K436" t="s">
        <v>93</v>
      </c>
      <c r="L436" t="s">
        <v>94</v>
      </c>
      <c r="M436" t="s">
        <v>764</v>
      </c>
      <c r="N436" t="s">
        <v>44</v>
      </c>
      <c r="O436" t="s">
        <v>2434</v>
      </c>
      <c r="P436" t="s">
        <v>261</v>
      </c>
      <c r="Q436" t="s">
        <v>333</v>
      </c>
      <c r="R436" t="s">
        <v>2435</v>
      </c>
      <c r="S436" s="1" t="s">
        <v>11528</v>
      </c>
      <c r="T436" t="s">
        <v>105</v>
      </c>
      <c r="U436" t="s">
        <v>38</v>
      </c>
      <c r="V436" t="s">
        <v>50</v>
      </c>
      <c r="W436" t="s">
        <v>2436</v>
      </c>
      <c r="X436" s="145">
        <v>28936</v>
      </c>
      <c r="Y436" t="s">
        <v>2437</v>
      </c>
      <c r="Z436" s="145">
        <v>42065</v>
      </c>
      <c r="AA436" s="145">
        <v>42369</v>
      </c>
      <c r="AB436" t="s">
        <v>39</v>
      </c>
      <c r="AC436" t="s">
        <v>98</v>
      </c>
      <c r="AD436" t="s">
        <v>41</v>
      </c>
      <c r="AE436"/>
    </row>
    <row r="437" spans="1:31" ht="15" x14ac:dyDescent="0.25">
      <c r="A437" s="1" t="s">
        <v>2438</v>
      </c>
      <c r="B437" t="s">
        <v>28</v>
      </c>
      <c r="C437" t="s">
        <v>29</v>
      </c>
      <c r="D437" t="s">
        <v>30</v>
      </c>
      <c r="E437" t="s">
        <v>31</v>
      </c>
      <c r="F437" t="s">
        <v>1741</v>
      </c>
      <c r="G437" t="s">
        <v>1742</v>
      </c>
      <c r="H437" t="s">
        <v>9756</v>
      </c>
      <c r="I437" t="s">
        <v>1743</v>
      </c>
      <c r="J437" t="s">
        <v>2438</v>
      </c>
      <c r="K437" t="s">
        <v>93</v>
      </c>
      <c r="L437" t="s">
        <v>94</v>
      </c>
      <c r="M437" t="s">
        <v>1329</v>
      </c>
      <c r="N437" t="s">
        <v>44</v>
      </c>
      <c r="O437" t="s">
        <v>2439</v>
      </c>
      <c r="P437" t="s">
        <v>110</v>
      </c>
      <c r="Q437" t="s">
        <v>280</v>
      </c>
      <c r="R437" t="s">
        <v>2440</v>
      </c>
      <c r="S437" s="1" t="s">
        <v>11529</v>
      </c>
      <c r="T437" t="s">
        <v>418</v>
      </c>
      <c r="U437" t="s">
        <v>38</v>
      </c>
      <c r="V437" t="s">
        <v>50</v>
      </c>
      <c r="W437" t="s">
        <v>2441</v>
      </c>
      <c r="X437" s="145">
        <v>22644</v>
      </c>
      <c r="Y437" t="s">
        <v>2442</v>
      </c>
      <c r="Z437" s="145">
        <v>42064</v>
      </c>
      <c r="AA437" s="145">
        <v>42369</v>
      </c>
      <c r="AB437" t="s">
        <v>39</v>
      </c>
      <c r="AC437" t="s">
        <v>98</v>
      </c>
      <c r="AD437" t="s">
        <v>41</v>
      </c>
      <c r="AE437"/>
    </row>
    <row r="438" spans="1:31" ht="15" x14ac:dyDescent="0.25">
      <c r="A438" s="1" t="s">
        <v>2443</v>
      </c>
      <c r="B438" t="s">
        <v>28</v>
      </c>
      <c r="C438" t="s">
        <v>29</v>
      </c>
      <c r="D438" t="s">
        <v>30</v>
      </c>
      <c r="E438" t="s">
        <v>31</v>
      </c>
      <c r="F438" t="s">
        <v>1741</v>
      </c>
      <c r="G438" t="s">
        <v>1742</v>
      </c>
      <c r="H438" t="s">
        <v>9756</v>
      </c>
      <c r="I438" t="s">
        <v>1743</v>
      </c>
      <c r="J438" t="s">
        <v>2443</v>
      </c>
      <c r="K438" t="s">
        <v>93</v>
      </c>
      <c r="L438" t="s">
        <v>94</v>
      </c>
      <c r="M438" t="s">
        <v>95</v>
      </c>
      <c r="N438" t="s">
        <v>44</v>
      </c>
      <c r="O438" t="s">
        <v>2444</v>
      </c>
      <c r="P438" t="s">
        <v>78</v>
      </c>
      <c r="Q438" t="s">
        <v>309</v>
      </c>
      <c r="R438" t="s">
        <v>2445</v>
      </c>
      <c r="S438" s="1" t="s">
        <v>11530</v>
      </c>
      <c r="T438" t="s">
        <v>105</v>
      </c>
      <c r="U438" t="s">
        <v>38</v>
      </c>
      <c r="V438" t="s">
        <v>50</v>
      </c>
      <c r="W438" t="s">
        <v>2446</v>
      </c>
      <c r="X438" s="145">
        <v>27204</v>
      </c>
      <c r="Y438" t="s">
        <v>2447</v>
      </c>
      <c r="Z438"/>
      <c r="AA438"/>
      <c r="AB438" t="s">
        <v>39</v>
      </c>
      <c r="AC438" t="s">
        <v>98</v>
      </c>
      <c r="AD438" t="s">
        <v>41</v>
      </c>
      <c r="AE438"/>
    </row>
    <row r="439" spans="1:31" ht="15" x14ac:dyDescent="0.25">
      <c r="A439" s="1" t="s">
        <v>2448</v>
      </c>
      <c r="B439" t="s">
        <v>28</v>
      </c>
      <c r="C439" t="s">
        <v>29</v>
      </c>
      <c r="D439" t="s">
        <v>30</v>
      </c>
      <c r="E439" t="s">
        <v>31</v>
      </c>
      <c r="F439" t="s">
        <v>1741</v>
      </c>
      <c r="G439" t="s">
        <v>1742</v>
      </c>
      <c r="H439" t="s">
        <v>9756</v>
      </c>
      <c r="I439" t="s">
        <v>1743</v>
      </c>
      <c r="J439" t="s">
        <v>2448</v>
      </c>
      <c r="K439" t="s">
        <v>93</v>
      </c>
      <c r="L439" t="s">
        <v>94</v>
      </c>
      <c r="M439" t="s">
        <v>95</v>
      </c>
      <c r="N439" t="s">
        <v>44</v>
      </c>
      <c r="O439" t="s">
        <v>440</v>
      </c>
      <c r="P439" t="s">
        <v>309</v>
      </c>
      <c r="Q439" t="s">
        <v>78</v>
      </c>
      <c r="R439" t="s">
        <v>950</v>
      </c>
      <c r="S439" s="1" t="s">
        <v>11531</v>
      </c>
      <c r="T439" t="s">
        <v>105</v>
      </c>
      <c r="U439" t="s">
        <v>38</v>
      </c>
      <c r="V439" t="s">
        <v>50</v>
      </c>
      <c r="W439" t="s">
        <v>2449</v>
      </c>
      <c r="X439" s="145">
        <v>24515</v>
      </c>
      <c r="Y439" t="s">
        <v>2450</v>
      </c>
      <c r="Z439"/>
      <c r="AA439"/>
      <c r="AB439" t="s">
        <v>39</v>
      </c>
      <c r="AC439" t="s">
        <v>98</v>
      </c>
      <c r="AD439" t="s">
        <v>41</v>
      </c>
      <c r="AE439"/>
    </row>
    <row r="440" spans="1:31" ht="15" x14ac:dyDescent="0.25">
      <c r="A440" s="1" t="s">
        <v>2454</v>
      </c>
      <c r="B440" t="s">
        <v>28</v>
      </c>
      <c r="C440" t="s">
        <v>29</v>
      </c>
      <c r="D440" t="s">
        <v>30</v>
      </c>
      <c r="E440" t="s">
        <v>31</v>
      </c>
      <c r="F440" t="s">
        <v>2451</v>
      </c>
      <c r="G440" t="s">
        <v>2452</v>
      </c>
      <c r="H440" t="s">
        <v>9756</v>
      </c>
      <c r="I440" t="s">
        <v>2453</v>
      </c>
      <c r="J440" t="s">
        <v>2454</v>
      </c>
      <c r="K440" t="s">
        <v>32</v>
      </c>
      <c r="L440" t="s">
        <v>33</v>
      </c>
      <c r="M440" t="s">
        <v>34</v>
      </c>
      <c r="N440" t="s">
        <v>724</v>
      </c>
      <c r="O440" t="s">
        <v>2455</v>
      </c>
      <c r="P440" t="s">
        <v>258</v>
      </c>
      <c r="Q440" t="s">
        <v>156</v>
      </c>
      <c r="R440" t="s">
        <v>411</v>
      </c>
      <c r="S440" s="1" t="s">
        <v>11532</v>
      </c>
      <c r="T440" t="s">
        <v>37</v>
      </c>
      <c r="U440" t="s">
        <v>38</v>
      </c>
      <c r="V440" t="s">
        <v>50</v>
      </c>
      <c r="W440" t="s">
        <v>2516</v>
      </c>
      <c r="X440" s="145">
        <v>22663</v>
      </c>
      <c r="Y440" t="s">
        <v>2517</v>
      </c>
      <c r="Z440" s="145">
        <v>43101</v>
      </c>
      <c r="AA440" s="145">
        <v>43465</v>
      </c>
      <c r="AB440" t="s">
        <v>39</v>
      </c>
      <c r="AC440" t="s">
        <v>40</v>
      </c>
      <c r="AD440" t="s">
        <v>41</v>
      </c>
      <c r="AE440"/>
    </row>
    <row r="441" spans="1:31" ht="15" x14ac:dyDescent="0.25">
      <c r="A441" s="1" t="s">
        <v>2459</v>
      </c>
      <c r="B441" t="s">
        <v>28</v>
      </c>
      <c r="C441" t="s">
        <v>29</v>
      </c>
      <c r="D441" t="s">
        <v>30</v>
      </c>
      <c r="E441" t="s">
        <v>31</v>
      </c>
      <c r="F441" t="s">
        <v>2451</v>
      </c>
      <c r="G441" t="s">
        <v>2452</v>
      </c>
      <c r="H441" t="s">
        <v>9756</v>
      </c>
      <c r="I441" t="s">
        <v>2453</v>
      </c>
      <c r="J441" t="s">
        <v>2459</v>
      </c>
      <c r="K441" t="s">
        <v>32</v>
      </c>
      <c r="L441" t="s">
        <v>33</v>
      </c>
      <c r="M441" t="s">
        <v>734</v>
      </c>
      <c r="N441" t="s">
        <v>35</v>
      </c>
      <c r="O441" t="s">
        <v>11103</v>
      </c>
      <c r="P441" t="s">
        <v>224</v>
      </c>
      <c r="Q441" t="s">
        <v>88</v>
      </c>
      <c r="R441" t="s">
        <v>2460</v>
      </c>
      <c r="S441" s="1" t="s">
        <v>11533</v>
      </c>
      <c r="T441" t="s">
        <v>37</v>
      </c>
      <c r="U441" t="s">
        <v>38</v>
      </c>
      <c r="V441" t="s">
        <v>50</v>
      </c>
      <c r="W441" t="s">
        <v>2461</v>
      </c>
      <c r="X441" s="145">
        <v>22059</v>
      </c>
      <c r="Y441" t="s">
        <v>2462</v>
      </c>
      <c r="Z441" s="145">
        <v>43374</v>
      </c>
      <c r="AA441" s="145">
        <v>44834</v>
      </c>
      <c r="AB441" t="s">
        <v>39</v>
      </c>
      <c r="AC441" t="s">
        <v>40</v>
      </c>
      <c r="AD441" t="s">
        <v>41</v>
      </c>
      <c r="AE441"/>
    </row>
    <row r="442" spans="1:31" ht="15" x14ac:dyDescent="0.25">
      <c r="A442" s="1" t="s">
        <v>2463</v>
      </c>
      <c r="B442" t="s">
        <v>28</v>
      </c>
      <c r="C442" t="s">
        <v>29</v>
      </c>
      <c r="D442" t="s">
        <v>30</v>
      </c>
      <c r="E442" t="s">
        <v>31</v>
      </c>
      <c r="F442" t="s">
        <v>2451</v>
      </c>
      <c r="G442" t="s">
        <v>2452</v>
      </c>
      <c r="H442" t="s">
        <v>9756</v>
      </c>
      <c r="I442" t="s">
        <v>2453</v>
      </c>
      <c r="J442" t="s">
        <v>2463</v>
      </c>
      <c r="K442" t="s">
        <v>32</v>
      </c>
      <c r="L442" t="s">
        <v>33</v>
      </c>
      <c r="M442" t="s">
        <v>734</v>
      </c>
      <c r="N442" t="s">
        <v>35</v>
      </c>
      <c r="O442" t="s">
        <v>2464</v>
      </c>
      <c r="P442" t="s">
        <v>110</v>
      </c>
      <c r="Q442" t="s">
        <v>110</v>
      </c>
      <c r="R442" t="s">
        <v>1029</v>
      </c>
      <c r="S442" s="1" t="s">
        <v>11534</v>
      </c>
      <c r="T442" t="s">
        <v>325</v>
      </c>
      <c r="U442" t="s">
        <v>38</v>
      </c>
      <c r="V442" t="s">
        <v>108</v>
      </c>
      <c r="W442" t="s">
        <v>2465</v>
      </c>
      <c r="X442" s="145">
        <v>25039</v>
      </c>
      <c r="Y442" t="s">
        <v>2466</v>
      </c>
      <c r="Z442" s="145">
        <v>42064</v>
      </c>
      <c r="AA442" s="145">
        <v>43159</v>
      </c>
      <c r="AB442" t="s">
        <v>39</v>
      </c>
      <c r="AC442" t="s">
        <v>40</v>
      </c>
      <c r="AD442" t="s">
        <v>41</v>
      </c>
      <c r="AE442"/>
    </row>
    <row r="443" spans="1:31" ht="15" x14ac:dyDescent="0.25">
      <c r="A443" s="1" t="s">
        <v>2467</v>
      </c>
      <c r="B443" t="s">
        <v>28</v>
      </c>
      <c r="C443" t="s">
        <v>29</v>
      </c>
      <c r="D443" t="s">
        <v>30</v>
      </c>
      <c r="E443" t="s">
        <v>31</v>
      </c>
      <c r="F443" t="s">
        <v>2451</v>
      </c>
      <c r="G443" t="s">
        <v>2452</v>
      </c>
      <c r="H443" t="s">
        <v>9756</v>
      </c>
      <c r="I443" t="s">
        <v>2453</v>
      </c>
      <c r="J443" t="s">
        <v>2467</v>
      </c>
      <c r="K443" t="s">
        <v>32</v>
      </c>
      <c r="L443" t="s">
        <v>33</v>
      </c>
      <c r="M443" t="s">
        <v>734</v>
      </c>
      <c r="N443" t="s">
        <v>35</v>
      </c>
      <c r="O443" t="s">
        <v>2468</v>
      </c>
      <c r="P443" t="s">
        <v>791</v>
      </c>
      <c r="Q443" t="s">
        <v>81</v>
      </c>
      <c r="R443" t="s">
        <v>2469</v>
      </c>
      <c r="S443" s="1" t="s">
        <v>11535</v>
      </c>
      <c r="T443" t="s">
        <v>37</v>
      </c>
      <c r="U443" t="s">
        <v>38</v>
      </c>
      <c r="V443" t="s">
        <v>166</v>
      </c>
      <c r="W443" t="s">
        <v>2470</v>
      </c>
      <c r="X443" s="145">
        <v>25987</v>
      </c>
      <c r="Y443" t="s">
        <v>2471</v>
      </c>
      <c r="Z443" s="145">
        <v>42779</v>
      </c>
      <c r="AA443" s="145">
        <v>44239</v>
      </c>
      <c r="AB443" t="s">
        <v>39</v>
      </c>
      <c r="AC443" t="s">
        <v>40</v>
      </c>
      <c r="AD443" t="s">
        <v>41</v>
      </c>
      <c r="AE443"/>
    </row>
    <row r="444" spans="1:31" ht="15" x14ac:dyDescent="0.25">
      <c r="A444" s="1" t="s">
        <v>2472</v>
      </c>
      <c r="B444" t="s">
        <v>28</v>
      </c>
      <c r="C444" t="s">
        <v>29</v>
      </c>
      <c r="D444" t="s">
        <v>30</v>
      </c>
      <c r="E444" t="s">
        <v>31</v>
      </c>
      <c r="F444" t="s">
        <v>2451</v>
      </c>
      <c r="G444" t="s">
        <v>2452</v>
      </c>
      <c r="H444" t="s">
        <v>9756</v>
      </c>
      <c r="I444" t="s">
        <v>2453</v>
      </c>
      <c r="J444" t="s">
        <v>2472</v>
      </c>
      <c r="K444" t="s">
        <v>32</v>
      </c>
      <c r="L444" t="s">
        <v>1239</v>
      </c>
      <c r="M444" t="s">
        <v>1360</v>
      </c>
      <c r="N444" t="s">
        <v>724</v>
      </c>
      <c r="O444" t="s">
        <v>2473</v>
      </c>
      <c r="P444" t="s">
        <v>322</v>
      </c>
      <c r="Q444" t="s">
        <v>1100</v>
      </c>
      <c r="R444" t="s">
        <v>2474</v>
      </c>
      <c r="S444" s="1" t="s">
        <v>11536</v>
      </c>
      <c r="T444" t="s">
        <v>37</v>
      </c>
      <c r="U444" t="s">
        <v>38</v>
      </c>
      <c r="V444" t="s">
        <v>50</v>
      </c>
      <c r="W444" t="s">
        <v>2475</v>
      </c>
      <c r="X444" s="145">
        <v>23625</v>
      </c>
      <c r="Y444" t="s">
        <v>2476</v>
      </c>
      <c r="Z444" s="145">
        <v>43160</v>
      </c>
      <c r="AA444" s="145">
        <v>43465</v>
      </c>
      <c r="AB444" t="s">
        <v>39</v>
      </c>
      <c r="AC444" t="s">
        <v>40</v>
      </c>
      <c r="AD444" t="s">
        <v>41</v>
      </c>
      <c r="AE444"/>
    </row>
    <row r="445" spans="1:31" ht="15" x14ac:dyDescent="0.25">
      <c r="A445" s="1" t="s">
        <v>2477</v>
      </c>
      <c r="B445" t="s">
        <v>28</v>
      </c>
      <c r="C445" t="s">
        <v>29</v>
      </c>
      <c r="D445" t="s">
        <v>30</v>
      </c>
      <c r="E445" t="s">
        <v>31</v>
      </c>
      <c r="F445" t="s">
        <v>2451</v>
      </c>
      <c r="G445" t="s">
        <v>2452</v>
      </c>
      <c r="H445" t="s">
        <v>9756</v>
      </c>
      <c r="I445" t="s">
        <v>2453</v>
      </c>
      <c r="J445" t="s">
        <v>2477</v>
      </c>
      <c r="K445" t="s">
        <v>32</v>
      </c>
      <c r="L445" t="s">
        <v>1239</v>
      </c>
      <c r="M445" t="s">
        <v>1360</v>
      </c>
      <c r="N445" t="s">
        <v>44</v>
      </c>
      <c r="O445" t="s">
        <v>54</v>
      </c>
      <c r="P445" t="s">
        <v>2478</v>
      </c>
      <c r="Q445" t="s">
        <v>563</v>
      </c>
      <c r="R445" t="s">
        <v>2479</v>
      </c>
      <c r="S445" s="1" t="s">
        <v>11537</v>
      </c>
      <c r="T445" t="s">
        <v>61</v>
      </c>
      <c r="U445" t="s">
        <v>38</v>
      </c>
      <c r="V445" t="s">
        <v>50</v>
      </c>
      <c r="W445" t="s">
        <v>2480</v>
      </c>
      <c r="X445" s="145">
        <v>24239</v>
      </c>
      <c r="Y445" t="s">
        <v>2481</v>
      </c>
      <c r="Z445"/>
      <c r="AA445"/>
      <c r="AB445" t="s">
        <v>39</v>
      </c>
      <c r="AC445" t="s">
        <v>40</v>
      </c>
      <c r="AD445" t="s">
        <v>41</v>
      </c>
      <c r="AE445"/>
    </row>
    <row r="446" spans="1:31" ht="15" x14ac:dyDescent="0.25">
      <c r="A446" s="1" t="s">
        <v>2482</v>
      </c>
      <c r="B446" t="s">
        <v>28</v>
      </c>
      <c r="C446" t="s">
        <v>29</v>
      </c>
      <c r="D446" t="s">
        <v>30</v>
      </c>
      <c r="E446" t="s">
        <v>31</v>
      </c>
      <c r="F446" t="s">
        <v>2451</v>
      </c>
      <c r="G446" t="s">
        <v>2452</v>
      </c>
      <c r="H446" t="s">
        <v>9756</v>
      </c>
      <c r="I446" t="s">
        <v>2453</v>
      </c>
      <c r="J446" t="s">
        <v>2482</v>
      </c>
      <c r="K446" t="s">
        <v>32</v>
      </c>
      <c r="L446" t="s">
        <v>1239</v>
      </c>
      <c r="M446" t="s">
        <v>1790</v>
      </c>
      <c r="N446" t="s">
        <v>44</v>
      </c>
      <c r="O446" t="s">
        <v>54</v>
      </c>
      <c r="P446" t="s">
        <v>88</v>
      </c>
      <c r="Q446" t="s">
        <v>341</v>
      </c>
      <c r="R446" t="s">
        <v>2456</v>
      </c>
      <c r="S446" s="1" t="s">
        <v>11538</v>
      </c>
      <c r="T446" t="s">
        <v>37</v>
      </c>
      <c r="U446" t="s">
        <v>38</v>
      </c>
      <c r="V446" t="s">
        <v>50</v>
      </c>
      <c r="W446" t="s">
        <v>2457</v>
      </c>
      <c r="X446" s="145">
        <v>24801</v>
      </c>
      <c r="Y446" t="s">
        <v>2458</v>
      </c>
      <c r="Z446" s="145">
        <v>42795</v>
      </c>
      <c r="AA446" s="145">
        <v>43100</v>
      </c>
      <c r="AB446" t="s">
        <v>39</v>
      </c>
      <c r="AC446" t="s">
        <v>40</v>
      </c>
      <c r="AD446" t="s">
        <v>41</v>
      </c>
      <c r="AE446"/>
    </row>
    <row r="447" spans="1:31" ht="15" x14ac:dyDescent="0.25">
      <c r="A447" s="1" t="s">
        <v>2486</v>
      </c>
      <c r="B447" t="s">
        <v>28</v>
      </c>
      <c r="C447" t="s">
        <v>29</v>
      </c>
      <c r="D447" t="s">
        <v>30</v>
      </c>
      <c r="E447" t="s">
        <v>31</v>
      </c>
      <c r="F447" t="s">
        <v>2451</v>
      </c>
      <c r="G447" t="s">
        <v>2452</v>
      </c>
      <c r="H447" t="s">
        <v>9756</v>
      </c>
      <c r="I447" t="s">
        <v>2453</v>
      </c>
      <c r="J447" t="s">
        <v>2486</v>
      </c>
      <c r="K447" t="s">
        <v>32</v>
      </c>
      <c r="L447" t="s">
        <v>1239</v>
      </c>
      <c r="M447" t="s">
        <v>1853</v>
      </c>
      <c r="N447" t="s">
        <v>44</v>
      </c>
      <c r="O447" t="s">
        <v>54</v>
      </c>
      <c r="P447" t="s">
        <v>130</v>
      </c>
      <c r="Q447" t="s">
        <v>881</v>
      </c>
      <c r="R447" t="s">
        <v>2487</v>
      </c>
      <c r="S447" s="1" t="s">
        <v>11539</v>
      </c>
      <c r="T447" t="s">
        <v>48</v>
      </c>
      <c r="U447" t="s">
        <v>38</v>
      </c>
      <c r="V447" t="s">
        <v>50</v>
      </c>
      <c r="W447" t="s">
        <v>2488</v>
      </c>
      <c r="X447" s="145">
        <v>21929</v>
      </c>
      <c r="Y447" t="s">
        <v>2489</v>
      </c>
      <c r="Z447"/>
      <c r="AA447"/>
      <c r="AB447" t="s">
        <v>39</v>
      </c>
      <c r="AC447" t="s">
        <v>40</v>
      </c>
      <c r="AD447" t="s">
        <v>41</v>
      </c>
      <c r="AE447"/>
    </row>
    <row r="448" spans="1:31" ht="15" x14ac:dyDescent="0.25">
      <c r="A448" s="1" t="s">
        <v>2490</v>
      </c>
      <c r="B448" t="s">
        <v>28</v>
      </c>
      <c r="C448" t="s">
        <v>29</v>
      </c>
      <c r="D448" t="s">
        <v>30</v>
      </c>
      <c r="E448" t="s">
        <v>31</v>
      </c>
      <c r="F448" t="s">
        <v>2451</v>
      </c>
      <c r="G448" t="s">
        <v>2452</v>
      </c>
      <c r="H448" t="s">
        <v>9756</v>
      </c>
      <c r="I448" t="s">
        <v>2453</v>
      </c>
      <c r="J448" t="s">
        <v>2490</v>
      </c>
      <c r="K448" t="s">
        <v>32</v>
      </c>
      <c r="L448" t="s">
        <v>1239</v>
      </c>
      <c r="M448" t="s">
        <v>1771</v>
      </c>
      <c r="N448" t="s">
        <v>724</v>
      </c>
      <c r="O448" t="s">
        <v>2491</v>
      </c>
      <c r="P448" t="s">
        <v>873</v>
      </c>
      <c r="Q448" t="s">
        <v>148</v>
      </c>
      <c r="R448" t="s">
        <v>2651</v>
      </c>
      <c r="S448" s="1" t="s">
        <v>11540</v>
      </c>
      <c r="T448" t="s">
        <v>48</v>
      </c>
      <c r="U448" t="s">
        <v>38</v>
      </c>
      <c r="V448" t="s">
        <v>50</v>
      </c>
      <c r="W448" t="s">
        <v>2652</v>
      </c>
      <c r="X448" s="145">
        <v>24837</v>
      </c>
      <c r="Y448" t="s">
        <v>2653</v>
      </c>
      <c r="Z448" s="145">
        <v>43160</v>
      </c>
      <c r="AA448" s="145">
        <v>43465</v>
      </c>
      <c r="AB448" t="s">
        <v>39</v>
      </c>
      <c r="AC448" t="s">
        <v>40</v>
      </c>
      <c r="AD448" t="s">
        <v>41</v>
      </c>
      <c r="AE448"/>
    </row>
    <row r="449" spans="1:31" ht="15" x14ac:dyDescent="0.25">
      <c r="A449" s="1" t="s">
        <v>2495</v>
      </c>
      <c r="B449" t="s">
        <v>28</v>
      </c>
      <c r="C449" t="s">
        <v>29</v>
      </c>
      <c r="D449" t="s">
        <v>30</v>
      </c>
      <c r="E449" t="s">
        <v>31</v>
      </c>
      <c r="F449" t="s">
        <v>2451</v>
      </c>
      <c r="G449" t="s">
        <v>2452</v>
      </c>
      <c r="H449" t="s">
        <v>9756</v>
      </c>
      <c r="I449" t="s">
        <v>2453</v>
      </c>
      <c r="J449" t="s">
        <v>2495</v>
      </c>
      <c r="K449" t="s">
        <v>32</v>
      </c>
      <c r="L449" t="s">
        <v>1239</v>
      </c>
      <c r="M449" t="s">
        <v>1240</v>
      </c>
      <c r="N449" t="s">
        <v>44</v>
      </c>
      <c r="O449" t="s">
        <v>2496</v>
      </c>
      <c r="P449" t="s">
        <v>244</v>
      </c>
      <c r="Q449" t="s">
        <v>428</v>
      </c>
      <c r="R449" t="s">
        <v>2497</v>
      </c>
      <c r="S449" s="1" t="s">
        <v>11541</v>
      </c>
      <c r="T449" t="s">
        <v>53</v>
      </c>
      <c r="U449" t="s">
        <v>38</v>
      </c>
      <c r="V449" t="s">
        <v>50</v>
      </c>
      <c r="W449" t="s">
        <v>2498</v>
      </c>
      <c r="X449" s="145">
        <v>21406</v>
      </c>
      <c r="Y449" t="s">
        <v>2499</v>
      </c>
      <c r="Z449"/>
      <c r="AA449"/>
      <c r="AB449" t="s">
        <v>39</v>
      </c>
      <c r="AC449" t="s">
        <v>40</v>
      </c>
      <c r="AD449" t="s">
        <v>41</v>
      </c>
      <c r="AE449"/>
    </row>
    <row r="450" spans="1:31" ht="15" x14ac:dyDescent="0.25">
      <c r="A450" s="1" t="s">
        <v>2500</v>
      </c>
      <c r="B450" t="s">
        <v>28</v>
      </c>
      <c r="C450" t="s">
        <v>29</v>
      </c>
      <c r="D450" t="s">
        <v>30</v>
      </c>
      <c r="E450" t="s">
        <v>31</v>
      </c>
      <c r="F450" t="s">
        <v>2451</v>
      </c>
      <c r="G450" t="s">
        <v>2452</v>
      </c>
      <c r="H450" t="s">
        <v>9756</v>
      </c>
      <c r="I450" t="s">
        <v>2453</v>
      </c>
      <c r="J450" t="s">
        <v>2500</v>
      </c>
      <c r="K450" t="s">
        <v>32</v>
      </c>
      <c r="L450" t="s">
        <v>1239</v>
      </c>
      <c r="M450" t="s">
        <v>1360</v>
      </c>
      <c r="N450" t="s">
        <v>724</v>
      </c>
      <c r="O450" t="s">
        <v>2501</v>
      </c>
      <c r="P450" t="s">
        <v>570</v>
      </c>
      <c r="Q450" t="s">
        <v>197</v>
      </c>
      <c r="R450" t="s">
        <v>2502</v>
      </c>
      <c r="S450" s="1" t="s">
        <v>11542</v>
      </c>
      <c r="T450" t="s">
        <v>325</v>
      </c>
      <c r="U450" t="s">
        <v>38</v>
      </c>
      <c r="V450" t="s">
        <v>50</v>
      </c>
      <c r="W450" t="s">
        <v>2503</v>
      </c>
      <c r="X450" s="145">
        <v>24478</v>
      </c>
      <c r="Y450" t="s">
        <v>2504</v>
      </c>
      <c r="Z450" s="145">
        <v>43160</v>
      </c>
      <c r="AA450" s="145">
        <v>43465</v>
      </c>
      <c r="AB450" t="s">
        <v>39</v>
      </c>
      <c r="AC450" t="s">
        <v>40</v>
      </c>
      <c r="AD450" t="s">
        <v>41</v>
      </c>
      <c r="AE450"/>
    </row>
    <row r="451" spans="1:31" ht="15" x14ac:dyDescent="0.25">
      <c r="A451" s="1" t="s">
        <v>2505</v>
      </c>
      <c r="B451" t="s">
        <v>28</v>
      </c>
      <c r="C451" t="s">
        <v>29</v>
      </c>
      <c r="D451" t="s">
        <v>30</v>
      </c>
      <c r="E451" t="s">
        <v>31</v>
      </c>
      <c r="F451" t="s">
        <v>2451</v>
      </c>
      <c r="G451" t="s">
        <v>2452</v>
      </c>
      <c r="H451" t="s">
        <v>9756</v>
      </c>
      <c r="I451" t="s">
        <v>2453</v>
      </c>
      <c r="J451" t="s">
        <v>2505</v>
      </c>
      <c r="K451" t="s">
        <v>32</v>
      </c>
      <c r="L451" t="s">
        <v>1239</v>
      </c>
      <c r="M451" t="s">
        <v>1240</v>
      </c>
      <c r="N451" t="s">
        <v>724</v>
      </c>
      <c r="O451" t="s">
        <v>2506</v>
      </c>
      <c r="P451" t="s">
        <v>818</v>
      </c>
      <c r="Q451" t="s">
        <v>272</v>
      </c>
      <c r="R451" t="s">
        <v>2507</v>
      </c>
      <c r="S451" s="1" t="s">
        <v>11543</v>
      </c>
      <c r="T451" t="s">
        <v>37</v>
      </c>
      <c r="U451" t="s">
        <v>38</v>
      </c>
      <c r="V451" t="s">
        <v>50</v>
      </c>
      <c r="W451" t="s">
        <v>2508</v>
      </c>
      <c r="X451" s="145">
        <v>23452</v>
      </c>
      <c r="Y451" t="s">
        <v>2509</v>
      </c>
      <c r="Z451" s="145">
        <v>43160</v>
      </c>
      <c r="AA451" s="145">
        <v>43465</v>
      </c>
      <c r="AB451" t="s">
        <v>39</v>
      </c>
      <c r="AC451" t="s">
        <v>40</v>
      </c>
      <c r="AD451" t="s">
        <v>41</v>
      </c>
      <c r="AE451"/>
    </row>
    <row r="452" spans="1:31" ht="15" x14ac:dyDescent="0.25">
      <c r="A452" s="1" t="s">
        <v>2510</v>
      </c>
      <c r="B452" t="s">
        <v>28</v>
      </c>
      <c r="C452" t="s">
        <v>29</v>
      </c>
      <c r="D452" t="s">
        <v>30</v>
      </c>
      <c r="E452" t="s">
        <v>31</v>
      </c>
      <c r="F452" t="s">
        <v>2451</v>
      </c>
      <c r="G452" t="s">
        <v>2452</v>
      </c>
      <c r="H452" t="s">
        <v>9756</v>
      </c>
      <c r="I452" t="s">
        <v>2453</v>
      </c>
      <c r="J452" t="s">
        <v>2510</v>
      </c>
      <c r="K452" t="s">
        <v>32</v>
      </c>
      <c r="L452" t="s">
        <v>1239</v>
      </c>
      <c r="M452" t="s">
        <v>1240</v>
      </c>
      <c r="N452" t="s">
        <v>44</v>
      </c>
      <c r="O452" t="s">
        <v>54</v>
      </c>
      <c r="P452" t="s">
        <v>530</v>
      </c>
      <c r="Q452" t="s">
        <v>197</v>
      </c>
      <c r="R452" t="s">
        <v>2511</v>
      </c>
      <c r="S452" s="1" t="s">
        <v>11544</v>
      </c>
      <c r="T452" t="s">
        <v>48</v>
      </c>
      <c r="U452" t="s">
        <v>38</v>
      </c>
      <c r="V452" t="s">
        <v>311</v>
      </c>
      <c r="W452" t="s">
        <v>2512</v>
      </c>
      <c r="X452" s="145">
        <v>23736</v>
      </c>
      <c r="Y452" t="s">
        <v>2513</v>
      </c>
      <c r="Z452" s="145">
        <v>43353</v>
      </c>
      <c r="AA452" s="145">
        <v>43414</v>
      </c>
      <c r="AB452" t="s">
        <v>39</v>
      </c>
      <c r="AC452" t="s">
        <v>40</v>
      </c>
      <c r="AD452" t="s">
        <v>41</v>
      </c>
      <c r="AE452"/>
    </row>
    <row r="453" spans="1:31" ht="15" x14ac:dyDescent="0.25">
      <c r="A453" s="1" t="s">
        <v>2510</v>
      </c>
      <c r="B453" t="s">
        <v>28</v>
      </c>
      <c r="C453" t="s">
        <v>29</v>
      </c>
      <c r="D453" t="s">
        <v>30</v>
      </c>
      <c r="E453" t="s">
        <v>31</v>
      </c>
      <c r="F453" t="s">
        <v>2451</v>
      </c>
      <c r="G453" t="s">
        <v>2452</v>
      </c>
      <c r="H453" t="s">
        <v>9756</v>
      </c>
      <c r="I453" t="s">
        <v>2453</v>
      </c>
      <c r="J453" t="s">
        <v>2510</v>
      </c>
      <c r="K453" t="s">
        <v>32</v>
      </c>
      <c r="L453" t="s">
        <v>1239</v>
      </c>
      <c r="M453" t="s">
        <v>1240</v>
      </c>
      <c r="N453" t="s">
        <v>724</v>
      </c>
      <c r="O453" t="s">
        <v>11545</v>
      </c>
      <c r="P453" t="s">
        <v>2748</v>
      </c>
      <c r="Q453" t="s">
        <v>137</v>
      </c>
      <c r="R453" t="s">
        <v>2749</v>
      </c>
      <c r="S453" s="1" t="s">
        <v>11546</v>
      </c>
      <c r="T453" t="s">
        <v>61</v>
      </c>
      <c r="U453" t="s">
        <v>38</v>
      </c>
      <c r="V453" t="s">
        <v>50</v>
      </c>
      <c r="W453" t="s">
        <v>2750</v>
      </c>
      <c r="X453" s="145">
        <v>23599</v>
      </c>
      <c r="Y453" t="s">
        <v>2751</v>
      </c>
      <c r="Z453" s="145">
        <v>43353</v>
      </c>
      <c r="AA453" s="145">
        <v>43414</v>
      </c>
      <c r="AB453" t="s">
        <v>310</v>
      </c>
      <c r="AC453" t="s">
        <v>40</v>
      </c>
      <c r="AD453" t="s">
        <v>41</v>
      </c>
      <c r="AE453"/>
    </row>
    <row r="454" spans="1:31" ht="15" x14ac:dyDescent="0.25">
      <c r="A454" s="1" t="s">
        <v>2514</v>
      </c>
      <c r="B454" t="s">
        <v>28</v>
      </c>
      <c r="C454" t="s">
        <v>29</v>
      </c>
      <c r="D454" t="s">
        <v>30</v>
      </c>
      <c r="E454" t="s">
        <v>31</v>
      </c>
      <c r="F454" t="s">
        <v>2451</v>
      </c>
      <c r="G454" t="s">
        <v>2452</v>
      </c>
      <c r="H454" t="s">
        <v>9756</v>
      </c>
      <c r="I454" t="s">
        <v>2453</v>
      </c>
      <c r="J454" t="s">
        <v>2514</v>
      </c>
      <c r="K454" t="s">
        <v>32</v>
      </c>
      <c r="L454" t="s">
        <v>1239</v>
      </c>
      <c r="M454" t="s">
        <v>1790</v>
      </c>
      <c r="N454" t="s">
        <v>724</v>
      </c>
      <c r="O454" t="s">
        <v>2515</v>
      </c>
      <c r="P454" t="s">
        <v>304</v>
      </c>
      <c r="Q454" t="s">
        <v>820</v>
      </c>
      <c r="R454" t="s">
        <v>2656</v>
      </c>
      <c r="S454" s="1" t="s">
        <v>11547</v>
      </c>
      <c r="T454" t="s">
        <v>37</v>
      </c>
      <c r="U454" t="s">
        <v>38</v>
      </c>
      <c r="V454" t="s">
        <v>50</v>
      </c>
      <c r="W454" t="s">
        <v>2657</v>
      </c>
      <c r="X454" s="145">
        <v>25285</v>
      </c>
      <c r="Y454" t="s">
        <v>2658</v>
      </c>
      <c r="Z454" s="145">
        <v>43160</v>
      </c>
      <c r="AA454" s="145">
        <v>43465</v>
      </c>
      <c r="AB454" t="s">
        <v>39</v>
      </c>
      <c r="AC454" t="s">
        <v>40</v>
      </c>
      <c r="AD454" t="s">
        <v>41</v>
      </c>
      <c r="AE454"/>
    </row>
    <row r="455" spans="1:31" ht="15" x14ac:dyDescent="0.25">
      <c r="A455" s="1" t="s">
        <v>2518</v>
      </c>
      <c r="B455" t="s">
        <v>28</v>
      </c>
      <c r="C455" t="s">
        <v>29</v>
      </c>
      <c r="D455" t="s">
        <v>30</v>
      </c>
      <c r="E455" t="s">
        <v>31</v>
      </c>
      <c r="F455" t="s">
        <v>2451</v>
      </c>
      <c r="G455" t="s">
        <v>2452</v>
      </c>
      <c r="H455" t="s">
        <v>9756</v>
      </c>
      <c r="I455" t="s">
        <v>2453</v>
      </c>
      <c r="J455" t="s">
        <v>2518</v>
      </c>
      <c r="K455" t="s">
        <v>32</v>
      </c>
      <c r="L455" t="s">
        <v>32</v>
      </c>
      <c r="M455" t="s">
        <v>43</v>
      </c>
      <c r="N455" t="s">
        <v>44</v>
      </c>
      <c r="O455" t="s">
        <v>54</v>
      </c>
      <c r="P455" t="s">
        <v>113</v>
      </c>
      <c r="Q455" t="s">
        <v>408</v>
      </c>
      <c r="R455" t="s">
        <v>460</v>
      </c>
      <c r="S455" s="1" t="s">
        <v>11548</v>
      </c>
      <c r="T455" t="s">
        <v>48</v>
      </c>
      <c r="U455" t="s">
        <v>49</v>
      </c>
      <c r="V455" t="s">
        <v>50</v>
      </c>
      <c r="W455" t="s">
        <v>2519</v>
      </c>
      <c r="X455" s="145">
        <v>21995</v>
      </c>
      <c r="Y455" t="s">
        <v>2520</v>
      </c>
      <c r="Z455"/>
      <c r="AA455"/>
      <c r="AB455" t="s">
        <v>39</v>
      </c>
      <c r="AC455" t="s">
        <v>40</v>
      </c>
      <c r="AD455" t="s">
        <v>41</v>
      </c>
      <c r="AE455"/>
    </row>
    <row r="456" spans="1:31" ht="15" x14ac:dyDescent="0.25">
      <c r="A456" s="1" t="s">
        <v>2521</v>
      </c>
      <c r="B456" t="s">
        <v>28</v>
      </c>
      <c r="C456" t="s">
        <v>29</v>
      </c>
      <c r="D456" t="s">
        <v>30</v>
      </c>
      <c r="E456" t="s">
        <v>31</v>
      </c>
      <c r="F456" t="s">
        <v>2451</v>
      </c>
      <c r="G456" t="s">
        <v>2452</v>
      </c>
      <c r="H456" t="s">
        <v>9756</v>
      </c>
      <c r="I456" t="s">
        <v>2453</v>
      </c>
      <c r="J456" t="s">
        <v>2521</v>
      </c>
      <c r="K456" t="s">
        <v>32</v>
      </c>
      <c r="L456" t="s">
        <v>32</v>
      </c>
      <c r="M456" t="s">
        <v>43</v>
      </c>
      <c r="N456" t="s">
        <v>44</v>
      </c>
      <c r="O456" t="s">
        <v>2522</v>
      </c>
      <c r="P456" t="s">
        <v>74</v>
      </c>
      <c r="Q456" t="s">
        <v>272</v>
      </c>
      <c r="R456" t="s">
        <v>2523</v>
      </c>
      <c r="S456" s="1" t="s">
        <v>11549</v>
      </c>
      <c r="T456" t="s">
        <v>48</v>
      </c>
      <c r="U456" t="s">
        <v>49</v>
      </c>
      <c r="V456" t="s">
        <v>50</v>
      </c>
      <c r="W456" t="s">
        <v>2524</v>
      </c>
      <c r="X456" s="145">
        <v>26388</v>
      </c>
      <c r="Y456" t="s">
        <v>2525</v>
      </c>
      <c r="Z456"/>
      <c r="AA456"/>
      <c r="AB456" t="s">
        <v>39</v>
      </c>
      <c r="AC456" t="s">
        <v>40</v>
      </c>
      <c r="AD456" t="s">
        <v>41</v>
      </c>
      <c r="AE456"/>
    </row>
    <row r="457" spans="1:31" ht="15" x14ac:dyDescent="0.25">
      <c r="A457" s="1" t="s">
        <v>2526</v>
      </c>
      <c r="B457" t="s">
        <v>28</v>
      </c>
      <c r="C457" t="s">
        <v>29</v>
      </c>
      <c r="D457" t="s">
        <v>30</v>
      </c>
      <c r="E457" t="s">
        <v>31</v>
      </c>
      <c r="F457" t="s">
        <v>2451</v>
      </c>
      <c r="G457" t="s">
        <v>2452</v>
      </c>
      <c r="H457" t="s">
        <v>9756</v>
      </c>
      <c r="I457" t="s">
        <v>2453</v>
      </c>
      <c r="J457" t="s">
        <v>2526</v>
      </c>
      <c r="K457" t="s">
        <v>32</v>
      </c>
      <c r="L457" t="s">
        <v>32</v>
      </c>
      <c r="M457" t="s">
        <v>43</v>
      </c>
      <c r="N457" t="s">
        <v>44</v>
      </c>
      <c r="O457" t="s">
        <v>2527</v>
      </c>
      <c r="P457" t="s">
        <v>86</v>
      </c>
      <c r="Q457" t="s">
        <v>137</v>
      </c>
      <c r="R457" t="s">
        <v>3135</v>
      </c>
      <c r="S457" s="1" t="s">
        <v>11550</v>
      </c>
      <c r="T457" t="s">
        <v>66</v>
      </c>
      <c r="U457" t="s">
        <v>49</v>
      </c>
      <c r="V457" t="s">
        <v>50</v>
      </c>
      <c r="W457" t="s">
        <v>3136</v>
      </c>
      <c r="X457" s="145">
        <v>29559</v>
      </c>
      <c r="Y457" t="s">
        <v>3137</v>
      </c>
      <c r="Z457" s="145">
        <v>43160</v>
      </c>
      <c r="AA457" s="145">
        <v>43465</v>
      </c>
      <c r="AB457" t="s">
        <v>39</v>
      </c>
      <c r="AC457" t="s">
        <v>40</v>
      </c>
      <c r="AD457" t="s">
        <v>41</v>
      </c>
      <c r="AE457"/>
    </row>
    <row r="458" spans="1:31" ht="15" x14ac:dyDescent="0.25">
      <c r="A458" s="1" t="s">
        <v>2531</v>
      </c>
      <c r="B458" t="s">
        <v>28</v>
      </c>
      <c r="C458" t="s">
        <v>29</v>
      </c>
      <c r="D458" t="s">
        <v>30</v>
      </c>
      <c r="E458" t="s">
        <v>31</v>
      </c>
      <c r="F458" t="s">
        <v>2451</v>
      </c>
      <c r="G458" t="s">
        <v>2452</v>
      </c>
      <c r="H458" t="s">
        <v>9756</v>
      </c>
      <c r="I458" t="s">
        <v>2453</v>
      </c>
      <c r="J458" t="s">
        <v>2531</v>
      </c>
      <c r="K458" t="s">
        <v>32</v>
      </c>
      <c r="L458" t="s">
        <v>32</v>
      </c>
      <c r="M458" t="s">
        <v>43</v>
      </c>
      <c r="N458" t="s">
        <v>44</v>
      </c>
      <c r="O458" t="s">
        <v>54</v>
      </c>
      <c r="P458" t="s">
        <v>104</v>
      </c>
      <c r="Q458" t="s">
        <v>244</v>
      </c>
      <c r="R458" t="s">
        <v>2532</v>
      </c>
      <c r="S458" s="1" t="s">
        <v>11551</v>
      </c>
      <c r="T458" t="s">
        <v>61</v>
      </c>
      <c r="U458" t="s">
        <v>49</v>
      </c>
      <c r="V458" t="s">
        <v>50</v>
      </c>
      <c r="W458" t="s">
        <v>2533</v>
      </c>
      <c r="X458" s="145">
        <v>26643</v>
      </c>
      <c r="Y458" t="s">
        <v>2534</v>
      </c>
      <c r="Z458"/>
      <c r="AA458"/>
      <c r="AB458" t="s">
        <v>39</v>
      </c>
      <c r="AC458" t="s">
        <v>40</v>
      </c>
      <c r="AD458" t="s">
        <v>41</v>
      </c>
      <c r="AE458"/>
    </row>
    <row r="459" spans="1:31" ht="15" x14ac:dyDescent="0.25">
      <c r="A459" s="1" t="s">
        <v>2535</v>
      </c>
      <c r="B459" t="s">
        <v>28</v>
      </c>
      <c r="C459" t="s">
        <v>29</v>
      </c>
      <c r="D459" t="s">
        <v>30</v>
      </c>
      <c r="E459" t="s">
        <v>31</v>
      </c>
      <c r="F459" t="s">
        <v>2451</v>
      </c>
      <c r="G459" t="s">
        <v>2452</v>
      </c>
      <c r="H459" t="s">
        <v>9756</v>
      </c>
      <c r="I459" t="s">
        <v>2453</v>
      </c>
      <c r="J459" t="s">
        <v>2535</v>
      </c>
      <c r="K459" t="s">
        <v>32</v>
      </c>
      <c r="L459" t="s">
        <v>32</v>
      </c>
      <c r="M459" t="s">
        <v>43</v>
      </c>
      <c r="N459" t="s">
        <v>63</v>
      </c>
      <c r="O459" t="s">
        <v>11552</v>
      </c>
      <c r="P459" t="s">
        <v>78</v>
      </c>
      <c r="Q459" t="s">
        <v>308</v>
      </c>
      <c r="R459" t="s">
        <v>11553</v>
      </c>
      <c r="S459" s="1" t="s">
        <v>11554</v>
      </c>
      <c r="T459" t="s">
        <v>66</v>
      </c>
      <c r="U459" t="s">
        <v>49</v>
      </c>
      <c r="V459" t="s">
        <v>50</v>
      </c>
      <c r="W459" t="s">
        <v>11555</v>
      </c>
      <c r="X459" s="145">
        <v>31584</v>
      </c>
      <c r="Y459" t="s">
        <v>11556</v>
      </c>
      <c r="Z459" s="145">
        <v>43405</v>
      </c>
      <c r="AA459" s="145">
        <v>43436</v>
      </c>
      <c r="AB459" t="s">
        <v>310</v>
      </c>
      <c r="AC459" t="s">
        <v>68</v>
      </c>
      <c r="AD459" t="s">
        <v>41</v>
      </c>
      <c r="AE459"/>
    </row>
    <row r="460" spans="1:31" ht="15" x14ac:dyDescent="0.25">
      <c r="A460" s="1" t="s">
        <v>2535</v>
      </c>
      <c r="B460" t="s">
        <v>28</v>
      </c>
      <c r="C460" t="s">
        <v>29</v>
      </c>
      <c r="D460" t="s">
        <v>30</v>
      </c>
      <c r="E460" t="s">
        <v>31</v>
      </c>
      <c r="F460" t="s">
        <v>2451</v>
      </c>
      <c r="G460" t="s">
        <v>2452</v>
      </c>
      <c r="H460" t="s">
        <v>9756</v>
      </c>
      <c r="I460" t="s">
        <v>2453</v>
      </c>
      <c r="J460" t="s">
        <v>2535</v>
      </c>
      <c r="K460" t="s">
        <v>32</v>
      </c>
      <c r="L460" t="s">
        <v>32</v>
      </c>
      <c r="M460" t="s">
        <v>43</v>
      </c>
      <c r="N460" t="s">
        <v>44</v>
      </c>
      <c r="O460" t="s">
        <v>54</v>
      </c>
      <c r="P460" t="s">
        <v>309</v>
      </c>
      <c r="Q460" t="s">
        <v>363</v>
      </c>
      <c r="R460" t="s">
        <v>2536</v>
      </c>
      <c r="S460" s="1" t="s">
        <v>11557</v>
      </c>
      <c r="T460" t="s">
        <v>61</v>
      </c>
      <c r="U460" t="s">
        <v>49</v>
      </c>
      <c r="V460" t="s">
        <v>311</v>
      </c>
      <c r="W460" t="s">
        <v>2537</v>
      </c>
      <c r="X460" s="145">
        <v>23699</v>
      </c>
      <c r="Y460" t="s">
        <v>2538</v>
      </c>
      <c r="Z460" s="145">
        <v>43405</v>
      </c>
      <c r="AA460" s="145">
        <v>43436</v>
      </c>
      <c r="AB460" t="s">
        <v>39</v>
      </c>
      <c r="AC460" t="s">
        <v>40</v>
      </c>
      <c r="AD460" t="s">
        <v>41</v>
      </c>
      <c r="AE460"/>
    </row>
    <row r="461" spans="1:31" ht="15" x14ac:dyDescent="0.25">
      <c r="A461" s="1" t="s">
        <v>2539</v>
      </c>
      <c r="B461" t="s">
        <v>28</v>
      </c>
      <c r="C461" t="s">
        <v>29</v>
      </c>
      <c r="D461" t="s">
        <v>30</v>
      </c>
      <c r="E461" t="s">
        <v>31</v>
      </c>
      <c r="F461" t="s">
        <v>2451</v>
      </c>
      <c r="G461" t="s">
        <v>2452</v>
      </c>
      <c r="H461" t="s">
        <v>9756</v>
      </c>
      <c r="I461" t="s">
        <v>2453</v>
      </c>
      <c r="J461" t="s">
        <v>2539</v>
      </c>
      <c r="K461" t="s">
        <v>32</v>
      </c>
      <c r="L461" t="s">
        <v>32</v>
      </c>
      <c r="M461" t="s">
        <v>43</v>
      </c>
      <c r="N461" t="s">
        <v>44</v>
      </c>
      <c r="O461" t="s">
        <v>2540</v>
      </c>
      <c r="P461" t="s">
        <v>661</v>
      </c>
      <c r="Q461" t="s">
        <v>217</v>
      </c>
      <c r="R461" t="s">
        <v>2541</v>
      </c>
      <c r="S461" s="1" t="s">
        <v>11558</v>
      </c>
      <c r="T461" t="s">
        <v>48</v>
      </c>
      <c r="U461" t="s">
        <v>49</v>
      </c>
      <c r="V461" t="s">
        <v>50</v>
      </c>
      <c r="W461" t="s">
        <v>2542</v>
      </c>
      <c r="X461" s="145">
        <v>24423</v>
      </c>
      <c r="Y461" t="s">
        <v>2543</v>
      </c>
      <c r="Z461"/>
      <c r="AA461"/>
      <c r="AB461" t="s">
        <v>39</v>
      </c>
      <c r="AC461" t="s">
        <v>40</v>
      </c>
      <c r="AD461" t="s">
        <v>41</v>
      </c>
      <c r="AE461"/>
    </row>
    <row r="462" spans="1:31" ht="15" x14ac:dyDescent="0.25">
      <c r="A462" s="1" t="s">
        <v>2544</v>
      </c>
      <c r="B462" t="s">
        <v>28</v>
      </c>
      <c r="C462" t="s">
        <v>29</v>
      </c>
      <c r="D462" t="s">
        <v>30</v>
      </c>
      <c r="E462" t="s">
        <v>31</v>
      </c>
      <c r="F462" t="s">
        <v>2451</v>
      </c>
      <c r="G462" t="s">
        <v>2452</v>
      </c>
      <c r="H462" t="s">
        <v>9756</v>
      </c>
      <c r="I462" t="s">
        <v>2453</v>
      </c>
      <c r="J462" t="s">
        <v>2544</v>
      </c>
      <c r="K462" t="s">
        <v>32</v>
      </c>
      <c r="L462" t="s">
        <v>32</v>
      </c>
      <c r="M462" t="s">
        <v>43</v>
      </c>
      <c r="N462" t="s">
        <v>44</v>
      </c>
      <c r="O462" t="s">
        <v>54</v>
      </c>
      <c r="P462" t="s">
        <v>778</v>
      </c>
      <c r="Q462" t="s">
        <v>130</v>
      </c>
      <c r="R462" t="s">
        <v>2545</v>
      </c>
      <c r="S462" s="1" t="s">
        <v>11559</v>
      </c>
      <c r="T462" t="s">
        <v>48</v>
      </c>
      <c r="U462" t="s">
        <v>49</v>
      </c>
      <c r="V462" t="s">
        <v>50</v>
      </c>
      <c r="W462" t="s">
        <v>2546</v>
      </c>
      <c r="X462" s="145">
        <v>20712</v>
      </c>
      <c r="Y462" t="s">
        <v>2547</v>
      </c>
      <c r="Z462"/>
      <c r="AA462"/>
      <c r="AB462" t="s">
        <v>39</v>
      </c>
      <c r="AC462" t="s">
        <v>40</v>
      </c>
      <c r="AD462" t="s">
        <v>41</v>
      </c>
      <c r="AE462"/>
    </row>
    <row r="463" spans="1:31" ht="15" x14ac:dyDescent="0.25">
      <c r="A463" s="1" t="s">
        <v>2548</v>
      </c>
      <c r="B463" t="s">
        <v>28</v>
      </c>
      <c r="C463" t="s">
        <v>29</v>
      </c>
      <c r="D463" t="s">
        <v>30</v>
      </c>
      <c r="E463" t="s">
        <v>31</v>
      </c>
      <c r="F463" t="s">
        <v>2451</v>
      </c>
      <c r="G463" t="s">
        <v>2452</v>
      </c>
      <c r="H463" t="s">
        <v>9756</v>
      </c>
      <c r="I463" t="s">
        <v>2453</v>
      </c>
      <c r="J463" t="s">
        <v>2548</v>
      </c>
      <c r="K463" t="s">
        <v>32</v>
      </c>
      <c r="L463" t="s">
        <v>32</v>
      </c>
      <c r="M463" t="s">
        <v>43</v>
      </c>
      <c r="N463" t="s">
        <v>44</v>
      </c>
      <c r="O463" t="s">
        <v>54</v>
      </c>
      <c r="P463" t="s">
        <v>197</v>
      </c>
      <c r="Q463" t="s">
        <v>142</v>
      </c>
      <c r="R463" t="s">
        <v>2549</v>
      </c>
      <c r="S463" s="1" t="s">
        <v>11560</v>
      </c>
      <c r="T463" t="s">
        <v>37</v>
      </c>
      <c r="U463" t="s">
        <v>49</v>
      </c>
      <c r="V463" t="s">
        <v>311</v>
      </c>
      <c r="W463" t="s">
        <v>2550</v>
      </c>
      <c r="X463" s="145">
        <v>23974</v>
      </c>
      <c r="Y463" t="s">
        <v>2551</v>
      </c>
      <c r="Z463" s="145">
        <v>43374</v>
      </c>
      <c r="AA463" s="145">
        <v>43422</v>
      </c>
      <c r="AB463" t="s">
        <v>39</v>
      </c>
      <c r="AC463" t="s">
        <v>40</v>
      </c>
      <c r="AD463" t="s">
        <v>41</v>
      </c>
      <c r="AE463"/>
    </row>
    <row r="464" spans="1:31" ht="15" x14ac:dyDescent="0.25">
      <c r="A464" s="1" t="s">
        <v>2548</v>
      </c>
      <c r="B464" t="s">
        <v>28</v>
      </c>
      <c r="C464" t="s">
        <v>29</v>
      </c>
      <c r="D464" t="s">
        <v>30</v>
      </c>
      <c r="E464" t="s">
        <v>31</v>
      </c>
      <c r="F464" t="s">
        <v>2451</v>
      </c>
      <c r="G464" t="s">
        <v>2452</v>
      </c>
      <c r="H464" t="s">
        <v>9756</v>
      </c>
      <c r="I464" t="s">
        <v>2453</v>
      </c>
      <c r="J464" t="s">
        <v>2548</v>
      </c>
      <c r="K464" t="s">
        <v>32</v>
      </c>
      <c r="L464" t="s">
        <v>32</v>
      </c>
      <c r="M464" t="s">
        <v>43</v>
      </c>
      <c r="N464" t="s">
        <v>63</v>
      </c>
      <c r="O464" t="s">
        <v>11561</v>
      </c>
      <c r="P464" t="s">
        <v>355</v>
      </c>
      <c r="Q464" t="s">
        <v>472</v>
      </c>
      <c r="R464" t="s">
        <v>11562</v>
      </c>
      <c r="S464" s="1" t="s">
        <v>11563</v>
      </c>
      <c r="T464" t="s">
        <v>66</v>
      </c>
      <c r="U464" t="s">
        <v>49</v>
      </c>
      <c r="V464" t="s">
        <v>50</v>
      </c>
      <c r="W464" t="s">
        <v>11564</v>
      </c>
      <c r="X464" s="145">
        <v>35481</v>
      </c>
      <c r="Y464" t="s">
        <v>11565</v>
      </c>
      <c r="Z464" s="145">
        <v>43374</v>
      </c>
      <c r="AA464" s="145">
        <v>43422</v>
      </c>
      <c r="AB464" t="s">
        <v>310</v>
      </c>
      <c r="AC464" t="s">
        <v>68</v>
      </c>
      <c r="AD464" t="s">
        <v>41</v>
      </c>
      <c r="AE464"/>
    </row>
    <row r="465" spans="1:31" ht="15" x14ac:dyDescent="0.25">
      <c r="A465" s="1" t="s">
        <v>2554</v>
      </c>
      <c r="B465" t="s">
        <v>28</v>
      </c>
      <c r="C465" t="s">
        <v>29</v>
      </c>
      <c r="D465" t="s">
        <v>30</v>
      </c>
      <c r="E465" t="s">
        <v>31</v>
      </c>
      <c r="F465" t="s">
        <v>2451</v>
      </c>
      <c r="G465" t="s">
        <v>2452</v>
      </c>
      <c r="H465" t="s">
        <v>9756</v>
      </c>
      <c r="I465" t="s">
        <v>2453</v>
      </c>
      <c r="J465" t="s">
        <v>2554</v>
      </c>
      <c r="K465" t="s">
        <v>32</v>
      </c>
      <c r="L465" t="s">
        <v>32</v>
      </c>
      <c r="M465" t="s">
        <v>43</v>
      </c>
      <c r="N465" t="s">
        <v>63</v>
      </c>
      <c r="O465" t="s">
        <v>2555</v>
      </c>
      <c r="P465" t="s">
        <v>168</v>
      </c>
      <c r="Q465" t="s">
        <v>303</v>
      </c>
      <c r="R465" t="s">
        <v>7057</v>
      </c>
      <c r="S465" s="1" t="s">
        <v>11566</v>
      </c>
      <c r="T465" t="s">
        <v>66</v>
      </c>
      <c r="U465" t="s">
        <v>49</v>
      </c>
      <c r="V465" t="s">
        <v>50</v>
      </c>
      <c r="W465" t="s">
        <v>7058</v>
      </c>
      <c r="X465" s="145">
        <v>29849</v>
      </c>
      <c r="Y465" t="s">
        <v>7059</v>
      </c>
      <c r="Z465" s="145">
        <v>43160</v>
      </c>
      <c r="AA465" s="145">
        <v>43465</v>
      </c>
      <c r="AB465" t="s">
        <v>39</v>
      </c>
      <c r="AC465" t="s">
        <v>68</v>
      </c>
      <c r="AD465" t="s">
        <v>41</v>
      </c>
      <c r="AE465"/>
    </row>
    <row r="466" spans="1:31" ht="15" x14ac:dyDescent="0.25">
      <c r="A466" s="1" t="s">
        <v>2556</v>
      </c>
      <c r="B466" t="s">
        <v>28</v>
      </c>
      <c r="C466" t="s">
        <v>29</v>
      </c>
      <c r="D466" t="s">
        <v>30</v>
      </c>
      <c r="E466" t="s">
        <v>31</v>
      </c>
      <c r="F466" t="s">
        <v>2451</v>
      </c>
      <c r="G466" t="s">
        <v>2452</v>
      </c>
      <c r="H466" t="s">
        <v>9756</v>
      </c>
      <c r="I466" t="s">
        <v>2453</v>
      </c>
      <c r="J466" t="s">
        <v>2556</v>
      </c>
      <c r="K466" t="s">
        <v>32</v>
      </c>
      <c r="L466" t="s">
        <v>32</v>
      </c>
      <c r="M466" t="s">
        <v>43</v>
      </c>
      <c r="N466" t="s">
        <v>63</v>
      </c>
      <c r="O466" t="s">
        <v>2557</v>
      </c>
      <c r="P466" t="s">
        <v>78</v>
      </c>
      <c r="Q466" t="s">
        <v>237</v>
      </c>
      <c r="R466" t="s">
        <v>185</v>
      </c>
      <c r="S466" s="1" t="s">
        <v>11567</v>
      </c>
      <c r="T466" t="s">
        <v>66</v>
      </c>
      <c r="U466" t="s">
        <v>49</v>
      </c>
      <c r="V466" t="s">
        <v>50</v>
      </c>
      <c r="W466" t="s">
        <v>3559</v>
      </c>
      <c r="X466" s="145">
        <v>28700</v>
      </c>
      <c r="Y466" t="s">
        <v>3560</v>
      </c>
      <c r="Z466" s="145">
        <v>43160</v>
      </c>
      <c r="AA466" s="145">
        <v>43465</v>
      </c>
      <c r="AB466" t="s">
        <v>39</v>
      </c>
      <c r="AC466" t="s">
        <v>68</v>
      </c>
      <c r="AD466" t="s">
        <v>41</v>
      </c>
      <c r="AE466"/>
    </row>
    <row r="467" spans="1:31" ht="15" x14ac:dyDescent="0.25">
      <c r="A467" s="1" t="s">
        <v>2561</v>
      </c>
      <c r="B467" t="s">
        <v>28</v>
      </c>
      <c r="C467" t="s">
        <v>29</v>
      </c>
      <c r="D467" t="s">
        <v>30</v>
      </c>
      <c r="E467" t="s">
        <v>31</v>
      </c>
      <c r="F467" t="s">
        <v>2451</v>
      </c>
      <c r="G467" t="s">
        <v>2452</v>
      </c>
      <c r="H467" t="s">
        <v>9756</v>
      </c>
      <c r="I467" t="s">
        <v>2453</v>
      </c>
      <c r="J467" t="s">
        <v>2561</v>
      </c>
      <c r="K467" t="s">
        <v>32</v>
      </c>
      <c r="L467" t="s">
        <v>32</v>
      </c>
      <c r="M467" t="s">
        <v>43</v>
      </c>
      <c r="N467" t="s">
        <v>44</v>
      </c>
      <c r="O467" t="s">
        <v>2562</v>
      </c>
      <c r="P467" t="s">
        <v>2563</v>
      </c>
      <c r="Q467" t="s">
        <v>252</v>
      </c>
      <c r="R467" t="s">
        <v>2564</v>
      </c>
      <c r="S467" s="1" t="s">
        <v>11568</v>
      </c>
      <c r="T467" t="s">
        <v>53</v>
      </c>
      <c r="U467" t="s">
        <v>49</v>
      </c>
      <c r="V467" t="s">
        <v>50</v>
      </c>
      <c r="W467" t="s">
        <v>2565</v>
      </c>
      <c r="X467" s="145">
        <v>26226</v>
      </c>
      <c r="Y467" t="s">
        <v>2566</v>
      </c>
      <c r="Z467"/>
      <c r="AA467"/>
      <c r="AB467" t="s">
        <v>39</v>
      </c>
      <c r="AC467" t="s">
        <v>40</v>
      </c>
      <c r="AD467" t="s">
        <v>41</v>
      </c>
      <c r="AE467"/>
    </row>
    <row r="468" spans="1:31" ht="15" x14ac:dyDescent="0.25">
      <c r="A468" s="1" t="s">
        <v>2567</v>
      </c>
      <c r="B468" t="s">
        <v>28</v>
      </c>
      <c r="C468" t="s">
        <v>29</v>
      </c>
      <c r="D468" t="s">
        <v>30</v>
      </c>
      <c r="E468" t="s">
        <v>31</v>
      </c>
      <c r="F468" t="s">
        <v>2451</v>
      </c>
      <c r="G468" t="s">
        <v>2452</v>
      </c>
      <c r="H468" t="s">
        <v>9756</v>
      </c>
      <c r="I468" t="s">
        <v>2453</v>
      </c>
      <c r="J468" t="s">
        <v>2567</v>
      </c>
      <c r="K468" t="s">
        <v>32</v>
      </c>
      <c r="L468" t="s">
        <v>32</v>
      </c>
      <c r="M468" t="s">
        <v>43</v>
      </c>
      <c r="N468" t="s">
        <v>44</v>
      </c>
      <c r="O468" t="s">
        <v>54</v>
      </c>
      <c r="P468" t="s">
        <v>384</v>
      </c>
      <c r="Q468" t="s">
        <v>786</v>
      </c>
      <c r="R468" t="s">
        <v>2568</v>
      </c>
      <c r="S468" s="1" t="s">
        <v>11569</v>
      </c>
      <c r="T468" t="s">
        <v>53</v>
      </c>
      <c r="U468" t="s">
        <v>49</v>
      </c>
      <c r="V468" t="s">
        <v>50</v>
      </c>
      <c r="W468" t="s">
        <v>2569</v>
      </c>
      <c r="X468" s="145">
        <v>26560</v>
      </c>
      <c r="Y468" t="s">
        <v>2570</v>
      </c>
      <c r="Z468"/>
      <c r="AA468"/>
      <c r="AB468" t="s">
        <v>39</v>
      </c>
      <c r="AC468" t="s">
        <v>40</v>
      </c>
      <c r="AD468" t="s">
        <v>41</v>
      </c>
      <c r="AE468"/>
    </row>
    <row r="469" spans="1:31" ht="15" x14ac:dyDescent="0.25">
      <c r="A469" s="1" t="s">
        <v>2571</v>
      </c>
      <c r="B469" t="s">
        <v>28</v>
      </c>
      <c r="C469" t="s">
        <v>29</v>
      </c>
      <c r="D469" t="s">
        <v>30</v>
      </c>
      <c r="E469" t="s">
        <v>31</v>
      </c>
      <c r="F469" t="s">
        <v>2451</v>
      </c>
      <c r="G469" t="s">
        <v>2452</v>
      </c>
      <c r="H469" t="s">
        <v>9756</v>
      </c>
      <c r="I469" t="s">
        <v>2453</v>
      </c>
      <c r="J469" t="s">
        <v>2571</v>
      </c>
      <c r="K469" t="s">
        <v>32</v>
      </c>
      <c r="L469" t="s">
        <v>32</v>
      </c>
      <c r="M469" t="s">
        <v>43</v>
      </c>
      <c r="N469" t="s">
        <v>44</v>
      </c>
      <c r="O469" t="s">
        <v>54</v>
      </c>
      <c r="P469" t="s">
        <v>258</v>
      </c>
      <c r="Q469" t="s">
        <v>156</v>
      </c>
      <c r="R469" t="s">
        <v>411</v>
      </c>
      <c r="S469" s="1" t="s">
        <v>11532</v>
      </c>
      <c r="T469" t="s">
        <v>37</v>
      </c>
      <c r="U469" t="s">
        <v>49</v>
      </c>
      <c r="V469" t="s">
        <v>840</v>
      </c>
      <c r="W469" t="s">
        <v>2516</v>
      </c>
      <c r="X469" s="145">
        <v>22663</v>
      </c>
      <c r="Y469" t="s">
        <v>2517</v>
      </c>
      <c r="Z469" s="145">
        <v>43101</v>
      </c>
      <c r="AA469" s="145">
        <v>43465</v>
      </c>
      <c r="AB469" t="s">
        <v>39</v>
      </c>
      <c r="AC469" t="s">
        <v>40</v>
      </c>
      <c r="AD469" t="s">
        <v>41</v>
      </c>
      <c r="AE469"/>
    </row>
    <row r="470" spans="1:31" ht="15" x14ac:dyDescent="0.25">
      <c r="A470" s="1" t="s">
        <v>2571</v>
      </c>
      <c r="B470" t="s">
        <v>28</v>
      </c>
      <c r="C470" t="s">
        <v>29</v>
      </c>
      <c r="D470" t="s">
        <v>30</v>
      </c>
      <c r="E470" t="s">
        <v>31</v>
      </c>
      <c r="F470" t="s">
        <v>2451</v>
      </c>
      <c r="G470" t="s">
        <v>2452</v>
      </c>
      <c r="H470" t="s">
        <v>9756</v>
      </c>
      <c r="I470" t="s">
        <v>2453</v>
      </c>
      <c r="J470" t="s">
        <v>2571</v>
      </c>
      <c r="K470" t="s">
        <v>32</v>
      </c>
      <c r="L470" t="s">
        <v>32</v>
      </c>
      <c r="M470" t="s">
        <v>43</v>
      </c>
      <c r="N470" t="s">
        <v>63</v>
      </c>
      <c r="O470" t="s">
        <v>2572</v>
      </c>
      <c r="P470" t="s">
        <v>403</v>
      </c>
      <c r="Q470" t="s">
        <v>130</v>
      </c>
      <c r="R470" t="s">
        <v>702</v>
      </c>
      <c r="S470" s="1" t="s">
        <v>11570</v>
      </c>
      <c r="T470" t="s">
        <v>66</v>
      </c>
      <c r="U470" t="s">
        <v>49</v>
      </c>
      <c r="V470" t="s">
        <v>50</v>
      </c>
      <c r="W470" t="s">
        <v>9858</v>
      </c>
      <c r="X470" s="145">
        <v>26971</v>
      </c>
      <c r="Y470" t="s">
        <v>9859</v>
      </c>
      <c r="Z470" s="145">
        <v>43160</v>
      </c>
      <c r="AA470" s="145">
        <v>43465</v>
      </c>
      <c r="AB470" t="s">
        <v>310</v>
      </c>
      <c r="AC470" t="s">
        <v>68</v>
      </c>
      <c r="AD470" t="s">
        <v>41</v>
      </c>
      <c r="AE470"/>
    </row>
    <row r="471" spans="1:31" ht="15" x14ac:dyDescent="0.25">
      <c r="A471" s="1" t="s">
        <v>2573</v>
      </c>
      <c r="B471" t="s">
        <v>28</v>
      </c>
      <c r="C471" t="s">
        <v>29</v>
      </c>
      <c r="D471" t="s">
        <v>30</v>
      </c>
      <c r="E471" t="s">
        <v>31</v>
      </c>
      <c r="F471" t="s">
        <v>2451</v>
      </c>
      <c r="G471" t="s">
        <v>2452</v>
      </c>
      <c r="H471" t="s">
        <v>9756</v>
      </c>
      <c r="I471" t="s">
        <v>2453</v>
      </c>
      <c r="J471" t="s">
        <v>2573</v>
      </c>
      <c r="K471" t="s">
        <v>32</v>
      </c>
      <c r="L471" t="s">
        <v>32</v>
      </c>
      <c r="M471" t="s">
        <v>43</v>
      </c>
      <c r="N471" t="s">
        <v>44</v>
      </c>
      <c r="O471" t="s">
        <v>54</v>
      </c>
      <c r="P471" t="s">
        <v>570</v>
      </c>
      <c r="Q471" t="s">
        <v>197</v>
      </c>
      <c r="R471" t="s">
        <v>2502</v>
      </c>
      <c r="S471" s="1" t="s">
        <v>11542</v>
      </c>
      <c r="T471" t="s">
        <v>325</v>
      </c>
      <c r="U471" t="s">
        <v>49</v>
      </c>
      <c r="V471" t="s">
        <v>840</v>
      </c>
      <c r="W471" t="s">
        <v>2503</v>
      </c>
      <c r="X471" s="145">
        <v>24478</v>
      </c>
      <c r="Y471" t="s">
        <v>2504</v>
      </c>
      <c r="Z471" s="145">
        <v>43160</v>
      </c>
      <c r="AA471" s="145">
        <v>43465</v>
      </c>
      <c r="AB471" t="s">
        <v>39</v>
      </c>
      <c r="AC471" t="s">
        <v>40</v>
      </c>
      <c r="AD471" t="s">
        <v>41</v>
      </c>
      <c r="AE471"/>
    </row>
    <row r="472" spans="1:31" ht="15" x14ac:dyDescent="0.25">
      <c r="A472" s="1" t="s">
        <v>2573</v>
      </c>
      <c r="B472" t="s">
        <v>28</v>
      </c>
      <c r="C472" t="s">
        <v>29</v>
      </c>
      <c r="D472" t="s">
        <v>30</v>
      </c>
      <c r="E472" t="s">
        <v>31</v>
      </c>
      <c r="F472" t="s">
        <v>2451</v>
      </c>
      <c r="G472" t="s">
        <v>2452</v>
      </c>
      <c r="H472" t="s">
        <v>9756</v>
      </c>
      <c r="I472" t="s">
        <v>2453</v>
      </c>
      <c r="J472" t="s">
        <v>2573</v>
      </c>
      <c r="K472" t="s">
        <v>32</v>
      </c>
      <c r="L472" t="s">
        <v>32</v>
      </c>
      <c r="M472" t="s">
        <v>43</v>
      </c>
      <c r="N472" t="s">
        <v>63</v>
      </c>
      <c r="O472" t="s">
        <v>2574</v>
      </c>
      <c r="P472" t="s">
        <v>156</v>
      </c>
      <c r="Q472" t="s">
        <v>110</v>
      </c>
      <c r="R472" t="s">
        <v>2575</v>
      </c>
      <c r="S472" s="1" t="s">
        <v>11571</v>
      </c>
      <c r="T472" t="s">
        <v>66</v>
      </c>
      <c r="U472" t="s">
        <v>49</v>
      </c>
      <c r="V472" t="s">
        <v>50</v>
      </c>
      <c r="W472" t="s">
        <v>2576</v>
      </c>
      <c r="X472" s="145">
        <v>29304</v>
      </c>
      <c r="Y472" t="s">
        <v>2577</v>
      </c>
      <c r="Z472" s="145">
        <v>43160</v>
      </c>
      <c r="AA472" s="145">
        <v>43465</v>
      </c>
      <c r="AB472" t="s">
        <v>310</v>
      </c>
      <c r="AC472" t="s">
        <v>68</v>
      </c>
      <c r="AD472" t="s">
        <v>41</v>
      </c>
      <c r="AE472"/>
    </row>
    <row r="473" spans="1:31" ht="15" x14ac:dyDescent="0.25">
      <c r="A473" s="1" t="s">
        <v>2578</v>
      </c>
      <c r="B473" t="s">
        <v>28</v>
      </c>
      <c r="C473" t="s">
        <v>29</v>
      </c>
      <c r="D473" t="s">
        <v>30</v>
      </c>
      <c r="E473" t="s">
        <v>31</v>
      </c>
      <c r="F473" t="s">
        <v>2451</v>
      </c>
      <c r="G473" t="s">
        <v>2452</v>
      </c>
      <c r="H473" t="s">
        <v>9756</v>
      </c>
      <c r="I473" t="s">
        <v>2453</v>
      </c>
      <c r="J473" t="s">
        <v>2578</v>
      </c>
      <c r="K473" t="s">
        <v>32</v>
      </c>
      <c r="L473" t="s">
        <v>32</v>
      </c>
      <c r="M473" t="s">
        <v>43</v>
      </c>
      <c r="N473" t="s">
        <v>44</v>
      </c>
      <c r="O473" t="s">
        <v>54</v>
      </c>
      <c r="P473" t="s">
        <v>507</v>
      </c>
      <c r="Q473" t="s">
        <v>190</v>
      </c>
      <c r="R473" t="s">
        <v>2579</v>
      </c>
      <c r="S473" s="1" t="s">
        <v>11572</v>
      </c>
      <c r="T473" t="s">
        <v>48</v>
      </c>
      <c r="U473" t="s">
        <v>49</v>
      </c>
      <c r="V473" t="s">
        <v>50</v>
      </c>
      <c r="W473" t="s">
        <v>2580</v>
      </c>
      <c r="X473" s="145">
        <v>21282</v>
      </c>
      <c r="Y473" t="s">
        <v>2581</v>
      </c>
      <c r="Z473"/>
      <c r="AA473"/>
      <c r="AB473" t="s">
        <v>39</v>
      </c>
      <c r="AC473" t="s">
        <v>40</v>
      </c>
      <c r="AD473" t="s">
        <v>41</v>
      </c>
      <c r="AE473"/>
    </row>
    <row r="474" spans="1:31" ht="15" x14ac:dyDescent="0.25">
      <c r="A474" s="1" t="s">
        <v>2582</v>
      </c>
      <c r="B474" t="s">
        <v>28</v>
      </c>
      <c r="C474" t="s">
        <v>29</v>
      </c>
      <c r="D474" t="s">
        <v>30</v>
      </c>
      <c r="E474" t="s">
        <v>31</v>
      </c>
      <c r="F474" t="s">
        <v>2451</v>
      </c>
      <c r="G474" t="s">
        <v>2452</v>
      </c>
      <c r="H474" t="s">
        <v>9756</v>
      </c>
      <c r="I474" t="s">
        <v>2453</v>
      </c>
      <c r="J474" t="s">
        <v>2582</v>
      </c>
      <c r="K474" t="s">
        <v>32</v>
      </c>
      <c r="L474" t="s">
        <v>32</v>
      </c>
      <c r="M474" t="s">
        <v>43</v>
      </c>
      <c r="N474" t="s">
        <v>63</v>
      </c>
      <c r="O474" t="s">
        <v>11573</v>
      </c>
      <c r="P474" t="s">
        <v>352</v>
      </c>
      <c r="Q474" t="s">
        <v>162</v>
      </c>
      <c r="R474" t="s">
        <v>10077</v>
      </c>
      <c r="S474" s="1" t="s">
        <v>11574</v>
      </c>
      <c r="T474" t="s">
        <v>66</v>
      </c>
      <c r="U474" t="s">
        <v>49</v>
      </c>
      <c r="V474" t="s">
        <v>50</v>
      </c>
      <c r="W474" t="s">
        <v>10078</v>
      </c>
      <c r="X474" s="145">
        <v>31463</v>
      </c>
      <c r="Y474" t="s">
        <v>10079</v>
      </c>
      <c r="Z474" s="145">
        <v>43435</v>
      </c>
      <c r="AA474" s="145">
        <v>43465</v>
      </c>
      <c r="AB474" t="s">
        <v>310</v>
      </c>
      <c r="AC474" t="s">
        <v>68</v>
      </c>
      <c r="AD474" t="s">
        <v>41</v>
      </c>
      <c r="AE474"/>
    </row>
    <row r="475" spans="1:31" ht="15" x14ac:dyDescent="0.25">
      <c r="A475" s="1" t="s">
        <v>2582</v>
      </c>
      <c r="B475" t="s">
        <v>28</v>
      </c>
      <c r="C475" t="s">
        <v>29</v>
      </c>
      <c r="D475" t="s">
        <v>30</v>
      </c>
      <c r="E475" t="s">
        <v>31</v>
      </c>
      <c r="F475" t="s">
        <v>2451</v>
      </c>
      <c r="G475" t="s">
        <v>2452</v>
      </c>
      <c r="H475" t="s">
        <v>9756</v>
      </c>
      <c r="I475" t="s">
        <v>2453</v>
      </c>
      <c r="J475" t="s">
        <v>2582</v>
      </c>
      <c r="K475" t="s">
        <v>32</v>
      </c>
      <c r="L475" t="s">
        <v>32</v>
      </c>
      <c r="M475" t="s">
        <v>43</v>
      </c>
      <c r="N475" t="s">
        <v>44</v>
      </c>
      <c r="O475" t="s">
        <v>2584</v>
      </c>
      <c r="P475" t="s">
        <v>110</v>
      </c>
      <c r="Q475" t="s">
        <v>258</v>
      </c>
      <c r="R475" t="s">
        <v>2585</v>
      </c>
      <c r="S475" s="1" t="s">
        <v>11575</v>
      </c>
      <c r="T475" t="s">
        <v>48</v>
      </c>
      <c r="U475" t="s">
        <v>49</v>
      </c>
      <c r="V475" t="s">
        <v>311</v>
      </c>
      <c r="W475" t="s">
        <v>2586</v>
      </c>
      <c r="X475" s="145">
        <v>25834</v>
      </c>
      <c r="Y475" t="s">
        <v>2587</v>
      </c>
      <c r="Z475" s="145">
        <v>43435</v>
      </c>
      <c r="AA475" s="145">
        <v>43465</v>
      </c>
      <c r="AB475" t="s">
        <v>39</v>
      </c>
      <c r="AC475" t="s">
        <v>40</v>
      </c>
      <c r="AD475" t="s">
        <v>41</v>
      </c>
      <c r="AE475"/>
    </row>
    <row r="476" spans="1:31" ht="15" x14ac:dyDescent="0.25">
      <c r="A476" s="1" t="s">
        <v>2588</v>
      </c>
      <c r="B476" t="s">
        <v>28</v>
      </c>
      <c r="C476" t="s">
        <v>29</v>
      </c>
      <c r="D476" t="s">
        <v>30</v>
      </c>
      <c r="E476" t="s">
        <v>31</v>
      </c>
      <c r="F476" t="s">
        <v>2451</v>
      </c>
      <c r="G476" t="s">
        <v>2452</v>
      </c>
      <c r="H476" t="s">
        <v>9756</v>
      </c>
      <c r="I476" t="s">
        <v>2453</v>
      </c>
      <c r="J476" t="s">
        <v>2588</v>
      </c>
      <c r="K476" t="s">
        <v>32</v>
      </c>
      <c r="L476" t="s">
        <v>32</v>
      </c>
      <c r="M476" t="s">
        <v>43</v>
      </c>
      <c r="N476" t="s">
        <v>44</v>
      </c>
      <c r="O476" t="s">
        <v>54</v>
      </c>
      <c r="P476" t="s">
        <v>70</v>
      </c>
      <c r="Q476" t="s">
        <v>539</v>
      </c>
      <c r="R476" t="s">
        <v>460</v>
      </c>
      <c r="S476" s="1" t="s">
        <v>11576</v>
      </c>
      <c r="T476" t="s">
        <v>48</v>
      </c>
      <c r="U476" t="s">
        <v>49</v>
      </c>
      <c r="V476" t="s">
        <v>311</v>
      </c>
      <c r="W476" t="s">
        <v>2589</v>
      </c>
      <c r="X476" s="145">
        <v>23707</v>
      </c>
      <c r="Y476" t="s">
        <v>2590</v>
      </c>
      <c r="Z476" s="145">
        <v>43405</v>
      </c>
      <c r="AA476" s="145">
        <v>43465</v>
      </c>
      <c r="AB476" t="s">
        <v>39</v>
      </c>
      <c r="AC476" t="s">
        <v>40</v>
      </c>
      <c r="AD476" t="s">
        <v>41</v>
      </c>
      <c r="AE476"/>
    </row>
    <row r="477" spans="1:31" ht="15" x14ac:dyDescent="0.25">
      <c r="A477" s="1" t="s">
        <v>2588</v>
      </c>
      <c r="B477" t="s">
        <v>28</v>
      </c>
      <c r="C477" t="s">
        <v>29</v>
      </c>
      <c r="D477" t="s">
        <v>30</v>
      </c>
      <c r="E477" t="s">
        <v>31</v>
      </c>
      <c r="F477" t="s">
        <v>2451</v>
      </c>
      <c r="G477" t="s">
        <v>2452</v>
      </c>
      <c r="H477" t="s">
        <v>9756</v>
      </c>
      <c r="I477" t="s">
        <v>2453</v>
      </c>
      <c r="J477" t="s">
        <v>2588</v>
      </c>
      <c r="K477" t="s">
        <v>32</v>
      </c>
      <c r="L477" t="s">
        <v>32</v>
      </c>
      <c r="M477" t="s">
        <v>43</v>
      </c>
      <c r="N477" t="s">
        <v>63</v>
      </c>
      <c r="O477" t="s">
        <v>11577</v>
      </c>
      <c r="P477" t="s">
        <v>163</v>
      </c>
      <c r="Q477" t="s">
        <v>130</v>
      </c>
      <c r="R477" t="s">
        <v>914</v>
      </c>
      <c r="S477" s="1" t="s">
        <v>11578</v>
      </c>
      <c r="T477" t="s">
        <v>66</v>
      </c>
      <c r="U477" t="s">
        <v>49</v>
      </c>
      <c r="V477" t="s">
        <v>50</v>
      </c>
      <c r="W477" t="s">
        <v>2591</v>
      </c>
      <c r="X477" s="145">
        <v>29769</v>
      </c>
      <c r="Y477" t="s">
        <v>2592</v>
      </c>
      <c r="Z477" s="145">
        <v>43405</v>
      </c>
      <c r="AA477" s="145">
        <v>43465</v>
      </c>
      <c r="AB477" t="s">
        <v>310</v>
      </c>
      <c r="AC477" t="s">
        <v>68</v>
      </c>
      <c r="AD477" t="s">
        <v>41</v>
      </c>
      <c r="AE477"/>
    </row>
    <row r="478" spans="1:31" ht="15" x14ac:dyDescent="0.25">
      <c r="A478" s="1" t="s">
        <v>2593</v>
      </c>
      <c r="B478" t="s">
        <v>28</v>
      </c>
      <c r="C478" t="s">
        <v>29</v>
      </c>
      <c r="D478" t="s">
        <v>30</v>
      </c>
      <c r="E478" t="s">
        <v>31</v>
      </c>
      <c r="F478" t="s">
        <v>2451</v>
      </c>
      <c r="G478" t="s">
        <v>2452</v>
      </c>
      <c r="H478" t="s">
        <v>9756</v>
      </c>
      <c r="I478" t="s">
        <v>2453</v>
      </c>
      <c r="J478" t="s">
        <v>2593</v>
      </c>
      <c r="K478" t="s">
        <v>32</v>
      </c>
      <c r="L478" t="s">
        <v>32</v>
      </c>
      <c r="M478" t="s">
        <v>43</v>
      </c>
      <c r="N478" t="s">
        <v>63</v>
      </c>
      <c r="O478" t="s">
        <v>2594</v>
      </c>
      <c r="P478" t="s">
        <v>78</v>
      </c>
      <c r="Q478" t="s">
        <v>2048</v>
      </c>
      <c r="R478" t="s">
        <v>3480</v>
      </c>
      <c r="S478" s="1" t="s">
        <v>11579</v>
      </c>
      <c r="T478" t="s">
        <v>66</v>
      </c>
      <c r="U478" t="s">
        <v>49</v>
      </c>
      <c r="V478" t="s">
        <v>9860</v>
      </c>
      <c r="W478" t="s">
        <v>3481</v>
      </c>
      <c r="X478" s="145">
        <v>30857</v>
      </c>
      <c r="Y478" t="s">
        <v>3482</v>
      </c>
      <c r="Z478" s="145">
        <v>43160</v>
      </c>
      <c r="AA478" s="145">
        <v>43465</v>
      </c>
      <c r="AB478" t="s">
        <v>39</v>
      </c>
      <c r="AC478" t="s">
        <v>68</v>
      </c>
      <c r="AD478" t="s">
        <v>41</v>
      </c>
      <c r="AE478"/>
    </row>
    <row r="479" spans="1:31" ht="15" x14ac:dyDescent="0.25">
      <c r="A479" s="1" t="s">
        <v>2595</v>
      </c>
      <c r="B479" t="s">
        <v>28</v>
      </c>
      <c r="C479" t="s">
        <v>29</v>
      </c>
      <c r="D479" t="s">
        <v>30</v>
      </c>
      <c r="E479" t="s">
        <v>31</v>
      </c>
      <c r="F479" t="s">
        <v>2451</v>
      </c>
      <c r="G479" t="s">
        <v>2452</v>
      </c>
      <c r="H479" t="s">
        <v>9756</v>
      </c>
      <c r="I479" t="s">
        <v>2453</v>
      </c>
      <c r="J479" t="s">
        <v>2595</v>
      </c>
      <c r="K479" t="s">
        <v>32</v>
      </c>
      <c r="L479" t="s">
        <v>32</v>
      </c>
      <c r="M479" t="s">
        <v>43</v>
      </c>
      <c r="N479" t="s">
        <v>44</v>
      </c>
      <c r="O479" t="s">
        <v>54</v>
      </c>
      <c r="P479" t="s">
        <v>70</v>
      </c>
      <c r="Q479" t="s">
        <v>137</v>
      </c>
      <c r="R479" t="s">
        <v>2596</v>
      </c>
      <c r="S479" s="1" t="s">
        <v>11580</v>
      </c>
      <c r="T479" t="s">
        <v>48</v>
      </c>
      <c r="U479" t="s">
        <v>49</v>
      </c>
      <c r="V479" t="s">
        <v>50</v>
      </c>
      <c r="W479" t="s">
        <v>2597</v>
      </c>
      <c r="X479" s="145">
        <v>21947</v>
      </c>
      <c r="Y479" t="s">
        <v>2598</v>
      </c>
      <c r="Z479"/>
      <c r="AA479"/>
      <c r="AB479" t="s">
        <v>39</v>
      </c>
      <c r="AC479" t="s">
        <v>40</v>
      </c>
      <c r="AD479" t="s">
        <v>41</v>
      </c>
      <c r="AE479"/>
    </row>
    <row r="480" spans="1:31" ht="15" x14ac:dyDescent="0.25">
      <c r="A480" s="1" t="s">
        <v>2599</v>
      </c>
      <c r="B480" t="s">
        <v>28</v>
      </c>
      <c r="C480" t="s">
        <v>29</v>
      </c>
      <c r="D480" t="s">
        <v>30</v>
      </c>
      <c r="E480" t="s">
        <v>31</v>
      </c>
      <c r="F480" t="s">
        <v>2451</v>
      </c>
      <c r="G480" t="s">
        <v>2452</v>
      </c>
      <c r="H480" t="s">
        <v>9756</v>
      </c>
      <c r="I480" t="s">
        <v>2453</v>
      </c>
      <c r="J480" t="s">
        <v>2599</v>
      </c>
      <c r="K480" t="s">
        <v>32</v>
      </c>
      <c r="L480" t="s">
        <v>32</v>
      </c>
      <c r="M480" t="s">
        <v>43</v>
      </c>
      <c r="N480" t="s">
        <v>44</v>
      </c>
      <c r="O480" t="s">
        <v>2600</v>
      </c>
      <c r="P480" t="s">
        <v>1051</v>
      </c>
      <c r="Q480" t="s">
        <v>84</v>
      </c>
      <c r="R480" t="s">
        <v>2601</v>
      </c>
      <c r="S480" s="1" t="s">
        <v>11581</v>
      </c>
      <c r="T480" t="s">
        <v>66</v>
      </c>
      <c r="U480" t="s">
        <v>49</v>
      </c>
      <c r="V480" t="s">
        <v>50</v>
      </c>
      <c r="W480" t="s">
        <v>2602</v>
      </c>
      <c r="X480" s="145">
        <v>26155</v>
      </c>
      <c r="Y480" t="s">
        <v>2603</v>
      </c>
      <c r="Z480"/>
      <c r="AA480"/>
      <c r="AB480" t="s">
        <v>39</v>
      </c>
      <c r="AC480" t="s">
        <v>40</v>
      </c>
      <c r="AD480" t="s">
        <v>41</v>
      </c>
      <c r="AE480"/>
    </row>
    <row r="481" spans="1:31" ht="15" x14ac:dyDescent="0.25">
      <c r="A481" s="1" t="s">
        <v>2604</v>
      </c>
      <c r="B481" t="s">
        <v>28</v>
      </c>
      <c r="C481" t="s">
        <v>29</v>
      </c>
      <c r="D481" t="s">
        <v>30</v>
      </c>
      <c r="E481" t="s">
        <v>31</v>
      </c>
      <c r="F481" t="s">
        <v>2451</v>
      </c>
      <c r="G481" t="s">
        <v>2452</v>
      </c>
      <c r="H481" t="s">
        <v>9756</v>
      </c>
      <c r="I481" t="s">
        <v>2453</v>
      </c>
      <c r="J481" t="s">
        <v>2604</v>
      </c>
      <c r="K481" t="s">
        <v>32</v>
      </c>
      <c r="L481" t="s">
        <v>32</v>
      </c>
      <c r="M481" t="s">
        <v>43</v>
      </c>
      <c r="N481" t="s">
        <v>44</v>
      </c>
      <c r="O481" t="s">
        <v>54</v>
      </c>
      <c r="P481" t="s">
        <v>467</v>
      </c>
      <c r="Q481" t="s">
        <v>257</v>
      </c>
      <c r="R481" t="s">
        <v>2605</v>
      </c>
      <c r="S481" s="1" t="s">
        <v>11582</v>
      </c>
      <c r="T481" t="s">
        <v>53</v>
      </c>
      <c r="U481" t="s">
        <v>49</v>
      </c>
      <c r="V481" t="s">
        <v>50</v>
      </c>
      <c r="W481" t="s">
        <v>2606</v>
      </c>
      <c r="X481" s="145">
        <v>22063</v>
      </c>
      <c r="Y481" t="s">
        <v>2607</v>
      </c>
      <c r="Z481"/>
      <c r="AA481"/>
      <c r="AB481" t="s">
        <v>39</v>
      </c>
      <c r="AC481" t="s">
        <v>40</v>
      </c>
      <c r="AD481" t="s">
        <v>41</v>
      </c>
      <c r="AE481"/>
    </row>
    <row r="482" spans="1:31" ht="15" x14ac:dyDescent="0.25">
      <c r="A482" s="1" t="s">
        <v>2608</v>
      </c>
      <c r="B482" t="s">
        <v>28</v>
      </c>
      <c r="C482" t="s">
        <v>29</v>
      </c>
      <c r="D482" t="s">
        <v>30</v>
      </c>
      <c r="E482" t="s">
        <v>31</v>
      </c>
      <c r="F482" t="s">
        <v>2451</v>
      </c>
      <c r="G482" t="s">
        <v>2452</v>
      </c>
      <c r="H482" t="s">
        <v>9756</v>
      </c>
      <c r="I482" t="s">
        <v>2453</v>
      </c>
      <c r="J482" t="s">
        <v>2608</v>
      </c>
      <c r="K482" t="s">
        <v>32</v>
      </c>
      <c r="L482" t="s">
        <v>32</v>
      </c>
      <c r="M482" t="s">
        <v>43</v>
      </c>
      <c r="N482" t="s">
        <v>44</v>
      </c>
      <c r="O482" t="s">
        <v>54</v>
      </c>
      <c r="P482" t="s">
        <v>101</v>
      </c>
      <c r="Q482" t="s">
        <v>596</v>
      </c>
      <c r="R482" t="s">
        <v>2609</v>
      </c>
      <c r="S482" s="1" t="s">
        <v>11583</v>
      </c>
      <c r="T482" t="s">
        <v>48</v>
      </c>
      <c r="U482" t="s">
        <v>49</v>
      </c>
      <c r="V482" t="s">
        <v>50</v>
      </c>
      <c r="W482" t="s">
        <v>2610</v>
      </c>
      <c r="X482" s="145">
        <v>25088</v>
      </c>
      <c r="Y482" t="s">
        <v>2611</v>
      </c>
      <c r="Z482"/>
      <c r="AA482"/>
      <c r="AB482" t="s">
        <v>39</v>
      </c>
      <c r="AC482" t="s">
        <v>40</v>
      </c>
      <c r="AD482" t="s">
        <v>41</v>
      </c>
      <c r="AE482"/>
    </row>
    <row r="483" spans="1:31" ht="15" x14ac:dyDescent="0.25">
      <c r="A483" s="1" t="s">
        <v>2612</v>
      </c>
      <c r="B483" t="s">
        <v>28</v>
      </c>
      <c r="C483" t="s">
        <v>29</v>
      </c>
      <c r="D483" t="s">
        <v>30</v>
      </c>
      <c r="E483" t="s">
        <v>31</v>
      </c>
      <c r="F483" t="s">
        <v>2451</v>
      </c>
      <c r="G483" t="s">
        <v>2452</v>
      </c>
      <c r="H483" t="s">
        <v>9756</v>
      </c>
      <c r="I483" t="s">
        <v>2453</v>
      </c>
      <c r="J483" t="s">
        <v>2612</v>
      </c>
      <c r="K483" t="s">
        <v>32</v>
      </c>
      <c r="L483" t="s">
        <v>32</v>
      </c>
      <c r="M483" t="s">
        <v>43</v>
      </c>
      <c r="N483" t="s">
        <v>63</v>
      </c>
      <c r="O483" t="s">
        <v>2613</v>
      </c>
      <c r="P483" t="s">
        <v>306</v>
      </c>
      <c r="Q483" t="s">
        <v>9861</v>
      </c>
      <c r="R483" t="s">
        <v>9862</v>
      </c>
      <c r="S483" s="1" t="s">
        <v>11584</v>
      </c>
      <c r="T483" t="s">
        <v>66</v>
      </c>
      <c r="U483" t="s">
        <v>49</v>
      </c>
      <c r="V483" t="s">
        <v>9863</v>
      </c>
      <c r="W483" t="s">
        <v>9864</v>
      </c>
      <c r="X483" s="145">
        <v>31090</v>
      </c>
      <c r="Y483" t="s">
        <v>9865</v>
      </c>
      <c r="Z483" s="145">
        <v>43160</v>
      </c>
      <c r="AA483" s="145">
        <v>43465</v>
      </c>
      <c r="AB483" t="s">
        <v>39</v>
      </c>
      <c r="AC483" t="s">
        <v>68</v>
      </c>
      <c r="AD483" t="s">
        <v>41</v>
      </c>
      <c r="AE483"/>
    </row>
    <row r="484" spans="1:31" ht="15" x14ac:dyDescent="0.25">
      <c r="A484" s="1" t="s">
        <v>2616</v>
      </c>
      <c r="B484" t="s">
        <v>28</v>
      </c>
      <c r="C484" t="s">
        <v>29</v>
      </c>
      <c r="D484" t="s">
        <v>30</v>
      </c>
      <c r="E484" t="s">
        <v>31</v>
      </c>
      <c r="F484" t="s">
        <v>2451</v>
      </c>
      <c r="G484" t="s">
        <v>2452</v>
      </c>
      <c r="H484" t="s">
        <v>9756</v>
      </c>
      <c r="I484" t="s">
        <v>2453</v>
      </c>
      <c r="J484" t="s">
        <v>2616</v>
      </c>
      <c r="K484" t="s">
        <v>32</v>
      </c>
      <c r="L484" t="s">
        <v>32</v>
      </c>
      <c r="M484" t="s">
        <v>43</v>
      </c>
      <c r="N484" t="s">
        <v>63</v>
      </c>
      <c r="O484" t="s">
        <v>2617</v>
      </c>
      <c r="P484" t="s">
        <v>197</v>
      </c>
      <c r="Q484" t="s">
        <v>70</v>
      </c>
      <c r="R484" t="s">
        <v>9866</v>
      </c>
      <c r="S484" s="1" t="s">
        <v>11585</v>
      </c>
      <c r="T484" t="s">
        <v>66</v>
      </c>
      <c r="U484" t="s">
        <v>49</v>
      </c>
      <c r="V484" t="s">
        <v>50</v>
      </c>
      <c r="W484" t="s">
        <v>9867</v>
      </c>
      <c r="X484" s="145">
        <v>32438</v>
      </c>
      <c r="Y484" t="s">
        <v>9868</v>
      </c>
      <c r="Z484"/>
      <c r="AA484"/>
      <c r="AB484" t="s">
        <v>310</v>
      </c>
      <c r="AC484" t="s">
        <v>68</v>
      </c>
      <c r="AD484" t="s">
        <v>41</v>
      </c>
      <c r="AE484"/>
    </row>
    <row r="485" spans="1:31" ht="15" x14ac:dyDescent="0.25">
      <c r="A485" s="1" t="s">
        <v>2616</v>
      </c>
      <c r="B485" t="s">
        <v>28</v>
      </c>
      <c r="C485" t="s">
        <v>29</v>
      </c>
      <c r="D485" t="s">
        <v>30</v>
      </c>
      <c r="E485" t="s">
        <v>31</v>
      </c>
      <c r="F485" t="s">
        <v>2451</v>
      </c>
      <c r="G485" t="s">
        <v>2452</v>
      </c>
      <c r="H485" t="s">
        <v>9756</v>
      </c>
      <c r="I485" t="s">
        <v>2453</v>
      </c>
      <c r="J485" t="s">
        <v>2616</v>
      </c>
      <c r="K485" t="s">
        <v>32</v>
      </c>
      <c r="L485" t="s">
        <v>32</v>
      </c>
      <c r="M485" t="s">
        <v>43</v>
      </c>
      <c r="N485" t="s">
        <v>44</v>
      </c>
      <c r="O485" t="s">
        <v>54</v>
      </c>
      <c r="P485" t="s">
        <v>818</v>
      </c>
      <c r="Q485" t="s">
        <v>272</v>
      </c>
      <c r="R485" t="s">
        <v>2507</v>
      </c>
      <c r="S485" s="1" t="s">
        <v>11543</v>
      </c>
      <c r="T485" t="s">
        <v>37</v>
      </c>
      <c r="U485" t="s">
        <v>49</v>
      </c>
      <c r="V485" t="s">
        <v>840</v>
      </c>
      <c r="W485" t="s">
        <v>2508</v>
      </c>
      <c r="X485" s="145">
        <v>23452</v>
      </c>
      <c r="Y485" t="s">
        <v>2509</v>
      </c>
      <c r="Z485" s="145">
        <v>43160</v>
      </c>
      <c r="AA485" s="145">
        <v>43465</v>
      </c>
      <c r="AB485" t="s">
        <v>39</v>
      </c>
      <c r="AC485" t="s">
        <v>40</v>
      </c>
      <c r="AD485" t="s">
        <v>41</v>
      </c>
      <c r="AE485"/>
    </row>
    <row r="486" spans="1:31" ht="15" x14ac:dyDescent="0.25">
      <c r="A486" s="1" t="s">
        <v>2620</v>
      </c>
      <c r="B486" t="s">
        <v>28</v>
      </c>
      <c r="C486" t="s">
        <v>29</v>
      </c>
      <c r="D486" t="s">
        <v>30</v>
      </c>
      <c r="E486" t="s">
        <v>31</v>
      </c>
      <c r="F486" t="s">
        <v>2451</v>
      </c>
      <c r="G486" t="s">
        <v>2452</v>
      </c>
      <c r="H486" t="s">
        <v>9756</v>
      </c>
      <c r="I486" t="s">
        <v>2453</v>
      </c>
      <c r="J486" t="s">
        <v>2620</v>
      </c>
      <c r="K486" t="s">
        <v>32</v>
      </c>
      <c r="L486" t="s">
        <v>32</v>
      </c>
      <c r="M486" t="s">
        <v>43</v>
      </c>
      <c r="N486" t="s">
        <v>44</v>
      </c>
      <c r="O486" t="s">
        <v>54</v>
      </c>
      <c r="P486" t="s">
        <v>130</v>
      </c>
      <c r="Q486" t="s">
        <v>126</v>
      </c>
      <c r="R486" t="s">
        <v>2621</v>
      </c>
      <c r="S486" s="1" t="s">
        <v>11586</v>
      </c>
      <c r="T486" t="s">
        <v>48</v>
      </c>
      <c r="U486" t="s">
        <v>49</v>
      </c>
      <c r="V486" t="s">
        <v>50</v>
      </c>
      <c r="W486" t="s">
        <v>2622</v>
      </c>
      <c r="X486" s="145">
        <v>21296</v>
      </c>
      <c r="Y486" t="s">
        <v>2623</v>
      </c>
      <c r="Z486"/>
      <c r="AA486"/>
      <c r="AB486" t="s">
        <v>39</v>
      </c>
      <c r="AC486" t="s">
        <v>40</v>
      </c>
      <c r="AD486" t="s">
        <v>41</v>
      </c>
      <c r="AE486"/>
    </row>
    <row r="487" spans="1:31" ht="15" x14ac:dyDescent="0.25">
      <c r="A487" s="1" t="s">
        <v>2624</v>
      </c>
      <c r="B487" t="s">
        <v>28</v>
      </c>
      <c r="C487" t="s">
        <v>29</v>
      </c>
      <c r="D487" t="s">
        <v>30</v>
      </c>
      <c r="E487" t="s">
        <v>31</v>
      </c>
      <c r="F487" t="s">
        <v>2451</v>
      </c>
      <c r="G487" t="s">
        <v>2452</v>
      </c>
      <c r="H487" t="s">
        <v>9756</v>
      </c>
      <c r="I487" t="s">
        <v>2453</v>
      </c>
      <c r="J487" t="s">
        <v>2624</v>
      </c>
      <c r="K487" t="s">
        <v>32</v>
      </c>
      <c r="L487" t="s">
        <v>32</v>
      </c>
      <c r="M487" t="s">
        <v>43</v>
      </c>
      <c r="N487" t="s">
        <v>44</v>
      </c>
      <c r="O487" t="s">
        <v>2625</v>
      </c>
      <c r="P487" t="s">
        <v>322</v>
      </c>
      <c r="Q487" t="s">
        <v>1100</v>
      </c>
      <c r="R487" t="s">
        <v>2474</v>
      </c>
      <c r="S487" s="1" t="s">
        <v>11536</v>
      </c>
      <c r="T487" t="s">
        <v>37</v>
      </c>
      <c r="U487" t="s">
        <v>49</v>
      </c>
      <c r="V487" t="s">
        <v>840</v>
      </c>
      <c r="W487" t="s">
        <v>2475</v>
      </c>
      <c r="X487" s="145">
        <v>23625</v>
      </c>
      <c r="Y487" t="s">
        <v>2476</v>
      </c>
      <c r="Z487" s="145">
        <v>43160</v>
      </c>
      <c r="AA487" s="145">
        <v>43465</v>
      </c>
      <c r="AB487" t="s">
        <v>39</v>
      </c>
      <c r="AC487" t="s">
        <v>40</v>
      </c>
      <c r="AD487" t="s">
        <v>41</v>
      </c>
      <c r="AE487"/>
    </row>
    <row r="488" spans="1:31" ht="15" x14ac:dyDescent="0.25">
      <c r="A488" s="1" t="s">
        <v>2624</v>
      </c>
      <c r="B488" t="s">
        <v>28</v>
      </c>
      <c r="C488" t="s">
        <v>29</v>
      </c>
      <c r="D488" t="s">
        <v>30</v>
      </c>
      <c r="E488" t="s">
        <v>31</v>
      </c>
      <c r="F488" t="s">
        <v>2451</v>
      </c>
      <c r="G488" t="s">
        <v>2452</v>
      </c>
      <c r="H488" t="s">
        <v>9756</v>
      </c>
      <c r="I488" t="s">
        <v>2453</v>
      </c>
      <c r="J488" t="s">
        <v>2624</v>
      </c>
      <c r="K488" t="s">
        <v>32</v>
      </c>
      <c r="L488" t="s">
        <v>32</v>
      </c>
      <c r="M488" t="s">
        <v>43</v>
      </c>
      <c r="N488" t="s">
        <v>63</v>
      </c>
      <c r="O488" t="s">
        <v>2626</v>
      </c>
      <c r="P488" t="s">
        <v>964</v>
      </c>
      <c r="Q488" t="s">
        <v>70</v>
      </c>
      <c r="R488" t="s">
        <v>868</v>
      </c>
      <c r="S488" s="1" t="s">
        <v>11587</v>
      </c>
      <c r="T488" t="s">
        <v>66</v>
      </c>
      <c r="U488" t="s">
        <v>49</v>
      </c>
      <c r="V488" t="s">
        <v>50</v>
      </c>
      <c r="W488" t="s">
        <v>9869</v>
      </c>
      <c r="X488" s="145">
        <v>28817</v>
      </c>
      <c r="Y488" t="s">
        <v>9870</v>
      </c>
      <c r="Z488" s="145">
        <v>43160</v>
      </c>
      <c r="AA488" s="145">
        <v>43465</v>
      </c>
      <c r="AB488" t="s">
        <v>310</v>
      </c>
      <c r="AC488" t="s">
        <v>68</v>
      </c>
      <c r="AD488" t="s">
        <v>41</v>
      </c>
      <c r="AE488"/>
    </row>
    <row r="489" spans="1:31" ht="15" x14ac:dyDescent="0.25">
      <c r="A489" s="1" t="s">
        <v>2627</v>
      </c>
      <c r="B489" t="s">
        <v>28</v>
      </c>
      <c r="C489" t="s">
        <v>29</v>
      </c>
      <c r="D489" t="s">
        <v>30</v>
      </c>
      <c r="E489" t="s">
        <v>31</v>
      </c>
      <c r="F489" t="s">
        <v>2451</v>
      </c>
      <c r="G489" t="s">
        <v>2452</v>
      </c>
      <c r="H489" t="s">
        <v>9756</v>
      </c>
      <c r="I489" t="s">
        <v>2453</v>
      </c>
      <c r="J489" t="s">
        <v>2627</v>
      </c>
      <c r="K489" t="s">
        <v>32</v>
      </c>
      <c r="L489" t="s">
        <v>32</v>
      </c>
      <c r="M489" t="s">
        <v>43</v>
      </c>
      <c r="N489" t="s">
        <v>44</v>
      </c>
      <c r="O489" t="s">
        <v>54</v>
      </c>
      <c r="P489" t="s">
        <v>302</v>
      </c>
      <c r="Q489" t="s">
        <v>425</v>
      </c>
      <c r="R489" t="s">
        <v>2628</v>
      </c>
      <c r="S489" s="1" t="s">
        <v>11588</v>
      </c>
      <c r="T489" t="s">
        <v>48</v>
      </c>
      <c r="U489" t="s">
        <v>49</v>
      </c>
      <c r="V489" t="s">
        <v>50</v>
      </c>
      <c r="W489" t="s">
        <v>2629</v>
      </c>
      <c r="X489" s="145">
        <v>21669</v>
      </c>
      <c r="Y489" t="s">
        <v>2630</v>
      </c>
      <c r="Z489"/>
      <c r="AA489"/>
      <c r="AB489" t="s">
        <v>39</v>
      </c>
      <c r="AC489" t="s">
        <v>40</v>
      </c>
      <c r="AD489" t="s">
        <v>41</v>
      </c>
      <c r="AE489"/>
    </row>
    <row r="490" spans="1:31" ht="15" x14ac:dyDescent="0.25">
      <c r="A490" s="1" t="s">
        <v>2631</v>
      </c>
      <c r="B490" t="s">
        <v>28</v>
      </c>
      <c r="C490" t="s">
        <v>29</v>
      </c>
      <c r="D490" t="s">
        <v>30</v>
      </c>
      <c r="E490" t="s">
        <v>31</v>
      </c>
      <c r="F490" t="s">
        <v>2451</v>
      </c>
      <c r="G490" t="s">
        <v>2452</v>
      </c>
      <c r="H490" t="s">
        <v>9756</v>
      </c>
      <c r="I490" t="s">
        <v>2453</v>
      </c>
      <c r="J490" t="s">
        <v>2631</v>
      </c>
      <c r="K490" t="s">
        <v>32</v>
      </c>
      <c r="L490" t="s">
        <v>32</v>
      </c>
      <c r="M490" t="s">
        <v>43</v>
      </c>
      <c r="N490" t="s">
        <v>44</v>
      </c>
      <c r="O490" t="s">
        <v>54</v>
      </c>
      <c r="P490" t="s">
        <v>130</v>
      </c>
      <c r="Q490" t="s">
        <v>70</v>
      </c>
      <c r="R490" t="s">
        <v>2632</v>
      </c>
      <c r="S490" s="1" t="s">
        <v>11589</v>
      </c>
      <c r="T490" t="s">
        <v>48</v>
      </c>
      <c r="U490" t="s">
        <v>49</v>
      </c>
      <c r="V490" t="s">
        <v>50</v>
      </c>
      <c r="W490" t="s">
        <v>2633</v>
      </c>
      <c r="X490" s="145">
        <v>22600</v>
      </c>
      <c r="Y490" t="s">
        <v>2634</v>
      </c>
      <c r="Z490"/>
      <c r="AA490"/>
      <c r="AB490" t="s">
        <v>39</v>
      </c>
      <c r="AC490" t="s">
        <v>40</v>
      </c>
      <c r="AD490" t="s">
        <v>41</v>
      </c>
      <c r="AE490"/>
    </row>
    <row r="491" spans="1:31" ht="15" x14ac:dyDescent="0.25">
      <c r="A491" s="1" t="s">
        <v>2635</v>
      </c>
      <c r="B491" t="s">
        <v>28</v>
      </c>
      <c r="C491" t="s">
        <v>29</v>
      </c>
      <c r="D491" t="s">
        <v>30</v>
      </c>
      <c r="E491" t="s">
        <v>31</v>
      </c>
      <c r="F491" t="s">
        <v>2451</v>
      </c>
      <c r="G491" t="s">
        <v>2452</v>
      </c>
      <c r="H491" t="s">
        <v>9756</v>
      </c>
      <c r="I491" t="s">
        <v>2453</v>
      </c>
      <c r="J491" t="s">
        <v>2635</v>
      </c>
      <c r="K491" t="s">
        <v>32</v>
      </c>
      <c r="L491" t="s">
        <v>32</v>
      </c>
      <c r="M491" t="s">
        <v>43</v>
      </c>
      <c r="N491" t="s">
        <v>44</v>
      </c>
      <c r="O491" t="s">
        <v>2636</v>
      </c>
      <c r="P491" t="s">
        <v>396</v>
      </c>
      <c r="Q491" t="s">
        <v>78</v>
      </c>
      <c r="R491" t="s">
        <v>2637</v>
      </c>
      <c r="S491" s="1" t="s">
        <v>11590</v>
      </c>
      <c r="T491" t="s">
        <v>66</v>
      </c>
      <c r="U491" t="s">
        <v>49</v>
      </c>
      <c r="V491" t="s">
        <v>50</v>
      </c>
      <c r="W491" t="s">
        <v>2638</v>
      </c>
      <c r="X491" s="145">
        <v>26300</v>
      </c>
      <c r="Y491" t="s">
        <v>2639</v>
      </c>
      <c r="Z491" s="145">
        <v>42795</v>
      </c>
      <c r="AA491"/>
      <c r="AB491" t="s">
        <v>39</v>
      </c>
      <c r="AC491" t="s">
        <v>40</v>
      </c>
      <c r="AD491" t="s">
        <v>41</v>
      </c>
      <c r="AE491"/>
    </row>
    <row r="492" spans="1:31" ht="15" x14ac:dyDescent="0.25">
      <c r="A492" s="1" t="s">
        <v>2640</v>
      </c>
      <c r="B492" t="s">
        <v>28</v>
      </c>
      <c r="C492" t="s">
        <v>29</v>
      </c>
      <c r="D492" t="s">
        <v>30</v>
      </c>
      <c r="E492" t="s">
        <v>31</v>
      </c>
      <c r="F492" t="s">
        <v>2451</v>
      </c>
      <c r="G492" t="s">
        <v>2452</v>
      </c>
      <c r="H492" t="s">
        <v>9756</v>
      </c>
      <c r="I492" t="s">
        <v>2453</v>
      </c>
      <c r="J492" t="s">
        <v>2640</v>
      </c>
      <c r="K492" t="s">
        <v>32</v>
      </c>
      <c r="L492" t="s">
        <v>32</v>
      </c>
      <c r="M492" t="s">
        <v>43</v>
      </c>
      <c r="N492" t="s">
        <v>44</v>
      </c>
      <c r="O492" t="s">
        <v>54</v>
      </c>
      <c r="P492" t="s">
        <v>1101</v>
      </c>
      <c r="Q492" t="s">
        <v>177</v>
      </c>
      <c r="R492" t="s">
        <v>2641</v>
      </c>
      <c r="S492" s="1" t="s">
        <v>11591</v>
      </c>
      <c r="T492" t="s">
        <v>48</v>
      </c>
      <c r="U492" t="s">
        <v>49</v>
      </c>
      <c r="V492" t="s">
        <v>50</v>
      </c>
      <c r="W492" t="s">
        <v>2642</v>
      </c>
      <c r="X492" s="145">
        <v>22999</v>
      </c>
      <c r="Y492" t="s">
        <v>2643</v>
      </c>
      <c r="Z492"/>
      <c r="AA492"/>
      <c r="AB492" t="s">
        <v>39</v>
      </c>
      <c r="AC492" t="s">
        <v>40</v>
      </c>
      <c r="AD492" t="s">
        <v>41</v>
      </c>
      <c r="AE492"/>
    </row>
    <row r="493" spans="1:31" ht="15" x14ac:dyDescent="0.25">
      <c r="A493" s="1" t="s">
        <v>2644</v>
      </c>
      <c r="B493" t="s">
        <v>28</v>
      </c>
      <c r="C493" t="s">
        <v>29</v>
      </c>
      <c r="D493" t="s">
        <v>30</v>
      </c>
      <c r="E493" t="s">
        <v>31</v>
      </c>
      <c r="F493" t="s">
        <v>2451</v>
      </c>
      <c r="G493" t="s">
        <v>2452</v>
      </c>
      <c r="H493" t="s">
        <v>9756</v>
      </c>
      <c r="I493" t="s">
        <v>2453</v>
      </c>
      <c r="J493" t="s">
        <v>2644</v>
      </c>
      <c r="K493" t="s">
        <v>32</v>
      </c>
      <c r="L493" t="s">
        <v>32</v>
      </c>
      <c r="M493" t="s">
        <v>43</v>
      </c>
      <c r="N493" t="s">
        <v>44</v>
      </c>
      <c r="O493" t="s">
        <v>9871</v>
      </c>
      <c r="P493" t="s">
        <v>280</v>
      </c>
      <c r="Q493" t="s">
        <v>137</v>
      </c>
      <c r="R493" t="s">
        <v>9872</v>
      </c>
      <c r="S493" s="1" t="s">
        <v>11592</v>
      </c>
      <c r="T493" t="s">
        <v>53</v>
      </c>
      <c r="U493" t="s">
        <v>49</v>
      </c>
      <c r="V493" t="s">
        <v>50</v>
      </c>
      <c r="W493" t="s">
        <v>9873</v>
      </c>
      <c r="X493" s="145">
        <v>30279</v>
      </c>
      <c r="Y493" t="s">
        <v>9874</v>
      </c>
      <c r="Z493" s="145">
        <v>43160</v>
      </c>
      <c r="AA493"/>
      <c r="AB493" t="s">
        <v>39</v>
      </c>
      <c r="AC493" t="s">
        <v>40</v>
      </c>
      <c r="AD493" t="s">
        <v>41</v>
      </c>
      <c r="AE493"/>
    </row>
    <row r="494" spans="1:31" ht="15" x14ac:dyDescent="0.25">
      <c r="A494" s="1" t="s">
        <v>2645</v>
      </c>
      <c r="B494" t="s">
        <v>28</v>
      </c>
      <c r="C494" t="s">
        <v>29</v>
      </c>
      <c r="D494" t="s">
        <v>30</v>
      </c>
      <c r="E494" t="s">
        <v>31</v>
      </c>
      <c r="F494" t="s">
        <v>2451</v>
      </c>
      <c r="G494" t="s">
        <v>2452</v>
      </c>
      <c r="H494" t="s">
        <v>9756</v>
      </c>
      <c r="I494" t="s">
        <v>2453</v>
      </c>
      <c r="J494" t="s">
        <v>2645</v>
      </c>
      <c r="K494" t="s">
        <v>32</v>
      </c>
      <c r="L494" t="s">
        <v>32</v>
      </c>
      <c r="M494" t="s">
        <v>43</v>
      </c>
      <c r="N494" t="s">
        <v>44</v>
      </c>
      <c r="O494" t="s">
        <v>54</v>
      </c>
      <c r="P494" t="s">
        <v>958</v>
      </c>
      <c r="Q494" t="s">
        <v>280</v>
      </c>
      <c r="R494" t="s">
        <v>887</v>
      </c>
      <c r="S494" s="1" t="s">
        <v>11593</v>
      </c>
      <c r="T494" t="s">
        <v>48</v>
      </c>
      <c r="U494" t="s">
        <v>49</v>
      </c>
      <c r="V494" t="s">
        <v>311</v>
      </c>
      <c r="W494" t="s">
        <v>2646</v>
      </c>
      <c r="X494" s="145">
        <v>23433</v>
      </c>
      <c r="Y494" t="s">
        <v>2647</v>
      </c>
      <c r="Z494" s="145">
        <v>43332</v>
      </c>
      <c r="AA494" s="145">
        <v>43449</v>
      </c>
      <c r="AB494" t="s">
        <v>39</v>
      </c>
      <c r="AC494" t="s">
        <v>40</v>
      </c>
      <c r="AD494" t="s">
        <v>41</v>
      </c>
      <c r="AE494"/>
    </row>
    <row r="495" spans="1:31" ht="15" x14ac:dyDescent="0.25">
      <c r="A495" s="1" t="s">
        <v>2645</v>
      </c>
      <c r="B495" t="s">
        <v>28</v>
      </c>
      <c r="C495" t="s">
        <v>29</v>
      </c>
      <c r="D495" t="s">
        <v>30</v>
      </c>
      <c r="E495" t="s">
        <v>31</v>
      </c>
      <c r="F495" t="s">
        <v>2451</v>
      </c>
      <c r="G495" t="s">
        <v>2452</v>
      </c>
      <c r="H495" t="s">
        <v>9756</v>
      </c>
      <c r="I495" t="s">
        <v>2453</v>
      </c>
      <c r="J495" t="s">
        <v>2645</v>
      </c>
      <c r="K495" t="s">
        <v>32</v>
      </c>
      <c r="L495" t="s">
        <v>32</v>
      </c>
      <c r="M495" t="s">
        <v>43</v>
      </c>
      <c r="N495" t="s">
        <v>63</v>
      </c>
      <c r="O495" t="s">
        <v>11594</v>
      </c>
      <c r="P495" t="s">
        <v>244</v>
      </c>
      <c r="Q495" t="s">
        <v>231</v>
      </c>
      <c r="R495" t="s">
        <v>810</v>
      </c>
      <c r="S495" s="1" t="s">
        <v>11595</v>
      </c>
      <c r="T495" t="s">
        <v>66</v>
      </c>
      <c r="U495" t="s">
        <v>49</v>
      </c>
      <c r="V495" t="s">
        <v>50</v>
      </c>
      <c r="W495" t="s">
        <v>11596</v>
      </c>
      <c r="X495" s="145">
        <v>24487</v>
      </c>
      <c r="Y495" t="s">
        <v>11597</v>
      </c>
      <c r="Z495" s="145">
        <v>43340</v>
      </c>
      <c r="AA495" s="145">
        <v>43449</v>
      </c>
      <c r="AB495" t="s">
        <v>310</v>
      </c>
      <c r="AC495" t="s">
        <v>68</v>
      </c>
      <c r="AD495" t="s">
        <v>41</v>
      </c>
      <c r="AE495"/>
    </row>
    <row r="496" spans="1:31" ht="15" x14ac:dyDescent="0.25">
      <c r="A496" s="1" t="s">
        <v>2648</v>
      </c>
      <c r="B496" t="s">
        <v>28</v>
      </c>
      <c r="C496" t="s">
        <v>29</v>
      </c>
      <c r="D496" t="s">
        <v>30</v>
      </c>
      <c r="E496" t="s">
        <v>31</v>
      </c>
      <c r="F496" t="s">
        <v>2451</v>
      </c>
      <c r="G496" t="s">
        <v>2452</v>
      </c>
      <c r="H496" t="s">
        <v>9756</v>
      </c>
      <c r="I496" t="s">
        <v>2453</v>
      </c>
      <c r="J496" t="s">
        <v>2648</v>
      </c>
      <c r="K496" t="s">
        <v>32</v>
      </c>
      <c r="L496" t="s">
        <v>32</v>
      </c>
      <c r="M496" t="s">
        <v>43</v>
      </c>
      <c r="N496" t="s">
        <v>44</v>
      </c>
      <c r="O496" t="s">
        <v>9875</v>
      </c>
      <c r="P496" t="s">
        <v>55</v>
      </c>
      <c r="Q496" t="s">
        <v>56</v>
      </c>
      <c r="R496" t="s">
        <v>699</v>
      </c>
      <c r="S496" s="1" t="s">
        <v>11598</v>
      </c>
      <c r="T496" t="s">
        <v>61</v>
      </c>
      <c r="U496" t="s">
        <v>49</v>
      </c>
      <c r="V496" t="s">
        <v>311</v>
      </c>
      <c r="W496" t="s">
        <v>9876</v>
      </c>
      <c r="X496" s="145">
        <v>26704</v>
      </c>
      <c r="Y496" t="s">
        <v>9877</v>
      </c>
      <c r="Z496" s="145">
        <v>43405</v>
      </c>
      <c r="AA496" s="145">
        <v>43436</v>
      </c>
      <c r="AB496" t="s">
        <v>39</v>
      </c>
      <c r="AC496" t="s">
        <v>40</v>
      </c>
      <c r="AD496" t="s">
        <v>41</v>
      </c>
      <c r="AE496"/>
    </row>
    <row r="497" spans="1:31" ht="15" x14ac:dyDescent="0.25">
      <c r="A497" s="1" t="s">
        <v>2648</v>
      </c>
      <c r="B497" t="s">
        <v>28</v>
      </c>
      <c r="C497" t="s">
        <v>29</v>
      </c>
      <c r="D497" t="s">
        <v>30</v>
      </c>
      <c r="E497" t="s">
        <v>31</v>
      </c>
      <c r="F497" t="s">
        <v>2451</v>
      </c>
      <c r="G497" t="s">
        <v>2452</v>
      </c>
      <c r="H497" t="s">
        <v>9756</v>
      </c>
      <c r="I497" t="s">
        <v>2453</v>
      </c>
      <c r="J497" t="s">
        <v>2648</v>
      </c>
      <c r="K497" t="s">
        <v>32</v>
      </c>
      <c r="L497" t="s">
        <v>32</v>
      </c>
      <c r="M497" t="s">
        <v>43</v>
      </c>
      <c r="N497" t="s">
        <v>63</v>
      </c>
      <c r="O497" t="s">
        <v>11599</v>
      </c>
      <c r="P497" t="s">
        <v>191</v>
      </c>
      <c r="Q497" t="s">
        <v>414</v>
      </c>
      <c r="R497" t="s">
        <v>11600</v>
      </c>
      <c r="S497" s="1" t="s">
        <v>11601</v>
      </c>
      <c r="T497" t="s">
        <v>66</v>
      </c>
      <c r="U497" t="s">
        <v>49</v>
      </c>
      <c r="V497" t="s">
        <v>50</v>
      </c>
      <c r="W497" t="s">
        <v>11602</v>
      </c>
      <c r="X497" s="145">
        <v>25337</v>
      </c>
      <c r="Y497" t="s">
        <v>11603</v>
      </c>
      <c r="Z497" s="145">
        <v>43405</v>
      </c>
      <c r="AA497" s="145">
        <v>43436</v>
      </c>
      <c r="AB497" t="s">
        <v>310</v>
      </c>
      <c r="AC497" t="s">
        <v>68</v>
      </c>
      <c r="AD497" t="s">
        <v>41</v>
      </c>
      <c r="AE497"/>
    </row>
    <row r="498" spans="1:31" ht="15" x14ac:dyDescent="0.25">
      <c r="A498" s="1" t="s">
        <v>2650</v>
      </c>
      <c r="B498" t="s">
        <v>28</v>
      </c>
      <c r="C498" t="s">
        <v>29</v>
      </c>
      <c r="D498" t="s">
        <v>30</v>
      </c>
      <c r="E498" t="s">
        <v>31</v>
      </c>
      <c r="F498" t="s">
        <v>2451</v>
      </c>
      <c r="G498" t="s">
        <v>2452</v>
      </c>
      <c r="H498" t="s">
        <v>9756</v>
      </c>
      <c r="I498" t="s">
        <v>2453</v>
      </c>
      <c r="J498" t="s">
        <v>2650</v>
      </c>
      <c r="K498" t="s">
        <v>32</v>
      </c>
      <c r="L498" t="s">
        <v>32</v>
      </c>
      <c r="M498" t="s">
        <v>43</v>
      </c>
      <c r="N498" t="s">
        <v>63</v>
      </c>
      <c r="O498" t="s">
        <v>9878</v>
      </c>
      <c r="P498" t="s">
        <v>137</v>
      </c>
      <c r="Q498" t="s">
        <v>335</v>
      </c>
      <c r="R498" t="s">
        <v>4046</v>
      </c>
      <c r="S498" s="1" t="s">
        <v>11604</v>
      </c>
      <c r="T498" t="s">
        <v>66</v>
      </c>
      <c r="U498" t="s">
        <v>49</v>
      </c>
      <c r="V498" t="s">
        <v>50</v>
      </c>
      <c r="W498" t="s">
        <v>4047</v>
      </c>
      <c r="X498" s="145">
        <v>28144</v>
      </c>
      <c r="Y498" t="s">
        <v>4048</v>
      </c>
      <c r="Z498" s="145">
        <v>43160</v>
      </c>
      <c r="AA498" s="145">
        <v>43465</v>
      </c>
      <c r="AB498" t="s">
        <v>310</v>
      </c>
      <c r="AC498" t="s">
        <v>68</v>
      </c>
      <c r="AD498" t="s">
        <v>41</v>
      </c>
      <c r="AE498"/>
    </row>
    <row r="499" spans="1:31" ht="15" x14ac:dyDescent="0.25">
      <c r="A499" s="1" t="s">
        <v>2650</v>
      </c>
      <c r="B499" t="s">
        <v>28</v>
      </c>
      <c r="C499" t="s">
        <v>29</v>
      </c>
      <c r="D499" t="s">
        <v>30</v>
      </c>
      <c r="E499" t="s">
        <v>31</v>
      </c>
      <c r="F499" t="s">
        <v>2451</v>
      </c>
      <c r="G499" t="s">
        <v>2452</v>
      </c>
      <c r="H499" t="s">
        <v>9756</v>
      </c>
      <c r="I499" t="s">
        <v>2453</v>
      </c>
      <c r="J499" t="s">
        <v>2650</v>
      </c>
      <c r="K499" t="s">
        <v>32</v>
      </c>
      <c r="L499" t="s">
        <v>32</v>
      </c>
      <c r="M499" t="s">
        <v>43</v>
      </c>
      <c r="N499" t="s">
        <v>44</v>
      </c>
      <c r="O499" t="s">
        <v>54</v>
      </c>
      <c r="P499" t="s">
        <v>873</v>
      </c>
      <c r="Q499" t="s">
        <v>148</v>
      </c>
      <c r="R499" t="s">
        <v>2651</v>
      </c>
      <c r="S499" s="1" t="s">
        <v>11540</v>
      </c>
      <c r="T499" t="s">
        <v>48</v>
      </c>
      <c r="U499" t="s">
        <v>49</v>
      </c>
      <c r="V499" t="s">
        <v>840</v>
      </c>
      <c r="W499" t="s">
        <v>2652</v>
      </c>
      <c r="X499" s="145">
        <v>24837</v>
      </c>
      <c r="Y499" t="s">
        <v>2653</v>
      </c>
      <c r="Z499" s="145">
        <v>43160</v>
      </c>
      <c r="AA499" s="145">
        <v>43465</v>
      </c>
      <c r="AB499" t="s">
        <v>39</v>
      </c>
      <c r="AC499" t="s">
        <v>40</v>
      </c>
      <c r="AD499" t="s">
        <v>41</v>
      </c>
      <c r="AE499"/>
    </row>
    <row r="500" spans="1:31" ht="15" x14ac:dyDescent="0.25">
      <c r="A500" s="1" t="s">
        <v>2654</v>
      </c>
      <c r="B500" t="s">
        <v>28</v>
      </c>
      <c r="C500" t="s">
        <v>29</v>
      </c>
      <c r="D500" t="s">
        <v>30</v>
      </c>
      <c r="E500" t="s">
        <v>31</v>
      </c>
      <c r="F500" t="s">
        <v>2451</v>
      </c>
      <c r="G500" t="s">
        <v>2452</v>
      </c>
      <c r="H500" t="s">
        <v>9756</v>
      </c>
      <c r="I500" t="s">
        <v>2453</v>
      </c>
      <c r="J500" t="s">
        <v>2654</v>
      </c>
      <c r="K500" t="s">
        <v>32</v>
      </c>
      <c r="L500" t="s">
        <v>32</v>
      </c>
      <c r="M500" t="s">
        <v>43</v>
      </c>
      <c r="N500" t="s">
        <v>63</v>
      </c>
      <c r="O500" t="s">
        <v>9879</v>
      </c>
      <c r="P500" t="s">
        <v>999</v>
      </c>
      <c r="Q500" t="s">
        <v>264</v>
      </c>
      <c r="R500" t="s">
        <v>8121</v>
      </c>
      <c r="S500" s="1" t="s">
        <v>11605</v>
      </c>
      <c r="T500" t="s">
        <v>66</v>
      </c>
      <c r="U500" t="s">
        <v>49</v>
      </c>
      <c r="V500" t="s">
        <v>50</v>
      </c>
      <c r="W500" t="s">
        <v>8122</v>
      </c>
      <c r="X500" s="145">
        <v>30327</v>
      </c>
      <c r="Y500" t="s">
        <v>8123</v>
      </c>
      <c r="Z500" s="145">
        <v>43160</v>
      </c>
      <c r="AA500" s="145">
        <v>43465</v>
      </c>
      <c r="AB500" t="s">
        <v>310</v>
      </c>
      <c r="AC500" t="s">
        <v>68</v>
      </c>
      <c r="AD500" t="s">
        <v>41</v>
      </c>
      <c r="AE500"/>
    </row>
    <row r="501" spans="1:31" ht="15" x14ac:dyDescent="0.25">
      <c r="A501" s="1" t="s">
        <v>2654</v>
      </c>
      <c r="B501" t="s">
        <v>28</v>
      </c>
      <c r="C501" t="s">
        <v>29</v>
      </c>
      <c r="D501" t="s">
        <v>30</v>
      </c>
      <c r="E501" t="s">
        <v>31</v>
      </c>
      <c r="F501" t="s">
        <v>2451</v>
      </c>
      <c r="G501" t="s">
        <v>2452</v>
      </c>
      <c r="H501" t="s">
        <v>9756</v>
      </c>
      <c r="I501" t="s">
        <v>2453</v>
      </c>
      <c r="J501" t="s">
        <v>2654</v>
      </c>
      <c r="K501" t="s">
        <v>32</v>
      </c>
      <c r="L501" t="s">
        <v>32</v>
      </c>
      <c r="M501" t="s">
        <v>43</v>
      </c>
      <c r="N501" t="s">
        <v>44</v>
      </c>
      <c r="O501" t="s">
        <v>2655</v>
      </c>
      <c r="P501" t="s">
        <v>304</v>
      </c>
      <c r="Q501" t="s">
        <v>820</v>
      </c>
      <c r="R501" t="s">
        <v>2656</v>
      </c>
      <c r="S501" s="1" t="s">
        <v>11547</v>
      </c>
      <c r="T501" t="s">
        <v>37</v>
      </c>
      <c r="U501" t="s">
        <v>49</v>
      </c>
      <c r="V501" t="s">
        <v>840</v>
      </c>
      <c r="W501" t="s">
        <v>2657</v>
      </c>
      <c r="X501" s="145">
        <v>25285</v>
      </c>
      <c r="Y501" t="s">
        <v>2658</v>
      </c>
      <c r="Z501" s="145">
        <v>43160</v>
      </c>
      <c r="AA501" s="145">
        <v>43465</v>
      </c>
      <c r="AB501" t="s">
        <v>39</v>
      </c>
      <c r="AC501" t="s">
        <v>40</v>
      </c>
      <c r="AD501" t="s">
        <v>41</v>
      </c>
      <c r="AE501"/>
    </row>
    <row r="502" spans="1:31" ht="15" x14ac:dyDescent="0.25">
      <c r="A502" s="1" t="s">
        <v>2659</v>
      </c>
      <c r="B502" t="s">
        <v>28</v>
      </c>
      <c r="C502" t="s">
        <v>29</v>
      </c>
      <c r="D502" t="s">
        <v>30</v>
      </c>
      <c r="E502" t="s">
        <v>31</v>
      </c>
      <c r="F502" t="s">
        <v>2451</v>
      </c>
      <c r="G502" t="s">
        <v>2452</v>
      </c>
      <c r="H502" t="s">
        <v>9756</v>
      </c>
      <c r="I502" t="s">
        <v>2453</v>
      </c>
      <c r="J502" t="s">
        <v>2659</v>
      </c>
      <c r="K502" t="s">
        <v>32</v>
      </c>
      <c r="L502" t="s">
        <v>32</v>
      </c>
      <c r="M502" t="s">
        <v>43</v>
      </c>
      <c r="N502" t="s">
        <v>44</v>
      </c>
      <c r="O502" t="s">
        <v>54</v>
      </c>
      <c r="P502" t="s">
        <v>2660</v>
      </c>
      <c r="Q502" t="s">
        <v>266</v>
      </c>
      <c r="R502" t="s">
        <v>1009</v>
      </c>
      <c r="S502" s="1" t="s">
        <v>11606</v>
      </c>
      <c r="T502" t="s">
        <v>61</v>
      </c>
      <c r="U502" t="s">
        <v>49</v>
      </c>
      <c r="V502" t="s">
        <v>50</v>
      </c>
      <c r="W502" t="s">
        <v>2661</v>
      </c>
      <c r="X502" s="145">
        <v>21759</v>
      </c>
      <c r="Y502" t="s">
        <v>2662</v>
      </c>
      <c r="Z502"/>
      <c r="AA502"/>
      <c r="AB502" t="s">
        <v>39</v>
      </c>
      <c r="AC502" t="s">
        <v>40</v>
      </c>
      <c r="AD502" t="s">
        <v>41</v>
      </c>
      <c r="AE502"/>
    </row>
    <row r="503" spans="1:31" ht="15" x14ac:dyDescent="0.25">
      <c r="A503" s="1" t="s">
        <v>2663</v>
      </c>
      <c r="B503" t="s">
        <v>28</v>
      </c>
      <c r="C503" t="s">
        <v>29</v>
      </c>
      <c r="D503" t="s">
        <v>30</v>
      </c>
      <c r="E503" t="s">
        <v>31</v>
      </c>
      <c r="F503" t="s">
        <v>2451</v>
      </c>
      <c r="G503" t="s">
        <v>2452</v>
      </c>
      <c r="H503" t="s">
        <v>9756</v>
      </c>
      <c r="I503" t="s">
        <v>2453</v>
      </c>
      <c r="J503" t="s">
        <v>2663</v>
      </c>
      <c r="K503" t="s">
        <v>32</v>
      </c>
      <c r="L503" t="s">
        <v>32</v>
      </c>
      <c r="M503" t="s">
        <v>43</v>
      </c>
      <c r="N503" t="s">
        <v>44</v>
      </c>
      <c r="O503" t="s">
        <v>54</v>
      </c>
      <c r="P503" t="s">
        <v>782</v>
      </c>
      <c r="Q503" t="s">
        <v>306</v>
      </c>
      <c r="R503" t="s">
        <v>2664</v>
      </c>
      <c r="S503" s="1" t="s">
        <v>11607</v>
      </c>
      <c r="T503" t="s">
        <v>61</v>
      </c>
      <c r="U503" t="s">
        <v>49</v>
      </c>
      <c r="V503" t="s">
        <v>50</v>
      </c>
      <c r="W503" t="s">
        <v>2665</v>
      </c>
      <c r="X503" s="145">
        <v>27019</v>
      </c>
      <c r="Y503" t="s">
        <v>2666</v>
      </c>
      <c r="Z503"/>
      <c r="AA503"/>
      <c r="AB503" t="s">
        <v>39</v>
      </c>
      <c r="AC503" t="s">
        <v>40</v>
      </c>
      <c r="AD503" t="s">
        <v>41</v>
      </c>
      <c r="AE503"/>
    </row>
    <row r="504" spans="1:31" ht="15" x14ac:dyDescent="0.25">
      <c r="A504" s="1" t="s">
        <v>2667</v>
      </c>
      <c r="B504" t="s">
        <v>28</v>
      </c>
      <c r="C504" t="s">
        <v>29</v>
      </c>
      <c r="D504" t="s">
        <v>30</v>
      </c>
      <c r="E504" t="s">
        <v>31</v>
      </c>
      <c r="F504" t="s">
        <v>2451</v>
      </c>
      <c r="G504" t="s">
        <v>2452</v>
      </c>
      <c r="H504" t="s">
        <v>9756</v>
      </c>
      <c r="I504" t="s">
        <v>2453</v>
      </c>
      <c r="J504" t="s">
        <v>2667</v>
      </c>
      <c r="K504" t="s">
        <v>32</v>
      </c>
      <c r="L504" t="s">
        <v>32</v>
      </c>
      <c r="M504" t="s">
        <v>43</v>
      </c>
      <c r="N504" t="s">
        <v>44</v>
      </c>
      <c r="O504" t="s">
        <v>54</v>
      </c>
      <c r="P504" t="s">
        <v>2668</v>
      </c>
      <c r="Q504" t="s">
        <v>79</v>
      </c>
      <c r="R504" t="s">
        <v>975</v>
      </c>
      <c r="S504" s="1" t="s">
        <v>11608</v>
      </c>
      <c r="T504" t="s">
        <v>48</v>
      </c>
      <c r="U504" t="s">
        <v>49</v>
      </c>
      <c r="V504" t="s">
        <v>50</v>
      </c>
      <c r="W504" t="s">
        <v>2669</v>
      </c>
      <c r="X504" s="145">
        <v>20614</v>
      </c>
      <c r="Y504" t="s">
        <v>2670</v>
      </c>
      <c r="Z504"/>
      <c r="AA504"/>
      <c r="AB504" t="s">
        <v>39</v>
      </c>
      <c r="AC504" t="s">
        <v>40</v>
      </c>
      <c r="AD504" t="s">
        <v>41</v>
      </c>
      <c r="AE504"/>
    </row>
    <row r="505" spans="1:31" ht="15" x14ac:dyDescent="0.25">
      <c r="A505" s="1" t="s">
        <v>2671</v>
      </c>
      <c r="B505" t="s">
        <v>28</v>
      </c>
      <c r="C505" t="s">
        <v>29</v>
      </c>
      <c r="D505" t="s">
        <v>30</v>
      </c>
      <c r="E505" t="s">
        <v>31</v>
      </c>
      <c r="F505" t="s">
        <v>2451</v>
      </c>
      <c r="G505" t="s">
        <v>2452</v>
      </c>
      <c r="H505" t="s">
        <v>9756</v>
      </c>
      <c r="I505" t="s">
        <v>2453</v>
      </c>
      <c r="J505" t="s">
        <v>2671</v>
      </c>
      <c r="K505" t="s">
        <v>32</v>
      </c>
      <c r="L505" t="s">
        <v>32</v>
      </c>
      <c r="M505" t="s">
        <v>43</v>
      </c>
      <c r="N505" t="s">
        <v>44</v>
      </c>
      <c r="O505" t="s">
        <v>2672</v>
      </c>
      <c r="P505" t="s">
        <v>297</v>
      </c>
      <c r="Q505" t="s">
        <v>100</v>
      </c>
      <c r="R505" t="s">
        <v>2673</v>
      </c>
      <c r="S505" s="1" t="s">
        <v>11609</v>
      </c>
      <c r="T505" t="s">
        <v>48</v>
      </c>
      <c r="U505" t="s">
        <v>49</v>
      </c>
      <c r="V505" t="s">
        <v>311</v>
      </c>
      <c r="W505" t="s">
        <v>2674</v>
      </c>
      <c r="X505" s="145">
        <v>28115</v>
      </c>
      <c r="Y505" t="s">
        <v>2675</v>
      </c>
      <c r="Z505" s="145">
        <v>43405</v>
      </c>
      <c r="AA505" s="145">
        <v>43436</v>
      </c>
      <c r="AB505" t="s">
        <v>39</v>
      </c>
      <c r="AC505" t="s">
        <v>40</v>
      </c>
      <c r="AD505" t="s">
        <v>41</v>
      </c>
      <c r="AE505"/>
    </row>
    <row r="506" spans="1:31" ht="15" x14ac:dyDescent="0.25">
      <c r="A506" s="1" t="s">
        <v>2671</v>
      </c>
      <c r="B506" t="s">
        <v>28</v>
      </c>
      <c r="C506" t="s">
        <v>29</v>
      </c>
      <c r="D506" t="s">
        <v>30</v>
      </c>
      <c r="E506" t="s">
        <v>31</v>
      </c>
      <c r="F506" t="s">
        <v>2451</v>
      </c>
      <c r="G506" t="s">
        <v>2452</v>
      </c>
      <c r="H506" t="s">
        <v>9756</v>
      </c>
      <c r="I506" t="s">
        <v>2453</v>
      </c>
      <c r="J506" t="s">
        <v>2671</v>
      </c>
      <c r="K506" t="s">
        <v>32</v>
      </c>
      <c r="L506" t="s">
        <v>32</v>
      </c>
      <c r="M506" t="s">
        <v>43</v>
      </c>
      <c r="N506" t="s">
        <v>63</v>
      </c>
      <c r="O506" t="s">
        <v>11610</v>
      </c>
      <c r="P506" t="s">
        <v>156</v>
      </c>
      <c r="Q506" t="s">
        <v>130</v>
      </c>
      <c r="R506" t="s">
        <v>11611</v>
      </c>
      <c r="S506" s="1" t="s">
        <v>11612</v>
      </c>
      <c r="T506" t="s">
        <v>66</v>
      </c>
      <c r="U506" t="s">
        <v>49</v>
      </c>
      <c r="V506" t="s">
        <v>50</v>
      </c>
      <c r="W506" t="s">
        <v>11613</v>
      </c>
      <c r="X506" s="145">
        <v>27702</v>
      </c>
      <c r="Y506" t="s">
        <v>11614</v>
      </c>
      <c r="Z506" s="145">
        <v>43405</v>
      </c>
      <c r="AA506" s="145">
        <v>43436</v>
      </c>
      <c r="AB506" t="s">
        <v>310</v>
      </c>
      <c r="AC506" t="s">
        <v>68</v>
      </c>
      <c r="AD506" t="s">
        <v>41</v>
      </c>
      <c r="AE506"/>
    </row>
    <row r="507" spans="1:31" ht="15" x14ac:dyDescent="0.25">
      <c r="A507" s="1" t="s">
        <v>2676</v>
      </c>
      <c r="B507" t="s">
        <v>28</v>
      </c>
      <c r="C507" t="s">
        <v>29</v>
      </c>
      <c r="D507" t="s">
        <v>30</v>
      </c>
      <c r="E507" t="s">
        <v>31</v>
      </c>
      <c r="F507" t="s">
        <v>2451</v>
      </c>
      <c r="G507" t="s">
        <v>2452</v>
      </c>
      <c r="H507" t="s">
        <v>9756</v>
      </c>
      <c r="I507" t="s">
        <v>2453</v>
      </c>
      <c r="J507" t="s">
        <v>2676</v>
      </c>
      <c r="K507" t="s">
        <v>32</v>
      </c>
      <c r="L507" t="s">
        <v>32</v>
      </c>
      <c r="M507" t="s">
        <v>43</v>
      </c>
      <c r="N507" t="s">
        <v>44</v>
      </c>
      <c r="O507" t="s">
        <v>54</v>
      </c>
      <c r="P507" t="s">
        <v>537</v>
      </c>
      <c r="Q507" t="s">
        <v>436</v>
      </c>
      <c r="R507" t="s">
        <v>2677</v>
      </c>
      <c r="S507" s="1" t="s">
        <v>11615</v>
      </c>
      <c r="T507" t="s">
        <v>53</v>
      </c>
      <c r="U507" t="s">
        <v>49</v>
      </c>
      <c r="V507" t="s">
        <v>50</v>
      </c>
      <c r="W507" t="s">
        <v>2678</v>
      </c>
      <c r="X507" s="145">
        <v>23471</v>
      </c>
      <c r="Y507" t="s">
        <v>2679</v>
      </c>
      <c r="Z507"/>
      <c r="AA507"/>
      <c r="AB507" t="s">
        <v>39</v>
      </c>
      <c r="AC507" t="s">
        <v>40</v>
      </c>
      <c r="AD507" t="s">
        <v>9880</v>
      </c>
      <c r="AE507"/>
    </row>
    <row r="508" spans="1:31" ht="15" x14ac:dyDescent="0.25">
      <c r="A508" s="1" t="s">
        <v>2680</v>
      </c>
      <c r="B508" t="s">
        <v>28</v>
      </c>
      <c r="C508" t="s">
        <v>29</v>
      </c>
      <c r="D508" t="s">
        <v>30</v>
      </c>
      <c r="E508" t="s">
        <v>31</v>
      </c>
      <c r="F508" t="s">
        <v>2451</v>
      </c>
      <c r="G508" t="s">
        <v>2452</v>
      </c>
      <c r="H508" t="s">
        <v>9756</v>
      </c>
      <c r="I508" t="s">
        <v>2453</v>
      </c>
      <c r="J508" t="s">
        <v>2680</v>
      </c>
      <c r="K508" t="s">
        <v>32</v>
      </c>
      <c r="L508" t="s">
        <v>32</v>
      </c>
      <c r="M508" t="s">
        <v>43</v>
      </c>
      <c r="N508" t="s">
        <v>44</v>
      </c>
      <c r="O508" t="s">
        <v>54</v>
      </c>
      <c r="P508" t="s">
        <v>81</v>
      </c>
      <c r="Q508" t="s">
        <v>142</v>
      </c>
      <c r="R508" t="s">
        <v>2681</v>
      </c>
      <c r="S508" s="1" t="s">
        <v>11616</v>
      </c>
      <c r="T508" t="s">
        <v>48</v>
      </c>
      <c r="U508" t="s">
        <v>49</v>
      </c>
      <c r="V508" t="s">
        <v>50</v>
      </c>
      <c r="W508" t="s">
        <v>2682</v>
      </c>
      <c r="X508" s="145">
        <v>21874</v>
      </c>
      <c r="Y508" t="s">
        <v>2683</v>
      </c>
      <c r="Z508"/>
      <c r="AA508"/>
      <c r="AB508" t="s">
        <v>39</v>
      </c>
      <c r="AC508" t="s">
        <v>40</v>
      </c>
      <c r="AD508" t="s">
        <v>41</v>
      </c>
      <c r="AE508"/>
    </row>
    <row r="509" spans="1:31" ht="15" x14ac:dyDescent="0.25">
      <c r="A509" s="1" t="s">
        <v>2684</v>
      </c>
      <c r="B509" t="s">
        <v>28</v>
      </c>
      <c r="C509" t="s">
        <v>29</v>
      </c>
      <c r="D509" t="s">
        <v>30</v>
      </c>
      <c r="E509" t="s">
        <v>31</v>
      </c>
      <c r="F509" t="s">
        <v>2451</v>
      </c>
      <c r="G509" t="s">
        <v>2452</v>
      </c>
      <c r="H509" t="s">
        <v>9756</v>
      </c>
      <c r="I509" t="s">
        <v>2453</v>
      </c>
      <c r="J509" t="s">
        <v>2684</v>
      </c>
      <c r="K509" t="s">
        <v>32</v>
      </c>
      <c r="L509" t="s">
        <v>32</v>
      </c>
      <c r="M509" t="s">
        <v>43</v>
      </c>
      <c r="N509" t="s">
        <v>44</v>
      </c>
      <c r="O509" t="s">
        <v>54</v>
      </c>
      <c r="P509" t="s">
        <v>172</v>
      </c>
      <c r="Q509" t="s">
        <v>81</v>
      </c>
      <c r="R509" t="s">
        <v>2685</v>
      </c>
      <c r="S509" s="1" t="s">
        <v>11617</v>
      </c>
      <c r="T509" t="s">
        <v>53</v>
      </c>
      <c r="U509" t="s">
        <v>49</v>
      </c>
      <c r="V509" t="s">
        <v>50</v>
      </c>
      <c r="W509" t="s">
        <v>2686</v>
      </c>
      <c r="X509" s="145">
        <v>21559</v>
      </c>
      <c r="Y509" t="s">
        <v>2687</v>
      </c>
      <c r="Z509"/>
      <c r="AA509"/>
      <c r="AB509" t="s">
        <v>39</v>
      </c>
      <c r="AC509" t="s">
        <v>40</v>
      </c>
      <c r="AD509" t="s">
        <v>41</v>
      </c>
      <c r="AE509"/>
    </row>
    <row r="510" spans="1:31" ht="15" x14ac:dyDescent="0.25">
      <c r="A510" s="1" t="s">
        <v>2688</v>
      </c>
      <c r="B510" t="s">
        <v>28</v>
      </c>
      <c r="C510" t="s">
        <v>29</v>
      </c>
      <c r="D510" t="s">
        <v>30</v>
      </c>
      <c r="E510" t="s">
        <v>31</v>
      </c>
      <c r="F510" t="s">
        <v>2451</v>
      </c>
      <c r="G510" t="s">
        <v>2452</v>
      </c>
      <c r="H510" t="s">
        <v>9756</v>
      </c>
      <c r="I510" t="s">
        <v>2453</v>
      </c>
      <c r="J510" t="s">
        <v>2688</v>
      </c>
      <c r="K510" t="s">
        <v>32</v>
      </c>
      <c r="L510" t="s">
        <v>32</v>
      </c>
      <c r="M510" t="s">
        <v>43</v>
      </c>
      <c r="N510" t="s">
        <v>44</v>
      </c>
      <c r="O510" t="s">
        <v>54</v>
      </c>
      <c r="P510" t="s">
        <v>1098</v>
      </c>
      <c r="Q510" t="s">
        <v>2689</v>
      </c>
      <c r="R510" t="s">
        <v>2690</v>
      </c>
      <c r="S510" s="1" t="s">
        <v>11618</v>
      </c>
      <c r="T510" t="s">
        <v>61</v>
      </c>
      <c r="U510" t="s">
        <v>49</v>
      </c>
      <c r="V510" t="s">
        <v>50</v>
      </c>
      <c r="W510" t="s">
        <v>2691</v>
      </c>
      <c r="X510" s="145">
        <v>24190</v>
      </c>
      <c r="Y510" t="s">
        <v>2692</v>
      </c>
      <c r="Z510"/>
      <c r="AA510"/>
      <c r="AB510" t="s">
        <v>39</v>
      </c>
      <c r="AC510" t="s">
        <v>40</v>
      </c>
      <c r="AD510" t="s">
        <v>41</v>
      </c>
      <c r="AE510"/>
    </row>
    <row r="511" spans="1:31" ht="15" x14ac:dyDescent="0.25">
      <c r="A511" s="1" t="s">
        <v>2693</v>
      </c>
      <c r="B511" t="s">
        <v>28</v>
      </c>
      <c r="C511" t="s">
        <v>29</v>
      </c>
      <c r="D511" t="s">
        <v>30</v>
      </c>
      <c r="E511" t="s">
        <v>31</v>
      </c>
      <c r="F511" t="s">
        <v>2451</v>
      </c>
      <c r="G511" t="s">
        <v>2452</v>
      </c>
      <c r="H511" t="s">
        <v>9756</v>
      </c>
      <c r="I511" t="s">
        <v>2453</v>
      </c>
      <c r="J511" t="s">
        <v>2693</v>
      </c>
      <c r="K511" t="s">
        <v>32</v>
      </c>
      <c r="L511" t="s">
        <v>32</v>
      </c>
      <c r="M511" t="s">
        <v>43</v>
      </c>
      <c r="N511" t="s">
        <v>44</v>
      </c>
      <c r="O511" t="s">
        <v>2697</v>
      </c>
      <c r="P511" t="s">
        <v>36</v>
      </c>
      <c r="Q511" t="s">
        <v>187</v>
      </c>
      <c r="R511" t="s">
        <v>2492</v>
      </c>
      <c r="S511" s="1" t="s">
        <v>11619</v>
      </c>
      <c r="T511" t="s">
        <v>48</v>
      </c>
      <c r="U511" t="s">
        <v>49</v>
      </c>
      <c r="V511" t="s">
        <v>50</v>
      </c>
      <c r="W511" t="s">
        <v>2493</v>
      </c>
      <c r="X511" s="145">
        <v>24809</v>
      </c>
      <c r="Y511" t="s">
        <v>2494</v>
      </c>
      <c r="Z511" s="145">
        <v>42986</v>
      </c>
      <c r="AA511" s="145">
        <v>43100</v>
      </c>
      <c r="AB511" t="s">
        <v>39</v>
      </c>
      <c r="AC511" t="s">
        <v>40</v>
      </c>
      <c r="AD511" t="s">
        <v>41</v>
      </c>
      <c r="AE511"/>
    </row>
    <row r="512" spans="1:31" ht="15" x14ac:dyDescent="0.25">
      <c r="A512" s="1" t="s">
        <v>2698</v>
      </c>
      <c r="B512" t="s">
        <v>28</v>
      </c>
      <c r="C512" t="s">
        <v>29</v>
      </c>
      <c r="D512" t="s">
        <v>30</v>
      </c>
      <c r="E512" t="s">
        <v>31</v>
      </c>
      <c r="F512" t="s">
        <v>2451</v>
      </c>
      <c r="G512" t="s">
        <v>2452</v>
      </c>
      <c r="H512" t="s">
        <v>9756</v>
      </c>
      <c r="I512" t="s">
        <v>2453</v>
      </c>
      <c r="J512" t="s">
        <v>2698</v>
      </c>
      <c r="K512" t="s">
        <v>32</v>
      </c>
      <c r="L512" t="s">
        <v>32</v>
      </c>
      <c r="M512" t="s">
        <v>43</v>
      </c>
      <c r="N512" t="s">
        <v>63</v>
      </c>
      <c r="O512" t="s">
        <v>11620</v>
      </c>
      <c r="P512" t="s">
        <v>296</v>
      </c>
      <c r="Q512" t="s">
        <v>156</v>
      </c>
      <c r="R512" t="s">
        <v>5623</v>
      </c>
      <c r="S512" s="1" t="s">
        <v>11621</v>
      </c>
      <c r="T512" t="s">
        <v>66</v>
      </c>
      <c r="U512" t="s">
        <v>49</v>
      </c>
      <c r="V512" t="s">
        <v>50</v>
      </c>
      <c r="W512" t="s">
        <v>5624</v>
      </c>
      <c r="X512" s="145">
        <v>28748</v>
      </c>
      <c r="Y512" t="s">
        <v>5625</v>
      </c>
      <c r="Z512" s="145">
        <v>43396</v>
      </c>
      <c r="AA512" s="145">
        <v>43465</v>
      </c>
      <c r="AB512" t="s">
        <v>39</v>
      </c>
      <c r="AC512" t="s">
        <v>68</v>
      </c>
      <c r="AD512" t="s">
        <v>41</v>
      </c>
      <c r="AE512"/>
    </row>
    <row r="513" spans="1:31" ht="15" x14ac:dyDescent="0.25">
      <c r="A513" s="1" t="s">
        <v>2699</v>
      </c>
      <c r="B513" t="s">
        <v>28</v>
      </c>
      <c r="C513" t="s">
        <v>29</v>
      </c>
      <c r="D513" t="s">
        <v>30</v>
      </c>
      <c r="E513" t="s">
        <v>31</v>
      </c>
      <c r="F513" t="s">
        <v>2451</v>
      </c>
      <c r="G513" t="s">
        <v>2452</v>
      </c>
      <c r="H513" t="s">
        <v>9756</v>
      </c>
      <c r="I513" t="s">
        <v>2453</v>
      </c>
      <c r="J513" t="s">
        <v>2699</v>
      </c>
      <c r="K513" t="s">
        <v>32</v>
      </c>
      <c r="L513" t="s">
        <v>32</v>
      </c>
      <c r="M513" t="s">
        <v>43</v>
      </c>
      <c r="N513" t="s">
        <v>44</v>
      </c>
      <c r="O513" t="s">
        <v>2700</v>
      </c>
      <c r="P513" t="s">
        <v>183</v>
      </c>
      <c r="Q513" t="s">
        <v>77</v>
      </c>
      <c r="R513" t="s">
        <v>2701</v>
      </c>
      <c r="S513" s="1" t="s">
        <v>11622</v>
      </c>
      <c r="T513" t="s">
        <v>48</v>
      </c>
      <c r="U513" t="s">
        <v>49</v>
      </c>
      <c r="V513" t="s">
        <v>50</v>
      </c>
      <c r="W513" t="s">
        <v>2702</v>
      </c>
      <c r="X513" s="145">
        <v>22245</v>
      </c>
      <c r="Y513" t="s">
        <v>2703</v>
      </c>
      <c r="Z513"/>
      <c r="AA513"/>
      <c r="AB513" t="s">
        <v>39</v>
      </c>
      <c r="AC513" t="s">
        <v>40</v>
      </c>
      <c r="AD513" t="s">
        <v>41</v>
      </c>
      <c r="AE513"/>
    </row>
    <row r="514" spans="1:31" ht="15" x14ac:dyDescent="0.25">
      <c r="A514" s="1" t="s">
        <v>2704</v>
      </c>
      <c r="B514" t="s">
        <v>28</v>
      </c>
      <c r="C514" t="s">
        <v>29</v>
      </c>
      <c r="D514" t="s">
        <v>30</v>
      </c>
      <c r="E514" t="s">
        <v>31</v>
      </c>
      <c r="F514" t="s">
        <v>2451</v>
      </c>
      <c r="G514" t="s">
        <v>2452</v>
      </c>
      <c r="H514" t="s">
        <v>9756</v>
      </c>
      <c r="I514" t="s">
        <v>2453</v>
      </c>
      <c r="J514" t="s">
        <v>2704</v>
      </c>
      <c r="K514" t="s">
        <v>32</v>
      </c>
      <c r="L514" t="s">
        <v>32</v>
      </c>
      <c r="M514" t="s">
        <v>43</v>
      </c>
      <c r="N514" t="s">
        <v>44</v>
      </c>
      <c r="O514" t="s">
        <v>54</v>
      </c>
      <c r="P514" t="s">
        <v>160</v>
      </c>
      <c r="Q514" t="s">
        <v>381</v>
      </c>
      <c r="R514" t="s">
        <v>1099</v>
      </c>
      <c r="S514" s="1" t="s">
        <v>11623</v>
      </c>
      <c r="T514" t="s">
        <v>48</v>
      </c>
      <c r="U514" t="s">
        <v>49</v>
      </c>
      <c r="V514" t="s">
        <v>50</v>
      </c>
      <c r="W514" t="s">
        <v>2705</v>
      </c>
      <c r="X514" s="145">
        <v>20430</v>
      </c>
      <c r="Y514" t="s">
        <v>2706</v>
      </c>
      <c r="Z514"/>
      <c r="AA514"/>
      <c r="AB514" t="s">
        <v>39</v>
      </c>
      <c r="AC514" t="s">
        <v>40</v>
      </c>
      <c r="AD514" t="s">
        <v>41</v>
      </c>
      <c r="AE514"/>
    </row>
    <row r="515" spans="1:31" ht="15" x14ac:dyDescent="0.25">
      <c r="A515" s="1" t="s">
        <v>2707</v>
      </c>
      <c r="B515" t="s">
        <v>28</v>
      </c>
      <c r="C515" t="s">
        <v>29</v>
      </c>
      <c r="D515" t="s">
        <v>30</v>
      </c>
      <c r="E515" t="s">
        <v>31</v>
      </c>
      <c r="F515" t="s">
        <v>2451</v>
      </c>
      <c r="G515" t="s">
        <v>2452</v>
      </c>
      <c r="H515" t="s">
        <v>9756</v>
      </c>
      <c r="I515" t="s">
        <v>2453</v>
      </c>
      <c r="J515" t="s">
        <v>2707</v>
      </c>
      <c r="K515" t="s">
        <v>32</v>
      </c>
      <c r="L515" t="s">
        <v>32</v>
      </c>
      <c r="M515" t="s">
        <v>43</v>
      </c>
      <c r="N515" t="s">
        <v>44</v>
      </c>
      <c r="O515" t="s">
        <v>54</v>
      </c>
      <c r="P515" t="s">
        <v>547</v>
      </c>
      <c r="Q515" t="s">
        <v>110</v>
      </c>
      <c r="R515" t="s">
        <v>2708</v>
      </c>
      <c r="S515" s="1" t="s">
        <v>11624</v>
      </c>
      <c r="T515" t="s">
        <v>48</v>
      </c>
      <c r="U515" t="s">
        <v>49</v>
      </c>
      <c r="V515" t="s">
        <v>50</v>
      </c>
      <c r="W515" t="s">
        <v>2709</v>
      </c>
      <c r="X515" s="145">
        <v>23740</v>
      </c>
      <c r="Y515" t="s">
        <v>2710</v>
      </c>
      <c r="Z515"/>
      <c r="AA515"/>
      <c r="AB515" t="s">
        <v>39</v>
      </c>
      <c r="AC515" t="s">
        <v>40</v>
      </c>
      <c r="AD515" t="s">
        <v>41</v>
      </c>
      <c r="AE515"/>
    </row>
    <row r="516" spans="1:31" ht="15" x14ac:dyDescent="0.25">
      <c r="A516" s="1" t="s">
        <v>2711</v>
      </c>
      <c r="B516" t="s">
        <v>28</v>
      </c>
      <c r="C516" t="s">
        <v>29</v>
      </c>
      <c r="D516" t="s">
        <v>30</v>
      </c>
      <c r="E516" t="s">
        <v>31</v>
      </c>
      <c r="F516" t="s">
        <v>2451</v>
      </c>
      <c r="G516" t="s">
        <v>2452</v>
      </c>
      <c r="H516" t="s">
        <v>9756</v>
      </c>
      <c r="I516" t="s">
        <v>2453</v>
      </c>
      <c r="J516" t="s">
        <v>2711</v>
      </c>
      <c r="K516" t="s">
        <v>32</v>
      </c>
      <c r="L516" t="s">
        <v>32</v>
      </c>
      <c r="M516" t="s">
        <v>43</v>
      </c>
      <c r="N516" t="s">
        <v>44</v>
      </c>
      <c r="O516" t="s">
        <v>54</v>
      </c>
      <c r="P516" t="s">
        <v>81</v>
      </c>
      <c r="Q516" t="s">
        <v>1104</v>
      </c>
      <c r="R516" t="s">
        <v>2712</v>
      </c>
      <c r="S516" s="1" t="s">
        <v>11625</v>
      </c>
      <c r="T516" t="s">
        <v>48</v>
      </c>
      <c r="U516" t="s">
        <v>49</v>
      </c>
      <c r="V516" t="s">
        <v>50</v>
      </c>
      <c r="W516" t="s">
        <v>2713</v>
      </c>
      <c r="X516" s="145">
        <v>22877</v>
      </c>
      <c r="Y516" t="s">
        <v>2714</v>
      </c>
      <c r="Z516"/>
      <c r="AA516"/>
      <c r="AB516" t="s">
        <v>39</v>
      </c>
      <c r="AC516" t="s">
        <v>40</v>
      </c>
      <c r="AD516" t="s">
        <v>41</v>
      </c>
      <c r="AE516"/>
    </row>
    <row r="517" spans="1:31" ht="15" x14ac:dyDescent="0.25">
      <c r="A517" s="1" t="s">
        <v>2715</v>
      </c>
      <c r="B517" t="s">
        <v>28</v>
      </c>
      <c r="C517" t="s">
        <v>29</v>
      </c>
      <c r="D517" t="s">
        <v>30</v>
      </c>
      <c r="E517" t="s">
        <v>31</v>
      </c>
      <c r="F517" t="s">
        <v>2451</v>
      </c>
      <c r="G517" t="s">
        <v>2452</v>
      </c>
      <c r="H517" t="s">
        <v>9756</v>
      </c>
      <c r="I517" t="s">
        <v>2453</v>
      </c>
      <c r="J517" t="s">
        <v>2715</v>
      </c>
      <c r="K517" t="s">
        <v>32</v>
      </c>
      <c r="L517" t="s">
        <v>32</v>
      </c>
      <c r="M517" t="s">
        <v>43</v>
      </c>
      <c r="N517" t="s">
        <v>63</v>
      </c>
      <c r="O517" t="s">
        <v>9881</v>
      </c>
      <c r="P517" t="s">
        <v>341</v>
      </c>
      <c r="Q517" t="s">
        <v>9882</v>
      </c>
      <c r="R517" t="s">
        <v>159</v>
      </c>
      <c r="S517" s="1" t="s">
        <v>11626</v>
      </c>
      <c r="T517" t="s">
        <v>66</v>
      </c>
      <c r="U517" t="s">
        <v>49</v>
      </c>
      <c r="V517" t="s">
        <v>50</v>
      </c>
      <c r="W517" t="s">
        <v>9883</v>
      </c>
      <c r="X517" s="145">
        <v>31123</v>
      </c>
      <c r="Y517" t="s">
        <v>9884</v>
      </c>
      <c r="Z517" s="145">
        <v>43160</v>
      </c>
      <c r="AA517" s="145">
        <v>43465</v>
      </c>
      <c r="AB517" t="s">
        <v>39</v>
      </c>
      <c r="AC517" t="s">
        <v>68</v>
      </c>
      <c r="AD517" t="s">
        <v>41</v>
      </c>
      <c r="AE517"/>
    </row>
    <row r="518" spans="1:31" ht="15" x14ac:dyDescent="0.25">
      <c r="A518" s="1" t="s">
        <v>2717</v>
      </c>
      <c r="B518" t="s">
        <v>28</v>
      </c>
      <c r="C518" t="s">
        <v>29</v>
      </c>
      <c r="D518" t="s">
        <v>30</v>
      </c>
      <c r="E518" t="s">
        <v>31</v>
      </c>
      <c r="F518" t="s">
        <v>2451</v>
      </c>
      <c r="G518" t="s">
        <v>2452</v>
      </c>
      <c r="H518" t="s">
        <v>9756</v>
      </c>
      <c r="I518" t="s">
        <v>2453</v>
      </c>
      <c r="J518" t="s">
        <v>2717</v>
      </c>
      <c r="K518" t="s">
        <v>32</v>
      </c>
      <c r="L518" t="s">
        <v>32</v>
      </c>
      <c r="M518" t="s">
        <v>43</v>
      </c>
      <c r="N518" t="s">
        <v>63</v>
      </c>
      <c r="O518" t="s">
        <v>11627</v>
      </c>
      <c r="P518" t="s">
        <v>2769</v>
      </c>
      <c r="Q518" t="s">
        <v>565</v>
      </c>
      <c r="R518" t="s">
        <v>2770</v>
      </c>
      <c r="S518" s="1" t="s">
        <v>11628</v>
      </c>
      <c r="T518" t="s">
        <v>66</v>
      </c>
      <c r="U518" t="s">
        <v>49</v>
      </c>
      <c r="V518" t="s">
        <v>50</v>
      </c>
      <c r="W518" t="s">
        <v>2771</v>
      </c>
      <c r="X518" s="145">
        <v>27996</v>
      </c>
      <c r="Y518" t="s">
        <v>2772</v>
      </c>
      <c r="Z518" s="145">
        <v>43435</v>
      </c>
      <c r="AA518" s="145">
        <v>43465</v>
      </c>
      <c r="AB518" t="s">
        <v>310</v>
      </c>
      <c r="AC518" t="s">
        <v>68</v>
      </c>
      <c r="AD518" t="s">
        <v>41</v>
      </c>
      <c r="AE518"/>
    </row>
    <row r="519" spans="1:31" ht="15" x14ac:dyDescent="0.25">
      <c r="A519" s="1" t="s">
        <v>2717</v>
      </c>
      <c r="B519" t="s">
        <v>28</v>
      </c>
      <c r="C519" t="s">
        <v>29</v>
      </c>
      <c r="D519" t="s">
        <v>30</v>
      </c>
      <c r="E519" t="s">
        <v>31</v>
      </c>
      <c r="F519" t="s">
        <v>2451</v>
      </c>
      <c r="G519" t="s">
        <v>2452</v>
      </c>
      <c r="H519" t="s">
        <v>9756</v>
      </c>
      <c r="I519" t="s">
        <v>2453</v>
      </c>
      <c r="J519" t="s">
        <v>2717</v>
      </c>
      <c r="K519" t="s">
        <v>32</v>
      </c>
      <c r="L519" t="s">
        <v>32</v>
      </c>
      <c r="M519" t="s">
        <v>43</v>
      </c>
      <c r="N519" t="s">
        <v>44</v>
      </c>
      <c r="O519" t="s">
        <v>54</v>
      </c>
      <c r="P519" t="s">
        <v>78</v>
      </c>
      <c r="Q519" t="s">
        <v>87</v>
      </c>
      <c r="R519" t="s">
        <v>2718</v>
      </c>
      <c r="S519" s="1" t="s">
        <v>11629</v>
      </c>
      <c r="T519" t="s">
        <v>66</v>
      </c>
      <c r="U519" t="s">
        <v>49</v>
      </c>
      <c r="V519" t="s">
        <v>4446</v>
      </c>
      <c r="W519" t="s">
        <v>2719</v>
      </c>
      <c r="X519" s="145">
        <v>26936</v>
      </c>
      <c r="Y519" t="s">
        <v>2720</v>
      </c>
      <c r="Z519" s="145">
        <v>43435</v>
      </c>
      <c r="AA519" s="145">
        <v>43465</v>
      </c>
      <c r="AB519" t="s">
        <v>39</v>
      </c>
      <c r="AC519" t="s">
        <v>40</v>
      </c>
      <c r="AD519" t="s">
        <v>41</v>
      </c>
      <c r="AE519"/>
    </row>
    <row r="520" spans="1:31" ht="15" x14ac:dyDescent="0.25">
      <c r="A520" s="1" t="s">
        <v>2721</v>
      </c>
      <c r="B520" t="s">
        <v>28</v>
      </c>
      <c r="C520" t="s">
        <v>29</v>
      </c>
      <c r="D520" t="s">
        <v>30</v>
      </c>
      <c r="E520" t="s">
        <v>31</v>
      </c>
      <c r="F520" t="s">
        <v>2451</v>
      </c>
      <c r="G520" t="s">
        <v>2452</v>
      </c>
      <c r="H520" t="s">
        <v>9756</v>
      </c>
      <c r="I520" t="s">
        <v>2453</v>
      </c>
      <c r="J520" t="s">
        <v>2721</v>
      </c>
      <c r="K520" t="s">
        <v>32</v>
      </c>
      <c r="L520" t="s">
        <v>32</v>
      </c>
      <c r="M520" t="s">
        <v>43</v>
      </c>
      <c r="N520" t="s">
        <v>44</v>
      </c>
      <c r="O520" t="s">
        <v>54</v>
      </c>
      <c r="P520" t="s">
        <v>547</v>
      </c>
      <c r="Q520" t="s">
        <v>110</v>
      </c>
      <c r="R520" t="s">
        <v>2722</v>
      </c>
      <c r="S520" s="1" t="s">
        <v>11630</v>
      </c>
      <c r="T520" t="s">
        <v>48</v>
      </c>
      <c r="U520" t="s">
        <v>49</v>
      </c>
      <c r="V520" t="s">
        <v>50</v>
      </c>
      <c r="W520" t="s">
        <v>2723</v>
      </c>
      <c r="X520" s="145">
        <v>23625</v>
      </c>
      <c r="Y520" t="s">
        <v>2724</v>
      </c>
      <c r="Z520"/>
      <c r="AA520"/>
      <c r="AB520" t="s">
        <v>39</v>
      </c>
      <c r="AC520" t="s">
        <v>40</v>
      </c>
      <c r="AD520" t="s">
        <v>41</v>
      </c>
      <c r="AE520"/>
    </row>
    <row r="521" spans="1:31" ht="15" x14ac:dyDescent="0.25">
      <c r="A521" s="1" t="s">
        <v>2725</v>
      </c>
      <c r="B521" t="s">
        <v>28</v>
      </c>
      <c r="C521" t="s">
        <v>29</v>
      </c>
      <c r="D521" t="s">
        <v>30</v>
      </c>
      <c r="E521" t="s">
        <v>31</v>
      </c>
      <c r="F521" t="s">
        <v>2451</v>
      </c>
      <c r="G521" t="s">
        <v>2452</v>
      </c>
      <c r="H521" t="s">
        <v>9756</v>
      </c>
      <c r="I521" t="s">
        <v>2453</v>
      </c>
      <c r="J521" t="s">
        <v>2725</v>
      </c>
      <c r="K521" t="s">
        <v>32</v>
      </c>
      <c r="L521" t="s">
        <v>32</v>
      </c>
      <c r="M521" t="s">
        <v>43</v>
      </c>
      <c r="N521" t="s">
        <v>44</v>
      </c>
      <c r="O521" t="s">
        <v>54</v>
      </c>
      <c r="P521" t="s">
        <v>470</v>
      </c>
      <c r="Q521" t="s">
        <v>235</v>
      </c>
      <c r="R521" t="s">
        <v>2726</v>
      </c>
      <c r="S521" s="1" t="s">
        <v>11631</v>
      </c>
      <c r="T521" t="s">
        <v>48</v>
      </c>
      <c r="U521" t="s">
        <v>49</v>
      </c>
      <c r="V521" t="s">
        <v>50</v>
      </c>
      <c r="W521" t="s">
        <v>2727</v>
      </c>
      <c r="X521" s="145">
        <v>22664</v>
      </c>
      <c r="Y521" t="s">
        <v>2728</v>
      </c>
      <c r="Z521"/>
      <c r="AA521"/>
      <c r="AB521" t="s">
        <v>39</v>
      </c>
      <c r="AC521" t="s">
        <v>40</v>
      </c>
      <c r="AD521" t="s">
        <v>41</v>
      </c>
      <c r="AE521"/>
    </row>
    <row r="522" spans="1:31" ht="15" x14ac:dyDescent="0.25">
      <c r="A522" s="1" t="s">
        <v>2729</v>
      </c>
      <c r="B522" t="s">
        <v>28</v>
      </c>
      <c r="C522" t="s">
        <v>29</v>
      </c>
      <c r="D522" t="s">
        <v>30</v>
      </c>
      <c r="E522" t="s">
        <v>31</v>
      </c>
      <c r="F522" t="s">
        <v>2451</v>
      </c>
      <c r="G522" t="s">
        <v>2452</v>
      </c>
      <c r="H522" t="s">
        <v>9756</v>
      </c>
      <c r="I522" t="s">
        <v>2453</v>
      </c>
      <c r="J522" t="s">
        <v>2729</v>
      </c>
      <c r="K522" t="s">
        <v>32</v>
      </c>
      <c r="L522" t="s">
        <v>32</v>
      </c>
      <c r="M522" t="s">
        <v>43</v>
      </c>
      <c r="N522" t="s">
        <v>44</v>
      </c>
      <c r="O522" t="s">
        <v>54</v>
      </c>
      <c r="P522" t="s">
        <v>2730</v>
      </c>
      <c r="Q522" t="s">
        <v>1073</v>
      </c>
      <c r="R522" t="s">
        <v>2731</v>
      </c>
      <c r="S522" s="1" t="s">
        <v>11632</v>
      </c>
      <c r="T522" t="s">
        <v>53</v>
      </c>
      <c r="U522" t="s">
        <v>49</v>
      </c>
      <c r="V522" t="s">
        <v>50</v>
      </c>
      <c r="W522" t="s">
        <v>2732</v>
      </c>
      <c r="X522" s="145">
        <v>20691</v>
      </c>
      <c r="Y522" t="s">
        <v>2733</v>
      </c>
      <c r="Z522"/>
      <c r="AA522"/>
      <c r="AB522" t="s">
        <v>39</v>
      </c>
      <c r="AC522" t="s">
        <v>40</v>
      </c>
      <c r="AD522" t="s">
        <v>41</v>
      </c>
      <c r="AE522"/>
    </row>
    <row r="523" spans="1:31" ht="15" x14ac:dyDescent="0.25">
      <c r="A523" s="1" t="s">
        <v>2734</v>
      </c>
      <c r="B523" t="s">
        <v>28</v>
      </c>
      <c r="C523" t="s">
        <v>29</v>
      </c>
      <c r="D523" t="s">
        <v>30</v>
      </c>
      <c r="E523" t="s">
        <v>31</v>
      </c>
      <c r="F523" t="s">
        <v>2451</v>
      </c>
      <c r="G523" t="s">
        <v>2452</v>
      </c>
      <c r="H523" t="s">
        <v>9756</v>
      </c>
      <c r="I523" t="s">
        <v>2453</v>
      </c>
      <c r="J523" t="s">
        <v>2734</v>
      </c>
      <c r="K523" t="s">
        <v>32</v>
      </c>
      <c r="L523" t="s">
        <v>32</v>
      </c>
      <c r="M523" t="s">
        <v>43</v>
      </c>
      <c r="N523" t="s">
        <v>44</v>
      </c>
      <c r="O523" t="s">
        <v>2735</v>
      </c>
      <c r="P523" t="s">
        <v>9885</v>
      </c>
      <c r="Q523" t="s">
        <v>198</v>
      </c>
      <c r="R523" t="s">
        <v>9886</v>
      </c>
      <c r="S523" s="1" t="s">
        <v>11633</v>
      </c>
      <c r="T523" t="s">
        <v>66</v>
      </c>
      <c r="U523" t="s">
        <v>49</v>
      </c>
      <c r="V523" t="s">
        <v>50</v>
      </c>
      <c r="W523" t="s">
        <v>9887</v>
      </c>
      <c r="X523" s="145">
        <v>32391</v>
      </c>
      <c r="Y523" t="s">
        <v>9888</v>
      </c>
      <c r="Z523" s="145">
        <v>43160</v>
      </c>
      <c r="AA523" s="145">
        <v>43465</v>
      </c>
      <c r="AB523" t="s">
        <v>39</v>
      </c>
      <c r="AC523" t="s">
        <v>40</v>
      </c>
      <c r="AD523" t="s">
        <v>41</v>
      </c>
      <c r="AE523"/>
    </row>
    <row r="524" spans="1:31" ht="15" x14ac:dyDescent="0.25">
      <c r="A524" s="1" t="s">
        <v>2739</v>
      </c>
      <c r="B524" t="s">
        <v>28</v>
      </c>
      <c r="C524" t="s">
        <v>29</v>
      </c>
      <c r="D524" t="s">
        <v>30</v>
      </c>
      <c r="E524" t="s">
        <v>31</v>
      </c>
      <c r="F524" t="s">
        <v>2451</v>
      </c>
      <c r="G524" t="s">
        <v>2452</v>
      </c>
      <c r="H524" t="s">
        <v>9756</v>
      </c>
      <c r="I524" t="s">
        <v>2453</v>
      </c>
      <c r="J524" t="s">
        <v>2739</v>
      </c>
      <c r="K524" t="s">
        <v>32</v>
      </c>
      <c r="L524" t="s">
        <v>32</v>
      </c>
      <c r="M524" t="s">
        <v>43</v>
      </c>
      <c r="N524" t="s">
        <v>44</v>
      </c>
      <c r="O524" t="s">
        <v>54</v>
      </c>
      <c r="P524" t="s">
        <v>59</v>
      </c>
      <c r="Q524" t="s">
        <v>130</v>
      </c>
      <c r="R524" t="s">
        <v>942</v>
      </c>
      <c r="S524" s="1" t="s">
        <v>11634</v>
      </c>
      <c r="T524" t="s">
        <v>53</v>
      </c>
      <c r="U524" t="s">
        <v>49</v>
      </c>
      <c r="V524" t="s">
        <v>50</v>
      </c>
      <c r="W524" t="s">
        <v>2740</v>
      </c>
      <c r="X524" s="145">
        <v>19671</v>
      </c>
      <c r="Y524" t="s">
        <v>2741</v>
      </c>
      <c r="Z524"/>
      <c r="AA524"/>
      <c r="AB524" t="s">
        <v>39</v>
      </c>
      <c r="AC524" t="s">
        <v>40</v>
      </c>
      <c r="AD524" t="s">
        <v>41</v>
      </c>
      <c r="AE524"/>
    </row>
    <row r="525" spans="1:31" ht="15" x14ac:dyDescent="0.25">
      <c r="A525" s="1" t="s">
        <v>2742</v>
      </c>
      <c r="B525" t="s">
        <v>28</v>
      </c>
      <c r="C525" t="s">
        <v>29</v>
      </c>
      <c r="D525" t="s">
        <v>30</v>
      </c>
      <c r="E525" t="s">
        <v>31</v>
      </c>
      <c r="F525" t="s">
        <v>2451</v>
      </c>
      <c r="G525" t="s">
        <v>2452</v>
      </c>
      <c r="H525" t="s">
        <v>9756</v>
      </c>
      <c r="I525" t="s">
        <v>2453</v>
      </c>
      <c r="J525" t="s">
        <v>2742</v>
      </c>
      <c r="K525" t="s">
        <v>32</v>
      </c>
      <c r="L525" t="s">
        <v>32</v>
      </c>
      <c r="M525" t="s">
        <v>43</v>
      </c>
      <c r="N525" t="s">
        <v>44</v>
      </c>
      <c r="O525" t="s">
        <v>2743</v>
      </c>
      <c r="P525" t="s">
        <v>347</v>
      </c>
      <c r="Q525" t="s">
        <v>78</v>
      </c>
      <c r="R525" t="s">
        <v>994</v>
      </c>
      <c r="S525" s="1" t="s">
        <v>11635</v>
      </c>
      <c r="T525" t="s">
        <v>53</v>
      </c>
      <c r="U525" t="s">
        <v>49</v>
      </c>
      <c r="V525" t="s">
        <v>50</v>
      </c>
      <c r="W525" t="s">
        <v>2744</v>
      </c>
      <c r="X525" s="145">
        <v>23920</v>
      </c>
      <c r="Y525" t="s">
        <v>2745</v>
      </c>
      <c r="Z525"/>
      <c r="AA525"/>
      <c r="AB525" t="s">
        <v>39</v>
      </c>
      <c r="AC525" t="s">
        <v>40</v>
      </c>
      <c r="AD525" t="s">
        <v>41</v>
      </c>
      <c r="AE525"/>
    </row>
    <row r="526" spans="1:31" ht="15" x14ac:dyDescent="0.25">
      <c r="A526" s="1" t="s">
        <v>2746</v>
      </c>
      <c r="B526" t="s">
        <v>28</v>
      </c>
      <c r="C526" t="s">
        <v>29</v>
      </c>
      <c r="D526" t="s">
        <v>30</v>
      </c>
      <c r="E526" t="s">
        <v>31</v>
      </c>
      <c r="F526" t="s">
        <v>2451</v>
      </c>
      <c r="G526" t="s">
        <v>2452</v>
      </c>
      <c r="H526" t="s">
        <v>9756</v>
      </c>
      <c r="I526" t="s">
        <v>2453</v>
      </c>
      <c r="J526" t="s">
        <v>2746</v>
      </c>
      <c r="K526" t="s">
        <v>32</v>
      </c>
      <c r="L526" t="s">
        <v>32</v>
      </c>
      <c r="M526" t="s">
        <v>43</v>
      </c>
      <c r="N526" t="s">
        <v>63</v>
      </c>
      <c r="O526" t="s">
        <v>9889</v>
      </c>
      <c r="P526" t="s">
        <v>600</v>
      </c>
      <c r="Q526" t="s">
        <v>677</v>
      </c>
      <c r="R526" t="s">
        <v>9890</v>
      </c>
      <c r="S526" s="1" t="s">
        <v>11636</v>
      </c>
      <c r="T526" t="s">
        <v>66</v>
      </c>
      <c r="U526" t="s">
        <v>49</v>
      </c>
      <c r="V526" t="s">
        <v>50</v>
      </c>
      <c r="W526" t="s">
        <v>9891</v>
      </c>
      <c r="X526" s="145">
        <v>33761</v>
      </c>
      <c r="Y526" t="s">
        <v>9892</v>
      </c>
      <c r="Z526" s="145">
        <v>43160</v>
      </c>
      <c r="AA526" s="145">
        <v>43465</v>
      </c>
      <c r="AB526" t="s">
        <v>39</v>
      </c>
      <c r="AC526" t="s">
        <v>68</v>
      </c>
      <c r="AD526" t="s">
        <v>41</v>
      </c>
      <c r="AE526"/>
    </row>
    <row r="527" spans="1:31" ht="15" x14ac:dyDescent="0.25">
      <c r="A527" s="1" t="s">
        <v>2747</v>
      </c>
      <c r="B527" t="s">
        <v>28</v>
      </c>
      <c r="C527" t="s">
        <v>29</v>
      </c>
      <c r="D527" t="s">
        <v>30</v>
      </c>
      <c r="E527" t="s">
        <v>31</v>
      </c>
      <c r="F527" t="s">
        <v>2451</v>
      </c>
      <c r="G527" t="s">
        <v>2452</v>
      </c>
      <c r="H527" t="s">
        <v>9756</v>
      </c>
      <c r="I527" t="s">
        <v>2453</v>
      </c>
      <c r="J527" t="s">
        <v>2747</v>
      </c>
      <c r="K527" t="s">
        <v>32</v>
      </c>
      <c r="L527" t="s">
        <v>32</v>
      </c>
      <c r="M527" t="s">
        <v>43</v>
      </c>
      <c r="N527" t="s">
        <v>63</v>
      </c>
      <c r="O527" t="s">
        <v>11637</v>
      </c>
      <c r="P527" t="s">
        <v>197</v>
      </c>
      <c r="Q527" t="s">
        <v>340</v>
      </c>
      <c r="R527" t="s">
        <v>10306</v>
      </c>
      <c r="S527" s="1" t="s">
        <v>11638</v>
      </c>
      <c r="T527" t="s">
        <v>66</v>
      </c>
      <c r="U527" t="s">
        <v>49</v>
      </c>
      <c r="V527" t="s">
        <v>50</v>
      </c>
      <c r="W527" t="s">
        <v>10307</v>
      </c>
      <c r="X527" s="145">
        <v>32914</v>
      </c>
      <c r="Y527" t="s">
        <v>10308</v>
      </c>
      <c r="Z527" s="145">
        <v>43360</v>
      </c>
      <c r="AA527" s="145">
        <v>43414</v>
      </c>
      <c r="AB527" t="s">
        <v>310</v>
      </c>
      <c r="AC527" t="s">
        <v>68</v>
      </c>
      <c r="AD527" t="s">
        <v>41</v>
      </c>
      <c r="AE527"/>
    </row>
    <row r="528" spans="1:31" ht="15" x14ac:dyDescent="0.25">
      <c r="A528" s="1" t="s">
        <v>2747</v>
      </c>
      <c r="B528" t="s">
        <v>28</v>
      </c>
      <c r="C528" t="s">
        <v>29</v>
      </c>
      <c r="D528" t="s">
        <v>30</v>
      </c>
      <c r="E528" t="s">
        <v>31</v>
      </c>
      <c r="F528" t="s">
        <v>2451</v>
      </c>
      <c r="G528" t="s">
        <v>2452</v>
      </c>
      <c r="H528" t="s">
        <v>9756</v>
      </c>
      <c r="I528" t="s">
        <v>2453</v>
      </c>
      <c r="J528" t="s">
        <v>2747</v>
      </c>
      <c r="K528" t="s">
        <v>32</v>
      </c>
      <c r="L528" t="s">
        <v>32</v>
      </c>
      <c r="M528" t="s">
        <v>43</v>
      </c>
      <c r="N528" t="s">
        <v>44</v>
      </c>
      <c r="O528" t="s">
        <v>54</v>
      </c>
      <c r="P528" t="s">
        <v>2748</v>
      </c>
      <c r="Q528" t="s">
        <v>137</v>
      </c>
      <c r="R528" t="s">
        <v>2749</v>
      </c>
      <c r="S528" s="1" t="s">
        <v>11546</v>
      </c>
      <c r="T528" t="s">
        <v>61</v>
      </c>
      <c r="U528" t="s">
        <v>49</v>
      </c>
      <c r="V528" t="s">
        <v>840</v>
      </c>
      <c r="W528" t="s">
        <v>2750</v>
      </c>
      <c r="X528" s="145">
        <v>23599</v>
      </c>
      <c r="Y528" t="s">
        <v>2751</v>
      </c>
      <c r="Z528" s="145">
        <v>43353</v>
      </c>
      <c r="AA528" s="145">
        <v>43414</v>
      </c>
      <c r="AB528" t="s">
        <v>39</v>
      </c>
      <c r="AC528" t="s">
        <v>40</v>
      </c>
      <c r="AD528" t="s">
        <v>41</v>
      </c>
      <c r="AE528"/>
    </row>
    <row r="529" spans="1:31" ht="15" x14ac:dyDescent="0.25">
      <c r="A529" s="1" t="s">
        <v>2752</v>
      </c>
      <c r="B529" t="s">
        <v>28</v>
      </c>
      <c r="C529" t="s">
        <v>29</v>
      </c>
      <c r="D529" t="s">
        <v>30</v>
      </c>
      <c r="E529" t="s">
        <v>31</v>
      </c>
      <c r="F529" t="s">
        <v>2451</v>
      </c>
      <c r="G529" t="s">
        <v>2452</v>
      </c>
      <c r="H529" t="s">
        <v>9756</v>
      </c>
      <c r="I529" t="s">
        <v>2453</v>
      </c>
      <c r="J529" t="s">
        <v>2752</v>
      </c>
      <c r="K529" t="s">
        <v>32</v>
      </c>
      <c r="L529" t="s">
        <v>32</v>
      </c>
      <c r="M529" t="s">
        <v>43</v>
      </c>
      <c r="N529" t="s">
        <v>44</v>
      </c>
      <c r="O529" t="s">
        <v>54</v>
      </c>
      <c r="P529" t="s">
        <v>406</v>
      </c>
      <c r="Q529" t="s">
        <v>110</v>
      </c>
      <c r="R529" t="s">
        <v>2753</v>
      </c>
      <c r="S529" s="1" t="s">
        <v>11639</v>
      </c>
      <c r="T529" t="s">
        <v>48</v>
      </c>
      <c r="U529" t="s">
        <v>49</v>
      </c>
      <c r="V529" t="s">
        <v>50</v>
      </c>
      <c r="W529" t="s">
        <v>2754</v>
      </c>
      <c r="X529" s="145">
        <v>23550</v>
      </c>
      <c r="Y529" t="s">
        <v>2755</v>
      </c>
      <c r="Z529"/>
      <c r="AA529"/>
      <c r="AB529" t="s">
        <v>39</v>
      </c>
      <c r="AC529" t="s">
        <v>40</v>
      </c>
      <c r="AD529" t="s">
        <v>41</v>
      </c>
      <c r="AE529"/>
    </row>
    <row r="530" spans="1:31" ht="15" x14ac:dyDescent="0.25">
      <c r="A530" s="1" t="s">
        <v>2756</v>
      </c>
      <c r="B530" t="s">
        <v>28</v>
      </c>
      <c r="C530" t="s">
        <v>29</v>
      </c>
      <c r="D530" t="s">
        <v>30</v>
      </c>
      <c r="E530" t="s">
        <v>31</v>
      </c>
      <c r="F530" t="s">
        <v>2451</v>
      </c>
      <c r="G530" t="s">
        <v>2452</v>
      </c>
      <c r="H530" t="s">
        <v>9756</v>
      </c>
      <c r="I530" t="s">
        <v>2453</v>
      </c>
      <c r="J530" t="s">
        <v>2756</v>
      </c>
      <c r="K530" t="s">
        <v>32</v>
      </c>
      <c r="L530" t="s">
        <v>32</v>
      </c>
      <c r="M530" t="s">
        <v>43</v>
      </c>
      <c r="N530" t="s">
        <v>63</v>
      </c>
      <c r="O530" t="s">
        <v>2757</v>
      </c>
      <c r="P530" t="s">
        <v>306</v>
      </c>
      <c r="Q530" t="s">
        <v>70</v>
      </c>
      <c r="R530" t="s">
        <v>270</v>
      </c>
      <c r="S530" s="1" t="s">
        <v>11640</v>
      </c>
      <c r="T530" t="s">
        <v>66</v>
      </c>
      <c r="U530" t="s">
        <v>49</v>
      </c>
      <c r="V530" t="s">
        <v>50</v>
      </c>
      <c r="W530" t="s">
        <v>9893</v>
      </c>
      <c r="X530" s="145">
        <v>28657</v>
      </c>
      <c r="Y530" t="s">
        <v>9894</v>
      </c>
      <c r="Z530" s="145">
        <v>43160</v>
      </c>
      <c r="AA530" s="145">
        <v>43465</v>
      </c>
      <c r="AB530" t="s">
        <v>39</v>
      </c>
      <c r="AC530" t="s">
        <v>68</v>
      </c>
      <c r="AD530" t="s">
        <v>41</v>
      </c>
      <c r="AE530"/>
    </row>
    <row r="531" spans="1:31" ht="15" x14ac:dyDescent="0.25">
      <c r="A531" s="1" t="s">
        <v>2761</v>
      </c>
      <c r="B531" t="s">
        <v>28</v>
      </c>
      <c r="C531" t="s">
        <v>29</v>
      </c>
      <c r="D531" t="s">
        <v>30</v>
      </c>
      <c r="E531" t="s">
        <v>31</v>
      </c>
      <c r="F531" t="s">
        <v>2451</v>
      </c>
      <c r="G531" t="s">
        <v>2452</v>
      </c>
      <c r="H531" t="s">
        <v>9756</v>
      </c>
      <c r="I531" t="s">
        <v>2453</v>
      </c>
      <c r="J531" t="s">
        <v>2761</v>
      </c>
      <c r="K531" t="s">
        <v>32</v>
      </c>
      <c r="L531" t="s">
        <v>32</v>
      </c>
      <c r="M531" t="s">
        <v>43</v>
      </c>
      <c r="N531" t="s">
        <v>44</v>
      </c>
      <c r="O531" t="s">
        <v>2762</v>
      </c>
      <c r="P531" t="s">
        <v>219</v>
      </c>
      <c r="Q531" t="s">
        <v>826</v>
      </c>
      <c r="R531" t="s">
        <v>181</v>
      </c>
      <c r="S531" s="1" t="s">
        <v>11641</v>
      </c>
      <c r="T531" t="s">
        <v>61</v>
      </c>
      <c r="U531" t="s">
        <v>49</v>
      </c>
      <c r="V531" t="s">
        <v>50</v>
      </c>
      <c r="W531" t="s">
        <v>2763</v>
      </c>
      <c r="X531" s="145">
        <v>28482</v>
      </c>
      <c r="Y531" t="s">
        <v>2764</v>
      </c>
      <c r="Z531"/>
      <c r="AA531"/>
      <c r="AB531" t="s">
        <v>39</v>
      </c>
      <c r="AC531" t="s">
        <v>40</v>
      </c>
      <c r="AD531" t="s">
        <v>41</v>
      </c>
      <c r="AE531"/>
    </row>
    <row r="532" spans="1:31" ht="15" x14ac:dyDescent="0.25">
      <c r="A532" s="1" t="s">
        <v>2765</v>
      </c>
      <c r="B532" t="s">
        <v>28</v>
      </c>
      <c r="C532" t="s">
        <v>29</v>
      </c>
      <c r="D532" t="s">
        <v>30</v>
      </c>
      <c r="E532" t="s">
        <v>31</v>
      </c>
      <c r="F532" t="s">
        <v>2451</v>
      </c>
      <c r="G532" t="s">
        <v>2452</v>
      </c>
      <c r="H532" t="s">
        <v>9756</v>
      </c>
      <c r="I532" t="s">
        <v>2453</v>
      </c>
      <c r="J532" t="s">
        <v>2765</v>
      </c>
      <c r="K532" t="s">
        <v>32</v>
      </c>
      <c r="L532" t="s">
        <v>32</v>
      </c>
      <c r="M532" t="s">
        <v>43</v>
      </c>
      <c r="N532" t="s">
        <v>44</v>
      </c>
      <c r="O532" t="s">
        <v>2766</v>
      </c>
      <c r="P532" t="s">
        <v>232</v>
      </c>
      <c r="Q532" t="s">
        <v>174</v>
      </c>
      <c r="R532" t="s">
        <v>2483</v>
      </c>
      <c r="S532" s="1" t="s">
        <v>11642</v>
      </c>
      <c r="T532" t="s">
        <v>53</v>
      </c>
      <c r="U532" t="s">
        <v>49</v>
      </c>
      <c r="V532" t="s">
        <v>50</v>
      </c>
      <c r="W532" t="s">
        <v>2484</v>
      </c>
      <c r="X532" s="145">
        <v>25459</v>
      </c>
      <c r="Y532" t="s">
        <v>2485</v>
      </c>
      <c r="Z532" s="145">
        <v>42795</v>
      </c>
      <c r="AA532" s="145">
        <v>43100</v>
      </c>
      <c r="AB532" t="s">
        <v>39</v>
      </c>
      <c r="AC532" t="s">
        <v>40</v>
      </c>
      <c r="AD532" t="s">
        <v>41</v>
      </c>
      <c r="AE532"/>
    </row>
    <row r="533" spans="1:31" ht="15" x14ac:dyDescent="0.25">
      <c r="A533" s="1" t="s">
        <v>2767</v>
      </c>
      <c r="B533" t="s">
        <v>28</v>
      </c>
      <c r="C533" t="s">
        <v>29</v>
      </c>
      <c r="D533" t="s">
        <v>30</v>
      </c>
      <c r="E533" t="s">
        <v>31</v>
      </c>
      <c r="F533" t="s">
        <v>2451</v>
      </c>
      <c r="G533" t="s">
        <v>2452</v>
      </c>
      <c r="H533" t="s">
        <v>9756</v>
      </c>
      <c r="I533" t="s">
        <v>2453</v>
      </c>
      <c r="J533" t="s">
        <v>2767</v>
      </c>
      <c r="K533" t="s">
        <v>32</v>
      </c>
      <c r="L533" t="s">
        <v>32</v>
      </c>
      <c r="M533" t="s">
        <v>43</v>
      </c>
      <c r="N533" t="s">
        <v>63</v>
      </c>
      <c r="O533" t="s">
        <v>2768</v>
      </c>
      <c r="P533" t="s">
        <v>162</v>
      </c>
      <c r="Q533" t="s">
        <v>77</v>
      </c>
      <c r="R533" t="s">
        <v>9895</v>
      </c>
      <c r="S533" s="1" t="s">
        <v>11643</v>
      </c>
      <c r="T533" t="s">
        <v>66</v>
      </c>
      <c r="U533" t="s">
        <v>49</v>
      </c>
      <c r="V533" t="s">
        <v>108</v>
      </c>
      <c r="W533" t="s">
        <v>9896</v>
      </c>
      <c r="X533" s="145">
        <v>33426</v>
      </c>
      <c r="Y533" t="s">
        <v>9897</v>
      </c>
      <c r="Z533" s="145">
        <v>43160</v>
      </c>
      <c r="AA533" s="145">
        <v>43465</v>
      </c>
      <c r="AB533" t="s">
        <v>39</v>
      </c>
      <c r="AC533" t="s">
        <v>68</v>
      </c>
      <c r="AD533" t="s">
        <v>41</v>
      </c>
      <c r="AE533"/>
    </row>
    <row r="534" spans="1:31" ht="15" x14ac:dyDescent="0.25">
      <c r="A534" s="1" t="s">
        <v>2773</v>
      </c>
      <c r="B534" t="s">
        <v>28</v>
      </c>
      <c r="C534" t="s">
        <v>29</v>
      </c>
      <c r="D534" t="s">
        <v>30</v>
      </c>
      <c r="E534" t="s">
        <v>31</v>
      </c>
      <c r="F534" t="s">
        <v>2451</v>
      </c>
      <c r="G534" t="s">
        <v>2452</v>
      </c>
      <c r="H534" t="s">
        <v>9756</v>
      </c>
      <c r="I534" t="s">
        <v>2453</v>
      </c>
      <c r="J534" t="s">
        <v>2773</v>
      </c>
      <c r="K534" t="s">
        <v>32</v>
      </c>
      <c r="L534" t="s">
        <v>32</v>
      </c>
      <c r="M534" t="s">
        <v>43</v>
      </c>
      <c r="N534" t="s">
        <v>44</v>
      </c>
      <c r="O534" t="s">
        <v>2774</v>
      </c>
      <c r="P534" t="s">
        <v>2775</v>
      </c>
      <c r="Q534" t="s">
        <v>110</v>
      </c>
      <c r="R534" t="s">
        <v>2776</v>
      </c>
      <c r="S534" s="1" t="s">
        <v>11644</v>
      </c>
      <c r="T534" t="s">
        <v>66</v>
      </c>
      <c r="U534" t="s">
        <v>49</v>
      </c>
      <c r="V534" t="s">
        <v>50</v>
      </c>
      <c r="W534" t="s">
        <v>2777</v>
      </c>
      <c r="X534" s="145">
        <v>26112</v>
      </c>
      <c r="Y534" t="s">
        <v>2778</v>
      </c>
      <c r="Z534" s="145">
        <v>42065</v>
      </c>
      <c r="AA534"/>
      <c r="AB534" t="s">
        <v>39</v>
      </c>
      <c r="AC534" t="s">
        <v>40</v>
      </c>
      <c r="AD534" t="s">
        <v>41</v>
      </c>
      <c r="AE534"/>
    </row>
    <row r="535" spans="1:31" ht="15" x14ac:dyDescent="0.25">
      <c r="A535" s="1" t="s">
        <v>2779</v>
      </c>
      <c r="B535" t="s">
        <v>28</v>
      </c>
      <c r="C535" t="s">
        <v>29</v>
      </c>
      <c r="D535" t="s">
        <v>30</v>
      </c>
      <c r="E535" t="s">
        <v>31</v>
      </c>
      <c r="F535" t="s">
        <v>2451</v>
      </c>
      <c r="G535" t="s">
        <v>2452</v>
      </c>
      <c r="H535" t="s">
        <v>9756</v>
      </c>
      <c r="I535" t="s">
        <v>2453</v>
      </c>
      <c r="J535" t="s">
        <v>2779</v>
      </c>
      <c r="K535" t="s">
        <v>32</v>
      </c>
      <c r="L535" t="s">
        <v>32</v>
      </c>
      <c r="M535" t="s">
        <v>43</v>
      </c>
      <c r="N535" t="s">
        <v>44</v>
      </c>
      <c r="O535" t="s">
        <v>2780</v>
      </c>
      <c r="P535" t="s">
        <v>771</v>
      </c>
      <c r="Q535" t="s">
        <v>818</v>
      </c>
      <c r="R535" t="s">
        <v>2781</v>
      </c>
      <c r="S535" s="1" t="s">
        <v>11645</v>
      </c>
      <c r="T535" t="s">
        <v>48</v>
      </c>
      <c r="U535" t="s">
        <v>49</v>
      </c>
      <c r="V535" t="s">
        <v>50</v>
      </c>
      <c r="W535" t="s">
        <v>2782</v>
      </c>
      <c r="X535" s="145">
        <v>21958</v>
      </c>
      <c r="Y535" t="s">
        <v>2783</v>
      </c>
      <c r="Z535"/>
      <c r="AA535"/>
      <c r="AB535" t="s">
        <v>39</v>
      </c>
      <c r="AC535" t="s">
        <v>40</v>
      </c>
      <c r="AD535" t="s">
        <v>41</v>
      </c>
      <c r="AE535"/>
    </row>
    <row r="536" spans="1:31" ht="15" x14ac:dyDescent="0.25">
      <c r="A536" s="1" t="s">
        <v>2784</v>
      </c>
      <c r="B536" t="s">
        <v>28</v>
      </c>
      <c r="C536" t="s">
        <v>29</v>
      </c>
      <c r="D536" t="s">
        <v>30</v>
      </c>
      <c r="E536" t="s">
        <v>31</v>
      </c>
      <c r="F536" t="s">
        <v>2451</v>
      </c>
      <c r="G536" t="s">
        <v>2452</v>
      </c>
      <c r="H536" t="s">
        <v>9756</v>
      </c>
      <c r="I536" t="s">
        <v>2453</v>
      </c>
      <c r="J536" t="s">
        <v>2784</v>
      </c>
      <c r="K536" t="s">
        <v>32</v>
      </c>
      <c r="L536" t="s">
        <v>32</v>
      </c>
      <c r="M536" t="s">
        <v>43</v>
      </c>
      <c r="N536" t="s">
        <v>44</v>
      </c>
      <c r="O536" t="s">
        <v>2785</v>
      </c>
      <c r="P536" t="s">
        <v>46</v>
      </c>
      <c r="Q536" t="s">
        <v>110</v>
      </c>
      <c r="R536" t="s">
        <v>727</v>
      </c>
      <c r="S536" s="1" t="s">
        <v>11646</v>
      </c>
      <c r="T536" t="s">
        <v>61</v>
      </c>
      <c r="U536" t="s">
        <v>49</v>
      </c>
      <c r="V536" t="s">
        <v>311</v>
      </c>
      <c r="W536" t="s">
        <v>2786</v>
      </c>
      <c r="X536" s="145">
        <v>21546</v>
      </c>
      <c r="Y536" t="s">
        <v>2787</v>
      </c>
      <c r="Z536" s="145">
        <v>43160</v>
      </c>
      <c r="AA536" s="145">
        <v>43465</v>
      </c>
      <c r="AB536" t="s">
        <v>39</v>
      </c>
      <c r="AC536" t="s">
        <v>40</v>
      </c>
      <c r="AD536" t="s">
        <v>41</v>
      </c>
      <c r="AE536"/>
    </row>
    <row r="537" spans="1:31" ht="15" x14ac:dyDescent="0.25">
      <c r="A537" s="1" t="s">
        <v>2784</v>
      </c>
      <c r="B537" t="s">
        <v>28</v>
      </c>
      <c r="C537" t="s">
        <v>29</v>
      </c>
      <c r="D537" t="s">
        <v>30</v>
      </c>
      <c r="E537" t="s">
        <v>31</v>
      </c>
      <c r="F537" t="s">
        <v>2451</v>
      </c>
      <c r="G537" t="s">
        <v>2452</v>
      </c>
      <c r="H537" t="s">
        <v>9756</v>
      </c>
      <c r="I537" t="s">
        <v>2453</v>
      </c>
      <c r="J537" t="s">
        <v>2784</v>
      </c>
      <c r="K537" t="s">
        <v>32</v>
      </c>
      <c r="L537" t="s">
        <v>32</v>
      </c>
      <c r="M537" t="s">
        <v>43</v>
      </c>
      <c r="N537" t="s">
        <v>63</v>
      </c>
      <c r="O537" t="s">
        <v>9898</v>
      </c>
      <c r="P537" t="s">
        <v>481</v>
      </c>
      <c r="Q537" t="s">
        <v>130</v>
      </c>
      <c r="R537" t="s">
        <v>9899</v>
      </c>
      <c r="S537" s="1" t="s">
        <v>11647</v>
      </c>
      <c r="T537" t="s">
        <v>66</v>
      </c>
      <c r="U537" t="s">
        <v>49</v>
      </c>
      <c r="V537" t="s">
        <v>50</v>
      </c>
      <c r="W537" t="s">
        <v>9900</v>
      </c>
      <c r="X537" s="145">
        <v>32679</v>
      </c>
      <c r="Y537" t="s">
        <v>9901</v>
      </c>
      <c r="Z537" s="145">
        <v>43174</v>
      </c>
      <c r="AA537" s="145">
        <v>43465</v>
      </c>
      <c r="AB537" t="s">
        <v>310</v>
      </c>
      <c r="AC537" t="s">
        <v>68</v>
      </c>
      <c r="AD537" t="s">
        <v>41</v>
      </c>
      <c r="AE537"/>
    </row>
    <row r="538" spans="1:31" ht="15" x14ac:dyDescent="0.25">
      <c r="A538" s="1" t="s">
        <v>9902</v>
      </c>
      <c r="B538" t="s">
        <v>28</v>
      </c>
      <c r="C538" t="s">
        <v>29</v>
      </c>
      <c r="D538" t="s">
        <v>30</v>
      </c>
      <c r="E538" t="s">
        <v>31</v>
      </c>
      <c r="F538" t="s">
        <v>2451</v>
      </c>
      <c r="G538" t="s">
        <v>2452</v>
      </c>
      <c r="H538" t="s">
        <v>9756</v>
      </c>
      <c r="I538" t="s">
        <v>2453</v>
      </c>
      <c r="J538" t="s">
        <v>9902</v>
      </c>
      <c r="K538" t="s">
        <v>32</v>
      </c>
      <c r="L538" t="s">
        <v>32</v>
      </c>
      <c r="M538" t="s">
        <v>43</v>
      </c>
      <c r="N538" t="s">
        <v>44</v>
      </c>
      <c r="O538" t="s">
        <v>9903</v>
      </c>
      <c r="P538" t="s">
        <v>446</v>
      </c>
      <c r="Q538" t="s">
        <v>78</v>
      </c>
      <c r="R538" t="s">
        <v>1188</v>
      </c>
      <c r="S538" s="1" t="s">
        <v>11648</v>
      </c>
      <c r="T538" t="s">
        <v>325</v>
      </c>
      <c r="U538" t="s">
        <v>49</v>
      </c>
      <c r="V538" t="s">
        <v>50</v>
      </c>
      <c r="W538" t="s">
        <v>1189</v>
      </c>
      <c r="X538" s="145">
        <v>24817</v>
      </c>
      <c r="Y538" t="s">
        <v>1190</v>
      </c>
      <c r="Z538"/>
      <c r="AA538"/>
      <c r="AB538" t="s">
        <v>39</v>
      </c>
      <c r="AC538" t="s">
        <v>40</v>
      </c>
      <c r="AD538" t="s">
        <v>41</v>
      </c>
      <c r="AE538"/>
    </row>
    <row r="539" spans="1:31" ht="15" x14ac:dyDescent="0.25">
      <c r="A539" s="1" t="s">
        <v>2788</v>
      </c>
      <c r="B539" t="s">
        <v>28</v>
      </c>
      <c r="C539" t="s">
        <v>29</v>
      </c>
      <c r="D539" t="s">
        <v>30</v>
      </c>
      <c r="E539" t="s">
        <v>31</v>
      </c>
      <c r="F539" t="s">
        <v>2451</v>
      </c>
      <c r="G539" t="s">
        <v>2452</v>
      </c>
      <c r="H539" t="s">
        <v>9756</v>
      </c>
      <c r="I539" t="s">
        <v>2453</v>
      </c>
      <c r="J539" t="s">
        <v>2788</v>
      </c>
      <c r="K539" t="s">
        <v>32</v>
      </c>
      <c r="L539" t="s">
        <v>32</v>
      </c>
      <c r="M539" t="s">
        <v>43</v>
      </c>
      <c r="N539" t="s">
        <v>44</v>
      </c>
      <c r="O539" t="s">
        <v>2789</v>
      </c>
      <c r="P539" t="s">
        <v>423</v>
      </c>
      <c r="Q539" t="s">
        <v>55</v>
      </c>
      <c r="R539" t="s">
        <v>2790</v>
      </c>
      <c r="S539" s="1" t="s">
        <v>11649</v>
      </c>
      <c r="T539" t="s">
        <v>61</v>
      </c>
      <c r="U539" t="s">
        <v>49</v>
      </c>
      <c r="V539" t="s">
        <v>50</v>
      </c>
      <c r="W539" t="s">
        <v>2791</v>
      </c>
      <c r="X539" s="145">
        <v>22452</v>
      </c>
      <c r="Y539" t="s">
        <v>2792</v>
      </c>
      <c r="Z539"/>
      <c r="AA539"/>
      <c r="AB539" t="s">
        <v>39</v>
      </c>
      <c r="AC539" t="s">
        <v>40</v>
      </c>
      <c r="AD539" t="s">
        <v>41</v>
      </c>
      <c r="AE539"/>
    </row>
    <row r="540" spans="1:31" ht="15" x14ac:dyDescent="0.25">
      <c r="A540" s="1" t="s">
        <v>2793</v>
      </c>
      <c r="B540" t="s">
        <v>28</v>
      </c>
      <c r="C540" t="s">
        <v>29</v>
      </c>
      <c r="D540" t="s">
        <v>30</v>
      </c>
      <c r="E540" t="s">
        <v>31</v>
      </c>
      <c r="F540" t="s">
        <v>2451</v>
      </c>
      <c r="G540" t="s">
        <v>2452</v>
      </c>
      <c r="H540" t="s">
        <v>9756</v>
      </c>
      <c r="I540" t="s">
        <v>2453</v>
      </c>
      <c r="J540" t="s">
        <v>2793</v>
      </c>
      <c r="K540" t="s">
        <v>32</v>
      </c>
      <c r="L540" t="s">
        <v>32</v>
      </c>
      <c r="M540" t="s">
        <v>43</v>
      </c>
      <c r="N540" t="s">
        <v>44</v>
      </c>
      <c r="O540" t="s">
        <v>2794</v>
      </c>
      <c r="P540" t="s">
        <v>156</v>
      </c>
      <c r="Q540" t="s">
        <v>137</v>
      </c>
      <c r="R540" t="s">
        <v>980</v>
      </c>
      <c r="S540" s="1" t="s">
        <v>11650</v>
      </c>
      <c r="T540" t="s">
        <v>61</v>
      </c>
      <c r="U540" t="s">
        <v>49</v>
      </c>
      <c r="V540" t="s">
        <v>50</v>
      </c>
      <c r="W540" t="s">
        <v>2795</v>
      </c>
      <c r="X540" s="145">
        <v>22040</v>
      </c>
      <c r="Y540" t="s">
        <v>2796</v>
      </c>
      <c r="Z540"/>
      <c r="AA540"/>
      <c r="AB540" t="s">
        <v>39</v>
      </c>
      <c r="AC540" t="s">
        <v>40</v>
      </c>
      <c r="AD540" t="s">
        <v>41</v>
      </c>
      <c r="AE540"/>
    </row>
    <row r="541" spans="1:31" ht="15" x14ac:dyDescent="0.25">
      <c r="A541" s="1" t="s">
        <v>9904</v>
      </c>
      <c r="B541" t="s">
        <v>28</v>
      </c>
      <c r="C541" t="s">
        <v>29</v>
      </c>
      <c r="D541" t="s">
        <v>30</v>
      </c>
      <c r="E541" t="s">
        <v>31</v>
      </c>
      <c r="F541" t="s">
        <v>2451</v>
      </c>
      <c r="G541" t="s">
        <v>2452</v>
      </c>
      <c r="H541" t="s">
        <v>9756</v>
      </c>
      <c r="I541" t="s">
        <v>2453</v>
      </c>
      <c r="J541" t="s">
        <v>9904</v>
      </c>
      <c r="K541" t="s">
        <v>32</v>
      </c>
      <c r="L541" t="s">
        <v>32</v>
      </c>
      <c r="M541" t="s">
        <v>1526</v>
      </c>
      <c r="N541" t="s">
        <v>63</v>
      </c>
      <c r="O541" t="s">
        <v>9797</v>
      </c>
      <c r="P541" t="s">
        <v>110</v>
      </c>
      <c r="Q541" t="s">
        <v>9905</v>
      </c>
      <c r="R541" t="s">
        <v>9906</v>
      </c>
      <c r="S541" s="1" t="s">
        <v>11651</v>
      </c>
      <c r="T541" t="s">
        <v>66</v>
      </c>
      <c r="U541" t="s">
        <v>49</v>
      </c>
      <c r="V541" t="s">
        <v>50</v>
      </c>
      <c r="W541" t="s">
        <v>9907</v>
      </c>
      <c r="X541" s="145">
        <v>28109</v>
      </c>
      <c r="Y541" t="s">
        <v>9908</v>
      </c>
      <c r="Z541" s="145">
        <v>43160</v>
      </c>
      <c r="AA541" s="145">
        <v>43465</v>
      </c>
      <c r="AB541" t="s">
        <v>123</v>
      </c>
      <c r="AC541" t="s">
        <v>68</v>
      </c>
      <c r="AD541" t="s">
        <v>41</v>
      </c>
      <c r="AE541"/>
    </row>
    <row r="542" spans="1:31" ht="15" x14ac:dyDescent="0.25">
      <c r="A542" s="1" t="s">
        <v>9909</v>
      </c>
      <c r="B542" t="s">
        <v>28</v>
      </c>
      <c r="C542" t="s">
        <v>29</v>
      </c>
      <c r="D542" t="s">
        <v>30</v>
      </c>
      <c r="E542" t="s">
        <v>31</v>
      </c>
      <c r="F542" t="s">
        <v>2451</v>
      </c>
      <c r="G542" t="s">
        <v>2452</v>
      </c>
      <c r="H542" t="s">
        <v>9756</v>
      </c>
      <c r="I542" t="s">
        <v>2453</v>
      </c>
      <c r="J542" t="s">
        <v>9909</v>
      </c>
      <c r="K542" t="s">
        <v>32</v>
      </c>
      <c r="L542" t="s">
        <v>32</v>
      </c>
      <c r="M542" t="s">
        <v>43</v>
      </c>
      <c r="N542" t="s">
        <v>63</v>
      </c>
      <c r="O542" t="s">
        <v>9727</v>
      </c>
      <c r="P542" t="s">
        <v>570</v>
      </c>
      <c r="Q542" t="s">
        <v>78</v>
      </c>
      <c r="R542" t="s">
        <v>3192</v>
      </c>
      <c r="S542" s="1" t="s">
        <v>11652</v>
      </c>
      <c r="T542" t="s">
        <v>66</v>
      </c>
      <c r="U542" t="s">
        <v>890</v>
      </c>
      <c r="V542" t="s">
        <v>50</v>
      </c>
      <c r="W542" t="s">
        <v>3193</v>
      </c>
      <c r="X542" s="145">
        <v>25916</v>
      </c>
      <c r="Y542" t="s">
        <v>3194</v>
      </c>
      <c r="Z542" s="145">
        <v>43171</v>
      </c>
      <c r="AA542" s="145">
        <v>43465</v>
      </c>
      <c r="AB542" t="s">
        <v>2801</v>
      </c>
      <c r="AC542" t="s">
        <v>68</v>
      </c>
      <c r="AD542" t="s">
        <v>41</v>
      </c>
      <c r="AE542"/>
    </row>
    <row r="543" spans="1:31" ht="15" x14ac:dyDescent="0.25">
      <c r="A543" s="1" t="s">
        <v>2804</v>
      </c>
      <c r="B543" t="s">
        <v>28</v>
      </c>
      <c r="C543" t="s">
        <v>29</v>
      </c>
      <c r="D543" t="s">
        <v>30</v>
      </c>
      <c r="E543" t="s">
        <v>31</v>
      </c>
      <c r="F543" t="s">
        <v>2451</v>
      </c>
      <c r="G543" t="s">
        <v>2452</v>
      </c>
      <c r="H543" t="s">
        <v>9756</v>
      </c>
      <c r="I543" t="s">
        <v>2453</v>
      </c>
      <c r="J543" t="s">
        <v>2804</v>
      </c>
      <c r="K543" t="s">
        <v>32</v>
      </c>
      <c r="L543" t="s">
        <v>80</v>
      </c>
      <c r="M543" t="s">
        <v>80</v>
      </c>
      <c r="N543" t="s">
        <v>44</v>
      </c>
      <c r="O543" t="s">
        <v>2805</v>
      </c>
      <c r="P543" t="s">
        <v>877</v>
      </c>
      <c r="Q543" t="s">
        <v>3840</v>
      </c>
      <c r="R543" t="s">
        <v>5557</v>
      </c>
      <c r="S543" s="1" t="s">
        <v>11653</v>
      </c>
      <c r="T543" t="s">
        <v>42</v>
      </c>
      <c r="U543" t="s">
        <v>49</v>
      </c>
      <c r="V543" t="s">
        <v>50</v>
      </c>
      <c r="W543" t="s">
        <v>5558</v>
      </c>
      <c r="X543" s="145">
        <v>21884</v>
      </c>
      <c r="Y543" t="s">
        <v>5559</v>
      </c>
      <c r="Z543"/>
      <c r="AA543"/>
      <c r="AB543" t="s">
        <v>39</v>
      </c>
      <c r="AC543" t="s">
        <v>83</v>
      </c>
      <c r="AD543" t="s">
        <v>41</v>
      </c>
      <c r="AE543"/>
    </row>
    <row r="544" spans="1:31" ht="15" x14ac:dyDescent="0.25">
      <c r="A544" s="1" t="s">
        <v>2810</v>
      </c>
      <c r="B544" t="s">
        <v>28</v>
      </c>
      <c r="C544" t="s">
        <v>29</v>
      </c>
      <c r="D544" t="s">
        <v>30</v>
      </c>
      <c r="E544" t="s">
        <v>31</v>
      </c>
      <c r="F544" t="s">
        <v>2451</v>
      </c>
      <c r="G544" t="s">
        <v>2452</v>
      </c>
      <c r="H544" t="s">
        <v>9756</v>
      </c>
      <c r="I544" t="s">
        <v>2453</v>
      </c>
      <c r="J544" t="s">
        <v>2810</v>
      </c>
      <c r="K544" t="s">
        <v>32</v>
      </c>
      <c r="L544" t="s">
        <v>80</v>
      </c>
      <c r="M544" t="s">
        <v>80</v>
      </c>
      <c r="N544" t="s">
        <v>44</v>
      </c>
      <c r="O544" t="s">
        <v>54</v>
      </c>
      <c r="P544" t="s">
        <v>71</v>
      </c>
      <c r="Q544" t="s">
        <v>244</v>
      </c>
      <c r="R544" t="s">
        <v>2811</v>
      </c>
      <c r="S544" s="1" t="s">
        <v>11654</v>
      </c>
      <c r="T544" t="s">
        <v>42</v>
      </c>
      <c r="U544" t="s">
        <v>49</v>
      </c>
      <c r="V544" t="s">
        <v>50</v>
      </c>
      <c r="W544" t="s">
        <v>2812</v>
      </c>
      <c r="X544" s="145">
        <v>27463</v>
      </c>
      <c r="Y544" t="s">
        <v>2813</v>
      </c>
      <c r="Z544" s="145">
        <v>42964</v>
      </c>
      <c r="AA544" s="145">
        <v>42994</v>
      </c>
      <c r="AB544" t="s">
        <v>39</v>
      </c>
      <c r="AC544" t="s">
        <v>83</v>
      </c>
      <c r="AD544" t="s">
        <v>41</v>
      </c>
      <c r="AE544"/>
    </row>
    <row r="545" spans="1:31" ht="15" x14ac:dyDescent="0.25">
      <c r="A545" s="1" t="s">
        <v>2814</v>
      </c>
      <c r="B545" t="s">
        <v>28</v>
      </c>
      <c r="C545" t="s">
        <v>29</v>
      </c>
      <c r="D545" t="s">
        <v>30</v>
      </c>
      <c r="E545" t="s">
        <v>31</v>
      </c>
      <c r="F545" t="s">
        <v>2451</v>
      </c>
      <c r="G545" t="s">
        <v>2452</v>
      </c>
      <c r="H545" t="s">
        <v>9756</v>
      </c>
      <c r="I545" t="s">
        <v>2453</v>
      </c>
      <c r="J545" t="s">
        <v>2814</v>
      </c>
      <c r="K545" t="s">
        <v>32</v>
      </c>
      <c r="L545" t="s">
        <v>80</v>
      </c>
      <c r="M545" t="s">
        <v>80</v>
      </c>
      <c r="N545" t="s">
        <v>44</v>
      </c>
      <c r="O545" t="s">
        <v>54</v>
      </c>
      <c r="P545" t="s">
        <v>75</v>
      </c>
      <c r="Q545" t="s">
        <v>360</v>
      </c>
      <c r="R545" t="s">
        <v>1039</v>
      </c>
      <c r="S545" s="1" t="s">
        <v>11655</v>
      </c>
      <c r="T545" t="s">
        <v>42</v>
      </c>
      <c r="U545" t="s">
        <v>49</v>
      </c>
      <c r="V545" t="s">
        <v>50</v>
      </c>
      <c r="W545" t="s">
        <v>2815</v>
      </c>
      <c r="X545" s="145">
        <v>20823</v>
      </c>
      <c r="Y545" t="s">
        <v>2816</v>
      </c>
      <c r="Z545"/>
      <c r="AA545"/>
      <c r="AB545" t="s">
        <v>39</v>
      </c>
      <c r="AC545" t="s">
        <v>83</v>
      </c>
      <c r="AD545" t="s">
        <v>41</v>
      </c>
      <c r="AE545"/>
    </row>
    <row r="546" spans="1:31" ht="15" x14ac:dyDescent="0.25">
      <c r="A546" s="1" t="s">
        <v>2817</v>
      </c>
      <c r="B546" t="s">
        <v>28</v>
      </c>
      <c r="C546" t="s">
        <v>29</v>
      </c>
      <c r="D546" t="s">
        <v>30</v>
      </c>
      <c r="E546" t="s">
        <v>31</v>
      </c>
      <c r="F546" t="s">
        <v>2451</v>
      </c>
      <c r="G546" t="s">
        <v>2452</v>
      </c>
      <c r="H546" t="s">
        <v>9756</v>
      </c>
      <c r="I546" t="s">
        <v>2453</v>
      </c>
      <c r="J546" t="s">
        <v>2817</v>
      </c>
      <c r="K546" t="s">
        <v>32</v>
      </c>
      <c r="L546" t="s">
        <v>80</v>
      </c>
      <c r="M546" t="s">
        <v>80</v>
      </c>
      <c r="N546" t="s">
        <v>44</v>
      </c>
      <c r="O546" t="s">
        <v>2818</v>
      </c>
      <c r="P546" t="s">
        <v>140</v>
      </c>
      <c r="Q546" t="s">
        <v>350</v>
      </c>
      <c r="R546" t="s">
        <v>2819</v>
      </c>
      <c r="S546" s="1" t="s">
        <v>11656</v>
      </c>
      <c r="T546" t="s">
        <v>42</v>
      </c>
      <c r="U546" t="s">
        <v>49</v>
      </c>
      <c r="V546" t="s">
        <v>50</v>
      </c>
      <c r="W546" t="s">
        <v>2820</v>
      </c>
      <c r="X546" s="145">
        <v>23115</v>
      </c>
      <c r="Y546" t="s">
        <v>2821</v>
      </c>
      <c r="Z546"/>
      <c r="AA546"/>
      <c r="AB546" t="s">
        <v>39</v>
      </c>
      <c r="AC546" t="s">
        <v>83</v>
      </c>
      <c r="AD546" t="s">
        <v>41</v>
      </c>
      <c r="AE546"/>
    </row>
    <row r="547" spans="1:31" ht="15" x14ac:dyDescent="0.25">
      <c r="A547" s="1" t="s">
        <v>2822</v>
      </c>
      <c r="B547" t="s">
        <v>28</v>
      </c>
      <c r="C547" t="s">
        <v>29</v>
      </c>
      <c r="D547" t="s">
        <v>30</v>
      </c>
      <c r="E547" t="s">
        <v>31</v>
      </c>
      <c r="F547" t="s">
        <v>2451</v>
      </c>
      <c r="G547" t="s">
        <v>2452</v>
      </c>
      <c r="H547" t="s">
        <v>9756</v>
      </c>
      <c r="I547" t="s">
        <v>2453</v>
      </c>
      <c r="J547" t="s">
        <v>2822</v>
      </c>
      <c r="K547" t="s">
        <v>32</v>
      </c>
      <c r="L547" t="s">
        <v>80</v>
      </c>
      <c r="M547" t="s">
        <v>80</v>
      </c>
      <c r="N547" t="s">
        <v>44</v>
      </c>
      <c r="O547" t="s">
        <v>54</v>
      </c>
      <c r="P547" t="s">
        <v>110</v>
      </c>
      <c r="Q547" t="s">
        <v>681</v>
      </c>
      <c r="R547" t="s">
        <v>2823</v>
      </c>
      <c r="S547" s="1" t="s">
        <v>11657</v>
      </c>
      <c r="T547" t="s">
        <v>42</v>
      </c>
      <c r="U547" t="s">
        <v>49</v>
      </c>
      <c r="V547" t="s">
        <v>50</v>
      </c>
      <c r="W547" t="s">
        <v>2824</v>
      </c>
      <c r="X547" s="145">
        <v>21078</v>
      </c>
      <c r="Y547" t="s">
        <v>2825</v>
      </c>
      <c r="Z547"/>
      <c r="AA547"/>
      <c r="AB547" t="s">
        <v>39</v>
      </c>
      <c r="AC547" t="s">
        <v>83</v>
      </c>
      <c r="AD547" t="s">
        <v>41</v>
      </c>
      <c r="AE547"/>
    </row>
    <row r="548" spans="1:31" ht="15" x14ac:dyDescent="0.25">
      <c r="A548" s="1" t="s">
        <v>2826</v>
      </c>
      <c r="B548" t="s">
        <v>28</v>
      </c>
      <c r="C548" t="s">
        <v>29</v>
      </c>
      <c r="D548" t="s">
        <v>30</v>
      </c>
      <c r="E548" t="s">
        <v>31</v>
      </c>
      <c r="F548" t="s">
        <v>2451</v>
      </c>
      <c r="G548" t="s">
        <v>2452</v>
      </c>
      <c r="H548" t="s">
        <v>9756</v>
      </c>
      <c r="I548" t="s">
        <v>2453</v>
      </c>
      <c r="J548" t="s">
        <v>2826</v>
      </c>
      <c r="K548" t="s">
        <v>32</v>
      </c>
      <c r="L548" t="s">
        <v>80</v>
      </c>
      <c r="M548" t="s">
        <v>80</v>
      </c>
      <c r="N548" t="s">
        <v>44</v>
      </c>
      <c r="O548" t="s">
        <v>54</v>
      </c>
      <c r="P548" t="s">
        <v>773</v>
      </c>
      <c r="Q548" t="s">
        <v>158</v>
      </c>
      <c r="R548" t="s">
        <v>761</v>
      </c>
      <c r="S548" s="1" t="s">
        <v>11658</v>
      </c>
      <c r="T548" t="s">
        <v>42</v>
      </c>
      <c r="U548" t="s">
        <v>49</v>
      </c>
      <c r="V548" t="s">
        <v>50</v>
      </c>
      <c r="W548" t="s">
        <v>2827</v>
      </c>
      <c r="X548" s="145">
        <v>20921</v>
      </c>
      <c r="Y548" t="s">
        <v>2828</v>
      </c>
      <c r="Z548"/>
      <c r="AA548"/>
      <c r="AB548" t="s">
        <v>39</v>
      </c>
      <c r="AC548" t="s">
        <v>83</v>
      </c>
      <c r="AD548" t="s">
        <v>41</v>
      </c>
      <c r="AE548"/>
    </row>
    <row r="549" spans="1:31" ht="15" x14ac:dyDescent="0.25">
      <c r="A549" s="1" t="s">
        <v>2829</v>
      </c>
      <c r="B549" t="s">
        <v>28</v>
      </c>
      <c r="C549" t="s">
        <v>29</v>
      </c>
      <c r="D549" t="s">
        <v>30</v>
      </c>
      <c r="E549" t="s">
        <v>31</v>
      </c>
      <c r="F549" t="s">
        <v>2451</v>
      </c>
      <c r="G549" t="s">
        <v>2452</v>
      </c>
      <c r="H549" t="s">
        <v>9756</v>
      </c>
      <c r="I549" t="s">
        <v>2453</v>
      </c>
      <c r="J549" t="s">
        <v>2829</v>
      </c>
      <c r="K549" t="s">
        <v>32</v>
      </c>
      <c r="L549" t="s">
        <v>80</v>
      </c>
      <c r="M549" t="s">
        <v>80</v>
      </c>
      <c r="N549" t="s">
        <v>63</v>
      </c>
      <c r="O549" t="s">
        <v>9910</v>
      </c>
      <c r="P549" t="s">
        <v>2806</v>
      </c>
      <c r="Q549" t="s">
        <v>236</v>
      </c>
      <c r="R549" t="s">
        <v>2807</v>
      </c>
      <c r="S549" s="1" t="s">
        <v>11659</v>
      </c>
      <c r="T549" t="s">
        <v>42</v>
      </c>
      <c r="U549" t="s">
        <v>49</v>
      </c>
      <c r="V549" t="s">
        <v>50</v>
      </c>
      <c r="W549" t="s">
        <v>2808</v>
      </c>
      <c r="X549" s="145">
        <v>24631</v>
      </c>
      <c r="Y549" t="s">
        <v>2809</v>
      </c>
      <c r="Z549" s="145">
        <v>43252</v>
      </c>
      <c r="AA549" s="145">
        <v>43465</v>
      </c>
      <c r="AB549" t="s">
        <v>39</v>
      </c>
      <c r="AC549" t="s">
        <v>83</v>
      </c>
      <c r="AD549" t="s">
        <v>41</v>
      </c>
      <c r="AE549"/>
    </row>
    <row r="550" spans="1:31" ht="15" x14ac:dyDescent="0.25">
      <c r="A550" s="1" t="s">
        <v>2830</v>
      </c>
      <c r="B550" t="s">
        <v>28</v>
      </c>
      <c r="C550" t="s">
        <v>29</v>
      </c>
      <c r="D550" t="s">
        <v>30</v>
      </c>
      <c r="E550" t="s">
        <v>31</v>
      </c>
      <c r="F550" t="s">
        <v>2451</v>
      </c>
      <c r="G550" t="s">
        <v>2452</v>
      </c>
      <c r="H550" t="s">
        <v>9756</v>
      </c>
      <c r="I550" t="s">
        <v>2453</v>
      </c>
      <c r="J550" t="s">
        <v>2830</v>
      </c>
      <c r="K550" t="s">
        <v>93</v>
      </c>
      <c r="L550" t="s">
        <v>745</v>
      </c>
      <c r="M550" t="s">
        <v>1558</v>
      </c>
      <c r="N550" t="s">
        <v>44</v>
      </c>
      <c r="O550" t="s">
        <v>54</v>
      </c>
      <c r="P550" t="s">
        <v>104</v>
      </c>
      <c r="Q550" t="s">
        <v>135</v>
      </c>
      <c r="R550" t="s">
        <v>9911</v>
      </c>
      <c r="S550" s="1" t="s">
        <v>11660</v>
      </c>
      <c r="T550" t="s">
        <v>747</v>
      </c>
      <c r="U550" t="s">
        <v>38</v>
      </c>
      <c r="V550" t="s">
        <v>50</v>
      </c>
      <c r="W550" t="s">
        <v>2831</v>
      </c>
      <c r="X550" s="145">
        <v>22667</v>
      </c>
      <c r="Y550" t="s">
        <v>2832</v>
      </c>
      <c r="Z550"/>
      <c r="AA550"/>
      <c r="AB550" t="s">
        <v>39</v>
      </c>
      <c r="AC550" t="s">
        <v>98</v>
      </c>
      <c r="AD550" t="s">
        <v>41</v>
      </c>
      <c r="AE550"/>
    </row>
    <row r="551" spans="1:31" ht="15" x14ac:dyDescent="0.25">
      <c r="A551" s="1" t="s">
        <v>2833</v>
      </c>
      <c r="B551" t="s">
        <v>28</v>
      </c>
      <c r="C551" t="s">
        <v>29</v>
      </c>
      <c r="D551" t="s">
        <v>30</v>
      </c>
      <c r="E551" t="s">
        <v>31</v>
      </c>
      <c r="F551" t="s">
        <v>2451</v>
      </c>
      <c r="G551" t="s">
        <v>2452</v>
      </c>
      <c r="H551" t="s">
        <v>9756</v>
      </c>
      <c r="I551" t="s">
        <v>2453</v>
      </c>
      <c r="J551" t="s">
        <v>2833</v>
      </c>
      <c r="K551" t="s">
        <v>93</v>
      </c>
      <c r="L551" t="s">
        <v>745</v>
      </c>
      <c r="M551" t="s">
        <v>2834</v>
      </c>
      <c r="N551" t="s">
        <v>44</v>
      </c>
      <c r="O551" t="s">
        <v>54</v>
      </c>
      <c r="P551" t="s">
        <v>137</v>
      </c>
      <c r="Q551" t="s">
        <v>1100</v>
      </c>
      <c r="R551" t="s">
        <v>2835</v>
      </c>
      <c r="S551" s="1" t="s">
        <v>11661</v>
      </c>
      <c r="T551" t="s">
        <v>747</v>
      </c>
      <c r="U551" t="s">
        <v>38</v>
      </c>
      <c r="V551" t="s">
        <v>50</v>
      </c>
      <c r="W551" t="s">
        <v>2836</v>
      </c>
      <c r="X551" s="145">
        <v>23711</v>
      </c>
      <c r="Y551" t="s">
        <v>2837</v>
      </c>
      <c r="Z551"/>
      <c r="AA551"/>
      <c r="AB551" t="s">
        <v>39</v>
      </c>
      <c r="AC551" t="s">
        <v>98</v>
      </c>
      <c r="AD551" t="s">
        <v>41</v>
      </c>
      <c r="AE551"/>
    </row>
    <row r="552" spans="1:31" ht="15" x14ac:dyDescent="0.25">
      <c r="A552" s="1" t="s">
        <v>2838</v>
      </c>
      <c r="B552" t="s">
        <v>28</v>
      </c>
      <c r="C552" t="s">
        <v>29</v>
      </c>
      <c r="D552" t="s">
        <v>30</v>
      </c>
      <c r="E552" t="s">
        <v>31</v>
      </c>
      <c r="F552" t="s">
        <v>2451</v>
      </c>
      <c r="G552" t="s">
        <v>2452</v>
      </c>
      <c r="H552" t="s">
        <v>9756</v>
      </c>
      <c r="I552" t="s">
        <v>2453</v>
      </c>
      <c r="J552" t="s">
        <v>2838</v>
      </c>
      <c r="K552" t="s">
        <v>93</v>
      </c>
      <c r="L552" t="s">
        <v>745</v>
      </c>
      <c r="M552" t="s">
        <v>793</v>
      </c>
      <c r="N552" t="s">
        <v>44</v>
      </c>
      <c r="O552" t="s">
        <v>54</v>
      </c>
      <c r="P552" t="s">
        <v>162</v>
      </c>
      <c r="Q552" t="s">
        <v>197</v>
      </c>
      <c r="R552" t="s">
        <v>846</v>
      </c>
      <c r="S552" s="1" t="s">
        <v>11662</v>
      </c>
      <c r="T552" t="s">
        <v>747</v>
      </c>
      <c r="U552" t="s">
        <v>38</v>
      </c>
      <c r="V552" t="s">
        <v>50</v>
      </c>
      <c r="W552" t="s">
        <v>2839</v>
      </c>
      <c r="X552" s="145">
        <v>20678</v>
      </c>
      <c r="Y552" t="s">
        <v>2840</v>
      </c>
      <c r="Z552"/>
      <c r="AA552"/>
      <c r="AB552" t="s">
        <v>39</v>
      </c>
      <c r="AC552" t="s">
        <v>98</v>
      </c>
      <c r="AD552" t="s">
        <v>41</v>
      </c>
      <c r="AE552"/>
    </row>
    <row r="553" spans="1:31" ht="15" x14ac:dyDescent="0.25">
      <c r="A553" s="1" t="s">
        <v>2841</v>
      </c>
      <c r="B553" t="s">
        <v>28</v>
      </c>
      <c r="C553" t="s">
        <v>29</v>
      </c>
      <c r="D553" t="s">
        <v>30</v>
      </c>
      <c r="E553" t="s">
        <v>31</v>
      </c>
      <c r="F553" t="s">
        <v>2451</v>
      </c>
      <c r="G553" t="s">
        <v>2452</v>
      </c>
      <c r="H553" t="s">
        <v>9756</v>
      </c>
      <c r="I553" t="s">
        <v>2453</v>
      </c>
      <c r="J553" t="s">
        <v>2841</v>
      </c>
      <c r="K553" t="s">
        <v>93</v>
      </c>
      <c r="L553" t="s">
        <v>745</v>
      </c>
      <c r="M553" t="s">
        <v>1715</v>
      </c>
      <c r="N553" t="s">
        <v>44</v>
      </c>
      <c r="O553" t="s">
        <v>54</v>
      </c>
      <c r="P553" t="s">
        <v>84</v>
      </c>
      <c r="Q553" t="s">
        <v>4412</v>
      </c>
      <c r="R553" t="s">
        <v>617</v>
      </c>
      <c r="S553" s="1" t="s">
        <v>11663</v>
      </c>
      <c r="T553" t="s">
        <v>747</v>
      </c>
      <c r="U553" t="s">
        <v>38</v>
      </c>
      <c r="V553" t="s">
        <v>50</v>
      </c>
      <c r="W553" t="s">
        <v>2842</v>
      </c>
      <c r="X553" s="145">
        <v>19978</v>
      </c>
      <c r="Y553" t="s">
        <v>2843</v>
      </c>
      <c r="Z553"/>
      <c r="AA553"/>
      <c r="AB553" t="s">
        <v>39</v>
      </c>
      <c r="AC553" t="s">
        <v>98</v>
      </c>
      <c r="AD553" t="s">
        <v>41</v>
      </c>
      <c r="AE553"/>
    </row>
    <row r="554" spans="1:31" ht="15" x14ac:dyDescent="0.25">
      <c r="A554" s="1" t="s">
        <v>2844</v>
      </c>
      <c r="B554" t="s">
        <v>28</v>
      </c>
      <c r="C554" t="s">
        <v>29</v>
      </c>
      <c r="D554" t="s">
        <v>30</v>
      </c>
      <c r="E554" t="s">
        <v>31</v>
      </c>
      <c r="F554" t="s">
        <v>2451</v>
      </c>
      <c r="G554" t="s">
        <v>2452</v>
      </c>
      <c r="H554" t="s">
        <v>9756</v>
      </c>
      <c r="I554" t="s">
        <v>2453</v>
      </c>
      <c r="J554" t="s">
        <v>2844</v>
      </c>
      <c r="K554" t="s">
        <v>93</v>
      </c>
      <c r="L554" t="s">
        <v>745</v>
      </c>
      <c r="M554" t="s">
        <v>1558</v>
      </c>
      <c r="N554" t="s">
        <v>44</v>
      </c>
      <c r="O554" t="s">
        <v>54</v>
      </c>
      <c r="P554" t="s">
        <v>110</v>
      </c>
      <c r="Q554" t="s">
        <v>709</v>
      </c>
      <c r="R554" t="s">
        <v>2845</v>
      </c>
      <c r="S554" s="1" t="s">
        <v>11664</v>
      </c>
      <c r="T554" t="s">
        <v>747</v>
      </c>
      <c r="U554" t="s">
        <v>38</v>
      </c>
      <c r="V554" t="s">
        <v>50</v>
      </c>
      <c r="W554" t="s">
        <v>2846</v>
      </c>
      <c r="X554" s="145">
        <v>23265</v>
      </c>
      <c r="Y554" t="s">
        <v>2847</v>
      </c>
      <c r="Z554"/>
      <c r="AA554"/>
      <c r="AB554" t="s">
        <v>39</v>
      </c>
      <c r="AC554" t="s">
        <v>98</v>
      </c>
      <c r="AD554" t="s">
        <v>41</v>
      </c>
      <c r="AE554"/>
    </row>
    <row r="555" spans="1:31" ht="15" x14ac:dyDescent="0.25">
      <c r="A555" s="1" t="s">
        <v>2848</v>
      </c>
      <c r="B555" t="s">
        <v>28</v>
      </c>
      <c r="C555" t="s">
        <v>29</v>
      </c>
      <c r="D555" t="s">
        <v>30</v>
      </c>
      <c r="E555" t="s">
        <v>31</v>
      </c>
      <c r="F555" t="s">
        <v>2451</v>
      </c>
      <c r="G555" t="s">
        <v>2452</v>
      </c>
      <c r="H555" t="s">
        <v>9756</v>
      </c>
      <c r="I555" t="s">
        <v>2453</v>
      </c>
      <c r="J555" t="s">
        <v>2848</v>
      </c>
      <c r="K555" t="s">
        <v>93</v>
      </c>
      <c r="L555" t="s">
        <v>94</v>
      </c>
      <c r="M555" t="s">
        <v>1329</v>
      </c>
      <c r="N555" t="s">
        <v>44</v>
      </c>
      <c r="O555" t="s">
        <v>54</v>
      </c>
      <c r="P555" t="s">
        <v>534</v>
      </c>
      <c r="Q555" t="s">
        <v>1096</v>
      </c>
      <c r="R555" t="s">
        <v>2849</v>
      </c>
      <c r="S555" s="1" t="s">
        <v>11665</v>
      </c>
      <c r="T555" t="s">
        <v>103</v>
      </c>
      <c r="U555" t="s">
        <v>38</v>
      </c>
      <c r="V555" t="s">
        <v>50</v>
      </c>
      <c r="W555" t="s">
        <v>2850</v>
      </c>
      <c r="X555" s="145">
        <v>21814</v>
      </c>
      <c r="Y555" t="s">
        <v>2851</v>
      </c>
      <c r="Z555"/>
      <c r="AA555"/>
      <c r="AB555" t="s">
        <v>39</v>
      </c>
      <c r="AC555" t="s">
        <v>98</v>
      </c>
      <c r="AD555" t="s">
        <v>41</v>
      </c>
      <c r="AE555"/>
    </row>
    <row r="556" spans="1:31" ht="15" x14ac:dyDescent="0.25">
      <c r="A556" s="1" t="s">
        <v>2852</v>
      </c>
      <c r="B556" t="s">
        <v>28</v>
      </c>
      <c r="C556" t="s">
        <v>29</v>
      </c>
      <c r="D556" t="s">
        <v>30</v>
      </c>
      <c r="E556" t="s">
        <v>31</v>
      </c>
      <c r="F556" t="s">
        <v>2451</v>
      </c>
      <c r="G556" t="s">
        <v>2452</v>
      </c>
      <c r="H556" t="s">
        <v>9756</v>
      </c>
      <c r="I556" t="s">
        <v>2453</v>
      </c>
      <c r="J556" t="s">
        <v>2852</v>
      </c>
      <c r="K556" t="s">
        <v>93</v>
      </c>
      <c r="L556" t="s">
        <v>94</v>
      </c>
      <c r="M556" t="s">
        <v>95</v>
      </c>
      <c r="N556" t="s">
        <v>44</v>
      </c>
      <c r="O556" t="s">
        <v>54</v>
      </c>
      <c r="P556" t="s">
        <v>306</v>
      </c>
      <c r="Q556" t="s">
        <v>261</v>
      </c>
      <c r="R556" t="s">
        <v>2853</v>
      </c>
      <c r="S556" s="1" t="s">
        <v>11666</v>
      </c>
      <c r="T556" t="s">
        <v>196</v>
      </c>
      <c r="U556" t="s">
        <v>38</v>
      </c>
      <c r="V556" t="s">
        <v>50</v>
      </c>
      <c r="W556" t="s">
        <v>2854</v>
      </c>
      <c r="X556" s="145">
        <v>22955</v>
      </c>
      <c r="Y556" t="s">
        <v>2855</v>
      </c>
      <c r="Z556"/>
      <c r="AA556"/>
      <c r="AB556" t="s">
        <v>39</v>
      </c>
      <c r="AC556" t="s">
        <v>98</v>
      </c>
      <c r="AD556" t="s">
        <v>41</v>
      </c>
      <c r="AE556"/>
    </row>
    <row r="557" spans="1:31" ht="15" x14ac:dyDescent="0.25">
      <c r="A557" s="1" t="s">
        <v>2856</v>
      </c>
      <c r="B557" t="s">
        <v>28</v>
      </c>
      <c r="C557" t="s">
        <v>29</v>
      </c>
      <c r="D557" t="s">
        <v>30</v>
      </c>
      <c r="E557" t="s">
        <v>31</v>
      </c>
      <c r="F557" t="s">
        <v>2451</v>
      </c>
      <c r="G557" t="s">
        <v>2452</v>
      </c>
      <c r="H557" t="s">
        <v>9756</v>
      </c>
      <c r="I557" t="s">
        <v>2453</v>
      </c>
      <c r="J557" t="s">
        <v>2856</v>
      </c>
      <c r="K557" t="s">
        <v>93</v>
      </c>
      <c r="L557" t="s">
        <v>94</v>
      </c>
      <c r="M557" t="s">
        <v>1329</v>
      </c>
      <c r="N557" t="s">
        <v>44</v>
      </c>
      <c r="O557" t="s">
        <v>54</v>
      </c>
      <c r="P557" t="s">
        <v>716</v>
      </c>
      <c r="Q557" t="s">
        <v>110</v>
      </c>
      <c r="R557" t="s">
        <v>1014</v>
      </c>
      <c r="S557" s="1" t="s">
        <v>11667</v>
      </c>
      <c r="T557" t="s">
        <v>103</v>
      </c>
      <c r="U557" t="s">
        <v>38</v>
      </c>
      <c r="V557" t="s">
        <v>50</v>
      </c>
      <c r="W557" t="s">
        <v>2857</v>
      </c>
      <c r="X557" s="145">
        <v>21186</v>
      </c>
      <c r="Y557" t="s">
        <v>2858</v>
      </c>
      <c r="Z557"/>
      <c r="AA557"/>
      <c r="AB557" t="s">
        <v>39</v>
      </c>
      <c r="AC557" t="s">
        <v>98</v>
      </c>
      <c r="AD557" t="s">
        <v>41</v>
      </c>
      <c r="AE557"/>
    </row>
    <row r="558" spans="1:31" ht="15" x14ac:dyDescent="0.25">
      <c r="A558" s="1" t="s">
        <v>2859</v>
      </c>
      <c r="B558" t="s">
        <v>28</v>
      </c>
      <c r="C558" t="s">
        <v>29</v>
      </c>
      <c r="D558" t="s">
        <v>30</v>
      </c>
      <c r="E558" t="s">
        <v>31</v>
      </c>
      <c r="F558" t="s">
        <v>2451</v>
      </c>
      <c r="G558" t="s">
        <v>2452</v>
      </c>
      <c r="H558" t="s">
        <v>9756</v>
      </c>
      <c r="I558" t="s">
        <v>2453</v>
      </c>
      <c r="J558" t="s">
        <v>2859</v>
      </c>
      <c r="K558" t="s">
        <v>93</v>
      </c>
      <c r="L558" t="s">
        <v>94</v>
      </c>
      <c r="M558" t="s">
        <v>95</v>
      </c>
      <c r="N558" t="s">
        <v>44</v>
      </c>
      <c r="O558" t="s">
        <v>54</v>
      </c>
      <c r="P558" t="s">
        <v>269</v>
      </c>
      <c r="Q558" t="s">
        <v>110</v>
      </c>
      <c r="R558" t="s">
        <v>2860</v>
      </c>
      <c r="S558" s="1" t="s">
        <v>11668</v>
      </c>
      <c r="T558" t="s">
        <v>180</v>
      </c>
      <c r="U558" t="s">
        <v>38</v>
      </c>
      <c r="V558" t="s">
        <v>50</v>
      </c>
      <c r="W558" t="s">
        <v>2861</v>
      </c>
      <c r="X558" s="145">
        <v>21446</v>
      </c>
      <c r="Y558" t="s">
        <v>2862</v>
      </c>
      <c r="Z558"/>
      <c r="AA558"/>
      <c r="AB558" t="s">
        <v>39</v>
      </c>
      <c r="AC558" t="s">
        <v>98</v>
      </c>
      <c r="AD558" t="s">
        <v>41</v>
      </c>
      <c r="AE558"/>
    </row>
    <row r="559" spans="1:31" ht="15" x14ac:dyDescent="0.25">
      <c r="A559" s="1" t="s">
        <v>2863</v>
      </c>
      <c r="B559" t="s">
        <v>28</v>
      </c>
      <c r="C559" t="s">
        <v>29</v>
      </c>
      <c r="D559" t="s">
        <v>30</v>
      </c>
      <c r="E559" t="s">
        <v>31</v>
      </c>
      <c r="F559" t="s">
        <v>2451</v>
      </c>
      <c r="G559" t="s">
        <v>2452</v>
      </c>
      <c r="H559" t="s">
        <v>9756</v>
      </c>
      <c r="I559" t="s">
        <v>2453</v>
      </c>
      <c r="J559" t="s">
        <v>2863</v>
      </c>
      <c r="K559" t="s">
        <v>93</v>
      </c>
      <c r="L559" t="s">
        <v>94</v>
      </c>
      <c r="M559" t="s">
        <v>95</v>
      </c>
      <c r="N559" t="s">
        <v>44</v>
      </c>
      <c r="O559" t="s">
        <v>54</v>
      </c>
      <c r="P559" t="s">
        <v>216</v>
      </c>
      <c r="Q559" t="s">
        <v>262</v>
      </c>
      <c r="R559" t="s">
        <v>1048</v>
      </c>
      <c r="S559" s="1" t="s">
        <v>11669</v>
      </c>
      <c r="T559" t="s">
        <v>103</v>
      </c>
      <c r="U559" t="s">
        <v>38</v>
      </c>
      <c r="V559" t="s">
        <v>50</v>
      </c>
      <c r="W559" t="s">
        <v>2864</v>
      </c>
      <c r="X559" s="145">
        <v>21377</v>
      </c>
      <c r="Y559" t="s">
        <v>2865</v>
      </c>
      <c r="Z559"/>
      <c r="AA559"/>
      <c r="AB559" t="s">
        <v>39</v>
      </c>
      <c r="AC559" t="s">
        <v>98</v>
      </c>
      <c r="AD559" t="s">
        <v>41</v>
      </c>
      <c r="AE559"/>
    </row>
    <row r="560" spans="1:31" ht="15" x14ac:dyDescent="0.25">
      <c r="A560" s="1" t="s">
        <v>2866</v>
      </c>
      <c r="B560" t="s">
        <v>28</v>
      </c>
      <c r="C560" t="s">
        <v>29</v>
      </c>
      <c r="D560" t="s">
        <v>30</v>
      </c>
      <c r="E560" t="s">
        <v>31</v>
      </c>
      <c r="F560" t="s">
        <v>2451</v>
      </c>
      <c r="G560" t="s">
        <v>2452</v>
      </c>
      <c r="H560" t="s">
        <v>9756</v>
      </c>
      <c r="I560" t="s">
        <v>2453</v>
      </c>
      <c r="J560" t="s">
        <v>2866</v>
      </c>
      <c r="K560" t="s">
        <v>93</v>
      </c>
      <c r="L560" t="s">
        <v>94</v>
      </c>
      <c r="M560" t="s">
        <v>748</v>
      </c>
      <c r="N560" t="s">
        <v>44</v>
      </c>
      <c r="O560" t="s">
        <v>54</v>
      </c>
      <c r="P560" t="s">
        <v>213</v>
      </c>
      <c r="Q560" t="s">
        <v>423</v>
      </c>
      <c r="R560" t="s">
        <v>2867</v>
      </c>
      <c r="S560" s="1" t="s">
        <v>11670</v>
      </c>
      <c r="T560" t="s">
        <v>103</v>
      </c>
      <c r="U560" t="s">
        <v>38</v>
      </c>
      <c r="V560" t="s">
        <v>50</v>
      </c>
      <c r="W560" t="s">
        <v>2868</v>
      </c>
      <c r="X560" s="145">
        <v>20610</v>
      </c>
      <c r="Y560" t="s">
        <v>2869</v>
      </c>
      <c r="Z560"/>
      <c r="AA560"/>
      <c r="AB560" t="s">
        <v>39</v>
      </c>
      <c r="AC560" t="s">
        <v>98</v>
      </c>
      <c r="AD560" t="s">
        <v>41</v>
      </c>
      <c r="AE560"/>
    </row>
    <row r="561" spans="1:31" ht="15" x14ac:dyDescent="0.25">
      <c r="A561" s="1" t="s">
        <v>2870</v>
      </c>
      <c r="B561" t="s">
        <v>28</v>
      </c>
      <c r="C561" t="s">
        <v>29</v>
      </c>
      <c r="D561" t="s">
        <v>30</v>
      </c>
      <c r="E561" t="s">
        <v>31</v>
      </c>
      <c r="F561" t="s">
        <v>2451</v>
      </c>
      <c r="G561" t="s">
        <v>2452</v>
      </c>
      <c r="H561" t="s">
        <v>9756</v>
      </c>
      <c r="I561" t="s">
        <v>2453</v>
      </c>
      <c r="J561" t="s">
        <v>2870</v>
      </c>
      <c r="K561" t="s">
        <v>93</v>
      </c>
      <c r="L561" t="s">
        <v>94</v>
      </c>
      <c r="M561" t="s">
        <v>2429</v>
      </c>
      <c r="N561" t="s">
        <v>44</v>
      </c>
      <c r="O561" t="s">
        <v>2871</v>
      </c>
      <c r="P561" t="s">
        <v>306</v>
      </c>
      <c r="Q561" t="s">
        <v>327</v>
      </c>
      <c r="R561" t="s">
        <v>837</v>
      </c>
      <c r="S561" s="1" t="s">
        <v>11671</v>
      </c>
      <c r="T561" t="s">
        <v>318</v>
      </c>
      <c r="U561" t="s">
        <v>38</v>
      </c>
      <c r="V561" t="s">
        <v>50</v>
      </c>
      <c r="W561" t="s">
        <v>2872</v>
      </c>
      <c r="X561" s="145">
        <v>22878</v>
      </c>
      <c r="Y561" t="s">
        <v>2873</v>
      </c>
      <c r="Z561" s="145">
        <v>42373</v>
      </c>
      <c r="AA561" s="145">
        <v>42735</v>
      </c>
      <c r="AB561" t="s">
        <v>39</v>
      </c>
      <c r="AC561" t="s">
        <v>98</v>
      </c>
      <c r="AD561" t="s">
        <v>41</v>
      </c>
      <c r="AE561"/>
    </row>
    <row r="562" spans="1:31" ht="15" x14ac:dyDescent="0.25">
      <c r="A562" s="1" t="s">
        <v>2874</v>
      </c>
      <c r="B562" t="s">
        <v>28</v>
      </c>
      <c r="C562" t="s">
        <v>29</v>
      </c>
      <c r="D562" t="s">
        <v>30</v>
      </c>
      <c r="E562" t="s">
        <v>31</v>
      </c>
      <c r="F562" t="s">
        <v>2451</v>
      </c>
      <c r="G562" t="s">
        <v>2452</v>
      </c>
      <c r="H562" t="s">
        <v>9756</v>
      </c>
      <c r="I562" t="s">
        <v>2453</v>
      </c>
      <c r="J562" t="s">
        <v>2874</v>
      </c>
      <c r="K562" t="s">
        <v>93</v>
      </c>
      <c r="L562" t="s">
        <v>94</v>
      </c>
      <c r="M562" t="s">
        <v>95</v>
      </c>
      <c r="N562" t="s">
        <v>44</v>
      </c>
      <c r="O562" t="s">
        <v>54</v>
      </c>
      <c r="P562" t="s">
        <v>564</v>
      </c>
      <c r="Q562" t="s">
        <v>110</v>
      </c>
      <c r="R562" t="s">
        <v>429</v>
      </c>
      <c r="S562" s="1" t="s">
        <v>11672</v>
      </c>
      <c r="T562" t="s">
        <v>180</v>
      </c>
      <c r="U562" t="s">
        <v>38</v>
      </c>
      <c r="V562" t="s">
        <v>50</v>
      </c>
      <c r="W562" t="s">
        <v>2875</v>
      </c>
      <c r="X562" s="145">
        <v>17823</v>
      </c>
      <c r="Y562" t="s">
        <v>2876</v>
      </c>
      <c r="Z562"/>
      <c r="AA562"/>
      <c r="AB562" t="s">
        <v>39</v>
      </c>
      <c r="AC562" t="s">
        <v>98</v>
      </c>
      <c r="AD562" t="s">
        <v>41</v>
      </c>
      <c r="AE562"/>
    </row>
    <row r="563" spans="1:31" ht="15" x14ac:dyDescent="0.25">
      <c r="A563" s="1" t="s">
        <v>2877</v>
      </c>
      <c r="B563" t="s">
        <v>28</v>
      </c>
      <c r="C563" t="s">
        <v>29</v>
      </c>
      <c r="D563" t="s">
        <v>30</v>
      </c>
      <c r="E563" t="s">
        <v>31</v>
      </c>
      <c r="F563" t="s">
        <v>2451</v>
      </c>
      <c r="G563" t="s">
        <v>2452</v>
      </c>
      <c r="H563" t="s">
        <v>9756</v>
      </c>
      <c r="I563" t="s">
        <v>2453</v>
      </c>
      <c r="J563" t="s">
        <v>2877</v>
      </c>
      <c r="K563" t="s">
        <v>93</v>
      </c>
      <c r="L563" t="s">
        <v>94</v>
      </c>
      <c r="M563" t="s">
        <v>95</v>
      </c>
      <c r="N563" t="s">
        <v>44</v>
      </c>
      <c r="O563" t="s">
        <v>54</v>
      </c>
      <c r="P563" t="s">
        <v>2878</v>
      </c>
      <c r="Q563" t="s">
        <v>156</v>
      </c>
      <c r="R563" t="s">
        <v>102</v>
      </c>
      <c r="S563" s="1" t="s">
        <v>11673</v>
      </c>
      <c r="T563" t="s">
        <v>180</v>
      </c>
      <c r="U563" t="s">
        <v>38</v>
      </c>
      <c r="V563" t="s">
        <v>50</v>
      </c>
      <c r="W563" t="s">
        <v>2879</v>
      </c>
      <c r="X563" s="145">
        <v>20086</v>
      </c>
      <c r="Y563" t="s">
        <v>2880</v>
      </c>
      <c r="Z563"/>
      <c r="AA563"/>
      <c r="AB563" t="s">
        <v>39</v>
      </c>
      <c r="AC563" t="s">
        <v>98</v>
      </c>
      <c r="AD563" t="s">
        <v>41</v>
      </c>
      <c r="AE563"/>
    </row>
    <row r="564" spans="1:31" ht="15" x14ac:dyDescent="0.25">
      <c r="A564" s="1" t="s">
        <v>2881</v>
      </c>
      <c r="B564" t="s">
        <v>28</v>
      </c>
      <c r="C564" t="s">
        <v>29</v>
      </c>
      <c r="D564" t="s">
        <v>30</v>
      </c>
      <c r="E564" t="s">
        <v>31</v>
      </c>
      <c r="F564" t="s">
        <v>2451</v>
      </c>
      <c r="G564" t="s">
        <v>2452</v>
      </c>
      <c r="H564" t="s">
        <v>9756</v>
      </c>
      <c r="I564" t="s">
        <v>2453</v>
      </c>
      <c r="J564" t="s">
        <v>2881</v>
      </c>
      <c r="K564" t="s">
        <v>93</v>
      </c>
      <c r="L564" t="s">
        <v>94</v>
      </c>
      <c r="M564" t="s">
        <v>748</v>
      </c>
      <c r="N564" t="s">
        <v>44</v>
      </c>
      <c r="O564" t="s">
        <v>54</v>
      </c>
      <c r="P564" t="s">
        <v>936</v>
      </c>
      <c r="Q564" t="s">
        <v>937</v>
      </c>
      <c r="R564" t="s">
        <v>9912</v>
      </c>
      <c r="S564" s="1" t="s">
        <v>11674</v>
      </c>
      <c r="T564" t="s">
        <v>792</v>
      </c>
      <c r="U564" t="s">
        <v>38</v>
      </c>
      <c r="V564" t="s">
        <v>50</v>
      </c>
      <c r="W564" t="s">
        <v>2882</v>
      </c>
      <c r="X564" s="145">
        <v>24068</v>
      </c>
      <c r="Y564" t="s">
        <v>2883</v>
      </c>
      <c r="Z564"/>
      <c r="AA564"/>
      <c r="AB564" t="s">
        <v>39</v>
      </c>
      <c r="AC564" t="s">
        <v>98</v>
      </c>
      <c r="AD564" t="s">
        <v>41</v>
      </c>
      <c r="AE564"/>
    </row>
    <row r="565" spans="1:31" ht="15" x14ac:dyDescent="0.25">
      <c r="A565" s="1" t="s">
        <v>2884</v>
      </c>
      <c r="B565" t="s">
        <v>28</v>
      </c>
      <c r="C565" t="s">
        <v>29</v>
      </c>
      <c r="D565" t="s">
        <v>30</v>
      </c>
      <c r="E565" t="s">
        <v>31</v>
      </c>
      <c r="F565" t="s">
        <v>2451</v>
      </c>
      <c r="G565" t="s">
        <v>2452</v>
      </c>
      <c r="H565" t="s">
        <v>9756</v>
      </c>
      <c r="I565" t="s">
        <v>2453</v>
      </c>
      <c r="J565" t="s">
        <v>2884</v>
      </c>
      <c r="K565" t="s">
        <v>93</v>
      </c>
      <c r="L565" t="s">
        <v>94</v>
      </c>
      <c r="M565" t="s">
        <v>95</v>
      </c>
      <c r="N565" t="s">
        <v>44</v>
      </c>
      <c r="O565" t="s">
        <v>54</v>
      </c>
      <c r="P565" t="s">
        <v>110</v>
      </c>
      <c r="Q565" t="s">
        <v>495</v>
      </c>
      <c r="R565" t="s">
        <v>777</v>
      </c>
      <c r="S565" s="1" t="s">
        <v>11675</v>
      </c>
      <c r="T565" t="s">
        <v>103</v>
      </c>
      <c r="U565" t="s">
        <v>38</v>
      </c>
      <c r="V565" t="s">
        <v>50</v>
      </c>
      <c r="W565" t="s">
        <v>2885</v>
      </c>
      <c r="X565" s="145">
        <v>19907</v>
      </c>
      <c r="Y565" t="s">
        <v>2886</v>
      </c>
      <c r="Z565"/>
      <c r="AA565"/>
      <c r="AB565" t="s">
        <v>39</v>
      </c>
      <c r="AC565" t="s">
        <v>98</v>
      </c>
      <c r="AD565" t="s">
        <v>41</v>
      </c>
      <c r="AE565"/>
    </row>
    <row r="566" spans="1:31" ht="15" x14ac:dyDescent="0.25">
      <c r="A566" s="1" t="s">
        <v>2887</v>
      </c>
      <c r="B566" t="s">
        <v>28</v>
      </c>
      <c r="C566" t="s">
        <v>29</v>
      </c>
      <c r="D566" t="s">
        <v>30</v>
      </c>
      <c r="E566" t="s">
        <v>31</v>
      </c>
      <c r="F566" t="s">
        <v>2451</v>
      </c>
      <c r="G566" t="s">
        <v>2452</v>
      </c>
      <c r="H566" t="s">
        <v>9756</v>
      </c>
      <c r="I566" t="s">
        <v>2453</v>
      </c>
      <c r="J566" t="s">
        <v>2887</v>
      </c>
      <c r="K566" t="s">
        <v>93</v>
      </c>
      <c r="L566" t="s">
        <v>94</v>
      </c>
      <c r="M566" t="s">
        <v>1329</v>
      </c>
      <c r="N566" t="s">
        <v>44</v>
      </c>
      <c r="O566" t="s">
        <v>54</v>
      </c>
      <c r="P566" t="s">
        <v>533</v>
      </c>
      <c r="Q566" t="s">
        <v>389</v>
      </c>
      <c r="R566" t="s">
        <v>466</v>
      </c>
      <c r="S566" s="1" t="s">
        <v>11676</v>
      </c>
      <c r="T566" t="s">
        <v>318</v>
      </c>
      <c r="U566" t="s">
        <v>38</v>
      </c>
      <c r="V566" t="s">
        <v>50</v>
      </c>
      <c r="W566" t="s">
        <v>2888</v>
      </c>
      <c r="X566" s="145">
        <v>24302</v>
      </c>
      <c r="Y566" t="s">
        <v>2889</v>
      </c>
      <c r="Z566"/>
      <c r="AA566"/>
      <c r="AB566" t="s">
        <v>39</v>
      </c>
      <c r="AC566" t="s">
        <v>98</v>
      </c>
      <c r="AD566" t="s">
        <v>41</v>
      </c>
      <c r="AE566"/>
    </row>
    <row r="567" spans="1:31" ht="15" x14ac:dyDescent="0.25">
      <c r="A567" s="1" t="s">
        <v>2890</v>
      </c>
      <c r="B567" t="s">
        <v>28</v>
      </c>
      <c r="C567" t="s">
        <v>29</v>
      </c>
      <c r="D567" t="s">
        <v>30</v>
      </c>
      <c r="E567" t="s">
        <v>31</v>
      </c>
      <c r="F567" t="s">
        <v>2451</v>
      </c>
      <c r="G567" t="s">
        <v>2452</v>
      </c>
      <c r="H567" t="s">
        <v>9756</v>
      </c>
      <c r="I567" t="s">
        <v>2453</v>
      </c>
      <c r="J567" t="s">
        <v>2890</v>
      </c>
      <c r="K567" t="s">
        <v>93</v>
      </c>
      <c r="L567" t="s">
        <v>94</v>
      </c>
      <c r="M567" t="s">
        <v>95</v>
      </c>
      <c r="N567" t="s">
        <v>44</v>
      </c>
      <c r="O567" t="s">
        <v>54</v>
      </c>
      <c r="P567" t="s">
        <v>81</v>
      </c>
      <c r="Q567" t="s">
        <v>78</v>
      </c>
      <c r="R567" t="s">
        <v>2891</v>
      </c>
      <c r="S567" s="1" t="s">
        <v>11677</v>
      </c>
      <c r="T567" t="s">
        <v>747</v>
      </c>
      <c r="U567" t="s">
        <v>38</v>
      </c>
      <c r="V567" t="s">
        <v>50</v>
      </c>
      <c r="W567" t="s">
        <v>2892</v>
      </c>
      <c r="X567" s="145">
        <v>19734</v>
      </c>
      <c r="Y567" t="s">
        <v>2893</v>
      </c>
      <c r="Z567"/>
      <c r="AA567"/>
      <c r="AB567" t="s">
        <v>39</v>
      </c>
      <c r="AC567" t="s">
        <v>98</v>
      </c>
      <c r="AD567" t="s">
        <v>41</v>
      </c>
      <c r="AE567"/>
    </row>
    <row r="568" spans="1:31" ht="15" x14ac:dyDescent="0.25">
      <c r="A568" s="1" t="s">
        <v>2894</v>
      </c>
      <c r="B568" t="s">
        <v>28</v>
      </c>
      <c r="C568" t="s">
        <v>29</v>
      </c>
      <c r="D568" t="s">
        <v>30</v>
      </c>
      <c r="E568" t="s">
        <v>31</v>
      </c>
      <c r="F568" t="s">
        <v>2451</v>
      </c>
      <c r="G568" t="s">
        <v>2452</v>
      </c>
      <c r="H568" t="s">
        <v>9756</v>
      </c>
      <c r="I568" t="s">
        <v>2453</v>
      </c>
      <c r="J568" t="s">
        <v>2894</v>
      </c>
      <c r="K568" t="s">
        <v>93</v>
      </c>
      <c r="L568" t="s">
        <v>94</v>
      </c>
      <c r="M568" t="s">
        <v>748</v>
      </c>
      <c r="N568" t="s">
        <v>44</v>
      </c>
      <c r="O568" t="s">
        <v>2895</v>
      </c>
      <c r="P568" t="s">
        <v>2896</v>
      </c>
      <c r="Q568" t="s">
        <v>697</v>
      </c>
      <c r="R568" t="s">
        <v>2897</v>
      </c>
      <c r="S568" s="1" t="s">
        <v>11678</v>
      </c>
      <c r="T568" t="s">
        <v>2898</v>
      </c>
      <c r="U568" t="s">
        <v>38</v>
      </c>
      <c r="V568" t="s">
        <v>50</v>
      </c>
      <c r="W568" t="s">
        <v>2899</v>
      </c>
      <c r="X568" s="145">
        <v>25517</v>
      </c>
      <c r="Y568" t="s">
        <v>2900</v>
      </c>
      <c r="Z568"/>
      <c r="AA568"/>
      <c r="AB568" t="s">
        <v>39</v>
      </c>
      <c r="AC568" t="s">
        <v>98</v>
      </c>
      <c r="AD568" t="s">
        <v>41</v>
      </c>
      <c r="AE568"/>
    </row>
    <row r="569" spans="1:31" ht="15" x14ac:dyDescent="0.25">
      <c r="A569" s="1" t="s">
        <v>2901</v>
      </c>
      <c r="B569" t="s">
        <v>28</v>
      </c>
      <c r="C569" t="s">
        <v>29</v>
      </c>
      <c r="D569" t="s">
        <v>30</v>
      </c>
      <c r="E569" t="s">
        <v>31</v>
      </c>
      <c r="F569" t="s">
        <v>2451</v>
      </c>
      <c r="G569" t="s">
        <v>2452</v>
      </c>
      <c r="H569" t="s">
        <v>9756</v>
      </c>
      <c r="I569" t="s">
        <v>2453</v>
      </c>
      <c r="J569" t="s">
        <v>2901</v>
      </c>
      <c r="K569" t="s">
        <v>93</v>
      </c>
      <c r="L569" t="s">
        <v>94</v>
      </c>
      <c r="M569" t="s">
        <v>99</v>
      </c>
      <c r="N569" t="s">
        <v>44</v>
      </c>
      <c r="O569" t="s">
        <v>54</v>
      </c>
      <c r="P569" t="s">
        <v>78</v>
      </c>
      <c r="Q569" t="s">
        <v>2902</v>
      </c>
      <c r="R569" t="s">
        <v>2903</v>
      </c>
      <c r="S569" s="1" t="s">
        <v>11679</v>
      </c>
      <c r="T569" t="s">
        <v>196</v>
      </c>
      <c r="U569" t="s">
        <v>38</v>
      </c>
      <c r="V569" t="s">
        <v>50</v>
      </c>
      <c r="W569" t="s">
        <v>2904</v>
      </c>
      <c r="X569" s="145">
        <v>22632</v>
      </c>
      <c r="Y569" t="s">
        <v>2905</v>
      </c>
      <c r="Z569"/>
      <c r="AA569"/>
      <c r="AB569" t="s">
        <v>39</v>
      </c>
      <c r="AC569" t="s">
        <v>98</v>
      </c>
      <c r="AD569" t="s">
        <v>41</v>
      </c>
      <c r="AE569"/>
    </row>
    <row r="570" spans="1:31" ht="15" x14ac:dyDescent="0.25">
      <c r="A570" s="1" t="s">
        <v>2906</v>
      </c>
      <c r="B570" t="s">
        <v>28</v>
      </c>
      <c r="C570" t="s">
        <v>29</v>
      </c>
      <c r="D570" t="s">
        <v>30</v>
      </c>
      <c r="E570" t="s">
        <v>31</v>
      </c>
      <c r="F570" t="s">
        <v>2451</v>
      </c>
      <c r="G570" t="s">
        <v>2452</v>
      </c>
      <c r="H570" t="s">
        <v>9756</v>
      </c>
      <c r="I570" t="s">
        <v>2453</v>
      </c>
      <c r="J570" t="s">
        <v>2906</v>
      </c>
      <c r="K570" t="s">
        <v>93</v>
      </c>
      <c r="L570" t="s">
        <v>94</v>
      </c>
      <c r="M570" t="s">
        <v>95</v>
      </c>
      <c r="N570" t="s">
        <v>44</v>
      </c>
      <c r="O570" t="s">
        <v>54</v>
      </c>
      <c r="P570" t="s">
        <v>59</v>
      </c>
      <c r="Q570" t="s">
        <v>1060</v>
      </c>
      <c r="R570" t="s">
        <v>750</v>
      </c>
      <c r="S570" s="1" t="s">
        <v>11680</v>
      </c>
      <c r="T570" t="s">
        <v>103</v>
      </c>
      <c r="U570" t="s">
        <v>38</v>
      </c>
      <c r="V570" t="s">
        <v>50</v>
      </c>
      <c r="W570" t="s">
        <v>2907</v>
      </c>
      <c r="X570" s="145">
        <v>19117</v>
      </c>
      <c r="Y570" t="s">
        <v>2908</v>
      </c>
      <c r="Z570"/>
      <c r="AA570"/>
      <c r="AB570" t="s">
        <v>39</v>
      </c>
      <c r="AC570" t="s">
        <v>98</v>
      </c>
      <c r="AD570" t="s">
        <v>41</v>
      </c>
      <c r="AE570"/>
    </row>
    <row r="571" spans="1:31" ht="15" x14ac:dyDescent="0.25">
      <c r="A571" s="1" t="s">
        <v>2909</v>
      </c>
      <c r="B571" t="s">
        <v>28</v>
      </c>
      <c r="C571" t="s">
        <v>29</v>
      </c>
      <c r="D571" t="s">
        <v>30</v>
      </c>
      <c r="E571" t="s">
        <v>31</v>
      </c>
      <c r="F571" t="s">
        <v>2451</v>
      </c>
      <c r="G571" t="s">
        <v>2452</v>
      </c>
      <c r="H571" t="s">
        <v>9756</v>
      </c>
      <c r="I571" t="s">
        <v>2453</v>
      </c>
      <c r="J571" t="s">
        <v>2909</v>
      </c>
      <c r="K571" t="s">
        <v>93</v>
      </c>
      <c r="L571" t="s">
        <v>94</v>
      </c>
      <c r="M571" t="s">
        <v>95</v>
      </c>
      <c r="N571" t="s">
        <v>44</v>
      </c>
      <c r="O571" t="s">
        <v>259</v>
      </c>
      <c r="P571" t="s">
        <v>110</v>
      </c>
      <c r="Q571" t="s">
        <v>177</v>
      </c>
      <c r="R571" t="s">
        <v>543</v>
      </c>
      <c r="S571" s="1" t="s">
        <v>11681</v>
      </c>
      <c r="T571" t="s">
        <v>105</v>
      </c>
      <c r="U571" t="s">
        <v>38</v>
      </c>
      <c r="V571" t="s">
        <v>50</v>
      </c>
      <c r="W571" t="s">
        <v>2910</v>
      </c>
      <c r="X571" s="145">
        <v>23581</v>
      </c>
      <c r="Y571" t="s">
        <v>2911</v>
      </c>
      <c r="Z571"/>
      <c r="AA571"/>
      <c r="AB571" t="s">
        <v>39</v>
      </c>
      <c r="AC571" t="s">
        <v>98</v>
      </c>
      <c r="AD571" t="s">
        <v>41</v>
      </c>
      <c r="AE571"/>
    </row>
    <row r="572" spans="1:31" ht="15" x14ac:dyDescent="0.25">
      <c r="A572" s="1" t="s">
        <v>2912</v>
      </c>
      <c r="B572" t="s">
        <v>28</v>
      </c>
      <c r="C572" t="s">
        <v>29</v>
      </c>
      <c r="D572" t="s">
        <v>30</v>
      </c>
      <c r="E572" t="s">
        <v>31</v>
      </c>
      <c r="F572" t="s">
        <v>2451</v>
      </c>
      <c r="G572" t="s">
        <v>2452</v>
      </c>
      <c r="H572" t="s">
        <v>9756</v>
      </c>
      <c r="I572" t="s">
        <v>2453</v>
      </c>
      <c r="J572" t="s">
        <v>2912</v>
      </c>
      <c r="K572" t="s">
        <v>93</v>
      </c>
      <c r="L572" t="s">
        <v>94</v>
      </c>
      <c r="M572" t="s">
        <v>95</v>
      </c>
      <c r="N572" t="s">
        <v>44</v>
      </c>
      <c r="O572" t="s">
        <v>54</v>
      </c>
      <c r="P572" t="s">
        <v>79</v>
      </c>
      <c r="Q572" t="s">
        <v>110</v>
      </c>
      <c r="R572" t="s">
        <v>421</v>
      </c>
      <c r="S572" s="1" t="s">
        <v>11682</v>
      </c>
      <c r="T572" t="s">
        <v>180</v>
      </c>
      <c r="U572" t="s">
        <v>38</v>
      </c>
      <c r="V572" t="s">
        <v>50</v>
      </c>
      <c r="W572" t="s">
        <v>2913</v>
      </c>
      <c r="X572" s="145">
        <v>21200</v>
      </c>
      <c r="Y572" t="s">
        <v>2914</v>
      </c>
      <c r="Z572"/>
      <c r="AA572"/>
      <c r="AB572" t="s">
        <v>39</v>
      </c>
      <c r="AC572" t="s">
        <v>98</v>
      </c>
      <c r="AD572" t="s">
        <v>41</v>
      </c>
      <c r="AE572"/>
    </row>
    <row r="573" spans="1:31" ht="15" x14ac:dyDescent="0.25">
      <c r="A573" s="1" t="s">
        <v>2918</v>
      </c>
      <c r="B573" t="s">
        <v>28</v>
      </c>
      <c r="C573" t="s">
        <v>29</v>
      </c>
      <c r="D573" t="s">
        <v>30</v>
      </c>
      <c r="E573" t="s">
        <v>31</v>
      </c>
      <c r="F573" t="s">
        <v>2915</v>
      </c>
      <c r="G573" t="s">
        <v>2916</v>
      </c>
      <c r="H573" t="s">
        <v>9756</v>
      </c>
      <c r="I573" t="s">
        <v>2917</v>
      </c>
      <c r="J573" t="s">
        <v>2918</v>
      </c>
      <c r="K573" t="s">
        <v>32</v>
      </c>
      <c r="L573" t="s">
        <v>33</v>
      </c>
      <c r="M573" t="s">
        <v>734</v>
      </c>
      <c r="N573" t="s">
        <v>35</v>
      </c>
      <c r="O573" t="s">
        <v>2919</v>
      </c>
      <c r="P573" t="s">
        <v>78</v>
      </c>
      <c r="Q573" t="s">
        <v>2006</v>
      </c>
      <c r="R573" t="s">
        <v>2920</v>
      </c>
      <c r="S573" s="1" t="s">
        <v>11683</v>
      </c>
      <c r="T573" t="s">
        <v>48</v>
      </c>
      <c r="U573" t="s">
        <v>38</v>
      </c>
      <c r="V573" t="s">
        <v>108</v>
      </c>
      <c r="W573" t="s">
        <v>2921</v>
      </c>
      <c r="X573" s="145">
        <v>27087</v>
      </c>
      <c r="Y573" t="s">
        <v>2922</v>
      </c>
      <c r="Z573" s="145">
        <v>42064</v>
      </c>
      <c r="AA573" s="145">
        <v>43159</v>
      </c>
      <c r="AB573" t="s">
        <v>39</v>
      </c>
      <c r="AC573" t="s">
        <v>40</v>
      </c>
      <c r="AD573" t="s">
        <v>41</v>
      </c>
      <c r="AE573"/>
    </row>
    <row r="574" spans="1:31" ht="15" x14ac:dyDescent="0.25">
      <c r="A574" s="1" t="s">
        <v>2923</v>
      </c>
      <c r="B574" t="s">
        <v>28</v>
      </c>
      <c r="C574" t="s">
        <v>29</v>
      </c>
      <c r="D574" t="s">
        <v>30</v>
      </c>
      <c r="E574" t="s">
        <v>31</v>
      </c>
      <c r="F574" t="s">
        <v>2915</v>
      </c>
      <c r="G574" t="s">
        <v>2916</v>
      </c>
      <c r="H574" t="s">
        <v>9756</v>
      </c>
      <c r="I574" t="s">
        <v>2917</v>
      </c>
      <c r="J574" t="s">
        <v>2923</v>
      </c>
      <c r="K574" t="s">
        <v>32</v>
      </c>
      <c r="L574" t="s">
        <v>33</v>
      </c>
      <c r="M574" t="s">
        <v>34</v>
      </c>
      <c r="N574" t="s">
        <v>35</v>
      </c>
      <c r="O574" t="s">
        <v>11103</v>
      </c>
      <c r="P574" t="s">
        <v>769</v>
      </c>
      <c r="Q574" t="s">
        <v>770</v>
      </c>
      <c r="R574" t="s">
        <v>2924</v>
      </c>
      <c r="S574" s="1" t="s">
        <v>11684</v>
      </c>
      <c r="T574" t="s">
        <v>37</v>
      </c>
      <c r="U574" t="s">
        <v>38</v>
      </c>
      <c r="V574" t="s">
        <v>11105</v>
      </c>
      <c r="W574" t="s">
        <v>2925</v>
      </c>
      <c r="X574" s="145">
        <v>20342</v>
      </c>
      <c r="Y574" t="s">
        <v>2926</v>
      </c>
      <c r="Z574" s="145">
        <v>43374</v>
      </c>
      <c r="AA574" s="145">
        <v>44834</v>
      </c>
      <c r="AB574" t="s">
        <v>39</v>
      </c>
      <c r="AC574" t="s">
        <v>40</v>
      </c>
      <c r="AD574" t="s">
        <v>41</v>
      </c>
      <c r="AE574"/>
    </row>
    <row r="575" spans="1:31" ht="15" x14ac:dyDescent="0.25">
      <c r="A575" s="1" t="s">
        <v>2927</v>
      </c>
      <c r="B575" t="s">
        <v>28</v>
      </c>
      <c r="C575" t="s">
        <v>29</v>
      </c>
      <c r="D575" t="s">
        <v>30</v>
      </c>
      <c r="E575" t="s">
        <v>31</v>
      </c>
      <c r="F575" t="s">
        <v>2915</v>
      </c>
      <c r="G575" t="s">
        <v>2916</v>
      </c>
      <c r="H575" t="s">
        <v>9756</v>
      </c>
      <c r="I575" t="s">
        <v>2917</v>
      </c>
      <c r="J575" t="s">
        <v>2927</v>
      </c>
      <c r="K575" t="s">
        <v>32</v>
      </c>
      <c r="L575" t="s">
        <v>33</v>
      </c>
      <c r="M575" t="s">
        <v>734</v>
      </c>
      <c r="N575" t="s">
        <v>35</v>
      </c>
      <c r="O575" t="s">
        <v>2928</v>
      </c>
      <c r="P575" t="s">
        <v>382</v>
      </c>
      <c r="Q575" t="s">
        <v>79</v>
      </c>
      <c r="R575" t="s">
        <v>825</v>
      </c>
      <c r="S575" s="1" t="s">
        <v>11685</v>
      </c>
      <c r="T575" t="s">
        <v>61</v>
      </c>
      <c r="U575" t="s">
        <v>38</v>
      </c>
      <c r="V575" t="s">
        <v>108</v>
      </c>
      <c r="W575" t="s">
        <v>2929</v>
      </c>
      <c r="X575" s="145">
        <v>28615</v>
      </c>
      <c r="Y575" t="s">
        <v>2930</v>
      </c>
      <c r="Z575" s="145">
        <v>42064</v>
      </c>
      <c r="AA575" s="145">
        <v>43159</v>
      </c>
      <c r="AB575" t="s">
        <v>39</v>
      </c>
      <c r="AC575" t="s">
        <v>40</v>
      </c>
      <c r="AD575" t="s">
        <v>41</v>
      </c>
      <c r="AE575"/>
    </row>
    <row r="576" spans="1:31" ht="15" x14ac:dyDescent="0.25">
      <c r="A576" s="1" t="s">
        <v>2931</v>
      </c>
      <c r="B576" t="s">
        <v>28</v>
      </c>
      <c r="C576" t="s">
        <v>29</v>
      </c>
      <c r="D576" t="s">
        <v>30</v>
      </c>
      <c r="E576" t="s">
        <v>31</v>
      </c>
      <c r="F576" t="s">
        <v>2915</v>
      </c>
      <c r="G576" t="s">
        <v>2916</v>
      </c>
      <c r="H576" t="s">
        <v>9756</v>
      </c>
      <c r="I576" t="s">
        <v>2917</v>
      </c>
      <c r="J576" t="s">
        <v>2931</v>
      </c>
      <c r="K576" t="s">
        <v>32</v>
      </c>
      <c r="L576" t="s">
        <v>1239</v>
      </c>
      <c r="M576" t="s">
        <v>1240</v>
      </c>
      <c r="N576" t="s">
        <v>44</v>
      </c>
      <c r="O576" t="s">
        <v>54</v>
      </c>
      <c r="P576" t="s">
        <v>306</v>
      </c>
      <c r="Q576" t="s">
        <v>136</v>
      </c>
      <c r="R576" t="s">
        <v>2932</v>
      </c>
      <c r="S576" s="1" t="s">
        <v>11686</v>
      </c>
      <c r="T576" t="s">
        <v>37</v>
      </c>
      <c r="U576" t="s">
        <v>38</v>
      </c>
      <c r="V576" t="s">
        <v>311</v>
      </c>
      <c r="W576" t="s">
        <v>2933</v>
      </c>
      <c r="X576" s="145">
        <v>22475</v>
      </c>
      <c r="Y576" t="s">
        <v>2934</v>
      </c>
      <c r="Z576" s="145">
        <v>43405</v>
      </c>
      <c r="AA576" s="145">
        <v>43434</v>
      </c>
      <c r="AB576" t="s">
        <v>39</v>
      </c>
      <c r="AC576" t="s">
        <v>40</v>
      </c>
      <c r="AD576" t="s">
        <v>41</v>
      </c>
      <c r="AE576"/>
    </row>
    <row r="577" spans="1:31" ht="15" x14ac:dyDescent="0.25">
      <c r="A577" s="1" t="s">
        <v>2931</v>
      </c>
      <c r="B577" t="s">
        <v>28</v>
      </c>
      <c r="C577" t="s">
        <v>29</v>
      </c>
      <c r="D577" t="s">
        <v>30</v>
      </c>
      <c r="E577" t="s">
        <v>31</v>
      </c>
      <c r="F577" t="s">
        <v>2915</v>
      </c>
      <c r="G577" t="s">
        <v>2916</v>
      </c>
      <c r="H577" t="s">
        <v>9756</v>
      </c>
      <c r="I577" t="s">
        <v>2917</v>
      </c>
      <c r="J577" t="s">
        <v>2931</v>
      </c>
      <c r="K577" t="s">
        <v>32</v>
      </c>
      <c r="L577" t="s">
        <v>1239</v>
      </c>
      <c r="M577" t="s">
        <v>1240</v>
      </c>
      <c r="N577" t="s">
        <v>724</v>
      </c>
      <c r="O577" t="s">
        <v>11687</v>
      </c>
      <c r="P577" t="s">
        <v>224</v>
      </c>
      <c r="Q577" t="s">
        <v>766</v>
      </c>
      <c r="R577" t="s">
        <v>2944</v>
      </c>
      <c r="S577" s="1" t="s">
        <v>11688</v>
      </c>
      <c r="T577" t="s">
        <v>37</v>
      </c>
      <c r="U577" t="s">
        <v>38</v>
      </c>
      <c r="V577" t="s">
        <v>50</v>
      </c>
      <c r="W577" t="s">
        <v>2945</v>
      </c>
      <c r="X577" s="145">
        <v>24210</v>
      </c>
      <c r="Y577" t="s">
        <v>2946</v>
      </c>
      <c r="Z577" s="145">
        <v>43405</v>
      </c>
      <c r="AA577" s="145">
        <v>43434</v>
      </c>
      <c r="AB577" t="s">
        <v>310</v>
      </c>
      <c r="AC577" t="s">
        <v>40</v>
      </c>
      <c r="AD577" t="s">
        <v>41</v>
      </c>
      <c r="AE577"/>
    </row>
    <row r="578" spans="1:31" ht="15" x14ac:dyDescent="0.25">
      <c r="A578" s="1" t="s">
        <v>2935</v>
      </c>
      <c r="B578" t="s">
        <v>28</v>
      </c>
      <c r="C578" t="s">
        <v>29</v>
      </c>
      <c r="D578" t="s">
        <v>30</v>
      </c>
      <c r="E578" t="s">
        <v>31</v>
      </c>
      <c r="F578" t="s">
        <v>2915</v>
      </c>
      <c r="G578" t="s">
        <v>2916</v>
      </c>
      <c r="H578" t="s">
        <v>9756</v>
      </c>
      <c r="I578" t="s">
        <v>2917</v>
      </c>
      <c r="J578" t="s">
        <v>2935</v>
      </c>
      <c r="K578" t="s">
        <v>32</v>
      </c>
      <c r="L578" t="s">
        <v>1239</v>
      </c>
      <c r="M578" t="s">
        <v>1790</v>
      </c>
      <c r="N578" t="s">
        <v>44</v>
      </c>
      <c r="O578" t="s">
        <v>54</v>
      </c>
      <c r="P578" t="s">
        <v>235</v>
      </c>
      <c r="Q578" t="s">
        <v>406</v>
      </c>
      <c r="R578" t="s">
        <v>2936</v>
      </c>
      <c r="S578" s="1" t="s">
        <v>11689</v>
      </c>
      <c r="T578" t="s">
        <v>61</v>
      </c>
      <c r="U578" t="s">
        <v>38</v>
      </c>
      <c r="V578" t="s">
        <v>50</v>
      </c>
      <c r="W578" t="s">
        <v>2937</v>
      </c>
      <c r="X578" s="145">
        <v>20686</v>
      </c>
      <c r="Y578" t="s">
        <v>2938</v>
      </c>
      <c r="Z578"/>
      <c r="AA578"/>
      <c r="AB578" t="s">
        <v>39</v>
      </c>
      <c r="AC578" t="s">
        <v>40</v>
      </c>
      <c r="AD578" t="s">
        <v>41</v>
      </c>
      <c r="AE578"/>
    </row>
    <row r="579" spans="1:31" ht="15" x14ac:dyDescent="0.25">
      <c r="A579" s="1" t="s">
        <v>2939</v>
      </c>
      <c r="B579" t="s">
        <v>28</v>
      </c>
      <c r="C579" t="s">
        <v>29</v>
      </c>
      <c r="D579" t="s">
        <v>30</v>
      </c>
      <c r="E579" t="s">
        <v>31</v>
      </c>
      <c r="F579" t="s">
        <v>2915</v>
      </c>
      <c r="G579" t="s">
        <v>2916</v>
      </c>
      <c r="H579" t="s">
        <v>9756</v>
      </c>
      <c r="I579" t="s">
        <v>2917</v>
      </c>
      <c r="J579" t="s">
        <v>2939</v>
      </c>
      <c r="K579" t="s">
        <v>32</v>
      </c>
      <c r="L579" t="s">
        <v>1239</v>
      </c>
      <c r="M579" t="s">
        <v>1790</v>
      </c>
      <c r="N579" t="s">
        <v>44</v>
      </c>
      <c r="O579" t="s">
        <v>54</v>
      </c>
      <c r="P579" t="s">
        <v>340</v>
      </c>
      <c r="Q579" t="s">
        <v>197</v>
      </c>
      <c r="R579" t="s">
        <v>966</v>
      </c>
      <c r="S579" s="1" t="s">
        <v>11690</v>
      </c>
      <c r="T579" t="s">
        <v>325</v>
      </c>
      <c r="U579" t="s">
        <v>38</v>
      </c>
      <c r="V579" t="s">
        <v>311</v>
      </c>
      <c r="W579" t="s">
        <v>2940</v>
      </c>
      <c r="X579" s="145">
        <v>21425</v>
      </c>
      <c r="Y579" t="s">
        <v>2941</v>
      </c>
      <c r="Z579" s="145">
        <v>43332</v>
      </c>
      <c r="AA579" s="145">
        <v>43364</v>
      </c>
      <c r="AB579" t="s">
        <v>39</v>
      </c>
      <c r="AC579" t="s">
        <v>40</v>
      </c>
      <c r="AD579" t="s">
        <v>41</v>
      </c>
      <c r="AE579"/>
    </row>
    <row r="580" spans="1:31" ht="15" x14ac:dyDescent="0.25">
      <c r="A580" s="1" t="s">
        <v>2939</v>
      </c>
      <c r="B580" t="s">
        <v>28</v>
      </c>
      <c r="C580" t="s">
        <v>29</v>
      </c>
      <c r="D580" t="s">
        <v>30</v>
      </c>
      <c r="E580" t="s">
        <v>31</v>
      </c>
      <c r="F580" t="s">
        <v>2915</v>
      </c>
      <c r="G580" t="s">
        <v>2916</v>
      </c>
      <c r="H580" t="s">
        <v>9756</v>
      </c>
      <c r="I580" t="s">
        <v>2917</v>
      </c>
      <c r="J580" t="s">
        <v>2939</v>
      </c>
      <c r="K580" t="s">
        <v>32</v>
      </c>
      <c r="L580" t="s">
        <v>1239</v>
      </c>
      <c r="M580" t="s">
        <v>1790</v>
      </c>
      <c r="N580" t="s">
        <v>724</v>
      </c>
      <c r="O580" t="s">
        <v>9913</v>
      </c>
      <c r="P580" t="s">
        <v>319</v>
      </c>
      <c r="Q580" t="s">
        <v>783</v>
      </c>
      <c r="R580" t="s">
        <v>3085</v>
      </c>
      <c r="S580" s="1" t="s">
        <v>11691</v>
      </c>
      <c r="T580" t="s">
        <v>61</v>
      </c>
      <c r="U580" t="s">
        <v>38</v>
      </c>
      <c r="V580" t="s">
        <v>50</v>
      </c>
      <c r="W580" t="s">
        <v>3086</v>
      </c>
      <c r="X580" s="145">
        <v>21471</v>
      </c>
      <c r="Y580" t="s">
        <v>3087</v>
      </c>
      <c r="Z580" s="145">
        <v>43332</v>
      </c>
      <c r="AA580" s="145">
        <v>43364</v>
      </c>
      <c r="AB580" t="s">
        <v>310</v>
      </c>
      <c r="AC580" t="s">
        <v>40</v>
      </c>
      <c r="AD580" t="s">
        <v>41</v>
      </c>
      <c r="AE580"/>
    </row>
    <row r="581" spans="1:31" ht="15" x14ac:dyDescent="0.25">
      <c r="A581" s="1" t="s">
        <v>2942</v>
      </c>
      <c r="B581" t="s">
        <v>28</v>
      </c>
      <c r="C581" t="s">
        <v>29</v>
      </c>
      <c r="D581" t="s">
        <v>30</v>
      </c>
      <c r="E581" t="s">
        <v>31</v>
      </c>
      <c r="F581" t="s">
        <v>2915</v>
      </c>
      <c r="G581" t="s">
        <v>2916</v>
      </c>
      <c r="H581" t="s">
        <v>9756</v>
      </c>
      <c r="I581" t="s">
        <v>2917</v>
      </c>
      <c r="J581" t="s">
        <v>2942</v>
      </c>
      <c r="K581" t="s">
        <v>32</v>
      </c>
      <c r="L581" t="s">
        <v>1239</v>
      </c>
      <c r="M581" t="s">
        <v>43</v>
      </c>
      <c r="N581" t="s">
        <v>724</v>
      </c>
      <c r="O581" t="s">
        <v>2943</v>
      </c>
      <c r="P581" t="s">
        <v>2668</v>
      </c>
      <c r="Q581" t="s">
        <v>348</v>
      </c>
      <c r="R581" t="s">
        <v>3089</v>
      </c>
      <c r="S581" s="1" t="s">
        <v>11692</v>
      </c>
      <c r="T581" t="s">
        <v>61</v>
      </c>
      <c r="U581" t="s">
        <v>38</v>
      </c>
      <c r="V581" t="s">
        <v>50</v>
      </c>
      <c r="W581" t="s">
        <v>3090</v>
      </c>
      <c r="X581" s="145">
        <v>26798</v>
      </c>
      <c r="Y581" t="s">
        <v>3091</v>
      </c>
      <c r="Z581" s="145">
        <v>43181</v>
      </c>
      <c r="AA581" s="145">
        <v>43465</v>
      </c>
      <c r="AB581" t="s">
        <v>310</v>
      </c>
      <c r="AC581" t="s">
        <v>40</v>
      </c>
      <c r="AD581" t="s">
        <v>41</v>
      </c>
      <c r="AE581"/>
    </row>
    <row r="582" spans="1:31" ht="15" x14ac:dyDescent="0.25">
      <c r="A582" s="1" t="s">
        <v>2942</v>
      </c>
      <c r="B582" t="s">
        <v>28</v>
      </c>
      <c r="C582" t="s">
        <v>29</v>
      </c>
      <c r="D582" t="s">
        <v>30</v>
      </c>
      <c r="E582" t="s">
        <v>31</v>
      </c>
      <c r="F582" t="s">
        <v>2915</v>
      </c>
      <c r="G582" t="s">
        <v>2916</v>
      </c>
      <c r="H582" t="s">
        <v>9756</v>
      </c>
      <c r="I582" t="s">
        <v>2917</v>
      </c>
      <c r="J582" t="s">
        <v>2942</v>
      </c>
      <c r="K582" t="s">
        <v>32</v>
      </c>
      <c r="L582" t="s">
        <v>1239</v>
      </c>
      <c r="M582" t="s">
        <v>1790</v>
      </c>
      <c r="N582" t="s">
        <v>44</v>
      </c>
      <c r="O582" t="s">
        <v>54</v>
      </c>
      <c r="P582" t="s">
        <v>2947</v>
      </c>
      <c r="Q582" t="s">
        <v>78</v>
      </c>
      <c r="R582" t="s">
        <v>566</v>
      </c>
      <c r="S582" s="1" t="s">
        <v>11693</v>
      </c>
      <c r="T582" t="s">
        <v>325</v>
      </c>
      <c r="U582" t="s">
        <v>38</v>
      </c>
      <c r="V582" t="s">
        <v>840</v>
      </c>
      <c r="W582" t="s">
        <v>2948</v>
      </c>
      <c r="X582" s="145">
        <v>22563</v>
      </c>
      <c r="Y582" t="s">
        <v>2949</v>
      </c>
      <c r="Z582" s="145">
        <v>43101</v>
      </c>
      <c r="AA582" s="145">
        <v>43465</v>
      </c>
      <c r="AB582" t="s">
        <v>39</v>
      </c>
      <c r="AC582" t="s">
        <v>40</v>
      </c>
      <c r="AD582" t="s">
        <v>41</v>
      </c>
      <c r="AE582"/>
    </row>
    <row r="583" spans="1:31" ht="15" x14ac:dyDescent="0.25">
      <c r="A583" s="1" t="s">
        <v>2950</v>
      </c>
      <c r="B583" t="s">
        <v>28</v>
      </c>
      <c r="C583" t="s">
        <v>29</v>
      </c>
      <c r="D583" t="s">
        <v>30</v>
      </c>
      <c r="E583" t="s">
        <v>31</v>
      </c>
      <c r="F583" t="s">
        <v>2915</v>
      </c>
      <c r="G583" t="s">
        <v>2916</v>
      </c>
      <c r="H583" t="s">
        <v>9756</v>
      </c>
      <c r="I583" t="s">
        <v>2917</v>
      </c>
      <c r="J583" t="s">
        <v>2950</v>
      </c>
      <c r="K583" t="s">
        <v>32</v>
      </c>
      <c r="L583" t="s">
        <v>1239</v>
      </c>
      <c r="M583" t="s">
        <v>1790</v>
      </c>
      <c r="N583" t="s">
        <v>724</v>
      </c>
      <c r="O583" t="s">
        <v>9914</v>
      </c>
      <c r="P583" t="s">
        <v>953</v>
      </c>
      <c r="Q583" t="s">
        <v>142</v>
      </c>
      <c r="R583" t="s">
        <v>391</v>
      </c>
      <c r="S583" s="1" t="s">
        <v>11694</v>
      </c>
      <c r="T583" t="s">
        <v>37</v>
      </c>
      <c r="U583" t="s">
        <v>38</v>
      </c>
      <c r="V583" t="s">
        <v>50</v>
      </c>
      <c r="W583" t="s">
        <v>3060</v>
      </c>
      <c r="X583" s="145">
        <v>23744</v>
      </c>
      <c r="Y583" t="s">
        <v>3061</v>
      </c>
      <c r="Z583" s="145">
        <v>43241</v>
      </c>
      <c r="AA583" s="145">
        <v>43273</v>
      </c>
      <c r="AB583" t="s">
        <v>310</v>
      </c>
      <c r="AC583" t="s">
        <v>40</v>
      </c>
      <c r="AD583" t="s">
        <v>41</v>
      </c>
      <c r="AE583"/>
    </row>
    <row r="584" spans="1:31" ht="15" x14ac:dyDescent="0.25">
      <c r="A584" s="1" t="s">
        <v>2950</v>
      </c>
      <c r="B584" t="s">
        <v>28</v>
      </c>
      <c r="C584" t="s">
        <v>29</v>
      </c>
      <c r="D584" t="s">
        <v>30</v>
      </c>
      <c r="E584" t="s">
        <v>31</v>
      </c>
      <c r="F584" t="s">
        <v>2915</v>
      </c>
      <c r="G584" t="s">
        <v>2916</v>
      </c>
      <c r="H584" t="s">
        <v>9756</v>
      </c>
      <c r="I584" t="s">
        <v>2917</v>
      </c>
      <c r="J584" t="s">
        <v>2950</v>
      </c>
      <c r="K584" t="s">
        <v>32</v>
      </c>
      <c r="L584" t="s">
        <v>1239</v>
      </c>
      <c r="M584" t="s">
        <v>1790</v>
      </c>
      <c r="N584" t="s">
        <v>44</v>
      </c>
      <c r="O584" t="s">
        <v>54</v>
      </c>
      <c r="P584" t="s">
        <v>1085</v>
      </c>
      <c r="Q584" t="s">
        <v>2951</v>
      </c>
      <c r="R584" t="s">
        <v>2952</v>
      </c>
      <c r="S584" s="1" t="s">
        <v>11695</v>
      </c>
      <c r="T584" t="s">
        <v>37</v>
      </c>
      <c r="U584" t="s">
        <v>38</v>
      </c>
      <c r="V584" t="s">
        <v>311</v>
      </c>
      <c r="W584" t="s">
        <v>2953</v>
      </c>
      <c r="X584" s="145">
        <v>24414</v>
      </c>
      <c r="Y584" t="s">
        <v>2954</v>
      </c>
      <c r="Z584" s="145">
        <v>43241</v>
      </c>
      <c r="AA584" s="145">
        <v>43273</v>
      </c>
      <c r="AB584" t="s">
        <v>39</v>
      </c>
      <c r="AC584" t="s">
        <v>40</v>
      </c>
      <c r="AD584" t="s">
        <v>41</v>
      </c>
      <c r="AE584"/>
    </row>
    <row r="585" spans="1:31" ht="15" x14ac:dyDescent="0.25">
      <c r="A585" s="1" t="s">
        <v>2955</v>
      </c>
      <c r="B585" t="s">
        <v>28</v>
      </c>
      <c r="C585" t="s">
        <v>29</v>
      </c>
      <c r="D585" t="s">
        <v>30</v>
      </c>
      <c r="E585" t="s">
        <v>31</v>
      </c>
      <c r="F585" t="s">
        <v>2915</v>
      </c>
      <c r="G585" t="s">
        <v>2916</v>
      </c>
      <c r="H585" t="s">
        <v>9756</v>
      </c>
      <c r="I585" t="s">
        <v>2917</v>
      </c>
      <c r="J585" t="s">
        <v>2955</v>
      </c>
      <c r="K585" t="s">
        <v>32</v>
      </c>
      <c r="L585" t="s">
        <v>1239</v>
      </c>
      <c r="M585" t="s">
        <v>1360</v>
      </c>
      <c r="N585" t="s">
        <v>44</v>
      </c>
      <c r="O585" t="s">
        <v>54</v>
      </c>
      <c r="P585" t="s">
        <v>1052</v>
      </c>
      <c r="Q585" t="s">
        <v>248</v>
      </c>
      <c r="R585" t="s">
        <v>2956</v>
      </c>
      <c r="S585" s="1" t="s">
        <v>11696</v>
      </c>
      <c r="T585" t="s">
        <v>48</v>
      </c>
      <c r="U585" t="s">
        <v>38</v>
      </c>
      <c r="V585" t="s">
        <v>50</v>
      </c>
      <c r="W585" t="s">
        <v>2957</v>
      </c>
      <c r="X585" s="145">
        <v>20205</v>
      </c>
      <c r="Y585" t="s">
        <v>2958</v>
      </c>
      <c r="Z585"/>
      <c r="AA585"/>
      <c r="AB585" t="s">
        <v>39</v>
      </c>
      <c r="AC585" t="s">
        <v>40</v>
      </c>
      <c r="AD585" t="s">
        <v>41</v>
      </c>
      <c r="AE585"/>
    </row>
    <row r="586" spans="1:31" ht="15" x14ac:dyDescent="0.25">
      <c r="A586" s="1" t="s">
        <v>2959</v>
      </c>
      <c r="B586" t="s">
        <v>28</v>
      </c>
      <c r="C586" t="s">
        <v>29</v>
      </c>
      <c r="D586" t="s">
        <v>30</v>
      </c>
      <c r="E586" t="s">
        <v>31</v>
      </c>
      <c r="F586" t="s">
        <v>2915</v>
      </c>
      <c r="G586" t="s">
        <v>2916</v>
      </c>
      <c r="H586" t="s">
        <v>9756</v>
      </c>
      <c r="I586" t="s">
        <v>2917</v>
      </c>
      <c r="J586" t="s">
        <v>2959</v>
      </c>
      <c r="K586" t="s">
        <v>32</v>
      </c>
      <c r="L586" t="s">
        <v>1239</v>
      </c>
      <c r="M586" t="s">
        <v>1240</v>
      </c>
      <c r="N586" t="s">
        <v>724</v>
      </c>
      <c r="O586" t="s">
        <v>2960</v>
      </c>
      <c r="P586" t="s">
        <v>110</v>
      </c>
      <c r="Q586" t="s">
        <v>2961</v>
      </c>
      <c r="R586" t="s">
        <v>2962</v>
      </c>
      <c r="S586" s="1" t="s">
        <v>11697</v>
      </c>
      <c r="T586" t="s">
        <v>53</v>
      </c>
      <c r="U586" t="s">
        <v>38</v>
      </c>
      <c r="V586" t="s">
        <v>50</v>
      </c>
      <c r="W586" t="s">
        <v>2963</v>
      </c>
      <c r="X586" s="145">
        <v>25220</v>
      </c>
      <c r="Y586" t="s">
        <v>2964</v>
      </c>
      <c r="Z586" s="145">
        <v>43160</v>
      </c>
      <c r="AA586" s="145">
        <v>43465</v>
      </c>
      <c r="AB586" t="s">
        <v>39</v>
      </c>
      <c r="AC586" t="s">
        <v>40</v>
      </c>
      <c r="AD586" t="s">
        <v>41</v>
      </c>
      <c r="AE586"/>
    </row>
    <row r="587" spans="1:31" ht="15" x14ac:dyDescent="0.25">
      <c r="A587" s="1" t="s">
        <v>2965</v>
      </c>
      <c r="B587" t="s">
        <v>28</v>
      </c>
      <c r="C587" t="s">
        <v>29</v>
      </c>
      <c r="D587" t="s">
        <v>30</v>
      </c>
      <c r="E587" t="s">
        <v>31</v>
      </c>
      <c r="F587" t="s">
        <v>2915</v>
      </c>
      <c r="G587" t="s">
        <v>2916</v>
      </c>
      <c r="H587" t="s">
        <v>9756</v>
      </c>
      <c r="I587" t="s">
        <v>2917</v>
      </c>
      <c r="J587" t="s">
        <v>2965</v>
      </c>
      <c r="K587" t="s">
        <v>32</v>
      </c>
      <c r="L587" t="s">
        <v>1239</v>
      </c>
      <c r="M587" t="s">
        <v>1360</v>
      </c>
      <c r="N587" t="s">
        <v>724</v>
      </c>
      <c r="O587" t="s">
        <v>2966</v>
      </c>
      <c r="P587" t="s">
        <v>230</v>
      </c>
      <c r="Q587" t="s">
        <v>340</v>
      </c>
      <c r="R587" t="s">
        <v>374</v>
      </c>
      <c r="S587" s="1" t="s">
        <v>11698</v>
      </c>
      <c r="T587" t="s">
        <v>61</v>
      </c>
      <c r="U587" t="s">
        <v>38</v>
      </c>
      <c r="V587" t="s">
        <v>50</v>
      </c>
      <c r="W587" t="s">
        <v>3020</v>
      </c>
      <c r="X587" s="145">
        <v>23400</v>
      </c>
      <c r="Y587" t="s">
        <v>3021</v>
      </c>
      <c r="Z587" s="145">
        <v>43333</v>
      </c>
      <c r="AA587" s="145">
        <v>43465</v>
      </c>
      <c r="AB587" t="s">
        <v>39</v>
      </c>
      <c r="AC587" t="s">
        <v>40</v>
      </c>
      <c r="AD587" t="s">
        <v>41</v>
      </c>
      <c r="AE587"/>
    </row>
    <row r="588" spans="1:31" ht="15" x14ac:dyDescent="0.25">
      <c r="A588" s="1" t="s">
        <v>2970</v>
      </c>
      <c r="B588" t="s">
        <v>28</v>
      </c>
      <c r="C588" t="s">
        <v>29</v>
      </c>
      <c r="D588" t="s">
        <v>30</v>
      </c>
      <c r="E588" t="s">
        <v>31</v>
      </c>
      <c r="F588" t="s">
        <v>2915</v>
      </c>
      <c r="G588" t="s">
        <v>2916</v>
      </c>
      <c r="H588" t="s">
        <v>9756</v>
      </c>
      <c r="I588" t="s">
        <v>2917</v>
      </c>
      <c r="J588" t="s">
        <v>2970</v>
      </c>
      <c r="K588" t="s">
        <v>32</v>
      </c>
      <c r="L588" t="s">
        <v>1239</v>
      </c>
      <c r="M588" t="s">
        <v>1240</v>
      </c>
      <c r="N588" t="s">
        <v>724</v>
      </c>
      <c r="O588" t="s">
        <v>312</v>
      </c>
      <c r="P588" t="s">
        <v>77</v>
      </c>
      <c r="Q588" t="s">
        <v>608</v>
      </c>
      <c r="R588" t="s">
        <v>3169</v>
      </c>
      <c r="S588" s="1" t="s">
        <v>11699</v>
      </c>
      <c r="T588" t="s">
        <v>48</v>
      </c>
      <c r="U588" t="s">
        <v>38</v>
      </c>
      <c r="V588" t="s">
        <v>50</v>
      </c>
      <c r="W588" t="s">
        <v>3170</v>
      </c>
      <c r="X588" s="145">
        <v>21337</v>
      </c>
      <c r="Y588" t="s">
        <v>3171</v>
      </c>
      <c r="Z588" s="145">
        <v>43346</v>
      </c>
      <c r="AA588" s="145">
        <v>43465</v>
      </c>
      <c r="AB588" t="s">
        <v>39</v>
      </c>
      <c r="AC588" t="s">
        <v>40</v>
      </c>
      <c r="AD588" t="s">
        <v>41</v>
      </c>
      <c r="AE588"/>
    </row>
    <row r="589" spans="1:31" ht="15" x14ac:dyDescent="0.25">
      <c r="A589" s="1" t="s">
        <v>2974</v>
      </c>
      <c r="B589" t="s">
        <v>28</v>
      </c>
      <c r="C589" t="s">
        <v>29</v>
      </c>
      <c r="D589" t="s">
        <v>30</v>
      </c>
      <c r="E589" t="s">
        <v>31</v>
      </c>
      <c r="F589" t="s">
        <v>2915</v>
      </c>
      <c r="G589" t="s">
        <v>2916</v>
      </c>
      <c r="H589" t="s">
        <v>9756</v>
      </c>
      <c r="I589" t="s">
        <v>2917</v>
      </c>
      <c r="J589" t="s">
        <v>2974</v>
      </c>
      <c r="K589" t="s">
        <v>32</v>
      </c>
      <c r="L589" t="s">
        <v>32</v>
      </c>
      <c r="M589" t="s">
        <v>43</v>
      </c>
      <c r="N589" t="s">
        <v>44</v>
      </c>
      <c r="O589" t="s">
        <v>2975</v>
      </c>
      <c r="P589" t="s">
        <v>59</v>
      </c>
      <c r="Q589" t="s">
        <v>223</v>
      </c>
      <c r="R589" t="s">
        <v>2976</v>
      </c>
      <c r="S589" s="1" t="s">
        <v>11700</v>
      </c>
      <c r="T589" t="s">
        <v>66</v>
      </c>
      <c r="U589" t="s">
        <v>49</v>
      </c>
      <c r="V589" t="s">
        <v>50</v>
      </c>
      <c r="W589" t="s">
        <v>2977</v>
      </c>
      <c r="X589" s="145">
        <v>26709</v>
      </c>
      <c r="Y589" t="s">
        <v>2978</v>
      </c>
      <c r="Z589"/>
      <c r="AA589"/>
      <c r="AB589" t="s">
        <v>39</v>
      </c>
      <c r="AC589" t="s">
        <v>40</v>
      </c>
      <c r="AD589" t="s">
        <v>41</v>
      </c>
      <c r="AE589"/>
    </row>
    <row r="590" spans="1:31" ht="15" x14ac:dyDescent="0.25">
      <c r="A590" s="1" t="s">
        <v>2979</v>
      </c>
      <c r="B590" t="s">
        <v>28</v>
      </c>
      <c r="C590" t="s">
        <v>29</v>
      </c>
      <c r="D590" t="s">
        <v>30</v>
      </c>
      <c r="E590" t="s">
        <v>31</v>
      </c>
      <c r="F590" t="s">
        <v>2915</v>
      </c>
      <c r="G590" t="s">
        <v>2916</v>
      </c>
      <c r="H590" t="s">
        <v>9756</v>
      </c>
      <c r="I590" t="s">
        <v>2917</v>
      </c>
      <c r="J590" t="s">
        <v>2979</v>
      </c>
      <c r="K590" t="s">
        <v>32</v>
      </c>
      <c r="L590" t="s">
        <v>32</v>
      </c>
      <c r="M590" t="s">
        <v>43</v>
      </c>
      <c r="N590" t="s">
        <v>63</v>
      </c>
      <c r="O590" t="s">
        <v>9915</v>
      </c>
      <c r="P590" t="s">
        <v>78</v>
      </c>
      <c r="Q590" t="s">
        <v>850</v>
      </c>
      <c r="R590" t="s">
        <v>3177</v>
      </c>
      <c r="S590" s="1" t="s">
        <v>11701</v>
      </c>
      <c r="T590" t="s">
        <v>66</v>
      </c>
      <c r="U590" t="s">
        <v>49</v>
      </c>
      <c r="V590" t="s">
        <v>50</v>
      </c>
      <c r="W590" t="s">
        <v>3178</v>
      </c>
      <c r="X590" s="145">
        <v>30940</v>
      </c>
      <c r="Y590" t="s">
        <v>3179</v>
      </c>
      <c r="Z590" s="145">
        <v>43332</v>
      </c>
      <c r="AA590" s="145">
        <v>43377</v>
      </c>
      <c r="AB590" t="s">
        <v>310</v>
      </c>
      <c r="AC590" t="s">
        <v>68</v>
      </c>
      <c r="AD590" t="s">
        <v>41</v>
      </c>
      <c r="AE590"/>
    </row>
    <row r="591" spans="1:31" ht="15" x14ac:dyDescent="0.25">
      <c r="A591" s="1" t="s">
        <v>2979</v>
      </c>
      <c r="B591" t="s">
        <v>28</v>
      </c>
      <c r="C591" t="s">
        <v>29</v>
      </c>
      <c r="D591" t="s">
        <v>30</v>
      </c>
      <c r="E591" t="s">
        <v>31</v>
      </c>
      <c r="F591" t="s">
        <v>2915</v>
      </c>
      <c r="G591" t="s">
        <v>2916</v>
      </c>
      <c r="H591" t="s">
        <v>9756</v>
      </c>
      <c r="I591" t="s">
        <v>2917</v>
      </c>
      <c r="J591" t="s">
        <v>2979</v>
      </c>
      <c r="K591" t="s">
        <v>32</v>
      </c>
      <c r="L591" t="s">
        <v>32</v>
      </c>
      <c r="M591" t="s">
        <v>43</v>
      </c>
      <c r="N591" t="s">
        <v>44</v>
      </c>
      <c r="O591" t="s">
        <v>2980</v>
      </c>
      <c r="P591" t="s">
        <v>36</v>
      </c>
      <c r="Q591" t="s">
        <v>77</v>
      </c>
      <c r="R591" t="s">
        <v>2981</v>
      </c>
      <c r="S591" s="1" t="s">
        <v>11702</v>
      </c>
      <c r="T591" t="s">
        <v>48</v>
      </c>
      <c r="U591" t="s">
        <v>49</v>
      </c>
      <c r="V591" t="s">
        <v>311</v>
      </c>
      <c r="W591" t="s">
        <v>2982</v>
      </c>
      <c r="X591" s="145">
        <v>23917</v>
      </c>
      <c r="Y591" t="s">
        <v>2983</v>
      </c>
      <c r="Z591" s="145">
        <v>43332</v>
      </c>
      <c r="AA591" s="145">
        <v>43377</v>
      </c>
      <c r="AB591" t="s">
        <v>39</v>
      </c>
      <c r="AC591" t="s">
        <v>40</v>
      </c>
      <c r="AD591" t="s">
        <v>41</v>
      </c>
      <c r="AE591"/>
    </row>
    <row r="592" spans="1:31" ht="15" x14ac:dyDescent="0.25">
      <c r="A592" s="1" t="s">
        <v>2984</v>
      </c>
      <c r="B592" t="s">
        <v>28</v>
      </c>
      <c r="C592" t="s">
        <v>29</v>
      </c>
      <c r="D592" t="s">
        <v>30</v>
      </c>
      <c r="E592" t="s">
        <v>31</v>
      </c>
      <c r="F592" t="s">
        <v>2915</v>
      </c>
      <c r="G592" t="s">
        <v>2916</v>
      </c>
      <c r="H592" t="s">
        <v>9756</v>
      </c>
      <c r="I592" t="s">
        <v>2917</v>
      </c>
      <c r="J592" t="s">
        <v>2984</v>
      </c>
      <c r="K592" t="s">
        <v>32</v>
      </c>
      <c r="L592" t="s">
        <v>32</v>
      </c>
      <c r="M592" t="s">
        <v>43</v>
      </c>
      <c r="N592" t="s">
        <v>44</v>
      </c>
      <c r="O592" t="s">
        <v>2985</v>
      </c>
      <c r="P592" t="s">
        <v>709</v>
      </c>
      <c r="Q592" t="s">
        <v>497</v>
      </c>
      <c r="R592" t="s">
        <v>1002</v>
      </c>
      <c r="S592" s="1" t="s">
        <v>11703</v>
      </c>
      <c r="T592" t="s">
        <v>53</v>
      </c>
      <c r="U592" t="s">
        <v>49</v>
      </c>
      <c r="V592" t="s">
        <v>50</v>
      </c>
      <c r="W592" t="s">
        <v>2986</v>
      </c>
      <c r="X592" s="145">
        <v>21666</v>
      </c>
      <c r="Y592" t="s">
        <v>2987</v>
      </c>
      <c r="Z592"/>
      <c r="AA592"/>
      <c r="AB592" t="s">
        <v>39</v>
      </c>
      <c r="AC592" t="s">
        <v>40</v>
      </c>
      <c r="AD592" t="s">
        <v>41</v>
      </c>
      <c r="AE592"/>
    </row>
    <row r="593" spans="1:31" ht="15" x14ac:dyDescent="0.25">
      <c r="A593" s="1" t="s">
        <v>2988</v>
      </c>
      <c r="B593" t="s">
        <v>28</v>
      </c>
      <c r="C593" t="s">
        <v>29</v>
      </c>
      <c r="D593" t="s">
        <v>30</v>
      </c>
      <c r="E593" t="s">
        <v>31</v>
      </c>
      <c r="F593" t="s">
        <v>2915</v>
      </c>
      <c r="G593" t="s">
        <v>2916</v>
      </c>
      <c r="H593" t="s">
        <v>9756</v>
      </c>
      <c r="I593" t="s">
        <v>2917</v>
      </c>
      <c r="J593" t="s">
        <v>2988</v>
      </c>
      <c r="K593" t="s">
        <v>32</v>
      </c>
      <c r="L593" t="s">
        <v>32</v>
      </c>
      <c r="M593" t="s">
        <v>43</v>
      </c>
      <c r="N593" t="s">
        <v>44</v>
      </c>
      <c r="O593" t="s">
        <v>2989</v>
      </c>
      <c r="P593" t="s">
        <v>502</v>
      </c>
      <c r="Q593" t="s">
        <v>178</v>
      </c>
      <c r="R593" t="s">
        <v>669</v>
      </c>
      <c r="S593" s="1" t="s">
        <v>11704</v>
      </c>
      <c r="T593" t="s">
        <v>61</v>
      </c>
      <c r="U593" t="s">
        <v>49</v>
      </c>
      <c r="V593" t="s">
        <v>50</v>
      </c>
      <c r="W593" t="s">
        <v>2990</v>
      </c>
      <c r="X593" s="145">
        <v>26445</v>
      </c>
      <c r="Y593" t="s">
        <v>2991</v>
      </c>
      <c r="Z593"/>
      <c r="AA593"/>
      <c r="AB593" t="s">
        <v>39</v>
      </c>
      <c r="AC593" t="s">
        <v>40</v>
      </c>
      <c r="AD593" t="s">
        <v>41</v>
      </c>
      <c r="AE593"/>
    </row>
    <row r="594" spans="1:31" ht="15" x14ac:dyDescent="0.25">
      <c r="A594" s="1" t="s">
        <v>2992</v>
      </c>
      <c r="B594" t="s">
        <v>28</v>
      </c>
      <c r="C594" t="s">
        <v>29</v>
      </c>
      <c r="D594" t="s">
        <v>30</v>
      </c>
      <c r="E594" t="s">
        <v>31</v>
      </c>
      <c r="F594" t="s">
        <v>2915</v>
      </c>
      <c r="G594" t="s">
        <v>2916</v>
      </c>
      <c r="H594" t="s">
        <v>9756</v>
      </c>
      <c r="I594" t="s">
        <v>2917</v>
      </c>
      <c r="J594" t="s">
        <v>2992</v>
      </c>
      <c r="K594" t="s">
        <v>32</v>
      </c>
      <c r="L594" t="s">
        <v>32</v>
      </c>
      <c r="M594" t="s">
        <v>43</v>
      </c>
      <c r="N594" t="s">
        <v>44</v>
      </c>
      <c r="O594" t="s">
        <v>54</v>
      </c>
      <c r="P594" t="s">
        <v>368</v>
      </c>
      <c r="Q594" t="s">
        <v>565</v>
      </c>
      <c r="R594" t="s">
        <v>2971</v>
      </c>
      <c r="S594" s="1" t="s">
        <v>11705</v>
      </c>
      <c r="T594" t="s">
        <v>61</v>
      </c>
      <c r="U594" t="s">
        <v>49</v>
      </c>
      <c r="V594" t="s">
        <v>311</v>
      </c>
      <c r="W594" t="s">
        <v>2972</v>
      </c>
      <c r="X594" s="145">
        <v>22107</v>
      </c>
      <c r="Y594" t="s">
        <v>2973</v>
      </c>
      <c r="Z594" s="145">
        <v>43346</v>
      </c>
      <c r="AA594" s="145">
        <v>43376</v>
      </c>
      <c r="AB594" t="s">
        <v>39</v>
      </c>
      <c r="AC594" t="s">
        <v>40</v>
      </c>
      <c r="AD594" t="s">
        <v>41</v>
      </c>
      <c r="AE594"/>
    </row>
    <row r="595" spans="1:31" ht="15" x14ac:dyDescent="0.25">
      <c r="A595" s="1" t="s">
        <v>2992</v>
      </c>
      <c r="B595" t="s">
        <v>28</v>
      </c>
      <c r="C595" t="s">
        <v>29</v>
      </c>
      <c r="D595" t="s">
        <v>30</v>
      </c>
      <c r="E595" t="s">
        <v>31</v>
      </c>
      <c r="F595" t="s">
        <v>2915</v>
      </c>
      <c r="G595" t="s">
        <v>2916</v>
      </c>
      <c r="H595" t="s">
        <v>9756</v>
      </c>
      <c r="I595" t="s">
        <v>2917</v>
      </c>
      <c r="J595" t="s">
        <v>2992</v>
      </c>
      <c r="K595" t="s">
        <v>32</v>
      </c>
      <c r="L595" t="s">
        <v>32</v>
      </c>
      <c r="M595" t="s">
        <v>43</v>
      </c>
      <c r="N595" t="s">
        <v>63</v>
      </c>
      <c r="O595" t="s">
        <v>11706</v>
      </c>
      <c r="P595" t="s">
        <v>11707</v>
      </c>
      <c r="Q595" t="s">
        <v>519</v>
      </c>
      <c r="R595" t="s">
        <v>11708</v>
      </c>
      <c r="S595" s="1" t="s">
        <v>11709</v>
      </c>
      <c r="T595" t="s">
        <v>66</v>
      </c>
      <c r="U595" t="s">
        <v>49</v>
      </c>
      <c r="V595" t="s">
        <v>50</v>
      </c>
      <c r="W595" t="s">
        <v>11710</v>
      </c>
      <c r="X595" s="145">
        <v>30988</v>
      </c>
      <c r="Y595" t="s">
        <v>11711</v>
      </c>
      <c r="Z595" s="145">
        <v>43346</v>
      </c>
      <c r="AA595" s="145">
        <v>43376</v>
      </c>
      <c r="AB595" t="s">
        <v>310</v>
      </c>
      <c r="AC595" t="s">
        <v>68</v>
      </c>
      <c r="AD595" t="s">
        <v>41</v>
      </c>
      <c r="AE595"/>
    </row>
    <row r="596" spans="1:31" ht="15" x14ac:dyDescent="0.25">
      <c r="A596" s="1" t="s">
        <v>2993</v>
      </c>
      <c r="B596" t="s">
        <v>28</v>
      </c>
      <c r="C596" t="s">
        <v>29</v>
      </c>
      <c r="D596" t="s">
        <v>30</v>
      </c>
      <c r="E596" t="s">
        <v>31</v>
      </c>
      <c r="F596" t="s">
        <v>2915</v>
      </c>
      <c r="G596" t="s">
        <v>2916</v>
      </c>
      <c r="H596" t="s">
        <v>9756</v>
      </c>
      <c r="I596" t="s">
        <v>2917</v>
      </c>
      <c r="J596" t="s">
        <v>2993</v>
      </c>
      <c r="K596" t="s">
        <v>32</v>
      </c>
      <c r="L596" t="s">
        <v>32</v>
      </c>
      <c r="M596" t="s">
        <v>43</v>
      </c>
      <c r="N596" t="s">
        <v>44</v>
      </c>
      <c r="O596" t="s">
        <v>54</v>
      </c>
      <c r="P596" t="s">
        <v>296</v>
      </c>
      <c r="Q596" t="s">
        <v>2994</v>
      </c>
      <c r="R596" t="s">
        <v>2995</v>
      </c>
      <c r="S596" s="1" t="s">
        <v>11712</v>
      </c>
      <c r="T596" t="s">
        <v>48</v>
      </c>
      <c r="U596" t="s">
        <v>49</v>
      </c>
      <c r="V596" t="s">
        <v>50</v>
      </c>
      <c r="W596" t="s">
        <v>2996</v>
      </c>
      <c r="X596" s="145">
        <v>24826</v>
      </c>
      <c r="Y596" t="s">
        <v>2997</v>
      </c>
      <c r="Z596"/>
      <c r="AA596"/>
      <c r="AB596" t="s">
        <v>39</v>
      </c>
      <c r="AC596" t="s">
        <v>40</v>
      </c>
      <c r="AD596" t="s">
        <v>41</v>
      </c>
      <c r="AE596"/>
    </row>
    <row r="597" spans="1:31" ht="15" x14ac:dyDescent="0.25">
      <c r="A597" s="1" t="s">
        <v>2998</v>
      </c>
      <c r="B597" t="s">
        <v>28</v>
      </c>
      <c r="C597" t="s">
        <v>29</v>
      </c>
      <c r="D597" t="s">
        <v>30</v>
      </c>
      <c r="E597" t="s">
        <v>31</v>
      </c>
      <c r="F597" t="s">
        <v>2915</v>
      </c>
      <c r="G597" t="s">
        <v>2916</v>
      </c>
      <c r="H597" t="s">
        <v>9756</v>
      </c>
      <c r="I597" t="s">
        <v>2917</v>
      </c>
      <c r="J597" t="s">
        <v>2998</v>
      </c>
      <c r="K597" t="s">
        <v>32</v>
      </c>
      <c r="L597" t="s">
        <v>32</v>
      </c>
      <c r="M597" t="s">
        <v>43</v>
      </c>
      <c r="N597" t="s">
        <v>44</v>
      </c>
      <c r="O597" t="s">
        <v>2999</v>
      </c>
      <c r="P597" t="s">
        <v>407</v>
      </c>
      <c r="Q597" t="s">
        <v>3000</v>
      </c>
      <c r="R597" t="s">
        <v>3001</v>
      </c>
      <c r="S597" s="1" t="s">
        <v>11713</v>
      </c>
      <c r="T597" t="s">
        <v>53</v>
      </c>
      <c r="U597" t="s">
        <v>49</v>
      </c>
      <c r="V597" t="s">
        <v>50</v>
      </c>
      <c r="W597" t="s">
        <v>3002</v>
      </c>
      <c r="X597" s="145">
        <v>24336</v>
      </c>
      <c r="Y597" t="s">
        <v>3003</v>
      </c>
      <c r="Z597" s="145">
        <v>41948</v>
      </c>
      <c r="AA597"/>
      <c r="AB597" t="s">
        <v>39</v>
      </c>
      <c r="AC597" t="s">
        <v>40</v>
      </c>
      <c r="AD597" t="s">
        <v>41</v>
      </c>
      <c r="AE597"/>
    </row>
    <row r="598" spans="1:31" ht="15" x14ac:dyDescent="0.25">
      <c r="A598" s="1" t="s">
        <v>3004</v>
      </c>
      <c r="B598" t="s">
        <v>28</v>
      </c>
      <c r="C598" t="s">
        <v>29</v>
      </c>
      <c r="D598" t="s">
        <v>30</v>
      </c>
      <c r="E598" t="s">
        <v>31</v>
      </c>
      <c r="F598" t="s">
        <v>2915</v>
      </c>
      <c r="G598" t="s">
        <v>2916</v>
      </c>
      <c r="H598" t="s">
        <v>9756</v>
      </c>
      <c r="I598" t="s">
        <v>2917</v>
      </c>
      <c r="J598" t="s">
        <v>3004</v>
      </c>
      <c r="K598" t="s">
        <v>32</v>
      </c>
      <c r="L598" t="s">
        <v>32</v>
      </c>
      <c r="M598" t="s">
        <v>43</v>
      </c>
      <c r="N598" t="s">
        <v>63</v>
      </c>
      <c r="O598" t="s">
        <v>3005</v>
      </c>
      <c r="P598" t="s">
        <v>143</v>
      </c>
      <c r="Q598" t="s">
        <v>137</v>
      </c>
      <c r="R598" t="s">
        <v>9916</v>
      </c>
      <c r="S598" s="1" t="s">
        <v>11714</v>
      </c>
      <c r="T598" t="s">
        <v>66</v>
      </c>
      <c r="U598" t="s">
        <v>49</v>
      </c>
      <c r="V598" t="s">
        <v>166</v>
      </c>
      <c r="W598" t="s">
        <v>9917</v>
      </c>
      <c r="X598" s="145">
        <v>31486</v>
      </c>
      <c r="Y598" t="s">
        <v>9918</v>
      </c>
      <c r="Z598" s="145">
        <v>43160</v>
      </c>
      <c r="AA598" s="145">
        <v>43465</v>
      </c>
      <c r="AB598" t="s">
        <v>39</v>
      </c>
      <c r="AC598" t="s">
        <v>68</v>
      </c>
      <c r="AD598" t="s">
        <v>41</v>
      </c>
      <c r="AE598"/>
    </row>
    <row r="599" spans="1:31" ht="15" x14ac:dyDescent="0.25">
      <c r="A599" s="1" t="s">
        <v>3006</v>
      </c>
      <c r="B599" t="s">
        <v>28</v>
      </c>
      <c r="C599" t="s">
        <v>29</v>
      </c>
      <c r="D599" t="s">
        <v>30</v>
      </c>
      <c r="E599" t="s">
        <v>31</v>
      </c>
      <c r="F599" t="s">
        <v>2915</v>
      </c>
      <c r="G599" t="s">
        <v>2916</v>
      </c>
      <c r="H599" t="s">
        <v>9756</v>
      </c>
      <c r="I599" t="s">
        <v>2917</v>
      </c>
      <c r="J599" t="s">
        <v>3006</v>
      </c>
      <c r="K599" t="s">
        <v>32</v>
      </c>
      <c r="L599" t="s">
        <v>32</v>
      </c>
      <c r="M599" t="s">
        <v>43</v>
      </c>
      <c r="N599" t="s">
        <v>44</v>
      </c>
      <c r="O599" t="s">
        <v>3007</v>
      </c>
      <c r="P599" t="s">
        <v>882</v>
      </c>
      <c r="Q599" t="s">
        <v>81</v>
      </c>
      <c r="R599" t="s">
        <v>3008</v>
      </c>
      <c r="S599" s="1" t="s">
        <v>11715</v>
      </c>
      <c r="T599" t="s">
        <v>37</v>
      </c>
      <c r="U599" t="s">
        <v>49</v>
      </c>
      <c r="V599" t="s">
        <v>50</v>
      </c>
      <c r="W599" t="s">
        <v>3009</v>
      </c>
      <c r="X599" s="145">
        <v>23435</v>
      </c>
      <c r="Y599" t="s">
        <v>3010</v>
      </c>
      <c r="Z599"/>
      <c r="AA599"/>
      <c r="AB599" t="s">
        <v>39</v>
      </c>
      <c r="AC599" t="s">
        <v>40</v>
      </c>
      <c r="AD599" t="s">
        <v>41</v>
      </c>
      <c r="AE599"/>
    </row>
    <row r="600" spans="1:31" ht="15" x14ac:dyDescent="0.25">
      <c r="A600" s="1" t="s">
        <v>3011</v>
      </c>
      <c r="B600" t="s">
        <v>28</v>
      </c>
      <c r="C600" t="s">
        <v>29</v>
      </c>
      <c r="D600" t="s">
        <v>30</v>
      </c>
      <c r="E600" t="s">
        <v>31</v>
      </c>
      <c r="F600" t="s">
        <v>2915</v>
      </c>
      <c r="G600" t="s">
        <v>2916</v>
      </c>
      <c r="H600" t="s">
        <v>9756</v>
      </c>
      <c r="I600" t="s">
        <v>2917</v>
      </c>
      <c r="J600" t="s">
        <v>3011</v>
      </c>
      <c r="K600" t="s">
        <v>32</v>
      </c>
      <c r="L600" t="s">
        <v>32</v>
      </c>
      <c r="M600" t="s">
        <v>43</v>
      </c>
      <c r="N600" t="s">
        <v>44</v>
      </c>
      <c r="O600" t="s">
        <v>54</v>
      </c>
      <c r="P600" t="s">
        <v>200</v>
      </c>
      <c r="Q600" t="s">
        <v>78</v>
      </c>
      <c r="R600" t="s">
        <v>3012</v>
      </c>
      <c r="S600" s="1" t="s">
        <v>11716</v>
      </c>
      <c r="T600" t="s">
        <v>48</v>
      </c>
      <c r="U600" t="s">
        <v>49</v>
      </c>
      <c r="V600" t="s">
        <v>50</v>
      </c>
      <c r="W600" t="s">
        <v>3013</v>
      </c>
      <c r="X600" s="145">
        <v>23729</v>
      </c>
      <c r="Y600" t="s">
        <v>3014</v>
      </c>
      <c r="Z600"/>
      <c r="AA600"/>
      <c r="AB600" t="s">
        <v>39</v>
      </c>
      <c r="AC600" t="s">
        <v>40</v>
      </c>
      <c r="AD600" t="s">
        <v>41</v>
      </c>
      <c r="AE600"/>
    </row>
    <row r="601" spans="1:31" ht="15" x14ac:dyDescent="0.25">
      <c r="A601" s="1" t="s">
        <v>3015</v>
      </c>
      <c r="B601" t="s">
        <v>28</v>
      </c>
      <c r="C601" t="s">
        <v>29</v>
      </c>
      <c r="D601" t="s">
        <v>30</v>
      </c>
      <c r="E601" t="s">
        <v>31</v>
      </c>
      <c r="F601" t="s">
        <v>2915</v>
      </c>
      <c r="G601" t="s">
        <v>2916</v>
      </c>
      <c r="H601" t="s">
        <v>9756</v>
      </c>
      <c r="I601" t="s">
        <v>2917</v>
      </c>
      <c r="J601" t="s">
        <v>3015</v>
      </c>
      <c r="K601" t="s">
        <v>32</v>
      </c>
      <c r="L601" t="s">
        <v>32</v>
      </c>
      <c r="M601" t="s">
        <v>43</v>
      </c>
      <c r="N601" t="s">
        <v>44</v>
      </c>
      <c r="O601" t="s">
        <v>54</v>
      </c>
      <c r="P601" t="s">
        <v>152</v>
      </c>
      <c r="Q601" t="s">
        <v>142</v>
      </c>
      <c r="R601" t="s">
        <v>3016</v>
      </c>
      <c r="S601" s="1" t="s">
        <v>11717</v>
      </c>
      <c r="T601" t="s">
        <v>37</v>
      </c>
      <c r="U601" t="s">
        <v>49</v>
      </c>
      <c r="V601" t="s">
        <v>311</v>
      </c>
      <c r="W601" t="s">
        <v>3017</v>
      </c>
      <c r="X601" s="145">
        <v>23761</v>
      </c>
      <c r="Y601" t="s">
        <v>3018</v>
      </c>
      <c r="Z601" s="145">
        <v>43405</v>
      </c>
      <c r="AA601" s="145">
        <v>43465</v>
      </c>
      <c r="AB601" t="s">
        <v>39</v>
      </c>
      <c r="AC601" t="s">
        <v>40</v>
      </c>
      <c r="AD601" t="s">
        <v>41</v>
      </c>
      <c r="AE601"/>
    </row>
    <row r="602" spans="1:31" ht="15" x14ac:dyDescent="0.25">
      <c r="A602" s="1" t="s">
        <v>3015</v>
      </c>
      <c r="B602" t="s">
        <v>28</v>
      </c>
      <c r="C602" t="s">
        <v>29</v>
      </c>
      <c r="D602" t="s">
        <v>30</v>
      </c>
      <c r="E602" t="s">
        <v>31</v>
      </c>
      <c r="F602" t="s">
        <v>2915</v>
      </c>
      <c r="G602" t="s">
        <v>2916</v>
      </c>
      <c r="H602" t="s">
        <v>9756</v>
      </c>
      <c r="I602" t="s">
        <v>2917</v>
      </c>
      <c r="J602" t="s">
        <v>3015</v>
      </c>
      <c r="K602" t="s">
        <v>32</v>
      </c>
      <c r="L602" t="s">
        <v>32</v>
      </c>
      <c r="M602" t="s">
        <v>43</v>
      </c>
      <c r="N602" t="s">
        <v>63</v>
      </c>
      <c r="O602" t="s">
        <v>11718</v>
      </c>
      <c r="P602" t="s">
        <v>257</v>
      </c>
      <c r="Q602" t="s">
        <v>237</v>
      </c>
      <c r="R602" t="s">
        <v>9919</v>
      </c>
      <c r="S602" s="1" t="s">
        <v>11719</v>
      </c>
      <c r="T602" t="s">
        <v>66</v>
      </c>
      <c r="U602" t="s">
        <v>49</v>
      </c>
      <c r="V602" t="s">
        <v>50</v>
      </c>
      <c r="W602" t="s">
        <v>9920</v>
      </c>
      <c r="X602" s="145">
        <v>26786</v>
      </c>
      <c r="Y602" t="s">
        <v>9921</v>
      </c>
      <c r="Z602" s="145">
        <v>43405</v>
      </c>
      <c r="AA602" s="145">
        <v>43465</v>
      </c>
      <c r="AB602" t="s">
        <v>310</v>
      </c>
      <c r="AC602" t="s">
        <v>68</v>
      </c>
      <c r="AD602" t="s">
        <v>41</v>
      </c>
      <c r="AE602"/>
    </row>
    <row r="603" spans="1:31" ht="15" x14ac:dyDescent="0.25">
      <c r="A603" s="1" t="s">
        <v>3019</v>
      </c>
      <c r="B603" t="s">
        <v>28</v>
      </c>
      <c r="C603" t="s">
        <v>29</v>
      </c>
      <c r="D603" t="s">
        <v>30</v>
      </c>
      <c r="E603" t="s">
        <v>31</v>
      </c>
      <c r="F603" t="s">
        <v>2915</v>
      </c>
      <c r="G603" t="s">
        <v>2916</v>
      </c>
      <c r="H603" t="s">
        <v>9756</v>
      </c>
      <c r="I603" t="s">
        <v>2917</v>
      </c>
      <c r="J603" t="s">
        <v>3019</v>
      </c>
      <c r="K603" t="s">
        <v>32</v>
      </c>
      <c r="L603" t="s">
        <v>32</v>
      </c>
      <c r="M603" t="s">
        <v>43</v>
      </c>
      <c r="N603" t="s">
        <v>44</v>
      </c>
      <c r="O603" t="s">
        <v>54</v>
      </c>
      <c r="P603" t="s">
        <v>230</v>
      </c>
      <c r="Q603" t="s">
        <v>340</v>
      </c>
      <c r="R603" t="s">
        <v>374</v>
      </c>
      <c r="S603" s="1" t="s">
        <v>11698</v>
      </c>
      <c r="T603" t="s">
        <v>61</v>
      </c>
      <c r="U603" t="s">
        <v>49</v>
      </c>
      <c r="V603" t="s">
        <v>840</v>
      </c>
      <c r="W603" t="s">
        <v>3020</v>
      </c>
      <c r="X603" s="145">
        <v>23400</v>
      </c>
      <c r="Y603" t="s">
        <v>3021</v>
      </c>
      <c r="Z603" s="145">
        <v>43333</v>
      </c>
      <c r="AA603" s="145">
        <v>43465</v>
      </c>
      <c r="AB603" t="s">
        <v>39</v>
      </c>
      <c r="AC603" t="s">
        <v>40</v>
      </c>
      <c r="AD603" t="s">
        <v>41</v>
      </c>
      <c r="AE603"/>
    </row>
    <row r="604" spans="1:31" ht="15" x14ac:dyDescent="0.25">
      <c r="A604" s="1" t="s">
        <v>3019</v>
      </c>
      <c r="B604" t="s">
        <v>28</v>
      </c>
      <c r="C604" t="s">
        <v>29</v>
      </c>
      <c r="D604" t="s">
        <v>30</v>
      </c>
      <c r="E604" t="s">
        <v>31</v>
      </c>
      <c r="F604" t="s">
        <v>2915</v>
      </c>
      <c r="G604" t="s">
        <v>2916</v>
      </c>
      <c r="H604" t="s">
        <v>9756</v>
      </c>
      <c r="I604" t="s">
        <v>2917</v>
      </c>
      <c r="J604" t="s">
        <v>3019</v>
      </c>
      <c r="K604" t="s">
        <v>32</v>
      </c>
      <c r="L604" t="s">
        <v>32</v>
      </c>
      <c r="M604" t="s">
        <v>43</v>
      </c>
      <c r="N604" t="s">
        <v>63</v>
      </c>
      <c r="O604" t="s">
        <v>11720</v>
      </c>
      <c r="P604" t="s">
        <v>277</v>
      </c>
      <c r="Q604" t="s">
        <v>545</v>
      </c>
      <c r="R604" t="s">
        <v>3056</v>
      </c>
      <c r="S604" s="1" t="s">
        <v>11721</v>
      </c>
      <c r="T604" t="s">
        <v>66</v>
      </c>
      <c r="U604" t="s">
        <v>49</v>
      </c>
      <c r="V604" t="s">
        <v>50</v>
      </c>
      <c r="W604" t="s">
        <v>3057</v>
      </c>
      <c r="X604" s="145">
        <v>25995</v>
      </c>
      <c r="Y604" t="s">
        <v>3058</v>
      </c>
      <c r="Z604" s="145">
        <v>43333</v>
      </c>
      <c r="AA604" s="145">
        <v>43465</v>
      </c>
      <c r="AB604" t="s">
        <v>310</v>
      </c>
      <c r="AC604" t="s">
        <v>68</v>
      </c>
      <c r="AD604" t="s">
        <v>41</v>
      </c>
      <c r="AE604"/>
    </row>
    <row r="605" spans="1:31" ht="15" x14ac:dyDescent="0.25">
      <c r="A605" s="1" t="s">
        <v>3022</v>
      </c>
      <c r="B605" t="s">
        <v>28</v>
      </c>
      <c r="C605" t="s">
        <v>29</v>
      </c>
      <c r="D605" t="s">
        <v>30</v>
      </c>
      <c r="E605" t="s">
        <v>31</v>
      </c>
      <c r="F605" t="s">
        <v>2915</v>
      </c>
      <c r="G605" t="s">
        <v>2916</v>
      </c>
      <c r="H605" t="s">
        <v>9756</v>
      </c>
      <c r="I605" t="s">
        <v>2917</v>
      </c>
      <c r="J605" t="s">
        <v>3022</v>
      </c>
      <c r="K605" t="s">
        <v>32</v>
      </c>
      <c r="L605" t="s">
        <v>32</v>
      </c>
      <c r="M605" t="s">
        <v>43</v>
      </c>
      <c r="N605" t="s">
        <v>44</v>
      </c>
      <c r="O605" t="s">
        <v>54</v>
      </c>
      <c r="P605" t="s">
        <v>224</v>
      </c>
      <c r="Q605" t="s">
        <v>766</v>
      </c>
      <c r="R605" t="s">
        <v>2944</v>
      </c>
      <c r="S605" s="1" t="s">
        <v>11688</v>
      </c>
      <c r="T605" t="s">
        <v>37</v>
      </c>
      <c r="U605" t="s">
        <v>49</v>
      </c>
      <c r="V605" t="s">
        <v>840</v>
      </c>
      <c r="W605" t="s">
        <v>2945</v>
      </c>
      <c r="X605" s="145">
        <v>24210</v>
      </c>
      <c r="Y605" t="s">
        <v>2946</v>
      </c>
      <c r="Z605" s="145">
        <v>43405</v>
      </c>
      <c r="AA605" s="145">
        <v>43434</v>
      </c>
      <c r="AB605" t="s">
        <v>39</v>
      </c>
      <c r="AC605" t="s">
        <v>40</v>
      </c>
      <c r="AD605" t="s">
        <v>41</v>
      </c>
      <c r="AE605"/>
    </row>
    <row r="606" spans="1:31" ht="15" x14ac:dyDescent="0.25">
      <c r="A606" s="1" t="s">
        <v>3022</v>
      </c>
      <c r="B606" t="s">
        <v>28</v>
      </c>
      <c r="C606" t="s">
        <v>29</v>
      </c>
      <c r="D606" t="s">
        <v>30</v>
      </c>
      <c r="E606" t="s">
        <v>31</v>
      </c>
      <c r="F606" t="s">
        <v>2915</v>
      </c>
      <c r="G606" t="s">
        <v>2916</v>
      </c>
      <c r="H606" t="s">
        <v>9756</v>
      </c>
      <c r="I606" t="s">
        <v>2917</v>
      </c>
      <c r="J606" t="s">
        <v>3022</v>
      </c>
      <c r="K606" t="s">
        <v>32</v>
      </c>
      <c r="L606" t="s">
        <v>32</v>
      </c>
      <c r="M606" t="s">
        <v>43</v>
      </c>
      <c r="N606" t="s">
        <v>63</v>
      </c>
      <c r="O606" t="s">
        <v>11722</v>
      </c>
      <c r="P606" t="s">
        <v>191</v>
      </c>
      <c r="Q606" t="s">
        <v>78</v>
      </c>
      <c r="R606" t="s">
        <v>11723</v>
      </c>
      <c r="S606" s="1" t="s">
        <v>11724</v>
      </c>
      <c r="T606" t="s">
        <v>66</v>
      </c>
      <c r="U606" t="s">
        <v>49</v>
      </c>
      <c r="V606" t="s">
        <v>50</v>
      </c>
      <c r="W606" t="s">
        <v>11725</v>
      </c>
      <c r="X606" s="145">
        <v>27523</v>
      </c>
      <c r="Y606" t="s">
        <v>11726</v>
      </c>
      <c r="Z606" s="145">
        <v>43405</v>
      </c>
      <c r="AA606" s="145">
        <v>43434</v>
      </c>
      <c r="AB606" t="s">
        <v>310</v>
      </c>
      <c r="AC606" t="s">
        <v>68</v>
      </c>
      <c r="AD606" t="s">
        <v>41</v>
      </c>
      <c r="AE606"/>
    </row>
    <row r="607" spans="1:31" ht="15" x14ac:dyDescent="0.25">
      <c r="A607" s="1" t="s">
        <v>3023</v>
      </c>
      <c r="B607" t="s">
        <v>28</v>
      </c>
      <c r="C607" t="s">
        <v>29</v>
      </c>
      <c r="D607" t="s">
        <v>30</v>
      </c>
      <c r="E607" t="s">
        <v>31</v>
      </c>
      <c r="F607" t="s">
        <v>2915</v>
      </c>
      <c r="G607" t="s">
        <v>2916</v>
      </c>
      <c r="H607" t="s">
        <v>9756</v>
      </c>
      <c r="I607" t="s">
        <v>2917</v>
      </c>
      <c r="J607" t="s">
        <v>3023</v>
      </c>
      <c r="K607" t="s">
        <v>32</v>
      </c>
      <c r="L607" t="s">
        <v>32</v>
      </c>
      <c r="M607" t="s">
        <v>43</v>
      </c>
      <c r="N607" t="s">
        <v>44</v>
      </c>
      <c r="O607" t="s">
        <v>3024</v>
      </c>
      <c r="P607" t="s">
        <v>327</v>
      </c>
      <c r="Q607" t="s">
        <v>227</v>
      </c>
      <c r="R607" t="s">
        <v>3025</v>
      </c>
      <c r="S607" s="1" t="s">
        <v>11727</v>
      </c>
      <c r="T607" t="s">
        <v>37</v>
      </c>
      <c r="U607" t="s">
        <v>49</v>
      </c>
      <c r="V607" t="s">
        <v>50</v>
      </c>
      <c r="W607" t="s">
        <v>3026</v>
      </c>
      <c r="X607" s="145">
        <v>20486</v>
      </c>
      <c r="Y607" t="s">
        <v>3027</v>
      </c>
      <c r="Z607"/>
      <c r="AA607"/>
      <c r="AB607" t="s">
        <v>39</v>
      </c>
      <c r="AC607" t="s">
        <v>40</v>
      </c>
      <c r="AD607" t="s">
        <v>41</v>
      </c>
      <c r="AE607"/>
    </row>
    <row r="608" spans="1:31" ht="15" x14ac:dyDescent="0.25">
      <c r="A608" s="1" t="s">
        <v>3028</v>
      </c>
      <c r="B608" t="s">
        <v>28</v>
      </c>
      <c r="C608" t="s">
        <v>29</v>
      </c>
      <c r="D608" t="s">
        <v>30</v>
      </c>
      <c r="E608" t="s">
        <v>31</v>
      </c>
      <c r="F608" t="s">
        <v>2915</v>
      </c>
      <c r="G608" t="s">
        <v>2916</v>
      </c>
      <c r="H608" t="s">
        <v>9756</v>
      </c>
      <c r="I608" t="s">
        <v>2917</v>
      </c>
      <c r="J608" t="s">
        <v>3028</v>
      </c>
      <c r="K608" t="s">
        <v>32</v>
      </c>
      <c r="L608" t="s">
        <v>32</v>
      </c>
      <c r="M608" t="s">
        <v>43</v>
      </c>
      <c r="N608" t="s">
        <v>44</v>
      </c>
      <c r="O608" t="s">
        <v>3029</v>
      </c>
      <c r="P608" t="s">
        <v>416</v>
      </c>
      <c r="Q608" t="s">
        <v>156</v>
      </c>
      <c r="R608" t="s">
        <v>3030</v>
      </c>
      <c r="S608" s="1" t="s">
        <v>11728</v>
      </c>
      <c r="T608" t="s">
        <v>48</v>
      </c>
      <c r="U608" t="s">
        <v>49</v>
      </c>
      <c r="V608" t="s">
        <v>50</v>
      </c>
      <c r="W608" t="s">
        <v>3031</v>
      </c>
      <c r="X608" s="145">
        <v>27821</v>
      </c>
      <c r="Y608" t="s">
        <v>3032</v>
      </c>
      <c r="Z608"/>
      <c r="AA608"/>
      <c r="AB608" t="s">
        <v>39</v>
      </c>
      <c r="AC608" t="s">
        <v>40</v>
      </c>
      <c r="AD608" t="s">
        <v>41</v>
      </c>
      <c r="AE608"/>
    </row>
    <row r="609" spans="1:31" ht="15" x14ac:dyDescent="0.25">
      <c r="A609" s="1" t="s">
        <v>3033</v>
      </c>
      <c r="B609" t="s">
        <v>28</v>
      </c>
      <c r="C609" t="s">
        <v>29</v>
      </c>
      <c r="D609" t="s">
        <v>30</v>
      </c>
      <c r="E609" t="s">
        <v>31</v>
      </c>
      <c r="F609" t="s">
        <v>2915</v>
      </c>
      <c r="G609" t="s">
        <v>2916</v>
      </c>
      <c r="H609" t="s">
        <v>9756</v>
      </c>
      <c r="I609" t="s">
        <v>2917</v>
      </c>
      <c r="J609" t="s">
        <v>3033</v>
      </c>
      <c r="K609" t="s">
        <v>32</v>
      </c>
      <c r="L609" t="s">
        <v>32</v>
      </c>
      <c r="M609" t="s">
        <v>43</v>
      </c>
      <c r="N609" t="s">
        <v>63</v>
      </c>
      <c r="O609" t="s">
        <v>3034</v>
      </c>
      <c r="P609" t="s">
        <v>457</v>
      </c>
      <c r="Q609" t="s">
        <v>110</v>
      </c>
      <c r="R609" t="s">
        <v>9922</v>
      </c>
      <c r="S609" s="1" t="s">
        <v>11729</v>
      </c>
      <c r="T609" t="s">
        <v>66</v>
      </c>
      <c r="U609" t="s">
        <v>49</v>
      </c>
      <c r="V609" t="s">
        <v>9860</v>
      </c>
      <c r="W609" t="s">
        <v>9923</v>
      </c>
      <c r="X609" s="145">
        <v>31102</v>
      </c>
      <c r="Y609" t="s">
        <v>9924</v>
      </c>
      <c r="Z609" s="145">
        <v>43160</v>
      </c>
      <c r="AA609" s="145">
        <v>43465</v>
      </c>
      <c r="AB609" t="s">
        <v>39</v>
      </c>
      <c r="AC609" t="s">
        <v>68</v>
      </c>
      <c r="AD609" t="s">
        <v>41</v>
      </c>
      <c r="AE609"/>
    </row>
    <row r="610" spans="1:31" ht="15" x14ac:dyDescent="0.25">
      <c r="A610" s="1" t="s">
        <v>3035</v>
      </c>
      <c r="B610" t="s">
        <v>28</v>
      </c>
      <c r="C610" t="s">
        <v>29</v>
      </c>
      <c r="D610" t="s">
        <v>30</v>
      </c>
      <c r="E610" t="s">
        <v>31</v>
      </c>
      <c r="F610" t="s">
        <v>2915</v>
      </c>
      <c r="G610" t="s">
        <v>2916</v>
      </c>
      <c r="H610" t="s">
        <v>9756</v>
      </c>
      <c r="I610" t="s">
        <v>2917</v>
      </c>
      <c r="J610" t="s">
        <v>3035</v>
      </c>
      <c r="K610" t="s">
        <v>32</v>
      </c>
      <c r="L610" t="s">
        <v>32</v>
      </c>
      <c r="M610" t="s">
        <v>43</v>
      </c>
      <c r="N610" t="s">
        <v>44</v>
      </c>
      <c r="O610" t="s">
        <v>54</v>
      </c>
      <c r="P610" t="s">
        <v>101</v>
      </c>
      <c r="Q610" t="s">
        <v>826</v>
      </c>
      <c r="R610" t="s">
        <v>320</v>
      </c>
      <c r="S610" s="1" t="s">
        <v>11730</v>
      </c>
      <c r="T610" t="s">
        <v>37</v>
      </c>
      <c r="U610" t="s">
        <v>49</v>
      </c>
      <c r="V610" t="s">
        <v>50</v>
      </c>
      <c r="W610" t="s">
        <v>3036</v>
      </c>
      <c r="X610" s="145">
        <v>24642</v>
      </c>
      <c r="Y610" t="s">
        <v>3037</v>
      </c>
      <c r="Z610"/>
      <c r="AA610"/>
      <c r="AB610" t="s">
        <v>39</v>
      </c>
      <c r="AC610" t="s">
        <v>40</v>
      </c>
      <c r="AD610" t="s">
        <v>41</v>
      </c>
      <c r="AE610"/>
    </row>
    <row r="611" spans="1:31" ht="15" x14ac:dyDescent="0.25">
      <c r="A611" s="1" t="s">
        <v>3038</v>
      </c>
      <c r="B611" t="s">
        <v>28</v>
      </c>
      <c r="C611" t="s">
        <v>29</v>
      </c>
      <c r="D611" t="s">
        <v>30</v>
      </c>
      <c r="E611" t="s">
        <v>31</v>
      </c>
      <c r="F611" t="s">
        <v>2915</v>
      </c>
      <c r="G611" t="s">
        <v>2916</v>
      </c>
      <c r="H611" t="s">
        <v>9756</v>
      </c>
      <c r="I611" t="s">
        <v>2917</v>
      </c>
      <c r="J611" t="s">
        <v>3038</v>
      </c>
      <c r="K611" t="s">
        <v>32</v>
      </c>
      <c r="L611" t="s">
        <v>32</v>
      </c>
      <c r="M611" t="s">
        <v>43</v>
      </c>
      <c r="N611" t="s">
        <v>63</v>
      </c>
      <c r="O611" t="s">
        <v>3039</v>
      </c>
      <c r="P611" t="s">
        <v>136</v>
      </c>
      <c r="Q611" t="s">
        <v>314</v>
      </c>
      <c r="R611" t="s">
        <v>3040</v>
      </c>
      <c r="S611" s="1" t="s">
        <v>11731</v>
      </c>
      <c r="T611" t="s">
        <v>66</v>
      </c>
      <c r="U611" t="s">
        <v>49</v>
      </c>
      <c r="V611" t="s">
        <v>50</v>
      </c>
      <c r="W611" t="s">
        <v>3041</v>
      </c>
      <c r="X611" s="145">
        <v>25353</v>
      </c>
      <c r="Y611" t="s">
        <v>3042</v>
      </c>
      <c r="Z611" s="145">
        <v>43160</v>
      </c>
      <c r="AA611" s="145">
        <v>43465</v>
      </c>
      <c r="AB611" t="s">
        <v>39</v>
      </c>
      <c r="AC611" t="s">
        <v>68</v>
      </c>
      <c r="AD611" t="s">
        <v>41</v>
      </c>
      <c r="AE611"/>
    </row>
    <row r="612" spans="1:31" ht="15" x14ac:dyDescent="0.25">
      <c r="A612" s="1" t="s">
        <v>3043</v>
      </c>
      <c r="B612" t="s">
        <v>28</v>
      </c>
      <c r="C612" t="s">
        <v>29</v>
      </c>
      <c r="D612" t="s">
        <v>30</v>
      </c>
      <c r="E612" t="s">
        <v>31</v>
      </c>
      <c r="F612" t="s">
        <v>2915</v>
      </c>
      <c r="G612" t="s">
        <v>2916</v>
      </c>
      <c r="H612" t="s">
        <v>9756</v>
      </c>
      <c r="I612" t="s">
        <v>2917</v>
      </c>
      <c r="J612" t="s">
        <v>3043</v>
      </c>
      <c r="K612" t="s">
        <v>32</v>
      </c>
      <c r="L612" t="s">
        <v>32</v>
      </c>
      <c r="M612" t="s">
        <v>43</v>
      </c>
      <c r="N612" t="s">
        <v>44</v>
      </c>
      <c r="O612" t="s">
        <v>54</v>
      </c>
      <c r="P612" t="s">
        <v>184</v>
      </c>
      <c r="Q612" t="s">
        <v>140</v>
      </c>
      <c r="R612" t="s">
        <v>3044</v>
      </c>
      <c r="S612" s="1" t="s">
        <v>11732</v>
      </c>
      <c r="T612" t="s">
        <v>61</v>
      </c>
      <c r="U612" t="s">
        <v>49</v>
      </c>
      <c r="V612" t="s">
        <v>50</v>
      </c>
      <c r="W612" t="s">
        <v>3045</v>
      </c>
      <c r="X612" s="145">
        <v>24830</v>
      </c>
      <c r="Y612" t="s">
        <v>3046</v>
      </c>
      <c r="Z612"/>
      <c r="AA612"/>
      <c r="AB612" t="s">
        <v>39</v>
      </c>
      <c r="AC612" t="s">
        <v>40</v>
      </c>
      <c r="AD612" t="s">
        <v>41</v>
      </c>
      <c r="AE612"/>
    </row>
    <row r="613" spans="1:31" ht="15" x14ac:dyDescent="0.25">
      <c r="A613" s="1" t="s">
        <v>3047</v>
      </c>
      <c r="B613" t="s">
        <v>28</v>
      </c>
      <c r="C613" t="s">
        <v>29</v>
      </c>
      <c r="D613" t="s">
        <v>30</v>
      </c>
      <c r="E613" t="s">
        <v>31</v>
      </c>
      <c r="F613" t="s">
        <v>2915</v>
      </c>
      <c r="G613" t="s">
        <v>2916</v>
      </c>
      <c r="H613" t="s">
        <v>9756</v>
      </c>
      <c r="I613" t="s">
        <v>2917</v>
      </c>
      <c r="J613" t="s">
        <v>3047</v>
      </c>
      <c r="K613" t="s">
        <v>32</v>
      </c>
      <c r="L613" t="s">
        <v>32</v>
      </c>
      <c r="M613" t="s">
        <v>43</v>
      </c>
      <c r="N613" t="s">
        <v>44</v>
      </c>
      <c r="O613" t="s">
        <v>54</v>
      </c>
      <c r="P613" t="s">
        <v>130</v>
      </c>
      <c r="Q613" t="s">
        <v>741</v>
      </c>
      <c r="R613" t="s">
        <v>3048</v>
      </c>
      <c r="S613" s="1" t="s">
        <v>11733</v>
      </c>
      <c r="T613" t="s">
        <v>61</v>
      </c>
      <c r="U613" t="s">
        <v>49</v>
      </c>
      <c r="V613" t="s">
        <v>50</v>
      </c>
      <c r="W613" t="s">
        <v>3049</v>
      </c>
      <c r="X613" s="145">
        <v>24989</v>
      </c>
      <c r="Y613" t="s">
        <v>3050</v>
      </c>
      <c r="Z613"/>
      <c r="AA613"/>
      <c r="AB613" t="s">
        <v>39</v>
      </c>
      <c r="AC613" t="s">
        <v>40</v>
      </c>
      <c r="AD613" t="s">
        <v>41</v>
      </c>
      <c r="AE613"/>
    </row>
    <row r="614" spans="1:31" ht="15" x14ac:dyDescent="0.25">
      <c r="A614" s="1" t="s">
        <v>3051</v>
      </c>
      <c r="B614" t="s">
        <v>28</v>
      </c>
      <c r="C614" t="s">
        <v>29</v>
      </c>
      <c r="D614" t="s">
        <v>30</v>
      </c>
      <c r="E614" t="s">
        <v>31</v>
      </c>
      <c r="F614" t="s">
        <v>2915</v>
      </c>
      <c r="G614" t="s">
        <v>2916</v>
      </c>
      <c r="H614" t="s">
        <v>9756</v>
      </c>
      <c r="I614" t="s">
        <v>2917</v>
      </c>
      <c r="J614" t="s">
        <v>3051</v>
      </c>
      <c r="K614" t="s">
        <v>32</v>
      </c>
      <c r="L614" t="s">
        <v>32</v>
      </c>
      <c r="M614" t="s">
        <v>43</v>
      </c>
      <c r="N614" t="s">
        <v>44</v>
      </c>
      <c r="O614" t="s">
        <v>54</v>
      </c>
      <c r="P614" t="s">
        <v>75</v>
      </c>
      <c r="Q614" t="s">
        <v>360</v>
      </c>
      <c r="R614" t="s">
        <v>3052</v>
      </c>
      <c r="S614" s="1" t="s">
        <v>11734</v>
      </c>
      <c r="T614" t="s">
        <v>48</v>
      </c>
      <c r="U614" t="s">
        <v>49</v>
      </c>
      <c r="V614" t="s">
        <v>50</v>
      </c>
      <c r="W614" t="s">
        <v>3053</v>
      </c>
      <c r="X614" s="145">
        <v>21555</v>
      </c>
      <c r="Y614" t="s">
        <v>3054</v>
      </c>
      <c r="Z614"/>
      <c r="AA614"/>
      <c r="AB614" t="s">
        <v>39</v>
      </c>
      <c r="AC614" t="s">
        <v>40</v>
      </c>
      <c r="AD614" t="s">
        <v>41</v>
      </c>
      <c r="AE614"/>
    </row>
    <row r="615" spans="1:31" ht="15" x14ac:dyDescent="0.25">
      <c r="A615" s="1" t="s">
        <v>3055</v>
      </c>
      <c r="B615" t="s">
        <v>28</v>
      </c>
      <c r="C615" t="s">
        <v>29</v>
      </c>
      <c r="D615" t="s">
        <v>30</v>
      </c>
      <c r="E615" t="s">
        <v>31</v>
      </c>
      <c r="F615" t="s">
        <v>2915</v>
      </c>
      <c r="G615" t="s">
        <v>2916</v>
      </c>
      <c r="H615" t="s">
        <v>9756</v>
      </c>
      <c r="I615" t="s">
        <v>2917</v>
      </c>
      <c r="J615" t="s">
        <v>3055</v>
      </c>
      <c r="K615" t="s">
        <v>32</v>
      </c>
      <c r="L615" t="s">
        <v>32</v>
      </c>
      <c r="M615" t="s">
        <v>43</v>
      </c>
      <c r="N615" t="s">
        <v>44</v>
      </c>
      <c r="O615" t="s">
        <v>54</v>
      </c>
      <c r="P615" t="s">
        <v>323</v>
      </c>
      <c r="Q615" t="s">
        <v>223</v>
      </c>
      <c r="R615" t="s">
        <v>2967</v>
      </c>
      <c r="S615" s="1" t="s">
        <v>11735</v>
      </c>
      <c r="T615" t="s">
        <v>61</v>
      </c>
      <c r="U615" t="s">
        <v>49</v>
      </c>
      <c r="V615" t="s">
        <v>50</v>
      </c>
      <c r="W615" t="s">
        <v>2968</v>
      </c>
      <c r="X615" s="145">
        <v>25500</v>
      </c>
      <c r="Y615" t="s">
        <v>2969</v>
      </c>
      <c r="Z615" s="145">
        <v>42795</v>
      </c>
      <c r="AA615" s="145">
        <v>43100</v>
      </c>
      <c r="AB615" t="s">
        <v>39</v>
      </c>
      <c r="AC615" t="s">
        <v>40</v>
      </c>
      <c r="AD615" t="s">
        <v>41</v>
      </c>
      <c r="AE615"/>
    </row>
    <row r="616" spans="1:31" ht="15" x14ac:dyDescent="0.25">
      <c r="A616" s="1" t="s">
        <v>3059</v>
      </c>
      <c r="B616" t="s">
        <v>28</v>
      </c>
      <c r="C616" t="s">
        <v>29</v>
      </c>
      <c r="D616" t="s">
        <v>30</v>
      </c>
      <c r="E616" t="s">
        <v>31</v>
      </c>
      <c r="F616" t="s">
        <v>2915</v>
      </c>
      <c r="G616" t="s">
        <v>2916</v>
      </c>
      <c r="H616" t="s">
        <v>9756</v>
      </c>
      <c r="I616" t="s">
        <v>2917</v>
      </c>
      <c r="J616" t="s">
        <v>3059</v>
      </c>
      <c r="K616" t="s">
        <v>32</v>
      </c>
      <c r="L616" t="s">
        <v>32</v>
      </c>
      <c r="M616" t="s">
        <v>43</v>
      </c>
      <c r="N616" t="s">
        <v>242</v>
      </c>
      <c r="O616" t="s">
        <v>9925</v>
      </c>
      <c r="P616" t="s">
        <v>42</v>
      </c>
      <c r="Q616" t="s">
        <v>42</v>
      </c>
      <c r="R616" t="s">
        <v>42</v>
      </c>
      <c r="S616" s="1" t="s">
        <v>11736</v>
      </c>
      <c r="T616" t="s">
        <v>66</v>
      </c>
      <c r="U616" t="s">
        <v>49</v>
      </c>
      <c r="V616" t="s">
        <v>50</v>
      </c>
      <c r="W616" t="s">
        <v>42</v>
      </c>
      <c r="X616" t="s">
        <v>243</v>
      </c>
      <c r="Y616" t="s">
        <v>42</v>
      </c>
      <c r="Z616" s="145">
        <v>43273</v>
      </c>
      <c r="AA616" s="145">
        <v>43273</v>
      </c>
      <c r="AB616" t="s">
        <v>310</v>
      </c>
      <c r="AC616" t="s">
        <v>68</v>
      </c>
      <c r="AD616" t="s">
        <v>41</v>
      </c>
      <c r="AE616"/>
    </row>
    <row r="617" spans="1:31" ht="15" x14ac:dyDescent="0.25">
      <c r="A617" s="1" t="s">
        <v>3059</v>
      </c>
      <c r="B617" t="s">
        <v>28</v>
      </c>
      <c r="C617" t="s">
        <v>29</v>
      </c>
      <c r="D617" t="s">
        <v>30</v>
      </c>
      <c r="E617" t="s">
        <v>31</v>
      </c>
      <c r="F617" t="s">
        <v>2915</v>
      </c>
      <c r="G617" t="s">
        <v>2916</v>
      </c>
      <c r="H617" t="s">
        <v>9756</v>
      </c>
      <c r="I617" t="s">
        <v>2917</v>
      </c>
      <c r="J617" t="s">
        <v>3059</v>
      </c>
      <c r="K617" t="s">
        <v>32</v>
      </c>
      <c r="L617" t="s">
        <v>32</v>
      </c>
      <c r="M617" t="s">
        <v>43</v>
      </c>
      <c r="N617" t="s">
        <v>44</v>
      </c>
      <c r="O617" t="s">
        <v>54</v>
      </c>
      <c r="P617" t="s">
        <v>953</v>
      </c>
      <c r="Q617" t="s">
        <v>142</v>
      </c>
      <c r="R617" t="s">
        <v>391</v>
      </c>
      <c r="S617" s="1" t="s">
        <v>11694</v>
      </c>
      <c r="T617" t="s">
        <v>37</v>
      </c>
      <c r="U617" t="s">
        <v>49</v>
      </c>
      <c r="V617" t="s">
        <v>840</v>
      </c>
      <c r="W617" t="s">
        <v>3060</v>
      </c>
      <c r="X617" s="145">
        <v>23744</v>
      </c>
      <c r="Y617" t="s">
        <v>3061</v>
      </c>
      <c r="Z617" s="145">
        <v>43241</v>
      </c>
      <c r="AA617" s="145">
        <v>43273</v>
      </c>
      <c r="AB617" t="s">
        <v>39</v>
      </c>
      <c r="AC617" t="s">
        <v>40</v>
      </c>
      <c r="AD617" t="s">
        <v>41</v>
      </c>
      <c r="AE617"/>
    </row>
    <row r="618" spans="1:31" ht="15" x14ac:dyDescent="0.25">
      <c r="A618" s="1" t="s">
        <v>3062</v>
      </c>
      <c r="B618" t="s">
        <v>28</v>
      </c>
      <c r="C618" t="s">
        <v>29</v>
      </c>
      <c r="D618" t="s">
        <v>30</v>
      </c>
      <c r="E618" t="s">
        <v>31</v>
      </c>
      <c r="F618" t="s">
        <v>2915</v>
      </c>
      <c r="G618" t="s">
        <v>2916</v>
      </c>
      <c r="H618" t="s">
        <v>9756</v>
      </c>
      <c r="I618" t="s">
        <v>2917</v>
      </c>
      <c r="J618" t="s">
        <v>3062</v>
      </c>
      <c r="K618" t="s">
        <v>32</v>
      </c>
      <c r="L618" t="s">
        <v>32</v>
      </c>
      <c r="M618" t="s">
        <v>43</v>
      </c>
      <c r="N618" t="s">
        <v>44</v>
      </c>
      <c r="O618" t="s">
        <v>54</v>
      </c>
      <c r="P618" t="s">
        <v>232</v>
      </c>
      <c r="Q618" t="s">
        <v>117</v>
      </c>
      <c r="R618" t="s">
        <v>496</v>
      </c>
      <c r="S618" s="1" t="s">
        <v>11737</v>
      </c>
      <c r="T618" t="s">
        <v>48</v>
      </c>
      <c r="U618" t="s">
        <v>49</v>
      </c>
      <c r="V618" t="s">
        <v>50</v>
      </c>
      <c r="W618" t="s">
        <v>3063</v>
      </c>
      <c r="X618" s="145">
        <v>21565</v>
      </c>
      <c r="Y618" t="s">
        <v>3064</v>
      </c>
      <c r="Z618"/>
      <c r="AA618"/>
      <c r="AB618" t="s">
        <v>39</v>
      </c>
      <c r="AC618" t="s">
        <v>40</v>
      </c>
      <c r="AD618" t="s">
        <v>41</v>
      </c>
      <c r="AE618"/>
    </row>
    <row r="619" spans="1:31" ht="15" x14ac:dyDescent="0.25">
      <c r="A619" s="1" t="s">
        <v>3065</v>
      </c>
      <c r="B619" t="s">
        <v>28</v>
      </c>
      <c r="C619" t="s">
        <v>29</v>
      </c>
      <c r="D619" t="s">
        <v>30</v>
      </c>
      <c r="E619" t="s">
        <v>31</v>
      </c>
      <c r="F619" t="s">
        <v>2915</v>
      </c>
      <c r="G619" t="s">
        <v>2916</v>
      </c>
      <c r="H619" t="s">
        <v>9756</v>
      </c>
      <c r="I619" t="s">
        <v>2917</v>
      </c>
      <c r="J619" t="s">
        <v>3065</v>
      </c>
      <c r="K619" t="s">
        <v>32</v>
      </c>
      <c r="L619" t="s">
        <v>32</v>
      </c>
      <c r="M619" t="s">
        <v>43</v>
      </c>
      <c r="N619" t="s">
        <v>63</v>
      </c>
      <c r="O619" t="s">
        <v>3066</v>
      </c>
      <c r="P619" t="s">
        <v>224</v>
      </c>
      <c r="Q619" t="s">
        <v>59</v>
      </c>
      <c r="R619" t="s">
        <v>9926</v>
      </c>
      <c r="S619" s="1" t="s">
        <v>11738</v>
      </c>
      <c r="T619" t="s">
        <v>66</v>
      </c>
      <c r="U619" t="s">
        <v>49</v>
      </c>
      <c r="V619" t="s">
        <v>108</v>
      </c>
      <c r="W619" t="s">
        <v>9927</v>
      </c>
      <c r="X619" s="145">
        <v>27996</v>
      </c>
      <c r="Y619" t="s">
        <v>9928</v>
      </c>
      <c r="Z619" s="145">
        <v>43160</v>
      </c>
      <c r="AA619" s="145">
        <v>43465</v>
      </c>
      <c r="AB619" t="s">
        <v>39</v>
      </c>
      <c r="AC619" t="s">
        <v>68</v>
      </c>
      <c r="AD619" t="s">
        <v>41</v>
      </c>
      <c r="AE619"/>
    </row>
    <row r="620" spans="1:31" ht="15" x14ac:dyDescent="0.25">
      <c r="A620" s="1" t="s">
        <v>3067</v>
      </c>
      <c r="B620" t="s">
        <v>28</v>
      </c>
      <c r="C620" t="s">
        <v>29</v>
      </c>
      <c r="D620" t="s">
        <v>30</v>
      </c>
      <c r="E620" t="s">
        <v>31</v>
      </c>
      <c r="F620" t="s">
        <v>2915</v>
      </c>
      <c r="G620" t="s">
        <v>2916</v>
      </c>
      <c r="H620" t="s">
        <v>9756</v>
      </c>
      <c r="I620" t="s">
        <v>2917</v>
      </c>
      <c r="J620" t="s">
        <v>3067</v>
      </c>
      <c r="K620" t="s">
        <v>32</v>
      </c>
      <c r="L620" t="s">
        <v>32</v>
      </c>
      <c r="M620" t="s">
        <v>43</v>
      </c>
      <c r="N620" t="s">
        <v>63</v>
      </c>
      <c r="O620" t="s">
        <v>3068</v>
      </c>
      <c r="P620" t="s">
        <v>70</v>
      </c>
      <c r="Q620" t="s">
        <v>237</v>
      </c>
      <c r="R620" t="s">
        <v>3069</v>
      </c>
      <c r="S620" s="1" t="s">
        <v>11739</v>
      </c>
      <c r="T620" t="s">
        <v>66</v>
      </c>
      <c r="U620" t="s">
        <v>49</v>
      </c>
      <c r="V620" t="s">
        <v>50</v>
      </c>
      <c r="W620" t="s">
        <v>3070</v>
      </c>
      <c r="X620" s="145">
        <v>30572</v>
      </c>
      <c r="Y620" t="s">
        <v>3071</v>
      </c>
      <c r="Z620" s="145">
        <v>43160</v>
      </c>
      <c r="AA620" s="145">
        <v>43465</v>
      </c>
      <c r="AB620" t="s">
        <v>310</v>
      </c>
      <c r="AC620" t="s">
        <v>68</v>
      </c>
      <c r="AD620" t="s">
        <v>41</v>
      </c>
      <c r="AE620"/>
    </row>
    <row r="621" spans="1:31" ht="15" x14ac:dyDescent="0.25">
      <c r="A621" s="1" t="s">
        <v>3067</v>
      </c>
      <c r="B621" t="s">
        <v>28</v>
      </c>
      <c r="C621" t="s">
        <v>29</v>
      </c>
      <c r="D621" t="s">
        <v>30</v>
      </c>
      <c r="E621" t="s">
        <v>31</v>
      </c>
      <c r="F621" t="s">
        <v>2915</v>
      </c>
      <c r="G621" t="s">
        <v>2916</v>
      </c>
      <c r="H621" t="s">
        <v>9756</v>
      </c>
      <c r="I621" t="s">
        <v>2917</v>
      </c>
      <c r="J621" t="s">
        <v>3067</v>
      </c>
      <c r="K621" t="s">
        <v>32</v>
      </c>
      <c r="L621" t="s">
        <v>32</v>
      </c>
      <c r="M621" t="s">
        <v>43</v>
      </c>
      <c r="N621" t="s">
        <v>44</v>
      </c>
      <c r="O621" t="s">
        <v>54</v>
      </c>
      <c r="P621" t="s">
        <v>110</v>
      </c>
      <c r="Q621" t="s">
        <v>2961</v>
      </c>
      <c r="R621" t="s">
        <v>2962</v>
      </c>
      <c r="S621" s="1" t="s">
        <v>11697</v>
      </c>
      <c r="T621" t="s">
        <v>53</v>
      </c>
      <c r="U621" t="s">
        <v>49</v>
      </c>
      <c r="V621" t="s">
        <v>840</v>
      </c>
      <c r="W621" t="s">
        <v>2963</v>
      </c>
      <c r="X621" s="145">
        <v>25220</v>
      </c>
      <c r="Y621" t="s">
        <v>2964</v>
      </c>
      <c r="Z621" s="145">
        <v>43160</v>
      </c>
      <c r="AA621" s="145">
        <v>43465</v>
      </c>
      <c r="AB621" t="s">
        <v>39</v>
      </c>
      <c r="AC621" t="s">
        <v>40</v>
      </c>
      <c r="AD621" t="s">
        <v>41</v>
      </c>
      <c r="AE621"/>
    </row>
    <row r="622" spans="1:31" ht="15" x14ac:dyDescent="0.25">
      <c r="A622" s="1" t="s">
        <v>3072</v>
      </c>
      <c r="B622" t="s">
        <v>28</v>
      </c>
      <c r="C622" t="s">
        <v>29</v>
      </c>
      <c r="D622" t="s">
        <v>30</v>
      </c>
      <c r="E622" t="s">
        <v>31</v>
      </c>
      <c r="F622" t="s">
        <v>2915</v>
      </c>
      <c r="G622" t="s">
        <v>2916</v>
      </c>
      <c r="H622" t="s">
        <v>9756</v>
      </c>
      <c r="I622" t="s">
        <v>2917</v>
      </c>
      <c r="J622" t="s">
        <v>3072</v>
      </c>
      <c r="K622" t="s">
        <v>32</v>
      </c>
      <c r="L622" t="s">
        <v>32</v>
      </c>
      <c r="M622" t="s">
        <v>43</v>
      </c>
      <c r="N622" t="s">
        <v>44</v>
      </c>
      <c r="O622" t="s">
        <v>54</v>
      </c>
      <c r="P622" t="s">
        <v>160</v>
      </c>
      <c r="Q622" t="s">
        <v>247</v>
      </c>
      <c r="R622" t="s">
        <v>3073</v>
      </c>
      <c r="S622" s="1" t="s">
        <v>11740</v>
      </c>
      <c r="T622" t="s">
        <v>53</v>
      </c>
      <c r="U622" t="s">
        <v>49</v>
      </c>
      <c r="V622" t="s">
        <v>50</v>
      </c>
      <c r="W622" t="s">
        <v>3074</v>
      </c>
      <c r="X622" s="145">
        <v>24954</v>
      </c>
      <c r="Y622" t="s">
        <v>3075</v>
      </c>
      <c r="Z622"/>
      <c r="AA622"/>
      <c r="AB622" t="s">
        <v>39</v>
      </c>
      <c r="AC622" t="s">
        <v>40</v>
      </c>
      <c r="AD622" t="s">
        <v>41</v>
      </c>
      <c r="AE622"/>
    </row>
    <row r="623" spans="1:31" ht="15" x14ac:dyDescent="0.25">
      <c r="A623" s="1" t="s">
        <v>3076</v>
      </c>
      <c r="B623" t="s">
        <v>28</v>
      </c>
      <c r="C623" t="s">
        <v>29</v>
      </c>
      <c r="D623" t="s">
        <v>30</v>
      </c>
      <c r="E623" t="s">
        <v>31</v>
      </c>
      <c r="F623" t="s">
        <v>2915</v>
      </c>
      <c r="G623" t="s">
        <v>2916</v>
      </c>
      <c r="H623" t="s">
        <v>9756</v>
      </c>
      <c r="I623" t="s">
        <v>2917</v>
      </c>
      <c r="J623" t="s">
        <v>3076</v>
      </c>
      <c r="K623" t="s">
        <v>32</v>
      </c>
      <c r="L623" t="s">
        <v>32</v>
      </c>
      <c r="M623" t="s">
        <v>43</v>
      </c>
      <c r="N623" t="s">
        <v>44</v>
      </c>
      <c r="O623" t="s">
        <v>3077</v>
      </c>
      <c r="P623" t="s">
        <v>52</v>
      </c>
      <c r="Q623" t="s">
        <v>138</v>
      </c>
      <c r="R623" t="s">
        <v>968</v>
      </c>
      <c r="S623" s="1" t="s">
        <v>11741</v>
      </c>
      <c r="T623" t="s">
        <v>66</v>
      </c>
      <c r="U623" t="s">
        <v>49</v>
      </c>
      <c r="V623" t="s">
        <v>50</v>
      </c>
      <c r="W623" t="s">
        <v>3078</v>
      </c>
      <c r="X623" s="145">
        <v>27199</v>
      </c>
      <c r="Y623" t="s">
        <v>3079</v>
      </c>
      <c r="Z623" s="145">
        <v>42430</v>
      </c>
      <c r="AA623"/>
      <c r="AB623" t="s">
        <v>39</v>
      </c>
      <c r="AC623" t="s">
        <v>40</v>
      </c>
      <c r="AD623" t="s">
        <v>41</v>
      </c>
      <c r="AE623"/>
    </row>
    <row r="624" spans="1:31" ht="15" x14ac:dyDescent="0.25">
      <c r="A624" s="1" t="s">
        <v>3080</v>
      </c>
      <c r="B624" t="s">
        <v>28</v>
      </c>
      <c r="C624" t="s">
        <v>29</v>
      </c>
      <c r="D624" t="s">
        <v>30</v>
      </c>
      <c r="E624" t="s">
        <v>31</v>
      </c>
      <c r="F624" t="s">
        <v>2915</v>
      </c>
      <c r="G624" t="s">
        <v>2916</v>
      </c>
      <c r="H624" t="s">
        <v>9756</v>
      </c>
      <c r="I624" t="s">
        <v>2917</v>
      </c>
      <c r="J624" t="s">
        <v>3080</v>
      </c>
      <c r="K624" t="s">
        <v>32</v>
      </c>
      <c r="L624" t="s">
        <v>32</v>
      </c>
      <c r="M624" t="s">
        <v>43</v>
      </c>
      <c r="N624" t="s">
        <v>44</v>
      </c>
      <c r="O624" t="s">
        <v>54</v>
      </c>
      <c r="P624" t="s">
        <v>335</v>
      </c>
      <c r="Q624" t="s">
        <v>109</v>
      </c>
      <c r="R624" t="s">
        <v>3081</v>
      </c>
      <c r="S624" s="1" t="s">
        <v>11742</v>
      </c>
      <c r="T624" t="s">
        <v>48</v>
      </c>
      <c r="U624" t="s">
        <v>49</v>
      </c>
      <c r="V624" t="s">
        <v>50</v>
      </c>
      <c r="W624" t="s">
        <v>3082</v>
      </c>
      <c r="X624" s="145">
        <v>25890</v>
      </c>
      <c r="Y624" t="s">
        <v>3083</v>
      </c>
      <c r="Z624"/>
      <c r="AA624"/>
      <c r="AB624" t="s">
        <v>39</v>
      </c>
      <c r="AC624" t="s">
        <v>40</v>
      </c>
      <c r="AD624" t="s">
        <v>41</v>
      </c>
      <c r="AE624"/>
    </row>
    <row r="625" spans="1:31" ht="15" x14ac:dyDescent="0.25">
      <c r="A625" s="1" t="s">
        <v>3084</v>
      </c>
      <c r="B625" t="s">
        <v>28</v>
      </c>
      <c r="C625" t="s">
        <v>29</v>
      </c>
      <c r="D625" t="s">
        <v>30</v>
      </c>
      <c r="E625" t="s">
        <v>31</v>
      </c>
      <c r="F625" t="s">
        <v>2915</v>
      </c>
      <c r="G625" t="s">
        <v>2916</v>
      </c>
      <c r="H625" t="s">
        <v>9756</v>
      </c>
      <c r="I625" t="s">
        <v>2917</v>
      </c>
      <c r="J625" t="s">
        <v>3084</v>
      </c>
      <c r="K625" t="s">
        <v>32</v>
      </c>
      <c r="L625" t="s">
        <v>32</v>
      </c>
      <c r="M625" t="s">
        <v>43</v>
      </c>
      <c r="N625" t="s">
        <v>44</v>
      </c>
      <c r="O625" t="s">
        <v>54</v>
      </c>
      <c r="P625" t="s">
        <v>319</v>
      </c>
      <c r="Q625" t="s">
        <v>783</v>
      </c>
      <c r="R625" t="s">
        <v>3085</v>
      </c>
      <c r="S625" s="1" t="s">
        <v>11691</v>
      </c>
      <c r="T625" t="s">
        <v>61</v>
      </c>
      <c r="U625" t="s">
        <v>49</v>
      </c>
      <c r="V625" t="s">
        <v>840</v>
      </c>
      <c r="W625" t="s">
        <v>3086</v>
      </c>
      <c r="X625" s="145">
        <v>21471</v>
      </c>
      <c r="Y625" t="s">
        <v>3087</v>
      </c>
      <c r="Z625" s="145">
        <v>43332</v>
      </c>
      <c r="AA625" s="145">
        <v>43364</v>
      </c>
      <c r="AB625" t="s">
        <v>39</v>
      </c>
      <c r="AC625" t="s">
        <v>40</v>
      </c>
      <c r="AD625" t="s">
        <v>41</v>
      </c>
      <c r="AE625"/>
    </row>
    <row r="626" spans="1:31" ht="15" x14ac:dyDescent="0.25">
      <c r="A626" s="1" t="s">
        <v>3084</v>
      </c>
      <c r="B626" t="s">
        <v>28</v>
      </c>
      <c r="C626" t="s">
        <v>29</v>
      </c>
      <c r="D626" t="s">
        <v>30</v>
      </c>
      <c r="E626" t="s">
        <v>31</v>
      </c>
      <c r="F626" t="s">
        <v>2915</v>
      </c>
      <c r="G626" t="s">
        <v>2916</v>
      </c>
      <c r="H626" t="s">
        <v>9756</v>
      </c>
      <c r="I626" t="s">
        <v>2917</v>
      </c>
      <c r="J626" t="s">
        <v>3084</v>
      </c>
      <c r="K626" t="s">
        <v>32</v>
      </c>
      <c r="L626" t="s">
        <v>32</v>
      </c>
      <c r="M626" t="s">
        <v>43</v>
      </c>
      <c r="N626" t="s">
        <v>63</v>
      </c>
      <c r="O626" t="s">
        <v>9929</v>
      </c>
      <c r="P626" t="s">
        <v>126</v>
      </c>
      <c r="Q626" t="s">
        <v>78</v>
      </c>
      <c r="R626" t="s">
        <v>3292</v>
      </c>
      <c r="S626" s="1" t="s">
        <v>11743</v>
      </c>
      <c r="T626" t="s">
        <v>66</v>
      </c>
      <c r="U626" t="s">
        <v>49</v>
      </c>
      <c r="V626" t="s">
        <v>50</v>
      </c>
      <c r="W626" t="s">
        <v>3293</v>
      </c>
      <c r="X626" s="145">
        <v>24476</v>
      </c>
      <c r="Y626" t="s">
        <v>3294</v>
      </c>
      <c r="Z626" s="145">
        <v>43332</v>
      </c>
      <c r="AA626" s="145">
        <v>43364</v>
      </c>
      <c r="AB626" t="s">
        <v>310</v>
      </c>
      <c r="AC626" t="s">
        <v>68</v>
      </c>
      <c r="AD626" t="s">
        <v>41</v>
      </c>
      <c r="AE626"/>
    </row>
    <row r="627" spans="1:31" ht="15" x14ac:dyDescent="0.25">
      <c r="A627" s="1" t="s">
        <v>3088</v>
      </c>
      <c r="B627" t="s">
        <v>28</v>
      </c>
      <c r="C627" t="s">
        <v>29</v>
      </c>
      <c r="D627" t="s">
        <v>30</v>
      </c>
      <c r="E627" t="s">
        <v>31</v>
      </c>
      <c r="F627" t="s">
        <v>2915</v>
      </c>
      <c r="G627" t="s">
        <v>2916</v>
      </c>
      <c r="H627" t="s">
        <v>9756</v>
      </c>
      <c r="I627" t="s">
        <v>2917</v>
      </c>
      <c r="J627" t="s">
        <v>3088</v>
      </c>
      <c r="K627" t="s">
        <v>32</v>
      </c>
      <c r="L627" t="s">
        <v>32</v>
      </c>
      <c r="M627" t="s">
        <v>43</v>
      </c>
      <c r="N627" t="s">
        <v>63</v>
      </c>
      <c r="O627" t="s">
        <v>9930</v>
      </c>
      <c r="P627" t="s">
        <v>836</v>
      </c>
      <c r="Q627" t="s">
        <v>254</v>
      </c>
      <c r="R627" t="s">
        <v>5902</v>
      </c>
      <c r="S627" s="1" t="s">
        <v>11744</v>
      </c>
      <c r="T627" t="s">
        <v>66</v>
      </c>
      <c r="U627" t="s">
        <v>49</v>
      </c>
      <c r="V627" t="s">
        <v>50</v>
      </c>
      <c r="W627" t="s">
        <v>5903</v>
      </c>
      <c r="X627" s="145">
        <v>29625</v>
      </c>
      <c r="Y627" t="s">
        <v>5904</v>
      </c>
      <c r="Z627" s="145">
        <v>43181</v>
      </c>
      <c r="AA627" s="145">
        <v>43465</v>
      </c>
      <c r="AB627" t="s">
        <v>310</v>
      </c>
      <c r="AC627" t="s">
        <v>68</v>
      </c>
      <c r="AD627" t="s">
        <v>41</v>
      </c>
      <c r="AE627"/>
    </row>
    <row r="628" spans="1:31" ht="15" x14ac:dyDescent="0.25">
      <c r="A628" s="1" t="s">
        <v>3088</v>
      </c>
      <c r="B628" t="s">
        <v>28</v>
      </c>
      <c r="C628" t="s">
        <v>29</v>
      </c>
      <c r="D628" t="s">
        <v>30</v>
      </c>
      <c r="E628" t="s">
        <v>31</v>
      </c>
      <c r="F628" t="s">
        <v>2915</v>
      </c>
      <c r="G628" t="s">
        <v>2916</v>
      </c>
      <c r="H628" t="s">
        <v>9756</v>
      </c>
      <c r="I628" t="s">
        <v>2917</v>
      </c>
      <c r="J628" t="s">
        <v>3088</v>
      </c>
      <c r="K628" t="s">
        <v>32</v>
      </c>
      <c r="L628" t="s">
        <v>32</v>
      </c>
      <c r="M628" t="s">
        <v>43</v>
      </c>
      <c r="N628" t="s">
        <v>44</v>
      </c>
      <c r="O628" t="s">
        <v>54</v>
      </c>
      <c r="P628" t="s">
        <v>2668</v>
      </c>
      <c r="Q628" t="s">
        <v>348</v>
      </c>
      <c r="R628" t="s">
        <v>3089</v>
      </c>
      <c r="S628" s="1" t="s">
        <v>11692</v>
      </c>
      <c r="T628" t="s">
        <v>61</v>
      </c>
      <c r="U628" t="s">
        <v>49</v>
      </c>
      <c r="V628" t="s">
        <v>840</v>
      </c>
      <c r="W628" t="s">
        <v>3090</v>
      </c>
      <c r="X628" s="145">
        <v>26798</v>
      </c>
      <c r="Y628" t="s">
        <v>3091</v>
      </c>
      <c r="Z628" s="145">
        <v>43181</v>
      </c>
      <c r="AA628" s="145">
        <v>43465</v>
      </c>
      <c r="AB628" t="s">
        <v>39</v>
      </c>
      <c r="AC628" t="s">
        <v>40</v>
      </c>
      <c r="AD628" t="s">
        <v>41</v>
      </c>
      <c r="AE628"/>
    </row>
    <row r="629" spans="1:31" ht="15" x14ac:dyDescent="0.25">
      <c r="A629" s="1" t="s">
        <v>3092</v>
      </c>
      <c r="B629" t="s">
        <v>28</v>
      </c>
      <c r="C629" t="s">
        <v>29</v>
      </c>
      <c r="D629" t="s">
        <v>30</v>
      </c>
      <c r="E629" t="s">
        <v>31</v>
      </c>
      <c r="F629" t="s">
        <v>2915</v>
      </c>
      <c r="G629" t="s">
        <v>2916</v>
      </c>
      <c r="H629" t="s">
        <v>9756</v>
      </c>
      <c r="I629" t="s">
        <v>2917</v>
      </c>
      <c r="J629" t="s">
        <v>3092</v>
      </c>
      <c r="K629" t="s">
        <v>32</v>
      </c>
      <c r="L629" t="s">
        <v>32</v>
      </c>
      <c r="M629" t="s">
        <v>43</v>
      </c>
      <c r="N629" t="s">
        <v>44</v>
      </c>
      <c r="O629" t="s">
        <v>54</v>
      </c>
      <c r="P629" t="s">
        <v>3093</v>
      </c>
      <c r="Q629" t="s">
        <v>684</v>
      </c>
      <c r="R629" t="s">
        <v>3094</v>
      </c>
      <c r="S629" s="1" t="s">
        <v>11745</v>
      </c>
      <c r="T629" t="s">
        <v>48</v>
      </c>
      <c r="U629" t="s">
        <v>49</v>
      </c>
      <c r="V629" t="s">
        <v>50</v>
      </c>
      <c r="W629" t="s">
        <v>3095</v>
      </c>
      <c r="X629" s="145">
        <v>20125</v>
      </c>
      <c r="Y629" t="s">
        <v>3096</v>
      </c>
      <c r="Z629"/>
      <c r="AA629"/>
      <c r="AB629" t="s">
        <v>39</v>
      </c>
      <c r="AC629" t="s">
        <v>40</v>
      </c>
      <c r="AD629" t="s">
        <v>41</v>
      </c>
      <c r="AE629"/>
    </row>
    <row r="630" spans="1:31" ht="15" x14ac:dyDescent="0.25">
      <c r="A630" s="1" t="s">
        <v>3097</v>
      </c>
      <c r="B630" t="s">
        <v>28</v>
      </c>
      <c r="C630" t="s">
        <v>29</v>
      </c>
      <c r="D630" t="s">
        <v>30</v>
      </c>
      <c r="E630" t="s">
        <v>31</v>
      </c>
      <c r="F630" t="s">
        <v>2915</v>
      </c>
      <c r="G630" t="s">
        <v>2916</v>
      </c>
      <c r="H630" t="s">
        <v>9756</v>
      </c>
      <c r="I630" t="s">
        <v>2917</v>
      </c>
      <c r="J630" t="s">
        <v>3097</v>
      </c>
      <c r="K630" t="s">
        <v>32</v>
      </c>
      <c r="L630" t="s">
        <v>32</v>
      </c>
      <c r="M630" t="s">
        <v>43</v>
      </c>
      <c r="N630" t="s">
        <v>63</v>
      </c>
      <c r="O630" t="s">
        <v>3098</v>
      </c>
      <c r="P630" t="s">
        <v>9931</v>
      </c>
      <c r="Q630" t="s">
        <v>497</v>
      </c>
      <c r="R630" t="s">
        <v>9932</v>
      </c>
      <c r="S630" s="1" t="s">
        <v>11746</v>
      </c>
      <c r="T630" t="s">
        <v>66</v>
      </c>
      <c r="U630" t="s">
        <v>49</v>
      </c>
      <c r="V630" t="s">
        <v>108</v>
      </c>
      <c r="W630" t="s">
        <v>9933</v>
      </c>
      <c r="X630" s="145">
        <v>32794</v>
      </c>
      <c r="Y630" t="s">
        <v>9934</v>
      </c>
      <c r="Z630" s="145">
        <v>43160</v>
      </c>
      <c r="AA630" s="145">
        <v>43465</v>
      </c>
      <c r="AB630" t="s">
        <v>39</v>
      </c>
      <c r="AC630" t="s">
        <v>68</v>
      </c>
      <c r="AD630" t="s">
        <v>41</v>
      </c>
      <c r="AE630"/>
    </row>
    <row r="631" spans="1:31" ht="15" x14ac:dyDescent="0.25">
      <c r="A631" s="1" t="s">
        <v>3101</v>
      </c>
      <c r="B631" t="s">
        <v>28</v>
      </c>
      <c r="C631" t="s">
        <v>29</v>
      </c>
      <c r="D631" t="s">
        <v>30</v>
      </c>
      <c r="E631" t="s">
        <v>31</v>
      </c>
      <c r="F631" t="s">
        <v>2915</v>
      </c>
      <c r="G631" t="s">
        <v>2916</v>
      </c>
      <c r="H631" t="s">
        <v>9756</v>
      </c>
      <c r="I631" t="s">
        <v>2917</v>
      </c>
      <c r="J631" t="s">
        <v>3101</v>
      </c>
      <c r="K631" t="s">
        <v>32</v>
      </c>
      <c r="L631" t="s">
        <v>32</v>
      </c>
      <c r="M631" t="s">
        <v>43</v>
      </c>
      <c r="N631" t="s">
        <v>44</v>
      </c>
      <c r="O631" t="s">
        <v>3102</v>
      </c>
      <c r="P631" t="s">
        <v>274</v>
      </c>
      <c r="Q631" t="s">
        <v>110</v>
      </c>
      <c r="R631" t="s">
        <v>1905</v>
      </c>
      <c r="S631" s="1" t="s">
        <v>11747</v>
      </c>
      <c r="T631" t="s">
        <v>66</v>
      </c>
      <c r="U631" t="s">
        <v>49</v>
      </c>
      <c r="V631" t="s">
        <v>50</v>
      </c>
      <c r="W631" t="s">
        <v>3111</v>
      </c>
      <c r="X631" s="145">
        <v>29746</v>
      </c>
      <c r="Y631" t="s">
        <v>3112</v>
      </c>
      <c r="Z631" s="145">
        <v>43160</v>
      </c>
      <c r="AA631" s="145">
        <v>43465</v>
      </c>
      <c r="AB631" t="s">
        <v>39</v>
      </c>
      <c r="AC631" t="s">
        <v>40</v>
      </c>
      <c r="AD631" t="s">
        <v>41</v>
      </c>
      <c r="AE631"/>
    </row>
    <row r="632" spans="1:31" ht="15" x14ac:dyDescent="0.25">
      <c r="A632" s="1" t="s">
        <v>3106</v>
      </c>
      <c r="B632" t="s">
        <v>28</v>
      </c>
      <c r="C632" t="s">
        <v>29</v>
      </c>
      <c r="D632" t="s">
        <v>30</v>
      </c>
      <c r="E632" t="s">
        <v>31</v>
      </c>
      <c r="F632" t="s">
        <v>2915</v>
      </c>
      <c r="G632" t="s">
        <v>2916</v>
      </c>
      <c r="H632" t="s">
        <v>9756</v>
      </c>
      <c r="I632" t="s">
        <v>2917</v>
      </c>
      <c r="J632" t="s">
        <v>3106</v>
      </c>
      <c r="K632" t="s">
        <v>32</v>
      </c>
      <c r="L632" t="s">
        <v>32</v>
      </c>
      <c r="M632" t="s">
        <v>43</v>
      </c>
      <c r="N632" t="s">
        <v>44</v>
      </c>
      <c r="O632" t="s">
        <v>54</v>
      </c>
      <c r="P632" t="s">
        <v>156</v>
      </c>
      <c r="Q632" t="s">
        <v>252</v>
      </c>
      <c r="R632" t="s">
        <v>3107</v>
      </c>
      <c r="S632" s="1" t="s">
        <v>11748</v>
      </c>
      <c r="T632" t="s">
        <v>37</v>
      </c>
      <c r="U632" t="s">
        <v>49</v>
      </c>
      <c r="V632" t="s">
        <v>50</v>
      </c>
      <c r="W632" t="s">
        <v>3108</v>
      </c>
      <c r="X632" s="145">
        <v>24768</v>
      </c>
      <c r="Y632" t="s">
        <v>3109</v>
      </c>
      <c r="Z632"/>
      <c r="AA632"/>
      <c r="AB632" t="s">
        <v>39</v>
      </c>
      <c r="AC632" t="s">
        <v>40</v>
      </c>
      <c r="AD632" t="s">
        <v>41</v>
      </c>
      <c r="AE632"/>
    </row>
    <row r="633" spans="1:31" ht="15" x14ac:dyDescent="0.25">
      <c r="A633" s="1" t="s">
        <v>3110</v>
      </c>
      <c r="B633" t="s">
        <v>28</v>
      </c>
      <c r="C633" t="s">
        <v>29</v>
      </c>
      <c r="D633" t="s">
        <v>30</v>
      </c>
      <c r="E633" t="s">
        <v>31</v>
      </c>
      <c r="F633" t="s">
        <v>2915</v>
      </c>
      <c r="G633" t="s">
        <v>2916</v>
      </c>
      <c r="H633" t="s">
        <v>9756</v>
      </c>
      <c r="I633" t="s">
        <v>2917</v>
      </c>
      <c r="J633" t="s">
        <v>3110</v>
      </c>
      <c r="K633" t="s">
        <v>32</v>
      </c>
      <c r="L633" t="s">
        <v>32</v>
      </c>
      <c r="M633" t="s">
        <v>43</v>
      </c>
      <c r="N633" t="s">
        <v>44</v>
      </c>
      <c r="O633" t="s">
        <v>1142</v>
      </c>
      <c r="P633" t="s">
        <v>9935</v>
      </c>
      <c r="Q633" t="s">
        <v>9935</v>
      </c>
      <c r="R633" t="s">
        <v>289</v>
      </c>
      <c r="S633" s="1" t="s">
        <v>11749</v>
      </c>
      <c r="T633" t="s">
        <v>61</v>
      </c>
      <c r="U633" t="s">
        <v>49</v>
      </c>
      <c r="V633" t="s">
        <v>50</v>
      </c>
      <c r="W633" t="s">
        <v>9936</v>
      </c>
      <c r="X633" s="145">
        <v>22990</v>
      </c>
      <c r="Y633" t="s">
        <v>9937</v>
      </c>
      <c r="Z633"/>
      <c r="AA633"/>
      <c r="AB633" t="s">
        <v>39</v>
      </c>
      <c r="AC633" t="s">
        <v>40</v>
      </c>
      <c r="AD633" t="s">
        <v>41</v>
      </c>
      <c r="AE633"/>
    </row>
    <row r="634" spans="1:31" ht="15" x14ac:dyDescent="0.25">
      <c r="A634" s="1" t="s">
        <v>3113</v>
      </c>
      <c r="B634" t="s">
        <v>28</v>
      </c>
      <c r="C634" t="s">
        <v>29</v>
      </c>
      <c r="D634" t="s">
        <v>30</v>
      </c>
      <c r="E634" t="s">
        <v>31</v>
      </c>
      <c r="F634" t="s">
        <v>2915</v>
      </c>
      <c r="G634" t="s">
        <v>2916</v>
      </c>
      <c r="H634" t="s">
        <v>9756</v>
      </c>
      <c r="I634" t="s">
        <v>2917</v>
      </c>
      <c r="J634" t="s">
        <v>3113</v>
      </c>
      <c r="K634" t="s">
        <v>32</v>
      </c>
      <c r="L634" t="s">
        <v>32</v>
      </c>
      <c r="M634" t="s">
        <v>43</v>
      </c>
      <c r="N634" t="s">
        <v>44</v>
      </c>
      <c r="O634" t="s">
        <v>54</v>
      </c>
      <c r="P634" t="s">
        <v>3114</v>
      </c>
      <c r="Q634" t="s">
        <v>833</v>
      </c>
      <c r="R634" t="s">
        <v>1067</v>
      </c>
      <c r="S634" s="1" t="s">
        <v>11750</v>
      </c>
      <c r="T634" t="s">
        <v>48</v>
      </c>
      <c r="U634" t="s">
        <v>49</v>
      </c>
      <c r="V634" t="s">
        <v>50</v>
      </c>
      <c r="W634" t="s">
        <v>3115</v>
      </c>
      <c r="X634" s="145">
        <v>20932</v>
      </c>
      <c r="Y634" t="s">
        <v>3116</v>
      </c>
      <c r="Z634"/>
      <c r="AA634"/>
      <c r="AB634" t="s">
        <v>39</v>
      </c>
      <c r="AC634" t="s">
        <v>40</v>
      </c>
      <c r="AD634" t="s">
        <v>41</v>
      </c>
      <c r="AE634"/>
    </row>
    <row r="635" spans="1:31" ht="15" x14ac:dyDescent="0.25">
      <c r="A635" s="1" t="s">
        <v>3117</v>
      </c>
      <c r="B635" t="s">
        <v>28</v>
      </c>
      <c r="C635" t="s">
        <v>29</v>
      </c>
      <c r="D635" t="s">
        <v>30</v>
      </c>
      <c r="E635" t="s">
        <v>31</v>
      </c>
      <c r="F635" t="s">
        <v>2915</v>
      </c>
      <c r="G635" t="s">
        <v>2916</v>
      </c>
      <c r="H635" t="s">
        <v>9756</v>
      </c>
      <c r="I635" t="s">
        <v>2917</v>
      </c>
      <c r="J635" t="s">
        <v>3117</v>
      </c>
      <c r="K635" t="s">
        <v>32</v>
      </c>
      <c r="L635" t="s">
        <v>32</v>
      </c>
      <c r="M635" t="s">
        <v>43</v>
      </c>
      <c r="N635" t="s">
        <v>44</v>
      </c>
      <c r="O635" t="s">
        <v>54</v>
      </c>
      <c r="P635" t="s">
        <v>309</v>
      </c>
      <c r="Q635" t="s">
        <v>428</v>
      </c>
      <c r="R635" t="s">
        <v>3118</v>
      </c>
      <c r="S635" s="1" t="s">
        <v>11751</v>
      </c>
      <c r="T635" t="s">
        <v>53</v>
      </c>
      <c r="U635" t="s">
        <v>49</v>
      </c>
      <c r="V635" t="s">
        <v>50</v>
      </c>
      <c r="W635" t="s">
        <v>3119</v>
      </c>
      <c r="X635" s="145">
        <v>25465</v>
      </c>
      <c r="Y635" t="s">
        <v>3120</v>
      </c>
      <c r="Z635"/>
      <c r="AA635"/>
      <c r="AB635" t="s">
        <v>39</v>
      </c>
      <c r="AC635" t="s">
        <v>40</v>
      </c>
      <c r="AD635" t="s">
        <v>41</v>
      </c>
      <c r="AE635"/>
    </row>
    <row r="636" spans="1:31" ht="15" x14ac:dyDescent="0.25">
      <c r="A636" s="1" t="s">
        <v>3121</v>
      </c>
      <c r="B636" t="s">
        <v>28</v>
      </c>
      <c r="C636" t="s">
        <v>29</v>
      </c>
      <c r="D636" t="s">
        <v>30</v>
      </c>
      <c r="E636" t="s">
        <v>31</v>
      </c>
      <c r="F636" t="s">
        <v>2915</v>
      </c>
      <c r="G636" t="s">
        <v>2916</v>
      </c>
      <c r="H636" t="s">
        <v>9756</v>
      </c>
      <c r="I636" t="s">
        <v>2917</v>
      </c>
      <c r="J636" t="s">
        <v>3121</v>
      </c>
      <c r="K636" t="s">
        <v>32</v>
      </c>
      <c r="L636" t="s">
        <v>32</v>
      </c>
      <c r="M636" t="s">
        <v>43</v>
      </c>
      <c r="N636" t="s">
        <v>44</v>
      </c>
      <c r="O636" t="s">
        <v>54</v>
      </c>
      <c r="P636" t="s">
        <v>237</v>
      </c>
      <c r="Q636" t="s">
        <v>284</v>
      </c>
      <c r="R636" t="s">
        <v>3122</v>
      </c>
      <c r="S636" s="1" t="s">
        <v>11752</v>
      </c>
      <c r="T636" t="s">
        <v>61</v>
      </c>
      <c r="U636" t="s">
        <v>49</v>
      </c>
      <c r="V636" t="s">
        <v>50</v>
      </c>
      <c r="W636" t="s">
        <v>3123</v>
      </c>
      <c r="X636" s="145">
        <v>27245</v>
      </c>
      <c r="Y636" t="s">
        <v>3124</v>
      </c>
      <c r="Z636"/>
      <c r="AA636"/>
      <c r="AB636" t="s">
        <v>39</v>
      </c>
      <c r="AC636" t="s">
        <v>40</v>
      </c>
      <c r="AD636" t="s">
        <v>41</v>
      </c>
      <c r="AE636"/>
    </row>
    <row r="637" spans="1:31" ht="15" x14ac:dyDescent="0.25">
      <c r="A637" s="1" t="s">
        <v>3125</v>
      </c>
      <c r="B637" t="s">
        <v>28</v>
      </c>
      <c r="C637" t="s">
        <v>29</v>
      </c>
      <c r="D637" t="s">
        <v>30</v>
      </c>
      <c r="E637" t="s">
        <v>31</v>
      </c>
      <c r="F637" t="s">
        <v>2915</v>
      </c>
      <c r="G637" t="s">
        <v>2916</v>
      </c>
      <c r="H637" t="s">
        <v>9756</v>
      </c>
      <c r="I637" t="s">
        <v>2917</v>
      </c>
      <c r="J637" t="s">
        <v>3125</v>
      </c>
      <c r="K637" t="s">
        <v>32</v>
      </c>
      <c r="L637" t="s">
        <v>32</v>
      </c>
      <c r="M637" t="s">
        <v>43</v>
      </c>
      <c r="N637" t="s">
        <v>63</v>
      </c>
      <c r="O637" t="s">
        <v>3126</v>
      </c>
      <c r="P637" t="s">
        <v>551</v>
      </c>
      <c r="Q637" t="s">
        <v>36</v>
      </c>
      <c r="R637" t="s">
        <v>9938</v>
      </c>
      <c r="S637" s="1" t="s">
        <v>11753</v>
      </c>
      <c r="T637" t="s">
        <v>66</v>
      </c>
      <c r="U637" t="s">
        <v>49</v>
      </c>
      <c r="V637" t="s">
        <v>166</v>
      </c>
      <c r="W637" t="s">
        <v>9939</v>
      </c>
      <c r="X637" s="145">
        <v>30257</v>
      </c>
      <c r="Y637" t="s">
        <v>9940</v>
      </c>
      <c r="Z637" s="145">
        <v>43160</v>
      </c>
      <c r="AA637" s="145">
        <v>43465</v>
      </c>
      <c r="AB637" t="s">
        <v>39</v>
      </c>
      <c r="AC637" t="s">
        <v>68</v>
      </c>
      <c r="AD637" t="s">
        <v>41</v>
      </c>
      <c r="AE637"/>
    </row>
    <row r="638" spans="1:31" ht="15" x14ac:dyDescent="0.25">
      <c r="A638" s="1" t="s">
        <v>3127</v>
      </c>
      <c r="B638" t="s">
        <v>28</v>
      </c>
      <c r="C638" t="s">
        <v>29</v>
      </c>
      <c r="D638" t="s">
        <v>30</v>
      </c>
      <c r="E638" t="s">
        <v>31</v>
      </c>
      <c r="F638" t="s">
        <v>2915</v>
      </c>
      <c r="G638" t="s">
        <v>2916</v>
      </c>
      <c r="H638" t="s">
        <v>9756</v>
      </c>
      <c r="I638" t="s">
        <v>2917</v>
      </c>
      <c r="J638" t="s">
        <v>3127</v>
      </c>
      <c r="K638" t="s">
        <v>32</v>
      </c>
      <c r="L638" t="s">
        <v>32</v>
      </c>
      <c r="M638" t="s">
        <v>43</v>
      </c>
      <c r="N638" t="s">
        <v>44</v>
      </c>
      <c r="O638" t="s">
        <v>54</v>
      </c>
      <c r="P638" t="s">
        <v>390</v>
      </c>
      <c r="Q638" t="s">
        <v>1066</v>
      </c>
      <c r="R638" t="s">
        <v>832</v>
      </c>
      <c r="S638" s="1" t="s">
        <v>11754</v>
      </c>
      <c r="T638" t="s">
        <v>61</v>
      </c>
      <c r="U638" t="s">
        <v>49</v>
      </c>
      <c r="V638" t="s">
        <v>50</v>
      </c>
      <c r="W638" t="s">
        <v>3128</v>
      </c>
      <c r="X638" s="145">
        <v>24273</v>
      </c>
      <c r="Y638" t="s">
        <v>3129</v>
      </c>
      <c r="Z638"/>
      <c r="AA638"/>
      <c r="AB638" t="s">
        <v>39</v>
      </c>
      <c r="AC638" t="s">
        <v>40</v>
      </c>
      <c r="AD638" t="s">
        <v>41</v>
      </c>
      <c r="AE638"/>
    </row>
    <row r="639" spans="1:31" ht="15" x14ac:dyDescent="0.25">
      <c r="A639" s="1" t="s">
        <v>3130</v>
      </c>
      <c r="B639" t="s">
        <v>28</v>
      </c>
      <c r="C639" t="s">
        <v>29</v>
      </c>
      <c r="D639" t="s">
        <v>30</v>
      </c>
      <c r="E639" t="s">
        <v>31</v>
      </c>
      <c r="F639" t="s">
        <v>2915</v>
      </c>
      <c r="G639" t="s">
        <v>2916</v>
      </c>
      <c r="H639" t="s">
        <v>9756</v>
      </c>
      <c r="I639" t="s">
        <v>2917</v>
      </c>
      <c r="J639" t="s">
        <v>3130</v>
      </c>
      <c r="K639" t="s">
        <v>32</v>
      </c>
      <c r="L639" t="s">
        <v>32</v>
      </c>
      <c r="M639" t="s">
        <v>43</v>
      </c>
      <c r="N639" t="s">
        <v>63</v>
      </c>
      <c r="O639" t="s">
        <v>3131</v>
      </c>
      <c r="P639" t="s">
        <v>110</v>
      </c>
      <c r="Q639" t="s">
        <v>186</v>
      </c>
      <c r="R639" t="s">
        <v>181</v>
      </c>
      <c r="S639" s="1" t="s">
        <v>11755</v>
      </c>
      <c r="T639" t="s">
        <v>66</v>
      </c>
      <c r="U639" t="s">
        <v>49</v>
      </c>
      <c r="V639" t="s">
        <v>67</v>
      </c>
      <c r="W639" t="s">
        <v>9941</v>
      </c>
      <c r="X639" s="145">
        <v>34034</v>
      </c>
      <c r="Y639" t="s">
        <v>9942</v>
      </c>
      <c r="Z639" s="145">
        <v>43160</v>
      </c>
      <c r="AA639" s="145">
        <v>43465</v>
      </c>
      <c r="AB639" t="s">
        <v>39</v>
      </c>
      <c r="AC639" t="s">
        <v>68</v>
      </c>
      <c r="AD639" t="s">
        <v>41</v>
      </c>
      <c r="AE639"/>
    </row>
    <row r="640" spans="1:31" ht="15" x14ac:dyDescent="0.25">
      <c r="A640" s="1" t="s">
        <v>3133</v>
      </c>
      <c r="B640" t="s">
        <v>28</v>
      </c>
      <c r="C640" t="s">
        <v>29</v>
      </c>
      <c r="D640" t="s">
        <v>30</v>
      </c>
      <c r="E640" t="s">
        <v>31</v>
      </c>
      <c r="F640" t="s">
        <v>2915</v>
      </c>
      <c r="G640" t="s">
        <v>2916</v>
      </c>
      <c r="H640" t="s">
        <v>9756</v>
      </c>
      <c r="I640" t="s">
        <v>2917</v>
      </c>
      <c r="J640" t="s">
        <v>3133</v>
      </c>
      <c r="K640" t="s">
        <v>32</v>
      </c>
      <c r="L640" t="s">
        <v>32</v>
      </c>
      <c r="M640" t="s">
        <v>43</v>
      </c>
      <c r="N640" t="s">
        <v>63</v>
      </c>
      <c r="O640" t="s">
        <v>3134</v>
      </c>
      <c r="P640" t="s">
        <v>222</v>
      </c>
      <c r="Q640" t="s">
        <v>362</v>
      </c>
      <c r="R640" t="s">
        <v>575</v>
      </c>
      <c r="S640" s="1" t="s">
        <v>11756</v>
      </c>
      <c r="T640" t="s">
        <v>66</v>
      </c>
      <c r="U640" t="s">
        <v>49</v>
      </c>
      <c r="V640" t="s">
        <v>108</v>
      </c>
      <c r="W640" t="s">
        <v>1614</v>
      </c>
      <c r="X640" s="145">
        <v>28974</v>
      </c>
      <c r="Y640" t="s">
        <v>1615</v>
      </c>
      <c r="Z640" s="145">
        <v>43160</v>
      </c>
      <c r="AA640" s="145">
        <v>43465</v>
      </c>
      <c r="AB640" t="s">
        <v>39</v>
      </c>
      <c r="AC640" t="s">
        <v>68</v>
      </c>
      <c r="AD640" t="s">
        <v>41</v>
      </c>
      <c r="AE640"/>
    </row>
    <row r="641" spans="1:31" ht="15" x14ac:dyDescent="0.25">
      <c r="A641" s="1" t="s">
        <v>3138</v>
      </c>
      <c r="B641" t="s">
        <v>28</v>
      </c>
      <c r="C641" t="s">
        <v>29</v>
      </c>
      <c r="D641" t="s">
        <v>30</v>
      </c>
      <c r="E641" t="s">
        <v>31</v>
      </c>
      <c r="F641" t="s">
        <v>2915</v>
      </c>
      <c r="G641" t="s">
        <v>2916</v>
      </c>
      <c r="H641" t="s">
        <v>9756</v>
      </c>
      <c r="I641" t="s">
        <v>2917</v>
      </c>
      <c r="J641" t="s">
        <v>3138</v>
      </c>
      <c r="K641" t="s">
        <v>32</v>
      </c>
      <c r="L641" t="s">
        <v>32</v>
      </c>
      <c r="M641" t="s">
        <v>43</v>
      </c>
      <c r="N641" t="s">
        <v>63</v>
      </c>
      <c r="O641" t="s">
        <v>9943</v>
      </c>
      <c r="P641" t="s">
        <v>130</v>
      </c>
      <c r="Q641" t="s">
        <v>79</v>
      </c>
      <c r="R641" t="s">
        <v>2268</v>
      </c>
      <c r="S641" s="1" t="s">
        <v>11757</v>
      </c>
      <c r="T641" t="s">
        <v>66</v>
      </c>
      <c r="U641" t="s">
        <v>49</v>
      </c>
      <c r="V641" t="s">
        <v>50</v>
      </c>
      <c r="W641" t="s">
        <v>2269</v>
      </c>
      <c r="X641" s="145">
        <v>28870</v>
      </c>
      <c r="Y641" t="s">
        <v>2270</v>
      </c>
      <c r="Z641" s="145">
        <v>43171</v>
      </c>
      <c r="AA641" s="145">
        <v>43465</v>
      </c>
      <c r="AB641" t="s">
        <v>310</v>
      </c>
      <c r="AC641" t="s">
        <v>68</v>
      </c>
      <c r="AD641" t="s">
        <v>41</v>
      </c>
      <c r="AE641"/>
    </row>
    <row r="642" spans="1:31" ht="15" x14ac:dyDescent="0.25">
      <c r="A642" s="1" t="s">
        <v>3138</v>
      </c>
      <c r="B642" t="s">
        <v>28</v>
      </c>
      <c r="C642" t="s">
        <v>29</v>
      </c>
      <c r="D642" t="s">
        <v>30</v>
      </c>
      <c r="E642" t="s">
        <v>31</v>
      </c>
      <c r="F642" t="s">
        <v>2915</v>
      </c>
      <c r="G642" t="s">
        <v>2916</v>
      </c>
      <c r="H642" t="s">
        <v>9756</v>
      </c>
      <c r="I642" t="s">
        <v>2917</v>
      </c>
      <c r="J642" t="s">
        <v>3138</v>
      </c>
      <c r="K642" t="s">
        <v>32</v>
      </c>
      <c r="L642" t="s">
        <v>32</v>
      </c>
      <c r="M642" t="s">
        <v>43</v>
      </c>
      <c r="N642" t="s">
        <v>44</v>
      </c>
      <c r="O642" t="s">
        <v>54</v>
      </c>
      <c r="P642" t="s">
        <v>176</v>
      </c>
      <c r="Q642" t="s">
        <v>3139</v>
      </c>
      <c r="R642" t="s">
        <v>346</v>
      </c>
      <c r="S642" s="1" t="s">
        <v>11758</v>
      </c>
      <c r="T642" t="s">
        <v>61</v>
      </c>
      <c r="U642" t="s">
        <v>49</v>
      </c>
      <c r="V642" t="s">
        <v>311</v>
      </c>
      <c r="W642" t="s">
        <v>3140</v>
      </c>
      <c r="X642" s="145">
        <v>25607</v>
      </c>
      <c r="Y642" t="s">
        <v>3141</v>
      </c>
      <c r="Z642" s="145">
        <v>43161</v>
      </c>
      <c r="AA642" s="145">
        <v>43465</v>
      </c>
      <c r="AB642" t="s">
        <v>39</v>
      </c>
      <c r="AC642" t="s">
        <v>40</v>
      </c>
      <c r="AD642" t="s">
        <v>41</v>
      </c>
      <c r="AE642"/>
    </row>
    <row r="643" spans="1:31" ht="15" x14ac:dyDescent="0.25">
      <c r="A643" s="1" t="s">
        <v>3142</v>
      </c>
      <c r="B643" t="s">
        <v>28</v>
      </c>
      <c r="C643" t="s">
        <v>29</v>
      </c>
      <c r="D643" t="s">
        <v>30</v>
      </c>
      <c r="E643" t="s">
        <v>31</v>
      </c>
      <c r="F643" t="s">
        <v>2915</v>
      </c>
      <c r="G643" t="s">
        <v>2916</v>
      </c>
      <c r="H643" t="s">
        <v>9756</v>
      </c>
      <c r="I643" t="s">
        <v>2917</v>
      </c>
      <c r="J643" t="s">
        <v>3142</v>
      </c>
      <c r="K643" t="s">
        <v>32</v>
      </c>
      <c r="L643" t="s">
        <v>32</v>
      </c>
      <c r="M643" t="s">
        <v>43</v>
      </c>
      <c r="N643" t="s">
        <v>44</v>
      </c>
      <c r="O643" t="s">
        <v>54</v>
      </c>
      <c r="P643" t="s">
        <v>136</v>
      </c>
      <c r="Q643" t="s">
        <v>544</v>
      </c>
      <c r="R643" t="s">
        <v>3143</v>
      </c>
      <c r="S643" s="1" t="s">
        <v>11759</v>
      </c>
      <c r="T643" t="s">
        <v>48</v>
      </c>
      <c r="U643" t="s">
        <v>49</v>
      </c>
      <c r="V643" t="s">
        <v>50</v>
      </c>
      <c r="W643" t="s">
        <v>3144</v>
      </c>
      <c r="X643" s="145">
        <v>21514</v>
      </c>
      <c r="Y643" t="s">
        <v>3145</v>
      </c>
      <c r="Z643"/>
      <c r="AA643"/>
      <c r="AB643" t="s">
        <v>39</v>
      </c>
      <c r="AC643" t="s">
        <v>40</v>
      </c>
      <c r="AD643" t="s">
        <v>41</v>
      </c>
      <c r="AE643"/>
    </row>
    <row r="644" spans="1:31" ht="15" x14ac:dyDescent="0.25">
      <c r="A644" s="1" t="s">
        <v>3146</v>
      </c>
      <c r="B644" t="s">
        <v>28</v>
      </c>
      <c r="C644" t="s">
        <v>29</v>
      </c>
      <c r="D644" t="s">
        <v>30</v>
      </c>
      <c r="E644" t="s">
        <v>31</v>
      </c>
      <c r="F644" t="s">
        <v>2915</v>
      </c>
      <c r="G644" t="s">
        <v>2916</v>
      </c>
      <c r="H644" t="s">
        <v>9756</v>
      </c>
      <c r="I644" t="s">
        <v>2917</v>
      </c>
      <c r="J644" t="s">
        <v>3146</v>
      </c>
      <c r="K644" t="s">
        <v>32</v>
      </c>
      <c r="L644" t="s">
        <v>32</v>
      </c>
      <c r="M644" t="s">
        <v>43</v>
      </c>
      <c r="N644" t="s">
        <v>44</v>
      </c>
      <c r="O644" t="s">
        <v>54</v>
      </c>
      <c r="P644" t="s">
        <v>59</v>
      </c>
      <c r="Q644" t="s">
        <v>292</v>
      </c>
      <c r="R644" t="s">
        <v>397</v>
      </c>
      <c r="S644" s="1" t="s">
        <v>11760</v>
      </c>
      <c r="T644" t="s">
        <v>48</v>
      </c>
      <c r="U644" t="s">
        <v>49</v>
      </c>
      <c r="V644" t="s">
        <v>50</v>
      </c>
      <c r="W644" t="s">
        <v>3147</v>
      </c>
      <c r="X644" s="145">
        <v>20091</v>
      </c>
      <c r="Y644" t="s">
        <v>3148</v>
      </c>
      <c r="Z644"/>
      <c r="AA644"/>
      <c r="AB644" t="s">
        <v>39</v>
      </c>
      <c r="AC644" t="s">
        <v>40</v>
      </c>
      <c r="AD644" t="s">
        <v>41</v>
      </c>
      <c r="AE644"/>
    </row>
    <row r="645" spans="1:31" ht="15" x14ac:dyDescent="0.25">
      <c r="A645" s="1" t="s">
        <v>3149</v>
      </c>
      <c r="B645" t="s">
        <v>28</v>
      </c>
      <c r="C645" t="s">
        <v>29</v>
      </c>
      <c r="D645" t="s">
        <v>30</v>
      </c>
      <c r="E645" t="s">
        <v>31</v>
      </c>
      <c r="F645" t="s">
        <v>2915</v>
      </c>
      <c r="G645" t="s">
        <v>2916</v>
      </c>
      <c r="H645" t="s">
        <v>9756</v>
      </c>
      <c r="I645" t="s">
        <v>2917</v>
      </c>
      <c r="J645" t="s">
        <v>3149</v>
      </c>
      <c r="K645" t="s">
        <v>32</v>
      </c>
      <c r="L645" t="s">
        <v>32</v>
      </c>
      <c r="M645" t="s">
        <v>43</v>
      </c>
      <c r="N645" t="s">
        <v>44</v>
      </c>
      <c r="O645" t="s">
        <v>54</v>
      </c>
      <c r="P645" t="s">
        <v>701</v>
      </c>
      <c r="Q645" t="s">
        <v>381</v>
      </c>
      <c r="R645" t="s">
        <v>3150</v>
      </c>
      <c r="S645" s="1" t="s">
        <v>11761</v>
      </c>
      <c r="T645" t="s">
        <v>61</v>
      </c>
      <c r="U645" t="s">
        <v>49</v>
      </c>
      <c r="V645" t="s">
        <v>50</v>
      </c>
      <c r="W645" t="s">
        <v>3151</v>
      </c>
      <c r="X645" s="145">
        <v>24946</v>
      </c>
      <c r="Y645" t="s">
        <v>3152</v>
      </c>
      <c r="Z645"/>
      <c r="AA645"/>
      <c r="AB645" t="s">
        <v>39</v>
      </c>
      <c r="AC645" t="s">
        <v>40</v>
      </c>
      <c r="AD645" t="s">
        <v>41</v>
      </c>
      <c r="AE645"/>
    </row>
    <row r="646" spans="1:31" ht="15" x14ac:dyDescent="0.25">
      <c r="A646" s="1" t="s">
        <v>3153</v>
      </c>
      <c r="B646" t="s">
        <v>28</v>
      </c>
      <c r="C646" t="s">
        <v>29</v>
      </c>
      <c r="D646" t="s">
        <v>30</v>
      </c>
      <c r="E646" t="s">
        <v>31</v>
      </c>
      <c r="F646" t="s">
        <v>2915</v>
      </c>
      <c r="G646" t="s">
        <v>2916</v>
      </c>
      <c r="H646" t="s">
        <v>9756</v>
      </c>
      <c r="I646" t="s">
        <v>2917</v>
      </c>
      <c r="J646" t="s">
        <v>3153</v>
      </c>
      <c r="K646" t="s">
        <v>32</v>
      </c>
      <c r="L646" t="s">
        <v>32</v>
      </c>
      <c r="M646" t="s">
        <v>43</v>
      </c>
      <c r="N646" t="s">
        <v>44</v>
      </c>
      <c r="O646" t="s">
        <v>3154</v>
      </c>
      <c r="P646" t="s">
        <v>925</v>
      </c>
      <c r="Q646" t="s">
        <v>130</v>
      </c>
      <c r="R646" t="s">
        <v>3155</v>
      </c>
      <c r="S646" s="1" t="s">
        <v>11762</v>
      </c>
      <c r="T646" t="s">
        <v>66</v>
      </c>
      <c r="U646" t="s">
        <v>49</v>
      </c>
      <c r="V646" t="s">
        <v>50</v>
      </c>
      <c r="W646" t="s">
        <v>3156</v>
      </c>
      <c r="X646" s="145">
        <v>26272</v>
      </c>
      <c r="Y646" t="s">
        <v>3157</v>
      </c>
      <c r="Z646"/>
      <c r="AA646"/>
      <c r="AB646" t="s">
        <v>39</v>
      </c>
      <c r="AC646" t="s">
        <v>40</v>
      </c>
      <c r="AD646" t="s">
        <v>41</v>
      </c>
      <c r="AE646"/>
    </row>
    <row r="647" spans="1:31" ht="15" x14ac:dyDescent="0.25">
      <c r="A647" s="1" t="s">
        <v>3158</v>
      </c>
      <c r="B647" t="s">
        <v>28</v>
      </c>
      <c r="C647" t="s">
        <v>29</v>
      </c>
      <c r="D647" t="s">
        <v>30</v>
      </c>
      <c r="E647" t="s">
        <v>31</v>
      </c>
      <c r="F647" t="s">
        <v>2915</v>
      </c>
      <c r="G647" t="s">
        <v>2916</v>
      </c>
      <c r="H647" t="s">
        <v>9756</v>
      </c>
      <c r="I647" t="s">
        <v>2917</v>
      </c>
      <c r="J647" t="s">
        <v>3158</v>
      </c>
      <c r="K647" t="s">
        <v>32</v>
      </c>
      <c r="L647" t="s">
        <v>32</v>
      </c>
      <c r="M647" t="s">
        <v>43</v>
      </c>
      <c r="N647" t="s">
        <v>44</v>
      </c>
      <c r="O647" t="s">
        <v>3159</v>
      </c>
      <c r="P647" t="s">
        <v>197</v>
      </c>
      <c r="Q647" t="s">
        <v>929</v>
      </c>
      <c r="R647" t="s">
        <v>3160</v>
      </c>
      <c r="S647" s="1" t="s">
        <v>11763</v>
      </c>
      <c r="T647" t="s">
        <v>48</v>
      </c>
      <c r="U647" t="s">
        <v>49</v>
      </c>
      <c r="V647" t="s">
        <v>50</v>
      </c>
      <c r="W647" t="s">
        <v>3161</v>
      </c>
      <c r="X647" s="145">
        <v>22069</v>
      </c>
      <c r="Y647" t="s">
        <v>3162</v>
      </c>
      <c r="Z647"/>
      <c r="AA647"/>
      <c r="AB647" t="s">
        <v>39</v>
      </c>
      <c r="AC647" t="s">
        <v>40</v>
      </c>
      <c r="AD647" t="s">
        <v>41</v>
      </c>
      <c r="AE647"/>
    </row>
    <row r="648" spans="1:31" ht="15" x14ac:dyDescent="0.25">
      <c r="A648" s="1" t="s">
        <v>3163</v>
      </c>
      <c r="B648" t="s">
        <v>28</v>
      </c>
      <c r="C648" t="s">
        <v>29</v>
      </c>
      <c r="D648" t="s">
        <v>30</v>
      </c>
      <c r="E648" t="s">
        <v>31</v>
      </c>
      <c r="F648" t="s">
        <v>2915</v>
      </c>
      <c r="G648" t="s">
        <v>2916</v>
      </c>
      <c r="H648" t="s">
        <v>9756</v>
      </c>
      <c r="I648" t="s">
        <v>2917</v>
      </c>
      <c r="J648" t="s">
        <v>3163</v>
      </c>
      <c r="K648" t="s">
        <v>32</v>
      </c>
      <c r="L648" t="s">
        <v>32</v>
      </c>
      <c r="M648" t="s">
        <v>43</v>
      </c>
      <c r="N648" t="s">
        <v>44</v>
      </c>
      <c r="O648" t="s">
        <v>3164</v>
      </c>
      <c r="P648" t="s">
        <v>237</v>
      </c>
      <c r="Q648" t="s">
        <v>314</v>
      </c>
      <c r="R648" t="s">
        <v>253</v>
      </c>
      <c r="S648" s="1" t="s">
        <v>11764</v>
      </c>
      <c r="T648" t="s">
        <v>48</v>
      </c>
      <c r="U648" t="s">
        <v>49</v>
      </c>
      <c r="V648" t="s">
        <v>50</v>
      </c>
      <c r="W648" t="s">
        <v>3165</v>
      </c>
      <c r="X648" s="145">
        <v>22664</v>
      </c>
      <c r="Y648" t="s">
        <v>3166</v>
      </c>
      <c r="Z648"/>
      <c r="AA648"/>
      <c r="AB648" t="s">
        <v>39</v>
      </c>
      <c r="AC648" t="s">
        <v>40</v>
      </c>
      <c r="AD648" t="s">
        <v>41</v>
      </c>
      <c r="AE648"/>
    </row>
    <row r="649" spans="1:31" ht="15" x14ac:dyDescent="0.25">
      <c r="A649" s="1" t="s">
        <v>3167</v>
      </c>
      <c r="B649" t="s">
        <v>28</v>
      </c>
      <c r="C649" t="s">
        <v>29</v>
      </c>
      <c r="D649" t="s">
        <v>30</v>
      </c>
      <c r="E649" t="s">
        <v>31</v>
      </c>
      <c r="F649" t="s">
        <v>2915</v>
      </c>
      <c r="G649" t="s">
        <v>2916</v>
      </c>
      <c r="H649" t="s">
        <v>9756</v>
      </c>
      <c r="I649" t="s">
        <v>2917</v>
      </c>
      <c r="J649" t="s">
        <v>3167</v>
      </c>
      <c r="K649" t="s">
        <v>32</v>
      </c>
      <c r="L649" t="s">
        <v>32</v>
      </c>
      <c r="M649" t="s">
        <v>43</v>
      </c>
      <c r="N649" t="s">
        <v>63</v>
      </c>
      <c r="O649" t="s">
        <v>11765</v>
      </c>
      <c r="P649" t="s">
        <v>70</v>
      </c>
      <c r="Q649" t="s">
        <v>162</v>
      </c>
      <c r="R649" t="s">
        <v>6456</v>
      </c>
      <c r="S649" s="1" t="s">
        <v>11766</v>
      </c>
      <c r="T649" t="s">
        <v>66</v>
      </c>
      <c r="U649" t="s">
        <v>49</v>
      </c>
      <c r="V649" t="s">
        <v>50</v>
      </c>
      <c r="W649" t="s">
        <v>6457</v>
      </c>
      <c r="X649" s="145">
        <v>28284</v>
      </c>
      <c r="Y649" t="s">
        <v>6458</v>
      </c>
      <c r="Z649" s="145">
        <v>43346</v>
      </c>
      <c r="AA649" s="145">
        <v>43465</v>
      </c>
      <c r="AB649" t="s">
        <v>310</v>
      </c>
      <c r="AC649" t="s">
        <v>68</v>
      </c>
      <c r="AD649" t="s">
        <v>41</v>
      </c>
      <c r="AE649"/>
    </row>
    <row r="650" spans="1:31" ht="15" x14ac:dyDescent="0.25">
      <c r="A650" s="1" t="s">
        <v>3167</v>
      </c>
      <c r="B650" t="s">
        <v>28</v>
      </c>
      <c r="C650" t="s">
        <v>29</v>
      </c>
      <c r="D650" t="s">
        <v>30</v>
      </c>
      <c r="E650" t="s">
        <v>31</v>
      </c>
      <c r="F650" t="s">
        <v>2915</v>
      </c>
      <c r="G650" t="s">
        <v>2916</v>
      </c>
      <c r="H650" t="s">
        <v>9756</v>
      </c>
      <c r="I650" t="s">
        <v>2917</v>
      </c>
      <c r="J650" t="s">
        <v>3167</v>
      </c>
      <c r="K650" t="s">
        <v>32</v>
      </c>
      <c r="L650" t="s">
        <v>32</v>
      </c>
      <c r="M650" t="s">
        <v>43</v>
      </c>
      <c r="N650" t="s">
        <v>44</v>
      </c>
      <c r="O650" t="s">
        <v>3168</v>
      </c>
      <c r="P650" t="s">
        <v>77</v>
      </c>
      <c r="Q650" t="s">
        <v>608</v>
      </c>
      <c r="R650" t="s">
        <v>3169</v>
      </c>
      <c r="S650" s="1" t="s">
        <v>11699</v>
      </c>
      <c r="T650" t="s">
        <v>48</v>
      </c>
      <c r="U650" t="s">
        <v>49</v>
      </c>
      <c r="V650" t="s">
        <v>840</v>
      </c>
      <c r="W650" t="s">
        <v>3170</v>
      </c>
      <c r="X650" s="145">
        <v>21337</v>
      </c>
      <c r="Y650" t="s">
        <v>3171</v>
      </c>
      <c r="Z650" s="145">
        <v>43346</v>
      </c>
      <c r="AA650" s="145">
        <v>43465</v>
      </c>
      <c r="AB650" t="s">
        <v>39</v>
      </c>
      <c r="AC650" t="s">
        <v>40</v>
      </c>
      <c r="AD650" t="s">
        <v>41</v>
      </c>
      <c r="AE650"/>
    </row>
    <row r="651" spans="1:31" ht="15" x14ac:dyDescent="0.25">
      <c r="A651" s="1" t="s">
        <v>9944</v>
      </c>
      <c r="B651" t="s">
        <v>28</v>
      </c>
      <c r="C651" t="s">
        <v>29</v>
      </c>
      <c r="D651" t="s">
        <v>30</v>
      </c>
      <c r="E651" t="s">
        <v>31</v>
      </c>
      <c r="F651" t="s">
        <v>2915</v>
      </c>
      <c r="G651" t="s">
        <v>2916</v>
      </c>
      <c r="H651" t="s">
        <v>9756</v>
      </c>
      <c r="I651" t="s">
        <v>2917</v>
      </c>
      <c r="J651" t="s">
        <v>9944</v>
      </c>
      <c r="K651" t="s">
        <v>32</v>
      </c>
      <c r="L651" t="s">
        <v>32</v>
      </c>
      <c r="M651" t="s">
        <v>43</v>
      </c>
      <c r="N651" t="s">
        <v>63</v>
      </c>
      <c r="O651" t="s">
        <v>9727</v>
      </c>
      <c r="P651" t="s">
        <v>303</v>
      </c>
      <c r="Q651" t="s">
        <v>248</v>
      </c>
      <c r="R651" t="s">
        <v>9945</v>
      </c>
      <c r="S651" s="1" t="s">
        <v>11767</v>
      </c>
      <c r="T651" t="s">
        <v>66</v>
      </c>
      <c r="U651" t="s">
        <v>9946</v>
      </c>
      <c r="V651" t="s">
        <v>50</v>
      </c>
      <c r="W651" t="s">
        <v>9947</v>
      </c>
      <c r="X651" s="145">
        <v>20070</v>
      </c>
      <c r="Y651" t="s">
        <v>9948</v>
      </c>
      <c r="Z651" s="145">
        <v>43160</v>
      </c>
      <c r="AA651" s="145">
        <v>43465</v>
      </c>
      <c r="AB651" t="s">
        <v>2801</v>
      </c>
      <c r="AC651" t="s">
        <v>68</v>
      </c>
      <c r="AD651" t="s">
        <v>41</v>
      </c>
      <c r="AE651"/>
    </row>
    <row r="652" spans="1:31" ht="15" x14ac:dyDescent="0.25">
      <c r="A652" s="1" t="s">
        <v>9949</v>
      </c>
      <c r="B652" t="s">
        <v>28</v>
      </c>
      <c r="C652" t="s">
        <v>29</v>
      </c>
      <c r="D652" t="s">
        <v>30</v>
      </c>
      <c r="E652" t="s">
        <v>31</v>
      </c>
      <c r="F652" t="s">
        <v>2915</v>
      </c>
      <c r="G652" t="s">
        <v>2916</v>
      </c>
      <c r="H652" t="s">
        <v>9756</v>
      </c>
      <c r="I652" t="s">
        <v>2917</v>
      </c>
      <c r="J652" t="s">
        <v>9949</v>
      </c>
      <c r="K652" t="s">
        <v>32</v>
      </c>
      <c r="L652" t="s">
        <v>32</v>
      </c>
      <c r="M652" t="s">
        <v>43</v>
      </c>
      <c r="N652" t="s">
        <v>63</v>
      </c>
      <c r="O652" t="s">
        <v>9727</v>
      </c>
      <c r="P652" t="s">
        <v>183</v>
      </c>
      <c r="Q652" t="s">
        <v>78</v>
      </c>
      <c r="R652" t="s">
        <v>849</v>
      </c>
      <c r="S652" s="1" t="s">
        <v>11768</v>
      </c>
      <c r="T652" t="s">
        <v>66</v>
      </c>
      <c r="U652" t="s">
        <v>9946</v>
      </c>
      <c r="V652" t="s">
        <v>50</v>
      </c>
      <c r="W652" t="s">
        <v>3172</v>
      </c>
      <c r="X652" s="145">
        <v>31131</v>
      </c>
      <c r="Y652" t="s">
        <v>3173</v>
      </c>
      <c r="Z652" s="145">
        <v>43160</v>
      </c>
      <c r="AA652" s="145">
        <v>43465</v>
      </c>
      <c r="AB652" t="s">
        <v>2801</v>
      </c>
      <c r="AC652" t="s">
        <v>68</v>
      </c>
      <c r="AD652" t="s">
        <v>41</v>
      </c>
      <c r="AE652"/>
    </row>
    <row r="653" spans="1:31" ht="15" x14ac:dyDescent="0.25">
      <c r="A653" s="1" t="s">
        <v>9950</v>
      </c>
      <c r="B653" t="s">
        <v>28</v>
      </c>
      <c r="C653" t="s">
        <v>29</v>
      </c>
      <c r="D653" t="s">
        <v>30</v>
      </c>
      <c r="E653" t="s">
        <v>31</v>
      </c>
      <c r="F653" t="s">
        <v>2915</v>
      </c>
      <c r="G653" t="s">
        <v>2916</v>
      </c>
      <c r="H653" t="s">
        <v>9756</v>
      </c>
      <c r="I653" t="s">
        <v>2917</v>
      </c>
      <c r="J653" t="s">
        <v>9950</v>
      </c>
      <c r="K653" t="s">
        <v>32</v>
      </c>
      <c r="L653" t="s">
        <v>32</v>
      </c>
      <c r="M653" t="s">
        <v>43</v>
      </c>
      <c r="N653" t="s">
        <v>63</v>
      </c>
      <c r="O653" t="s">
        <v>9727</v>
      </c>
      <c r="P653" t="s">
        <v>156</v>
      </c>
      <c r="Q653" t="s">
        <v>4962</v>
      </c>
      <c r="R653" t="s">
        <v>496</v>
      </c>
      <c r="S653" s="1" t="s">
        <v>11769</v>
      </c>
      <c r="T653" t="s">
        <v>66</v>
      </c>
      <c r="U653" t="s">
        <v>3607</v>
      </c>
      <c r="V653" t="s">
        <v>50</v>
      </c>
      <c r="W653" t="s">
        <v>4963</v>
      </c>
      <c r="X653" s="145">
        <v>28623</v>
      </c>
      <c r="Y653" t="s">
        <v>4964</v>
      </c>
      <c r="Z653" s="145">
        <v>43160</v>
      </c>
      <c r="AA653" s="145">
        <v>43465</v>
      </c>
      <c r="AB653" t="s">
        <v>2801</v>
      </c>
      <c r="AC653" t="s">
        <v>68</v>
      </c>
      <c r="AD653" t="s">
        <v>41</v>
      </c>
      <c r="AE653"/>
    </row>
    <row r="654" spans="1:31" ht="15" x14ac:dyDescent="0.25">
      <c r="A654" s="1" t="s">
        <v>9951</v>
      </c>
      <c r="B654" t="s">
        <v>28</v>
      </c>
      <c r="C654" t="s">
        <v>29</v>
      </c>
      <c r="D654" t="s">
        <v>30</v>
      </c>
      <c r="E654" t="s">
        <v>31</v>
      </c>
      <c r="F654" t="s">
        <v>2915</v>
      </c>
      <c r="G654" t="s">
        <v>2916</v>
      </c>
      <c r="H654" t="s">
        <v>9756</v>
      </c>
      <c r="I654" t="s">
        <v>2917</v>
      </c>
      <c r="J654" t="s">
        <v>9951</v>
      </c>
      <c r="K654" t="s">
        <v>32</v>
      </c>
      <c r="L654" t="s">
        <v>32</v>
      </c>
      <c r="M654" t="s">
        <v>43</v>
      </c>
      <c r="N654" t="s">
        <v>63</v>
      </c>
      <c r="O654" t="s">
        <v>9727</v>
      </c>
      <c r="P654" t="s">
        <v>78</v>
      </c>
      <c r="Q654" t="s">
        <v>136</v>
      </c>
      <c r="R654" t="s">
        <v>9952</v>
      </c>
      <c r="S654" s="1" t="s">
        <v>11770</v>
      </c>
      <c r="T654" t="s">
        <v>66</v>
      </c>
      <c r="U654" t="s">
        <v>890</v>
      </c>
      <c r="V654" t="s">
        <v>50</v>
      </c>
      <c r="W654" t="s">
        <v>9953</v>
      </c>
      <c r="X654" s="145">
        <v>34514</v>
      </c>
      <c r="Y654" t="s">
        <v>9954</v>
      </c>
      <c r="Z654" s="145">
        <v>43160</v>
      </c>
      <c r="AA654" s="145">
        <v>43465</v>
      </c>
      <c r="AB654" t="s">
        <v>2801</v>
      </c>
      <c r="AC654" t="s">
        <v>68</v>
      </c>
      <c r="AD654" t="s">
        <v>41</v>
      </c>
      <c r="AE654"/>
    </row>
    <row r="655" spans="1:31" ht="15" x14ac:dyDescent="0.25">
      <c r="A655" s="1" t="s">
        <v>9955</v>
      </c>
      <c r="B655" t="s">
        <v>28</v>
      </c>
      <c r="C655" t="s">
        <v>29</v>
      </c>
      <c r="D655" t="s">
        <v>30</v>
      </c>
      <c r="E655" t="s">
        <v>31</v>
      </c>
      <c r="F655" t="s">
        <v>2915</v>
      </c>
      <c r="G655" t="s">
        <v>2916</v>
      </c>
      <c r="H655" t="s">
        <v>9756</v>
      </c>
      <c r="I655" t="s">
        <v>2917</v>
      </c>
      <c r="J655" t="s">
        <v>9955</v>
      </c>
      <c r="K655" t="s">
        <v>32</v>
      </c>
      <c r="L655" t="s">
        <v>32</v>
      </c>
      <c r="M655" t="s">
        <v>43</v>
      </c>
      <c r="N655" t="s">
        <v>63</v>
      </c>
      <c r="O655" t="s">
        <v>9727</v>
      </c>
      <c r="P655" t="s">
        <v>280</v>
      </c>
      <c r="Q655" t="s">
        <v>870</v>
      </c>
      <c r="R655" t="s">
        <v>5421</v>
      </c>
      <c r="S655" s="1" t="s">
        <v>11771</v>
      </c>
      <c r="T655" t="s">
        <v>66</v>
      </c>
      <c r="U655" t="s">
        <v>890</v>
      </c>
      <c r="V655" t="s">
        <v>50</v>
      </c>
      <c r="W655" t="s">
        <v>5422</v>
      </c>
      <c r="X655" s="145">
        <v>32365</v>
      </c>
      <c r="Y655" t="s">
        <v>5423</v>
      </c>
      <c r="Z655" s="145">
        <v>43160</v>
      </c>
      <c r="AA655" s="145">
        <v>43465</v>
      </c>
      <c r="AB655" t="s">
        <v>2801</v>
      </c>
      <c r="AC655" t="s">
        <v>68</v>
      </c>
      <c r="AD655" t="s">
        <v>41</v>
      </c>
      <c r="AE655"/>
    </row>
    <row r="656" spans="1:31" ht="15" x14ac:dyDescent="0.25">
      <c r="A656" s="1" t="s">
        <v>9956</v>
      </c>
      <c r="B656" t="s">
        <v>28</v>
      </c>
      <c r="C656" t="s">
        <v>29</v>
      </c>
      <c r="D656" t="s">
        <v>30</v>
      </c>
      <c r="E656" t="s">
        <v>31</v>
      </c>
      <c r="F656" t="s">
        <v>2915</v>
      </c>
      <c r="G656" t="s">
        <v>2916</v>
      </c>
      <c r="H656" t="s">
        <v>9756</v>
      </c>
      <c r="I656" t="s">
        <v>2917</v>
      </c>
      <c r="J656" t="s">
        <v>9956</v>
      </c>
      <c r="K656" t="s">
        <v>32</v>
      </c>
      <c r="L656" t="s">
        <v>32</v>
      </c>
      <c r="M656" t="s">
        <v>43</v>
      </c>
      <c r="N656" t="s">
        <v>63</v>
      </c>
      <c r="O656" t="s">
        <v>9727</v>
      </c>
      <c r="P656" t="s">
        <v>604</v>
      </c>
      <c r="Q656" t="s">
        <v>335</v>
      </c>
      <c r="R656" t="s">
        <v>3174</v>
      </c>
      <c r="S656" s="1" t="s">
        <v>11772</v>
      </c>
      <c r="T656" t="s">
        <v>66</v>
      </c>
      <c r="U656" t="s">
        <v>890</v>
      </c>
      <c r="V656" t="s">
        <v>50</v>
      </c>
      <c r="W656" t="s">
        <v>3175</v>
      </c>
      <c r="X656" s="145">
        <v>26916</v>
      </c>
      <c r="Y656" t="s">
        <v>3176</v>
      </c>
      <c r="Z656" s="145">
        <v>43160</v>
      </c>
      <c r="AA656" s="145">
        <v>43465</v>
      </c>
      <c r="AB656" t="s">
        <v>2801</v>
      </c>
      <c r="AC656" t="s">
        <v>68</v>
      </c>
      <c r="AD656" t="s">
        <v>41</v>
      </c>
      <c r="AE656"/>
    </row>
    <row r="657" spans="1:31" ht="15" x14ac:dyDescent="0.25">
      <c r="A657" s="1" t="s">
        <v>9957</v>
      </c>
      <c r="B657" t="s">
        <v>28</v>
      </c>
      <c r="C657" t="s">
        <v>29</v>
      </c>
      <c r="D657" t="s">
        <v>30</v>
      </c>
      <c r="E657" t="s">
        <v>31</v>
      </c>
      <c r="F657" t="s">
        <v>2915</v>
      </c>
      <c r="G657" t="s">
        <v>2916</v>
      </c>
      <c r="H657" t="s">
        <v>9756</v>
      </c>
      <c r="I657" t="s">
        <v>2917</v>
      </c>
      <c r="J657" t="s">
        <v>9957</v>
      </c>
      <c r="K657" t="s">
        <v>32</v>
      </c>
      <c r="L657" t="s">
        <v>32</v>
      </c>
      <c r="M657" t="s">
        <v>43</v>
      </c>
      <c r="N657" t="s">
        <v>63</v>
      </c>
      <c r="O657" t="s">
        <v>9727</v>
      </c>
      <c r="P657" t="s">
        <v>416</v>
      </c>
      <c r="Q657" t="s">
        <v>341</v>
      </c>
      <c r="R657" t="s">
        <v>3180</v>
      </c>
      <c r="S657" s="1" t="s">
        <v>11773</v>
      </c>
      <c r="T657" t="s">
        <v>66</v>
      </c>
      <c r="U657" t="s">
        <v>49</v>
      </c>
      <c r="V657" t="s">
        <v>50</v>
      </c>
      <c r="W657" t="s">
        <v>3181</v>
      </c>
      <c r="X657" s="145">
        <v>28122</v>
      </c>
      <c r="Y657" t="s">
        <v>3182</v>
      </c>
      <c r="Z657" s="145">
        <v>43160</v>
      </c>
      <c r="AA657" s="145">
        <v>43465</v>
      </c>
      <c r="AB657" t="s">
        <v>2801</v>
      </c>
      <c r="AC657" t="s">
        <v>68</v>
      </c>
      <c r="AD657" t="s">
        <v>41</v>
      </c>
      <c r="AE657"/>
    </row>
    <row r="658" spans="1:31" ht="15" x14ac:dyDescent="0.25">
      <c r="A658" s="1" t="s">
        <v>9958</v>
      </c>
      <c r="B658" t="s">
        <v>28</v>
      </c>
      <c r="C658" t="s">
        <v>29</v>
      </c>
      <c r="D658" t="s">
        <v>30</v>
      </c>
      <c r="E658" t="s">
        <v>31</v>
      </c>
      <c r="F658" t="s">
        <v>2915</v>
      </c>
      <c r="G658" t="s">
        <v>2916</v>
      </c>
      <c r="H658" t="s">
        <v>9756</v>
      </c>
      <c r="I658" t="s">
        <v>2917</v>
      </c>
      <c r="J658" t="s">
        <v>9958</v>
      </c>
      <c r="K658" t="s">
        <v>32</v>
      </c>
      <c r="L658" t="s">
        <v>32</v>
      </c>
      <c r="M658" t="s">
        <v>43</v>
      </c>
      <c r="N658" t="s">
        <v>63</v>
      </c>
      <c r="O658" t="s">
        <v>9727</v>
      </c>
      <c r="P658" t="s">
        <v>237</v>
      </c>
      <c r="Q658" t="s">
        <v>110</v>
      </c>
      <c r="R658" t="s">
        <v>6524</v>
      </c>
      <c r="S658" s="1" t="s">
        <v>11774</v>
      </c>
      <c r="T658" t="s">
        <v>66</v>
      </c>
      <c r="U658" t="s">
        <v>9946</v>
      </c>
      <c r="V658" t="s">
        <v>50</v>
      </c>
      <c r="W658" t="s">
        <v>6525</v>
      </c>
      <c r="X658" s="145">
        <v>29565</v>
      </c>
      <c r="Y658" t="s">
        <v>6526</v>
      </c>
      <c r="Z658" s="145">
        <v>43160</v>
      </c>
      <c r="AA658" s="145">
        <v>43465</v>
      </c>
      <c r="AB658" t="s">
        <v>2801</v>
      </c>
      <c r="AC658" t="s">
        <v>68</v>
      </c>
      <c r="AD658" t="s">
        <v>41</v>
      </c>
      <c r="AE658"/>
    </row>
    <row r="659" spans="1:31" ht="15" x14ac:dyDescent="0.25">
      <c r="A659" s="1" t="s">
        <v>9959</v>
      </c>
      <c r="B659" t="s">
        <v>28</v>
      </c>
      <c r="C659" t="s">
        <v>29</v>
      </c>
      <c r="D659" t="s">
        <v>30</v>
      </c>
      <c r="E659" t="s">
        <v>31</v>
      </c>
      <c r="F659" t="s">
        <v>2915</v>
      </c>
      <c r="G659" t="s">
        <v>2916</v>
      </c>
      <c r="H659" t="s">
        <v>9756</v>
      </c>
      <c r="I659" t="s">
        <v>2917</v>
      </c>
      <c r="J659" t="s">
        <v>9959</v>
      </c>
      <c r="K659" t="s">
        <v>32</v>
      </c>
      <c r="L659" t="s">
        <v>32</v>
      </c>
      <c r="M659" t="s">
        <v>43</v>
      </c>
      <c r="N659" t="s">
        <v>63</v>
      </c>
      <c r="O659" t="s">
        <v>9727</v>
      </c>
      <c r="P659" t="s">
        <v>316</v>
      </c>
      <c r="Q659" t="s">
        <v>319</v>
      </c>
      <c r="R659" t="s">
        <v>647</v>
      </c>
      <c r="S659" s="1" t="s">
        <v>11775</v>
      </c>
      <c r="T659" t="s">
        <v>66</v>
      </c>
      <c r="U659" t="s">
        <v>9960</v>
      </c>
      <c r="V659" t="s">
        <v>50</v>
      </c>
      <c r="W659" t="s">
        <v>9961</v>
      </c>
      <c r="X659" s="145">
        <v>32017</v>
      </c>
      <c r="Y659" t="s">
        <v>9962</v>
      </c>
      <c r="Z659" s="145">
        <v>43160</v>
      </c>
      <c r="AA659" s="145">
        <v>43465</v>
      </c>
      <c r="AB659" t="s">
        <v>2801</v>
      </c>
      <c r="AC659" t="s">
        <v>68</v>
      </c>
      <c r="AD659" t="s">
        <v>41</v>
      </c>
      <c r="AE659"/>
    </row>
    <row r="660" spans="1:31" ht="15" x14ac:dyDescent="0.25">
      <c r="A660" s="1" t="s">
        <v>9963</v>
      </c>
      <c r="B660" t="s">
        <v>28</v>
      </c>
      <c r="C660" t="s">
        <v>29</v>
      </c>
      <c r="D660" t="s">
        <v>30</v>
      </c>
      <c r="E660" t="s">
        <v>31</v>
      </c>
      <c r="F660" t="s">
        <v>2915</v>
      </c>
      <c r="G660" t="s">
        <v>2916</v>
      </c>
      <c r="H660" t="s">
        <v>9756</v>
      </c>
      <c r="I660" t="s">
        <v>2917</v>
      </c>
      <c r="J660" t="s">
        <v>9963</v>
      </c>
      <c r="K660" t="s">
        <v>32</v>
      </c>
      <c r="L660" t="s">
        <v>32</v>
      </c>
      <c r="M660" t="s">
        <v>43</v>
      </c>
      <c r="N660" t="s">
        <v>63</v>
      </c>
      <c r="O660" t="s">
        <v>9727</v>
      </c>
      <c r="P660" t="s">
        <v>78</v>
      </c>
      <c r="Q660" t="s">
        <v>78</v>
      </c>
      <c r="R660" t="s">
        <v>714</v>
      </c>
      <c r="S660" s="1" t="s">
        <v>11776</v>
      </c>
      <c r="T660" t="s">
        <v>66</v>
      </c>
      <c r="U660" t="s">
        <v>9946</v>
      </c>
      <c r="V660" t="s">
        <v>50</v>
      </c>
      <c r="W660" t="s">
        <v>9964</v>
      </c>
      <c r="X660" s="145">
        <v>27838</v>
      </c>
      <c r="Y660" t="s">
        <v>9965</v>
      </c>
      <c r="Z660" s="145">
        <v>43160</v>
      </c>
      <c r="AA660" s="145">
        <v>43465</v>
      </c>
      <c r="AB660" t="s">
        <v>2801</v>
      </c>
      <c r="AC660" t="s">
        <v>68</v>
      </c>
      <c r="AD660" t="s">
        <v>41</v>
      </c>
      <c r="AE660"/>
    </row>
    <row r="661" spans="1:31" ht="15" x14ac:dyDescent="0.25">
      <c r="A661" s="1" t="s">
        <v>9966</v>
      </c>
      <c r="B661" t="s">
        <v>28</v>
      </c>
      <c r="C661" t="s">
        <v>29</v>
      </c>
      <c r="D661" t="s">
        <v>30</v>
      </c>
      <c r="E661" t="s">
        <v>31</v>
      </c>
      <c r="F661" t="s">
        <v>2915</v>
      </c>
      <c r="G661" t="s">
        <v>2916</v>
      </c>
      <c r="H661" t="s">
        <v>9756</v>
      </c>
      <c r="I661" t="s">
        <v>2917</v>
      </c>
      <c r="J661" t="s">
        <v>9966</v>
      </c>
      <c r="K661" t="s">
        <v>32</v>
      </c>
      <c r="L661" t="s">
        <v>32</v>
      </c>
      <c r="M661" t="s">
        <v>43</v>
      </c>
      <c r="N661" t="s">
        <v>63</v>
      </c>
      <c r="O661" t="s">
        <v>9727</v>
      </c>
      <c r="P661" t="s">
        <v>471</v>
      </c>
      <c r="Q661" t="s">
        <v>130</v>
      </c>
      <c r="R661" t="s">
        <v>9066</v>
      </c>
      <c r="S661" s="1" t="s">
        <v>11777</v>
      </c>
      <c r="T661" t="s">
        <v>66</v>
      </c>
      <c r="U661" t="s">
        <v>890</v>
      </c>
      <c r="V661" t="s">
        <v>50</v>
      </c>
      <c r="W661" t="s">
        <v>9067</v>
      </c>
      <c r="X661" s="145">
        <v>31238</v>
      </c>
      <c r="Y661" t="s">
        <v>9068</v>
      </c>
      <c r="Z661" s="145">
        <v>43222</v>
      </c>
      <c r="AA661" s="145">
        <v>43465</v>
      </c>
      <c r="AB661" t="s">
        <v>2801</v>
      </c>
      <c r="AC661" t="s">
        <v>68</v>
      </c>
      <c r="AD661" t="s">
        <v>41</v>
      </c>
      <c r="AE661"/>
    </row>
    <row r="662" spans="1:31" ht="15" x14ac:dyDescent="0.25">
      <c r="A662" s="1" t="s">
        <v>3199</v>
      </c>
      <c r="B662" t="s">
        <v>28</v>
      </c>
      <c r="C662" t="s">
        <v>29</v>
      </c>
      <c r="D662" t="s">
        <v>30</v>
      </c>
      <c r="E662" t="s">
        <v>31</v>
      </c>
      <c r="F662" t="s">
        <v>2915</v>
      </c>
      <c r="G662" t="s">
        <v>2916</v>
      </c>
      <c r="H662" t="s">
        <v>9756</v>
      </c>
      <c r="I662" t="s">
        <v>2917</v>
      </c>
      <c r="J662" t="s">
        <v>3199</v>
      </c>
      <c r="K662" t="s">
        <v>32</v>
      </c>
      <c r="L662" t="s">
        <v>80</v>
      </c>
      <c r="M662" t="s">
        <v>80</v>
      </c>
      <c r="N662" t="s">
        <v>44</v>
      </c>
      <c r="O662" t="s">
        <v>54</v>
      </c>
      <c r="P662" t="s">
        <v>3200</v>
      </c>
      <c r="Q662" t="s">
        <v>211</v>
      </c>
      <c r="R662" t="s">
        <v>3201</v>
      </c>
      <c r="S662" s="1" t="s">
        <v>11778</v>
      </c>
      <c r="T662" t="s">
        <v>42</v>
      </c>
      <c r="U662" t="s">
        <v>49</v>
      </c>
      <c r="V662" t="s">
        <v>50</v>
      </c>
      <c r="W662" t="s">
        <v>3202</v>
      </c>
      <c r="X662" s="145">
        <v>20036</v>
      </c>
      <c r="Y662" t="s">
        <v>3203</v>
      </c>
      <c r="Z662"/>
      <c r="AA662"/>
      <c r="AB662" t="s">
        <v>39</v>
      </c>
      <c r="AC662" t="s">
        <v>83</v>
      </c>
      <c r="AD662" t="s">
        <v>41</v>
      </c>
      <c r="AE662"/>
    </row>
    <row r="663" spans="1:31" ht="15" x14ac:dyDescent="0.25">
      <c r="A663" s="1" t="s">
        <v>3204</v>
      </c>
      <c r="B663" t="s">
        <v>28</v>
      </c>
      <c r="C663" t="s">
        <v>29</v>
      </c>
      <c r="D663" t="s">
        <v>30</v>
      </c>
      <c r="E663" t="s">
        <v>31</v>
      </c>
      <c r="F663" t="s">
        <v>2915</v>
      </c>
      <c r="G663" t="s">
        <v>2916</v>
      </c>
      <c r="H663" t="s">
        <v>9756</v>
      </c>
      <c r="I663" t="s">
        <v>2917</v>
      </c>
      <c r="J663" t="s">
        <v>3204</v>
      </c>
      <c r="K663" t="s">
        <v>32</v>
      </c>
      <c r="L663" t="s">
        <v>80</v>
      </c>
      <c r="M663" t="s">
        <v>80</v>
      </c>
      <c r="N663" t="s">
        <v>44</v>
      </c>
      <c r="O663" t="s">
        <v>54</v>
      </c>
      <c r="P663" t="s">
        <v>90</v>
      </c>
      <c r="Q663" t="s">
        <v>78</v>
      </c>
      <c r="R663" t="s">
        <v>391</v>
      </c>
      <c r="S663" s="1" t="s">
        <v>11779</v>
      </c>
      <c r="T663" t="s">
        <v>42</v>
      </c>
      <c r="U663" t="s">
        <v>49</v>
      </c>
      <c r="V663" t="s">
        <v>50</v>
      </c>
      <c r="W663" t="s">
        <v>3205</v>
      </c>
      <c r="X663" s="145">
        <v>24867</v>
      </c>
      <c r="Y663" t="s">
        <v>3206</v>
      </c>
      <c r="Z663"/>
      <c r="AA663"/>
      <c r="AB663" t="s">
        <v>39</v>
      </c>
      <c r="AC663" t="s">
        <v>83</v>
      </c>
      <c r="AD663" t="s">
        <v>41</v>
      </c>
      <c r="AE663"/>
    </row>
    <row r="664" spans="1:31" ht="15" x14ac:dyDescent="0.25">
      <c r="A664" s="1" t="s">
        <v>3207</v>
      </c>
      <c r="B664" t="s">
        <v>28</v>
      </c>
      <c r="C664" t="s">
        <v>29</v>
      </c>
      <c r="D664" t="s">
        <v>30</v>
      </c>
      <c r="E664" t="s">
        <v>31</v>
      </c>
      <c r="F664" t="s">
        <v>2915</v>
      </c>
      <c r="G664" t="s">
        <v>2916</v>
      </c>
      <c r="H664" t="s">
        <v>9756</v>
      </c>
      <c r="I664" t="s">
        <v>2917</v>
      </c>
      <c r="J664" t="s">
        <v>3207</v>
      </c>
      <c r="K664" t="s">
        <v>32</v>
      </c>
      <c r="L664" t="s">
        <v>80</v>
      </c>
      <c r="M664" t="s">
        <v>80</v>
      </c>
      <c r="N664" t="s">
        <v>44</v>
      </c>
      <c r="O664" t="s">
        <v>54</v>
      </c>
      <c r="P664" t="s">
        <v>661</v>
      </c>
      <c r="Q664" t="s">
        <v>74</v>
      </c>
      <c r="R664" t="s">
        <v>3208</v>
      </c>
      <c r="S664" s="1" t="s">
        <v>11780</v>
      </c>
      <c r="T664" t="s">
        <v>42</v>
      </c>
      <c r="U664" t="s">
        <v>49</v>
      </c>
      <c r="V664" t="s">
        <v>50</v>
      </c>
      <c r="W664" t="s">
        <v>3209</v>
      </c>
      <c r="X664" s="145">
        <v>21229</v>
      </c>
      <c r="Y664" t="s">
        <v>3210</v>
      </c>
      <c r="Z664"/>
      <c r="AA664"/>
      <c r="AB664" t="s">
        <v>39</v>
      </c>
      <c r="AC664" t="s">
        <v>83</v>
      </c>
      <c r="AD664" t="s">
        <v>41</v>
      </c>
      <c r="AE664"/>
    </row>
    <row r="665" spans="1:31" ht="15" x14ac:dyDescent="0.25">
      <c r="A665" s="1" t="s">
        <v>3211</v>
      </c>
      <c r="B665" t="s">
        <v>28</v>
      </c>
      <c r="C665" t="s">
        <v>29</v>
      </c>
      <c r="D665" t="s">
        <v>30</v>
      </c>
      <c r="E665" t="s">
        <v>31</v>
      </c>
      <c r="F665" t="s">
        <v>2915</v>
      </c>
      <c r="G665" t="s">
        <v>2916</v>
      </c>
      <c r="H665" t="s">
        <v>9756</v>
      </c>
      <c r="I665" t="s">
        <v>2917</v>
      </c>
      <c r="J665" t="s">
        <v>3211</v>
      </c>
      <c r="K665" t="s">
        <v>32</v>
      </c>
      <c r="L665" t="s">
        <v>80</v>
      </c>
      <c r="M665" t="s">
        <v>80</v>
      </c>
      <c r="N665" t="s">
        <v>44</v>
      </c>
      <c r="O665" t="s">
        <v>3212</v>
      </c>
      <c r="P665" t="s">
        <v>117</v>
      </c>
      <c r="Q665" t="s">
        <v>160</v>
      </c>
      <c r="R665" t="s">
        <v>3213</v>
      </c>
      <c r="S665" s="1" t="s">
        <v>11781</v>
      </c>
      <c r="T665" t="s">
        <v>42</v>
      </c>
      <c r="U665" t="s">
        <v>49</v>
      </c>
      <c r="V665" t="s">
        <v>50</v>
      </c>
      <c r="W665" t="s">
        <v>3214</v>
      </c>
      <c r="X665" s="145">
        <v>21773</v>
      </c>
      <c r="Y665" t="s">
        <v>3215</v>
      </c>
      <c r="Z665"/>
      <c r="AA665"/>
      <c r="AB665" t="s">
        <v>39</v>
      </c>
      <c r="AC665" t="s">
        <v>83</v>
      </c>
      <c r="AD665" t="s">
        <v>41</v>
      </c>
      <c r="AE665"/>
    </row>
    <row r="666" spans="1:31" ht="15" x14ac:dyDescent="0.25">
      <c r="A666" s="1" t="s">
        <v>3216</v>
      </c>
      <c r="B666" t="s">
        <v>28</v>
      </c>
      <c r="C666" t="s">
        <v>29</v>
      </c>
      <c r="D666" t="s">
        <v>30</v>
      </c>
      <c r="E666" t="s">
        <v>31</v>
      </c>
      <c r="F666" t="s">
        <v>2915</v>
      </c>
      <c r="G666" t="s">
        <v>2916</v>
      </c>
      <c r="H666" t="s">
        <v>9756</v>
      </c>
      <c r="I666" t="s">
        <v>2917</v>
      </c>
      <c r="J666" t="s">
        <v>3216</v>
      </c>
      <c r="K666" t="s">
        <v>32</v>
      </c>
      <c r="L666" t="s">
        <v>80</v>
      </c>
      <c r="M666" t="s">
        <v>80</v>
      </c>
      <c r="N666" t="s">
        <v>44</v>
      </c>
      <c r="O666" t="s">
        <v>3217</v>
      </c>
      <c r="P666" t="s">
        <v>9967</v>
      </c>
      <c r="Q666" t="s">
        <v>81</v>
      </c>
      <c r="R666" t="s">
        <v>9968</v>
      </c>
      <c r="S666" s="1" t="s">
        <v>11782</v>
      </c>
      <c r="T666" t="s">
        <v>42</v>
      </c>
      <c r="U666" t="s">
        <v>49</v>
      </c>
      <c r="V666" t="s">
        <v>50</v>
      </c>
      <c r="W666" t="s">
        <v>9969</v>
      </c>
      <c r="X666" s="145">
        <v>24994</v>
      </c>
      <c r="Y666" t="s">
        <v>9970</v>
      </c>
      <c r="Z666" s="145">
        <v>43160</v>
      </c>
      <c r="AA666"/>
      <c r="AB666" t="s">
        <v>39</v>
      </c>
      <c r="AC666" t="s">
        <v>83</v>
      </c>
      <c r="AD666" t="s">
        <v>41</v>
      </c>
      <c r="AE666"/>
    </row>
    <row r="667" spans="1:31" ht="15" x14ac:dyDescent="0.25">
      <c r="A667" s="1" t="s">
        <v>3221</v>
      </c>
      <c r="B667" t="s">
        <v>28</v>
      </c>
      <c r="C667" t="s">
        <v>29</v>
      </c>
      <c r="D667" t="s">
        <v>30</v>
      </c>
      <c r="E667" t="s">
        <v>31</v>
      </c>
      <c r="F667" t="s">
        <v>2915</v>
      </c>
      <c r="G667" t="s">
        <v>2916</v>
      </c>
      <c r="H667" t="s">
        <v>9756</v>
      </c>
      <c r="I667" t="s">
        <v>2917</v>
      </c>
      <c r="J667" t="s">
        <v>3221</v>
      </c>
      <c r="K667" t="s">
        <v>32</v>
      </c>
      <c r="L667" t="s">
        <v>80</v>
      </c>
      <c r="M667" t="s">
        <v>80</v>
      </c>
      <c r="N667" t="s">
        <v>44</v>
      </c>
      <c r="O667" t="s">
        <v>3222</v>
      </c>
      <c r="P667" t="s">
        <v>3223</v>
      </c>
      <c r="Q667" t="s">
        <v>551</v>
      </c>
      <c r="R667" t="s">
        <v>3224</v>
      </c>
      <c r="S667" s="1" t="s">
        <v>11783</v>
      </c>
      <c r="T667" t="s">
        <v>42</v>
      </c>
      <c r="U667" t="s">
        <v>49</v>
      </c>
      <c r="V667" t="s">
        <v>50</v>
      </c>
      <c r="W667" t="s">
        <v>3225</v>
      </c>
      <c r="X667" s="145">
        <v>22109</v>
      </c>
      <c r="Y667" t="s">
        <v>3226</v>
      </c>
      <c r="Z667"/>
      <c r="AA667"/>
      <c r="AB667" t="s">
        <v>39</v>
      </c>
      <c r="AC667" t="s">
        <v>83</v>
      </c>
      <c r="AD667" t="s">
        <v>41</v>
      </c>
      <c r="AE667"/>
    </row>
    <row r="668" spans="1:31" ht="15" x14ac:dyDescent="0.25">
      <c r="A668" s="1" t="s">
        <v>3227</v>
      </c>
      <c r="B668" t="s">
        <v>28</v>
      </c>
      <c r="C668" t="s">
        <v>29</v>
      </c>
      <c r="D668" t="s">
        <v>30</v>
      </c>
      <c r="E668" t="s">
        <v>31</v>
      </c>
      <c r="F668" t="s">
        <v>2915</v>
      </c>
      <c r="G668" t="s">
        <v>2916</v>
      </c>
      <c r="H668" t="s">
        <v>9756</v>
      </c>
      <c r="I668" t="s">
        <v>2917</v>
      </c>
      <c r="J668" t="s">
        <v>3227</v>
      </c>
      <c r="K668" t="s">
        <v>93</v>
      </c>
      <c r="L668" t="s">
        <v>755</v>
      </c>
      <c r="M668" t="s">
        <v>1551</v>
      </c>
      <c r="N668" t="s">
        <v>63</v>
      </c>
      <c r="O668" t="s">
        <v>3228</v>
      </c>
      <c r="P668" t="s">
        <v>186</v>
      </c>
      <c r="Q668" t="s">
        <v>237</v>
      </c>
      <c r="R668" t="s">
        <v>3229</v>
      </c>
      <c r="S668" s="1" t="s">
        <v>11784</v>
      </c>
      <c r="T668" t="s">
        <v>792</v>
      </c>
      <c r="U668" t="s">
        <v>38</v>
      </c>
      <c r="V668" t="s">
        <v>50</v>
      </c>
      <c r="W668" t="s">
        <v>3230</v>
      </c>
      <c r="X668" s="145">
        <v>29971</v>
      </c>
      <c r="Y668" t="s">
        <v>3231</v>
      </c>
      <c r="Z668" s="145">
        <v>43101</v>
      </c>
      <c r="AA668" s="145">
        <v>43465</v>
      </c>
      <c r="AB668" t="s">
        <v>39</v>
      </c>
      <c r="AC668" t="s">
        <v>98</v>
      </c>
      <c r="AD668" t="s">
        <v>41</v>
      </c>
      <c r="AE668"/>
    </row>
    <row r="669" spans="1:31" ht="15" x14ac:dyDescent="0.25">
      <c r="A669" s="1" t="s">
        <v>3232</v>
      </c>
      <c r="B669" t="s">
        <v>28</v>
      </c>
      <c r="C669" t="s">
        <v>29</v>
      </c>
      <c r="D669" t="s">
        <v>30</v>
      </c>
      <c r="E669" t="s">
        <v>31</v>
      </c>
      <c r="F669" t="s">
        <v>2915</v>
      </c>
      <c r="G669" t="s">
        <v>2916</v>
      </c>
      <c r="H669" t="s">
        <v>9756</v>
      </c>
      <c r="I669" t="s">
        <v>2917</v>
      </c>
      <c r="J669" t="s">
        <v>3232</v>
      </c>
      <c r="K669" t="s">
        <v>93</v>
      </c>
      <c r="L669" t="s">
        <v>745</v>
      </c>
      <c r="M669" t="s">
        <v>844</v>
      </c>
      <c r="N669" t="s">
        <v>44</v>
      </c>
      <c r="O669" t="s">
        <v>54</v>
      </c>
      <c r="P669" t="s">
        <v>426</v>
      </c>
      <c r="Q669" t="s">
        <v>326</v>
      </c>
      <c r="R669" t="s">
        <v>3233</v>
      </c>
      <c r="S669" s="1" t="s">
        <v>11785</v>
      </c>
      <c r="T669" t="s">
        <v>103</v>
      </c>
      <c r="U669" t="s">
        <v>38</v>
      </c>
      <c r="V669" t="s">
        <v>50</v>
      </c>
      <c r="W669" t="s">
        <v>3234</v>
      </c>
      <c r="X669" s="145">
        <v>22222</v>
      </c>
      <c r="Y669" t="s">
        <v>3235</v>
      </c>
      <c r="Z669"/>
      <c r="AA669"/>
      <c r="AB669" t="s">
        <v>39</v>
      </c>
      <c r="AC669" t="s">
        <v>98</v>
      </c>
      <c r="AD669" t="s">
        <v>41</v>
      </c>
      <c r="AE669"/>
    </row>
    <row r="670" spans="1:31" ht="15" x14ac:dyDescent="0.25">
      <c r="A670" s="1" t="s">
        <v>3236</v>
      </c>
      <c r="B670" t="s">
        <v>28</v>
      </c>
      <c r="C670" t="s">
        <v>29</v>
      </c>
      <c r="D670" t="s">
        <v>30</v>
      </c>
      <c r="E670" t="s">
        <v>31</v>
      </c>
      <c r="F670" t="s">
        <v>2915</v>
      </c>
      <c r="G670" t="s">
        <v>2916</v>
      </c>
      <c r="H670" t="s">
        <v>9756</v>
      </c>
      <c r="I670" t="s">
        <v>2917</v>
      </c>
      <c r="J670" t="s">
        <v>3236</v>
      </c>
      <c r="K670" t="s">
        <v>93</v>
      </c>
      <c r="L670" t="s">
        <v>94</v>
      </c>
      <c r="M670" t="s">
        <v>95</v>
      </c>
      <c r="N670" t="s">
        <v>44</v>
      </c>
      <c r="O670" t="s">
        <v>3237</v>
      </c>
      <c r="P670" t="s">
        <v>130</v>
      </c>
      <c r="Q670" t="s">
        <v>130</v>
      </c>
      <c r="R670" t="s">
        <v>3238</v>
      </c>
      <c r="S670" s="1" t="s">
        <v>11786</v>
      </c>
      <c r="T670" t="s">
        <v>105</v>
      </c>
      <c r="U670" t="s">
        <v>38</v>
      </c>
      <c r="V670" t="s">
        <v>50</v>
      </c>
      <c r="W670" t="s">
        <v>3239</v>
      </c>
      <c r="X670" s="145">
        <v>24571</v>
      </c>
      <c r="Y670" t="s">
        <v>3240</v>
      </c>
      <c r="Z670"/>
      <c r="AA670"/>
      <c r="AB670" t="s">
        <v>39</v>
      </c>
      <c r="AC670" t="s">
        <v>98</v>
      </c>
      <c r="AD670" t="s">
        <v>41</v>
      </c>
      <c r="AE670"/>
    </row>
    <row r="671" spans="1:31" ht="15" x14ac:dyDescent="0.25">
      <c r="A671" s="1" t="s">
        <v>3241</v>
      </c>
      <c r="B671" t="s">
        <v>28</v>
      </c>
      <c r="C671" t="s">
        <v>29</v>
      </c>
      <c r="D671" t="s">
        <v>30</v>
      </c>
      <c r="E671" t="s">
        <v>31</v>
      </c>
      <c r="F671" t="s">
        <v>2915</v>
      </c>
      <c r="G671" t="s">
        <v>2916</v>
      </c>
      <c r="H671" t="s">
        <v>9756</v>
      </c>
      <c r="I671" t="s">
        <v>2917</v>
      </c>
      <c r="J671" t="s">
        <v>3241</v>
      </c>
      <c r="K671" t="s">
        <v>93</v>
      </c>
      <c r="L671" t="s">
        <v>94</v>
      </c>
      <c r="M671" t="s">
        <v>1329</v>
      </c>
      <c r="N671" t="s">
        <v>63</v>
      </c>
      <c r="O671" t="s">
        <v>11787</v>
      </c>
      <c r="P671" t="s">
        <v>70</v>
      </c>
      <c r="Q671" t="s">
        <v>495</v>
      </c>
      <c r="R671" t="s">
        <v>11788</v>
      </c>
      <c r="S671" s="1" t="s">
        <v>11789</v>
      </c>
      <c r="T671" t="s">
        <v>105</v>
      </c>
      <c r="U671" t="s">
        <v>38</v>
      </c>
      <c r="V671" t="s">
        <v>50</v>
      </c>
      <c r="W671" t="s">
        <v>11790</v>
      </c>
      <c r="X671" s="145">
        <v>33933</v>
      </c>
      <c r="Y671" t="s">
        <v>11791</v>
      </c>
      <c r="Z671" s="145">
        <v>43355</v>
      </c>
      <c r="AA671" s="145">
        <v>43465</v>
      </c>
      <c r="AB671" t="s">
        <v>39</v>
      </c>
      <c r="AC671" t="s">
        <v>98</v>
      </c>
      <c r="AD671" t="s">
        <v>41</v>
      </c>
      <c r="AE671"/>
    </row>
    <row r="672" spans="1:31" ht="15" x14ac:dyDescent="0.25">
      <c r="A672" s="1" t="s">
        <v>3242</v>
      </c>
      <c r="B672" t="s">
        <v>28</v>
      </c>
      <c r="C672" t="s">
        <v>29</v>
      </c>
      <c r="D672" t="s">
        <v>30</v>
      </c>
      <c r="E672" t="s">
        <v>31</v>
      </c>
      <c r="F672" t="s">
        <v>2915</v>
      </c>
      <c r="G672" t="s">
        <v>2916</v>
      </c>
      <c r="H672" t="s">
        <v>9756</v>
      </c>
      <c r="I672" t="s">
        <v>2917</v>
      </c>
      <c r="J672" t="s">
        <v>3242</v>
      </c>
      <c r="K672" t="s">
        <v>93</v>
      </c>
      <c r="L672" t="s">
        <v>94</v>
      </c>
      <c r="M672" t="s">
        <v>95</v>
      </c>
      <c r="N672" t="s">
        <v>44</v>
      </c>
      <c r="O672" t="s">
        <v>54</v>
      </c>
      <c r="P672" t="s">
        <v>783</v>
      </c>
      <c r="Q672" t="s">
        <v>528</v>
      </c>
      <c r="R672" t="s">
        <v>3243</v>
      </c>
      <c r="S672" s="1" t="s">
        <v>11792</v>
      </c>
      <c r="T672" t="s">
        <v>196</v>
      </c>
      <c r="U672" t="s">
        <v>38</v>
      </c>
      <c r="V672" t="s">
        <v>50</v>
      </c>
      <c r="W672" t="s">
        <v>3244</v>
      </c>
      <c r="X672" s="145">
        <v>22087</v>
      </c>
      <c r="Y672" t="s">
        <v>3245</v>
      </c>
      <c r="Z672"/>
      <c r="AA672"/>
      <c r="AB672" t="s">
        <v>39</v>
      </c>
      <c r="AC672" t="s">
        <v>98</v>
      </c>
      <c r="AD672" t="s">
        <v>41</v>
      </c>
      <c r="AE672"/>
    </row>
    <row r="673" spans="1:31" ht="15" x14ac:dyDescent="0.25">
      <c r="A673" s="1" t="s">
        <v>3246</v>
      </c>
      <c r="B673" t="s">
        <v>28</v>
      </c>
      <c r="C673" t="s">
        <v>29</v>
      </c>
      <c r="D673" t="s">
        <v>30</v>
      </c>
      <c r="E673" t="s">
        <v>31</v>
      </c>
      <c r="F673" t="s">
        <v>2915</v>
      </c>
      <c r="G673" t="s">
        <v>2916</v>
      </c>
      <c r="H673" t="s">
        <v>9756</v>
      </c>
      <c r="I673" t="s">
        <v>2917</v>
      </c>
      <c r="J673" t="s">
        <v>3246</v>
      </c>
      <c r="K673" t="s">
        <v>93</v>
      </c>
      <c r="L673" t="s">
        <v>94</v>
      </c>
      <c r="M673" t="s">
        <v>95</v>
      </c>
      <c r="N673" t="s">
        <v>44</v>
      </c>
      <c r="O673" t="s">
        <v>54</v>
      </c>
      <c r="P673" t="s">
        <v>130</v>
      </c>
      <c r="Q673" t="s">
        <v>252</v>
      </c>
      <c r="R673" t="s">
        <v>3247</v>
      </c>
      <c r="S673" s="1" t="s">
        <v>11793</v>
      </c>
      <c r="T673" t="s">
        <v>196</v>
      </c>
      <c r="U673" t="s">
        <v>38</v>
      </c>
      <c r="V673" t="s">
        <v>50</v>
      </c>
      <c r="W673" t="s">
        <v>3248</v>
      </c>
      <c r="X673" s="145">
        <v>23254</v>
      </c>
      <c r="Y673" t="s">
        <v>3249</v>
      </c>
      <c r="Z673"/>
      <c r="AA673"/>
      <c r="AB673" t="s">
        <v>39</v>
      </c>
      <c r="AC673" t="s">
        <v>98</v>
      </c>
      <c r="AD673" t="s">
        <v>41</v>
      </c>
      <c r="AE673"/>
    </row>
    <row r="674" spans="1:31" ht="15" x14ac:dyDescent="0.25">
      <c r="A674" s="1" t="s">
        <v>3250</v>
      </c>
      <c r="B674" t="s">
        <v>28</v>
      </c>
      <c r="C674" t="s">
        <v>29</v>
      </c>
      <c r="D674" t="s">
        <v>30</v>
      </c>
      <c r="E674" t="s">
        <v>31</v>
      </c>
      <c r="F674" t="s">
        <v>2915</v>
      </c>
      <c r="G674" t="s">
        <v>2916</v>
      </c>
      <c r="H674" t="s">
        <v>9756</v>
      </c>
      <c r="I674" t="s">
        <v>2917</v>
      </c>
      <c r="J674" t="s">
        <v>3250</v>
      </c>
      <c r="K674" t="s">
        <v>93</v>
      </c>
      <c r="L674" t="s">
        <v>94</v>
      </c>
      <c r="M674" t="s">
        <v>95</v>
      </c>
      <c r="N674" t="s">
        <v>44</v>
      </c>
      <c r="O674" t="s">
        <v>54</v>
      </c>
      <c r="P674" t="s">
        <v>257</v>
      </c>
      <c r="Q674" t="s">
        <v>59</v>
      </c>
      <c r="R674" t="s">
        <v>400</v>
      </c>
      <c r="S674" s="1" t="s">
        <v>11794</v>
      </c>
      <c r="T674" t="s">
        <v>196</v>
      </c>
      <c r="U674" t="s">
        <v>38</v>
      </c>
      <c r="V674" t="s">
        <v>50</v>
      </c>
      <c r="W674" t="s">
        <v>3251</v>
      </c>
      <c r="X674" s="145">
        <v>23241</v>
      </c>
      <c r="Y674" t="s">
        <v>3252</v>
      </c>
      <c r="Z674"/>
      <c r="AA674"/>
      <c r="AB674" t="s">
        <v>39</v>
      </c>
      <c r="AC674" t="s">
        <v>98</v>
      </c>
      <c r="AD674" t="s">
        <v>41</v>
      </c>
      <c r="AE674"/>
    </row>
    <row r="675" spans="1:31" ht="15" x14ac:dyDescent="0.25">
      <c r="A675" s="1" t="s">
        <v>3253</v>
      </c>
      <c r="B675" t="s">
        <v>28</v>
      </c>
      <c r="C675" t="s">
        <v>29</v>
      </c>
      <c r="D675" t="s">
        <v>30</v>
      </c>
      <c r="E675" t="s">
        <v>31</v>
      </c>
      <c r="F675" t="s">
        <v>2915</v>
      </c>
      <c r="G675" t="s">
        <v>2916</v>
      </c>
      <c r="H675" t="s">
        <v>9756</v>
      </c>
      <c r="I675" t="s">
        <v>2917</v>
      </c>
      <c r="J675" t="s">
        <v>3253</v>
      </c>
      <c r="K675" t="s">
        <v>93</v>
      </c>
      <c r="L675" t="s">
        <v>94</v>
      </c>
      <c r="M675" t="s">
        <v>99</v>
      </c>
      <c r="N675" t="s">
        <v>44</v>
      </c>
      <c r="O675" t="s">
        <v>3254</v>
      </c>
      <c r="P675" t="s">
        <v>327</v>
      </c>
      <c r="Q675" t="s">
        <v>340</v>
      </c>
      <c r="R675" t="s">
        <v>9971</v>
      </c>
      <c r="S675" s="1" t="s">
        <v>11795</v>
      </c>
      <c r="T675" t="s">
        <v>105</v>
      </c>
      <c r="U675" t="s">
        <v>38</v>
      </c>
      <c r="V675" t="s">
        <v>50</v>
      </c>
      <c r="W675" t="s">
        <v>3255</v>
      </c>
      <c r="X675" s="145">
        <v>23542</v>
      </c>
      <c r="Y675" t="s">
        <v>3256</v>
      </c>
      <c r="Z675" s="145">
        <v>42082</v>
      </c>
      <c r="AA675" s="145">
        <v>42369</v>
      </c>
      <c r="AB675" t="s">
        <v>39</v>
      </c>
      <c r="AC675" t="s">
        <v>98</v>
      </c>
      <c r="AD675" t="s">
        <v>41</v>
      </c>
      <c r="AE675"/>
    </row>
    <row r="676" spans="1:31" ht="15" x14ac:dyDescent="0.25">
      <c r="A676" s="1" t="s">
        <v>3257</v>
      </c>
      <c r="B676" t="s">
        <v>28</v>
      </c>
      <c r="C676" t="s">
        <v>29</v>
      </c>
      <c r="D676" t="s">
        <v>30</v>
      </c>
      <c r="E676" t="s">
        <v>31</v>
      </c>
      <c r="F676" t="s">
        <v>2915</v>
      </c>
      <c r="G676" t="s">
        <v>2916</v>
      </c>
      <c r="H676" t="s">
        <v>9756</v>
      </c>
      <c r="I676" t="s">
        <v>2917</v>
      </c>
      <c r="J676" t="s">
        <v>3257</v>
      </c>
      <c r="K676" t="s">
        <v>93</v>
      </c>
      <c r="L676" t="s">
        <v>94</v>
      </c>
      <c r="M676" t="s">
        <v>95</v>
      </c>
      <c r="N676" t="s">
        <v>44</v>
      </c>
      <c r="O676" t="s">
        <v>3258</v>
      </c>
      <c r="P676" t="s">
        <v>3259</v>
      </c>
      <c r="Q676" t="s">
        <v>3260</v>
      </c>
      <c r="R676" t="s">
        <v>3261</v>
      </c>
      <c r="S676" s="1" t="s">
        <v>11796</v>
      </c>
      <c r="T676" t="s">
        <v>105</v>
      </c>
      <c r="U676" t="s">
        <v>38</v>
      </c>
      <c r="V676" t="s">
        <v>50</v>
      </c>
      <c r="W676" t="s">
        <v>3262</v>
      </c>
      <c r="X676" s="145">
        <v>24009</v>
      </c>
      <c r="Y676" t="s">
        <v>3263</v>
      </c>
      <c r="Z676"/>
      <c r="AA676"/>
      <c r="AB676" t="s">
        <v>39</v>
      </c>
      <c r="AC676" t="s">
        <v>98</v>
      </c>
      <c r="AD676" t="s">
        <v>41</v>
      </c>
      <c r="AE676"/>
    </row>
    <row r="677" spans="1:31" ht="15" x14ac:dyDescent="0.25">
      <c r="A677" s="1" t="s">
        <v>3264</v>
      </c>
      <c r="B677" t="s">
        <v>28</v>
      </c>
      <c r="C677" t="s">
        <v>29</v>
      </c>
      <c r="D677" t="s">
        <v>30</v>
      </c>
      <c r="E677" t="s">
        <v>31</v>
      </c>
      <c r="F677" t="s">
        <v>2915</v>
      </c>
      <c r="G677" t="s">
        <v>2916</v>
      </c>
      <c r="H677" t="s">
        <v>9756</v>
      </c>
      <c r="I677" t="s">
        <v>2917</v>
      </c>
      <c r="J677" t="s">
        <v>3264</v>
      </c>
      <c r="K677" t="s">
        <v>93</v>
      </c>
      <c r="L677" t="s">
        <v>94</v>
      </c>
      <c r="M677" t="s">
        <v>95</v>
      </c>
      <c r="N677" t="s">
        <v>63</v>
      </c>
      <c r="O677" t="s">
        <v>9972</v>
      </c>
      <c r="P677" t="s">
        <v>9973</v>
      </c>
      <c r="Q677" t="s">
        <v>3840</v>
      </c>
      <c r="R677" t="s">
        <v>9974</v>
      </c>
      <c r="S677" s="1" t="s">
        <v>11797</v>
      </c>
      <c r="T677" t="s">
        <v>105</v>
      </c>
      <c r="U677" t="s">
        <v>38</v>
      </c>
      <c r="V677" t="s">
        <v>50</v>
      </c>
      <c r="W677" t="s">
        <v>9975</v>
      </c>
      <c r="X677" s="145">
        <v>31665</v>
      </c>
      <c r="Y677" t="s">
        <v>9976</v>
      </c>
      <c r="Z677" s="145">
        <v>43304</v>
      </c>
      <c r="AA677" s="145">
        <v>43465</v>
      </c>
      <c r="AB677" t="s">
        <v>39</v>
      </c>
      <c r="AC677" t="s">
        <v>98</v>
      </c>
      <c r="AD677" t="s">
        <v>41</v>
      </c>
      <c r="AE677"/>
    </row>
    <row r="678" spans="1:31" ht="15" x14ac:dyDescent="0.25">
      <c r="A678" s="1" t="s">
        <v>3268</v>
      </c>
      <c r="B678" t="s">
        <v>28</v>
      </c>
      <c r="C678" t="s">
        <v>29</v>
      </c>
      <c r="D678" t="s">
        <v>30</v>
      </c>
      <c r="E678" t="s">
        <v>31</v>
      </c>
      <c r="F678" t="s">
        <v>2915</v>
      </c>
      <c r="G678" t="s">
        <v>2916</v>
      </c>
      <c r="H678" t="s">
        <v>9756</v>
      </c>
      <c r="I678" t="s">
        <v>2917</v>
      </c>
      <c r="J678" t="s">
        <v>3268</v>
      </c>
      <c r="K678" t="s">
        <v>93</v>
      </c>
      <c r="L678" t="s">
        <v>94</v>
      </c>
      <c r="M678" t="s">
        <v>1329</v>
      </c>
      <c r="N678" t="s">
        <v>44</v>
      </c>
      <c r="O678" t="s">
        <v>54</v>
      </c>
      <c r="P678" t="s">
        <v>335</v>
      </c>
      <c r="Q678" t="s">
        <v>59</v>
      </c>
      <c r="R678" t="s">
        <v>452</v>
      </c>
      <c r="S678" s="1" t="s">
        <v>11798</v>
      </c>
      <c r="T678" t="s">
        <v>103</v>
      </c>
      <c r="U678" t="s">
        <v>38</v>
      </c>
      <c r="V678" t="s">
        <v>50</v>
      </c>
      <c r="W678" t="s">
        <v>3269</v>
      </c>
      <c r="X678" s="145">
        <v>23320</v>
      </c>
      <c r="Y678" t="s">
        <v>3270</v>
      </c>
      <c r="Z678"/>
      <c r="AA678"/>
      <c r="AB678" t="s">
        <v>39</v>
      </c>
      <c r="AC678" t="s">
        <v>98</v>
      </c>
      <c r="AD678" t="s">
        <v>41</v>
      </c>
      <c r="AE678"/>
    </row>
    <row r="679" spans="1:31" ht="15" x14ac:dyDescent="0.25">
      <c r="A679" s="1" t="s">
        <v>3271</v>
      </c>
      <c r="B679" t="s">
        <v>28</v>
      </c>
      <c r="C679" t="s">
        <v>29</v>
      </c>
      <c r="D679" t="s">
        <v>30</v>
      </c>
      <c r="E679" t="s">
        <v>31</v>
      </c>
      <c r="F679" t="s">
        <v>2915</v>
      </c>
      <c r="G679" t="s">
        <v>2916</v>
      </c>
      <c r="H679" t="s">
        <v>9756</v>
      </c>
      <c r="I679" t="s">
        <v>2917</v>
      </c>
      <c r="J679" t="s">
        <v>3271</v>
      </c>
      <c r="K679" t="s">
        <v>93</v>
      </c>
      <c r="L679" t="s">
        <v>94</v>
      </c>
      <c r="M679" t="s">
        <v>95</v>
      </c>
      <c r="N679" t="s">
        <v>44</v>
      </c>
      <c r="O679" t="s">
        <v>3272</v>
      </c>
      <c r="P679" t="s">
        <v>912</v>
      </c>
      <c r="Q679" t="s">
        <v>78</v>
      </c>
      <c r="R679" t="s">
        <v>3273</v>
      </c>
      <c r="S679" s="1" t="s">
        <v>11799</v>
      </c>
      <c r="T679" t="s">
        <v>418</v>
      </c>
      <c r="U679" t="s">
        <v>38</v>
      </c>
      <c r="V679" t="s">
        <v>50</v>
      </c>
      <c r="W679" t="s">
        <v>3274</v>
      </c>
      <c r="X679" s="145">
        <v>21768</v>
      </c>
      <c r="Y679" t="s">
        <v>3275</v>
      </c>
      <c r="Z679"/>
      <c r="AA679"/>
      <c r="AB679" t="s">
        <v>39</v>
      </c>
      <c r="AC679" t="s">
        <v>98</v>
      </c>
      <c r="AD679" t="s">
        <v>41</v>
      </c>
      <c r="AE679"/>
    </row>
    <row r="680" spans="1:31" ht="15" x14ac:dyDescent="0.25">
      <c r="A680" s="1" t="s">
        <v>3276</v>
      </c>
      <c r="B680" t="s">
        <v>28</v>
      </c>
      <c r="C680" t="s">
        <v>29</v>
      </c>
      <c r="D680" t="s">
        <v>30</v>
      </c>
      <c r="E680" t="s">
        <v>31</v>
      </c>
      <c r="F680" t="s">
        <v>2915</v>
      </c>
      <c r="G680" t="s">
        <v>2916</v>
      </c>
      <c r="H680" t="s">
        <v>9756</v>
      </c>
      <c r="I680" t="s">
        <v>2917</v>
      </c>
      <c r="J680" t="s">
        <v>3276</v>
      </c>
      <c r="K680" t="s">
        <v>93</v>
      </c>
      <c r="L680" t="s">
        <v>94</v>
      </c>
      <c r="M680" t="s">
        <v>95</v>
      </c>
      <c r="N680" t="s">
        <v>44</v>
      </c>
      <c r="O680" t="s">
        <v>54</v>
      </c>
      <c r="P680" t="s">
        <v>1034</v>
      </c>
      <c r="Q680" t="s">
        <v>252</v>
      </c>
      <c r="R680" t="s">
        <v>3277</v>
      </c>
      <c r="S680" s="1" t="s">
        <v>11800</v>
      </c>
      <c r="T680" t="s">
        <v>196</v>
      </c>
      <c r="U680" t="s">
        <v>38</v>
      </c>
      <c r="V680" t="s">
        <v>50</v>
      </c>
      <c r="W680" t="s">
        <v>3278</v>
      </c>
      <c r="X680" s="145">
        <v>24453</v>
      </c>
      <c r="Y680" t="s">
        <v>3279</v>
      </c>
      <c r="Z680"/>
      <c r="AA680"/>
      <c r="AB680" t="s">
        <v>39</v>
      </c>
      <c r="AC680" t="s">
        <v>98</v>
      </c>
      <c r="AD680" t="s">
        <v>41</v>
      </c>
      <c r="AE680"/>
    </row>
    <row r="681" spans="1:31" ht="15" x14ac:dyDescent="0.25">
      <c r="A681" s="1" t="s">
        <v>3280</v>
      </c>
      <c r="B681" t="s">
        <v>28</v>
      </c>
      <c r="C681" t="s">
        <v>29</v>
      </c>
      <c r="D681" t="s">
        <v>30</v>
      </c>
      <c r="E681" t="s">
        <v>31</v>
      </c>
      <c r="F681" t="s">
        <v>2915</v>
      </c>
      <c r="G681" t="s">
        <v>2916</v>
      </c>
      <c r="H681" t="s">
        <v>9756</v>
      </c>
      <c r="I681" t="s">
        <v>2917</v>
      </c>
      <c r="J681" t="s">
        <v>3280</v>
      </c>
      <c r="K681" t="s">
        <v>93</v>
      </c>
      <c r="L681" t="s">
        <v>94</v>
      </c>
      <c r="M681" t="s">
        <v>375</v>
      </c>
      <c r="N681" t="s">
        <v>44</v>
      </c>
      <c r="O681" t="s">
        <v>54</v>
      </c>
      <c r="P681" t="s">
        <v>778</v>
      </c>
      <c r="Q681" t="s">
        <v>470</v>
      </c>
      <c r="R681" t="s">
        <v>420</v>
      </c>
      <c r="S681" s="1" t="s">
        <v>11801</v>
      </c>
      <c r="T681" t="s">
        <v>103</v>
      </c>
      <c r="U681" t="s">
        <v>38</v>
      </c>
      <c r="V681" t="s">
        <v>50</v>
      </c>
      <c r="W681" t="s">
        <v>3281</v>
      </c>
      <c r="X681" s="145">
        <v>21376</v>
      </c>
      <c r="Y681" t="s">
        <v>3282</v>
      </c>
      <c r="Z681"/>
      <c r="AA681"/>
      <c r="AB681" t="s">
        <v>39</v>
      </c>
      <c r="AC681" t="s">
        <v>98</v>
      </c>
      <c r="AD681" t="s">
        <v>41</v>
      </c>
      <c r="AE681"/>
    </row>
    <row r="682" spans="1:31" ht="15" x14ac:dyDescent="0.25">
      <c r="A682" s="1" t="s">
        <v>3283</v>
      </c>
      <c r="B682" t="s">
        <v>28</v>
      </c>
      <c r="C682" t="s">
        <v>29</v>
      </c>
      <c r="D682" t="s">
        <v>30</v>
      </c>
      <c r="E682" t="s">
        <v>31</v>
      </c>
      <c r="F682" t="s">
        <v>2915</v>
      </c>
      <c r="G682" t="s">
        <v>2916</v>
      </c>
      <c r="H682" t="s">
        <v>9756</v>
      </c>
      <c r="I682" t="s">
        <v>2917</v>
      </c>
      <c r="J682" t="s">
        <v>3283</v>
      </c>
      <c r="K682" t="s">
        <v>93</v>
      </c>
      <c r="L682" t="s">
        <v>94</v>
      </c>
      <c r="M682" t="s">
        <v>1329</v>
      </c>
      <c r="N682" t="s">
        <v>44</v>
      </c>
      <c r="O682" t="s">
        <v>54</v>
      </c>
      <c r="P682" t="s">
        <v>900</v>
      </c>
      <c r="Q682" t="s">
        <v>125</v>
      </c>
      <c r="R682" t="s">
        <v>3284</v>
      </c>
      <c r="S682" s="1" t="s">
        <v>11802</v>
      </c>
      <c r="T682" t="s">
        <v>747</v>
      </c>
      <c r="U682" t="s">
        <v>38</v>
      </c>
      <c r="V682" t="s">
        <v>50</v>
      </c>
      <c r="W682" t="s">
        <v>3285</v>
      </c>
      <c r="X682" s="145">
        <v>21727</v>
      </c>
      <c r="Y682" t="s">
        <v>3286</v>
      </c>
      <c r="Z682"/>
      <c r="AA682"/>
      <c r="AB682" t="s">
        <v>39</v>
      </c>
      <c r="AC682" t="s">
        <v>98</v>
      </c>
      <c r="AD682" t="s">
        <v>41</v>
      </c>
      <c r="AE682"/>
    </row>
    <row r="683" spans="1:31" ht="15" x14ac:dyDescent="0.25">
      <c r="A683" s="1" t="s">
        <v>3290</v>
      </c>
      <c r="B683" t="s">
        <v>28</v>
      </c>
      <c r="C683" t="s">
        <v>29</v>
      </c>
      <c r="D683" t="s">
        <v>30</v>
      </c>
      <c r="E683" t="s">
        <v>31</v>
      </c>
      <c r="F683" t="s">
        <v>2915</v>
      </c>
      <c r="G683" t="s">
        <v>2916</v>
      </c>
      <c r="H683" t="s">
        <v>9756</v>
      </c>
      <c r="I683" t="s">
        <v>2917</v>
      </c>
      <c r="J683" t="s">
        <v>3290</v>
      </c>
      <c r="K683" t="s">
        <v>93</v>
      </c>
      <c r="L683" t="s">
        <v>94</v>
      </c>
      <c r="M683" t="s">
        <v>748</v>
      </c>
      <c r="N683" t="s">
        <v>63</v>
      </c>
      <c r="O683" t="s">
        <v>9977</v>
      </c>
      <c r="P683" t="s">
        <v>11803</v>
      </c>
      <c r="Q683" t="s">
        <v>743</v>
      </c>
      <c r="R683" t="s">
        <v>9978</v>
      </c>
      <c r="S683" s="1" t="s">
        <v>11804</v>
      </c>
      <c r="T683" t="s">
        <v>105</v>
      </c>
      <c r="U683" t="s">
        <v>38</v>
      </c>
      <c r="V683" t="s">
        <v>50</v>
      </c>
      <c r="W683" t="s">
        <v>9979</v>
      </c>
      <c r="X683" s="145">
        <v>34557</v>
      </c>
      <c r="Y683" t="s">
        <v>9980</v>
      </c>
      <c r="Z683" s="145">
        <v>43332</v>
      </c>
      <c r="AA683" s="145">
        <v>43361</v>
      </c>
      <c r="AB683" t="s">
        <v>310</v>
      </c>
      <c r="AC683" t="s">
        <v>98</v>
      </c>
      <c r="AD683" t="s">
        <v>41</v>
      </c>
      <c r="AE683"/>
    </row>
    <row r="684" spans="1:31" ht="15" x14ac:dyDescent="0.25">
      <c r="A684" s="1" t="s">
        <v>3290</v>
      </c>
      <c r="B684" t="s">
        <v>28</v>
      </c>
      <c r="C684" t="s">
        <v>29</v>
      </c>
      <c r="D684" t="s">
        <v>30</v>
      </c>
      <c r="E684" t="s">
        <v>31</v>
      </c>
      <c r="F684" t="s">
        <v>2915</v>
      </c>
      <c r="G684" t="s">
        <v>2916</v>
      </c>
      <c r="H684" t="s">
        <v>9756</v>
      </c>
      <c r="I684" t="s">
        <v>2917</v>
      </c>
      <c r="J684" t="s">
        <v>3290</v>
      </c>
      <c r="K684" t="s">
        <v>93</v>
      </c>
      <c r="L684" t="s">
        <v>94</v>
      </c>
      <c r="M684" t="s">
        <v>748</v>
      </c>
      <c r="N684" t="s">
        <v>44</v>
      </c>
      <c r="O684" t="s">
        <v>3291</v>
      </c>
      <c r="P684" t="s">
        <v>126</v>
      </c>
      <c r="Q684" t="s">
        <v>78</v>
      </c>
      <c r="R684" t="s">
        <v>3292</v>
      </c>
      <c r="S684" s="1" t="s">
        <v>11743</v>
      </c>
      <c r="T684" t="s">
        <v>318</v>
      </c>
      <c r="U684" t="s">
        <v>38</v>
      </c>
      <c r="V684" t="s">
        <v>311</v>
      </c>
      <c r="W684" t="s">
        <v>3293</v>
      </c>
      <c r="X684" s="145">
        <v>24476</v>
      </c>
      <c r="Y684" t="s">
        <v>3294</v>
      </c>
      <c r="Z684" s="145">
        <v>43332</v>
      </c>
      <c r="AA684" s="145">
        <v>43361</v>
      </c>
      <c r="AB684" t="s">
        <v>39</v>
      </c>
      <c r="AC684" t="s">
        <v>98</v>
      </c>
      <c r="AD684" t="s">
        <v>41</v>
      </c>
      <c r="AE684"/>
    </row>
    <row r="685" spans="1:31" ht="15" x14ac:dyDescent="0.25">
      <c r="A685" s="1" t="s">
        <v>3295</v>
      </c>
      <c r="B685" t="s">
        <v>28</v>
      </c>
      <c r="C685" t="s">
        <v>29</v>
      </c>
      <c r="D685" t="s">
        <v>30</v>
      </c>
      <c r="E685" t="s">
        <v>31</v>
      </c>
      <c r="F685" t="s">
        <v>2915</v>
      </c>
      <c r="G685" t="s">
        <v>2916</v>
      </c>
      <c r="H685" t="s">
        <v>9756</v>
      </c>
      <c r="I685" t="s">
        <v>2917</v>
      </c>
      <c r="J685" t="s">
        <v>3295</v>
      </c>
      <c r="K685" t="s">
        <v>93</v>
      </c>
      <c r="L685" t="s">
        <v>94</v>
      </c>
      <c r="M685" t="s">
        <v>375</v>
      </c>
      <c r="N685" t="s">
        <v>44</v>
      </c>
      <c r="O685" t="s">
        <v>3296</v>
      </c>
      <c r="P685" t="s">
        <v>162</v>
      </c>
      <c r="Q685" t="s">
        <v>561</v>
      </c>
      <c r="R685" t="s">
        <v>738</v>
      </c>
      <c r="S685" s="1" t="s">
        <v>11805</v>
      </c>
      <c r="T685" t="s">
        <v>105</v>
      </c>
      <c r="U685" t="s">
        <v>38</v>
      </c>
      <c r="V685" t="s">
        <v>50</v>
      </c>
      <c r="W685" t="s">
        <v>3297</v>
      </c>
      <c r="X685" s="145">
        <v>25523</v>
      </c>
      <c r="Y685" t="s">
        <v>3298</v>
      </c>
      <c r="Z685"/>
      <c r="AA685"/>
      <c r="AB685" t="s">
        <v>39</v>
      </c>
      <c r="AC685" t="s">
        <v>98</v>
      </c>
      <c r="AD685" t="s">
        <v>41</v>
      </c>
      <c r="AE685"/>
    </row>
    <row r="686" spans="1:31" ht="15" x14ac:dyDescent="0.25">
      <c r="A686" s="1" t="s">
        <v>3299</v>
      </c>
      <c r="B686" t="s">
        <v>28</v>
      </c>
      <c r="C686" t="s">
        <v>29</v>
      </c>
      <c r="D686" t="s">
        <v>30</v>
      </c>
      <c r="E686" t="s">
        <v>31</v>
      </c>
      <c r="F686" t="s">
        <v>2915</v>
      </c>
      <c r="G686" t="s">
        <v>2916</v>
      </c>
      <c r="H686" t="s">
        <v>9756</v>
      </c>
      <c r="I686" t="s">
        <v>2917</v>
      </c>
      <c r="J686" t="s">
        <v>3299</v>
      </c>
      <c r="K686" t="s">
        <v>93</v>
      </c>
      <c r="L686" t="s">
        <v>94</v>
      </c>
      <c r="M686" t="s">
        <v>903</v>
      </c>
      <c r="N686" t="s">
        <v>44</v>
      </c>
      <c r="O686" t="s">
        <v>3300</v>
      </c>
      <c r="P686" t="s">
        <v>71</v>
      </c>
      <c r="Q686" t="s">
        <v>1050</v>
      </c>
      <c r="R686" t="s">
        <v>3301</v>
      </c>
      <c r="S686" s="1" t="s">
        <v>11806</v>
      </c>
      <c r="T686" t="s">
        <v>105</v>
      </c>
      <c r="U686" t="s">
        <v>38</v>
      </c>
      <c r="V686" t="s">
        <v>50</v>
      </c>
      <c r="W686" t="s">
        <v>3302</v>
      </c>
      <c r="X686" s="145">
        <v>25689</v>
      </c>
      <c r="Y686" t="s">
        <v>3303</v>
      </c>
      <c r="Z686" s="145">
        <v>41827</v>
      </c>
      <c r="AA686" s="145">
        <v>42004</v>
      </c>
      <c r="AB686" t="s">
        <v>39</v>
      </c>
      <c r="AC686" t="s">
        <v>98</v>
      </c>
      <c r="AD686" t="s">
        <v>41</v>
      </c>
      <c r="AE686"/>
    </row>
    <row r="687" spans="1:31" ht="15" x14ac:dyDescent="0.25">
      <c r="A687" s="1" t="s">
        <v>3304</v>
      </c>
      <c r="B687" t="s">
        <v>28</v>
      </c>
      <c r="C687" t="s">
        <v>29</v>
      </c>
      <c r="D687" t="s">
        <v>30</v>
      </c>
      <c r="E687" t="s">
        <v>31</v>
      </c>
      <c r="F687" t="s">
        <v>2915</v>
      </c>
      <c r="G687" t="s">
        <v>2916</v>
      </c>
      <c r="H687" t="s">
        <v>9756</v>
      </c>
      <c r="I687" t="s">
        <v>2917</v>
      </c>
      <c r="J687" t="s">
        <v>3304</v>
      </c>
      <c r="K687" t="s">
        <v>799</v>
      </c>
      <c r="L687" t="s">
        <v>3305</v>
      </c>
      <c r="M687" t="s">
        <v>3306</v>
      </c>
      <c r="N687" t="s">
        <v>63</v>
      </c>
      <c r="O687" t="s">
        <v>9981</v>
      </c>
      <c r="P687" t="s">
        <v>211</v>
      </c>
      <c r="Q687" t="s">
        <v>335</v>
      </c>
      <c r="R687" t="s">
        <v>3307</v>
      </c>
      <c r="S687" s="1" t="s">
        <v>11807</v>
      </c>
      <c r="T687" t="s">
        <v>801</v>
      </c>
      <c r="U687" t="s">
        <v>38</v>
      </c>
      <c r="V687" t="s">
        <v>50</v>
      </c>
      <c r="W687" t="s">
        <v>265</v>
      </c>
      <c r="X687" s="145">
        <v>25863</v>
      </c>
      <c r="Y687" t="s">
        <v>3308</v>
      </c>
      <c r="Z687" s="145">
        <v>43101</v>
      </c>
      <c r="AA687" s="145">
        <v>43190</v>
      </c>
      <c r="AB687" t="s">
        <v>123</v>
      </c>
      <c r="AC687" t="s">
        <v>804</v>
      </c>
      <c r="AD687" t="s">
        <v>41</v>
      </c>
      <c r="AE687"/>
    </row>
    <row r="688" spans="1:31" ht="15" x14ac:dyDescent="0.25">
      <c r="A688" s="1" t="s">
        <v>3314</v>
      </c>
      <c r="B688" t="s">
        <v>28</v>
      </c>
      <c r="C688" t="s">
        <v>29</v>
      </c>
      <c r="D688" t="s">
        <v>30</v>
      </c>
      <c r="E688" t="s">
        <v>31</v>
      </c>
      <c r="F688" t="s">
        <v>2915</v>
      </c>
      <c r="G688" t="s">
        <v>2916</v>
      </c>
      <c r="H688" t="s">
        <v>9756</v>
      </c>
      <c r="I688" t="s">
        <v>2917</v>
      </c>
      <c r="J688" t="s">
        <v>3314</v>
      </c>
      <c r="K688" t="s">
        <v>799</v>
      </c>
      <c r="L688" t="s">
        <v>3305</v>
      </c>
      <c r="M688" t="s">
        <v>3315</v>
      </c>
      <c r="N688" t="s">
        <v>63</v>
      </c>
      <c r="O688" t="s">
        <v>9981</v>
      </c>
      <c r="P688" t="s">
        <v>497</v>
      </c>
      <c r="Q688" t="s">
        <v>3316</v>
      </c>
      <c r="R688" t="s">
        <v>3317</v>
      </c>
      <c r="S688" s="1" t="s">
        <v>11808</v>
      </c>
      <c r="T688" t="s">
        <v>801</v>
      </c>
      <c r="U688" t="s">
        <v>38</v>
      </c>
      <c r="V688" t="s">
        <v>50</v>
      </c>
      <c r="W688" t="s">
        <v>265</v>
      </c>
      <c r="X688" s="145">
        <v>31693</v>
      </c>
      <c r="Y688" t="s">
        <v>3318</v>
      </c>
      <c r="Z688" s="145">
        <v>43101</v>
      </c>
      <c r="AA688" s="145">
        <v>43190</v>
      </c>
      <c r="AB688" t="s">
        <v>123</v>
      </c>
      <c r="AC688" t="s">
        <v>804</v>
      </c>
      <c r="AD688" t="s">
        <v>41</v>
      </c>
      <c r="AE688"/>
    </row>
    <row r="689" spans="1:31" ht="15" x14ac:dyDescent="0.25">
      <c r="A689" s="1" t="s">
        <v>3319</v>
      </c>
      <c r="B689" t="s">
        <v>28</v>
      </c>
      <c r="C689" t="s">
        <v>29</v>
      </c>
      <c r="D689" t="s">
        <v>30</v>
      </c>
      <c r="E689" t="s">
        <v>31</v>
      </c>
      <c r="F689" t="s">
        <v>2915</v>
      </c>
      <c r="G689" t="s">
        <v>2916</v>
      </c>
      <c r="H689" t="s">
        <v>9756</v>
      </c>
      <c r="I689" t="s">
        <v>2917</v>
      </c>
      <c r="J689" t="s">
        <v>3319</v>
      </c>
      <c r="K689" t="s">
        <v>799</v>
      </c>
      <c r="L689" t="s">
        <v>3305</v>
      </c>
      <c r="M689" t="s">
        <v>3315</v>
      </c>
      <c r="N689" t="s">
        <v>63</v>
      </c>
      <c r="O689" t="s">
        <v>9981</v>
      </c>
      <c r="P689" t="s">
        <v>371</v>
      </c>
      <c r="Q689" t="s">
        <v>110</v>
      </c>
      <c r="R689" t="s">
        <v>3320</v>
      </c>
      <c r="S689" s="1" t="s">
        <v>11809</v>
      </c>
      <c r="T689" t="s">
        <v>801</v>
      </c>
      <c r="U689" t="s">
        <v>802</v>
      </c>
      <c r="V689" t="s">
        <v>50</v>
      </c>
      <c r="W689" t="s">
        <v>265</v>
      </c>
      <c r="X689" s="145">
        <v>24267</v>
      </c>
      <c r="Y689" t="s">
        <v>3321</v>
      </c>
      <c r="Z689" s="145">
        <v>43101</v>
      </c>
      <c r="AA689" s="145">
        <v>43190</v>
      </c>
      <c r="AB689" t="s">
        <v>123</v>
      </c>
      <c r="AC689" t="s">
        <v>804</v>
      </c>
      <c r="AD689" t="s">
        <v>41</v>
      </c>
      <c r="AE689"/>
    </row>
    <row r="690" spans="1:31" ht="15" x14ac:dyDescent="0.25">
      <c r="A690" s="1" t="s">
        <v>3322</v>
      </c>
      <c r="B690" t="s">
        <v>28</v>
      </c>
      <c r="C690" t="s">
        <v>29</v>
      </c>
      <c r="D690" t="s">
        <v>30</v>
      </c>
      <c r="E690" t="s">
        <v>31</v>
      </c>
      <c r="F690" t="s">
        <v>2915</v>
      </c>
      <c r="G690" t="s">
        <v>2916</v>
      </c>
      <c r="H690" t="s">
        <v>9756</v>
      </c>
      <c r="I690" t="s">
        <v>2917</v>
      </c>
      <c r="J690" t="s">
        <v>3322</v>
      </c>
      <c r="K690" t="s">
        <v>799</v>
      </c>
      <c r="L690" t="s">
        <v>3305</v>
      </c>
      <c r="M690" t="s">
        <v>3315</v>
      </c>
      <c r="N690" t="s">
        <v>63</v>
      </c>
      <c r="O690" t="s">
        <v>9981</v>
      </c>
      <c r="P690" t="s">
        <v>36</v>
      </c>
      <c r="Q690" t="s">
        <v>561</v>
      </c>
      <c r="R690" t="s">
        <v>3323</v>
      </c>
      <c r="S690" s="1" t="s">
        <v>11810</v>
      </c>
      <c r="T690" t="s">
        <v>801</v>
      </c>
      <c r="U690" t="s">
        <v>38</v>
      </c>
      <c r="V690" t="s">
        <v>50</v>
      </c>
      <c r="W690" t="s">
        <v>265</v>
      </c>
      <c r="X690" s="145">
        <v>24962</v>
      </c>
      <c r="Y690" t="s">
        <v>3324</v>
      </c>
      <c r="Z690" s="145">
        <v>43101</v>
      </c>
      <c r="AA690" s="145">
        <v>43190</v>
      </c>
      <c r="AB690" t="s">
        <v>123</v>
      </c>
      <c r="AC690" t="s">
        <v>804</v>
      </c>
      <c r="AD690" t="s">
        <v>41</v>
      </c>
      <c r="AE690"/>
    </row>
    <row r="691" spans="1:31" ht="15" x14ac:dyDescent="0.25">
      <c r="A691" s="1" t="s">
        <v>9982</v>
      </c>
      <c r="B691" t="s">
        <v>28</v>
      </c>
      <c r="C691" t="s">
        <v>29</v>
      </c>
      <c r="D691" t="s">
        <v>30</v>
      </c>
      <c r="E691" t="s">
        <v>31</v>
      </c>
      <c r="F691" t="s">
        <v>2915</v>
      </c>
      <c r="G691" t="s">
        <v>2916</v>
      </c>
      <c r="H691" t="s">
        <v>9756</v>
      </c>
      <c r="I691" t="s">
        <v>2917</v>
      </c>
      <c r="J691" t="s">
        <v>9982</v>
      </c>
      <c r="K691" t="s">
        <v>799</v>
      </c>
      <c r="L691" t="s">
        <v>3305</v>
      </c>
      <c r="M691" t="s">
        <v>3309</v>
      </c>
      <c r="N691" t="s">
        <v>63</v>
      </c>
      <c r="O691" t="s">
        <v>9983</v>
      </c>
      <c r="P691" t="s">
        <v>110</v>
      </c>
      <c r="Q691" t="s">
        <v>262</v>
      </c>
      <c r="R691" t="s">
        <v>7084</v>
      </c>
      <c r="S691" s="1" t="s">
        <v>11811</v>
      </c>
      <c r="T691" t="s">
        <v>801</v>
      </c>
      <c r="U691" t="s">
        <v>802</v>
      </c>
      <c r="V691" t="s">
        <v>50</v>
      </c>
      <c r="W691" t="s">
        <v>265</v>
      </c>
      <c r="X691" s="145">
        <v>33330</v>
      </c>
      <c r="Y691" t="s">
        <v>7085</v>
      </c>
      <c r="Z691" s="145">
        <v>43263</v>
      </c>
      <c r="AA691" s="145">
        <v>43355</v>
      </c>
      <c r="AB691" t="s">
        <v>123</v>
      </c>
      <c r="AC691" t="s">
        <v>804</v>
      </c>
      <c r="AD691" t="s">
        <v>41</v>
      </c>
      <c r="AE691"/>
    </row>
    <row r="692" spans="1:31" ht="15" x14ac:dyDescent="0.25">
      <c r="A692" s="1" t="s">
        <v>9984</v>
      </c>
      <c r="B692" t="s">
        <v>28</v>
      </c>
      <c r="C692" t="s">
        <v>29</v>
      </c>
      <c r="D692" t="s">
        <v>30</v>
      </c>
      <c r="E692" t="s">
        <v>31</v>
      </c>
      <c r="F692" t="s">
        <v>2915</v>
      </c>
      <c r="G692" t="s">
        <v>2916</v>
      </c>
      <c r="H692" t="s">
        <v>9756</v>
      </c>
      <c r="I692" t="s">
        <v>2917</v>
      </c>
      <c r="J692" t="s">
        <v>9984</v>
      </c>
      <c r="K692" t="s">
        <v>799</v>
      </c>
      <c r="L692" t="s">
        <v>3305</v>
      </c>
      <c r="M692" t="s">
        <v>3309</v>
      </c>
      <c r="N692" t="s">
        <v>63</v>
      </c>
      <c r="O692" t="s">
        <v>9983</v>
      </c>
      <c r="P692" t="s">
        <v>258</v>
      </c>
      <c r="Q692" t="s">
        <v>87</v>
      </c>
      <c r="R692" t="s">
        <v>9985</v>
      </c>
      <c r="S692" s="1" t="s">
        <v>11812</v>
      </c>
      <c r="T692" t="s">
        <v>801</v>
      </c>
      <c r="U692" t="s">
        <v>802</v>
      </c>
      <c r="V692" t="s">
        <v>50</v>
      </c>
      <c r="W692" t="s">
        <v>265</v>
      </c>
      <c r="X692" s="145">
        <v>30869</v>
      </c>
      <c r="Y692" t="s">
        <v>9986</v>
      </c>
      <c r="Z692" s="145">
        <v>43228</v>
      </c>
      <c r="AA692" s="145">
        <v>43320</v>
      </c>
      <c r="AB692" t="s">
        <v>123</v>
      </c>
      <c r="AC692" t="s">
        <v>804</v>
      </c>
      <c r="AD692" t="s">
        <v>41</v>
      </c>
      <c r="AE692"/>
    </row>
    <row r="693" spans="1:31" ht="15" x14ac:dyDescent="0.25">
      <c r="A693" s="1" t="s">
        <v>9987</v>
      </c>
      <c r="B693" t="s">
        <v>28</v>
      </c>
      <c r="C693" t="s">
        <v>29</v>
      </c>
      <c r="D693" t="s">
        <v>30</v>
      </c>
      <c r="E693" t="s">
        <v>31</v>
      </c>
      <c r="F693" t="s">
        <v>2915</v>
      </c>
      <c r="G693" t="s">
        <v>2916</v>
      </c>
      <c r="H693" t="s">
        <v>9756</v>
      </c>
      <c r="I693" t="s">
        <v>2917</v>
      </c>
      <c r="J693" t="s">
        <v>9987</v>
      </c>
      <c r="K693" t="s">
        <v>799</v>
      </c>
      <c r="L693" t="s">
        <v>3305</v>
      </c>
      <c r="M693" t="s">
        <v>9988</v>
      </c>
      <c r="N693" t="s">
        <v>63</v>
      </c>
      <c r="O693" t="s">
        <v>9983</v>
      </c>
      <c r="P693" t="s">
        <v>78</v>
      </c>
      <c r="Q693" t="s">
        <v>78</v>
      </c>
      <c r="R693" t="s">
        <v>9397</v>
      </c>
      <c r="S693" s="1" t="s">
        <v>11813</v>
      </c>
      <c r="T693" t="s">
        <v>801</v>
      </c>
      <c r="U693" t="s">
        <v>802</v>
      </c>
      <c r="V693" t="s">
        <v>50</v>
      </c>
      <c r="W693" t="s">
        <v>265</v>
      </c>
      <c r="X693" s="145">
        <v>34028</v>
      </c>
      <c r="Y693" t="s">
        <v>9398</v>
      </c>
      <c r="Z693" s="145">
        <v>43263</v>
      </c>
      <c r="AA693" s="145">
        <v>43355</v>
      </c>
      <c r="AB693" t="s">
        <v>123</v>
      </c>
      <c r="AC693" t="s">
        <v>804</v>
      </c>
      <c r="AD693" t="s">
        <v>41</v>
      </c>
      <c r="AE693"/>
    </row>
    <row r="694" spans="1:31" ht="15" x14ac:dyDescent="0.25">
      <c r="A694" s="1" t="s">
        <v>9989</v>
      </c>
      <c r="B694" t="s">
        <v>28</v>
      </c>
      <c r="C694" t="s">
        <v>29</v>
      </c>
      <c r="D694" t="s">
        <v>30</v>
      </c>
      <c r="E694" t="s">
        <v>31</v>
      </c>
      <c r="F694" t="s">
        <v>2915</v>
      </c>
      <c r="G694" t="s">
        <v>2916</v>
      </c>
      <c r="H694" t="s">
        <v>9756</v>
      </c>
      <c r="I694" t="s">
        <v>2917</v>
      </c>
      <c r="J694" t="s">
        <v>9989</v>
      </c>
      <c r="K694" t="s">
        <v>799</v>
      </c>
      <c r="L694" t="s">
        <v>3305</v>
      </c>
      <c r="M694" t="s">
        <v>9988</v>
      </c>
      <c r="N694" t="s">
        <v>63</v>
      </c>
      <c r="O694" t="s">
        <v>9983</v>
      </c>
      <c r="P694" t="s">
        <v>147</v>
      </c>
      <c r="Q694" t="s">
        <v>516</v>
      </c>
      <c r="R694" t="s">
        <v>3312</v>
      </c>
      <c r="S694" s="1" t="s">
        <v>11814</v>
      </c>
      <c r="T694" t="s">
        <v>801</v>
      </c>
      <c r="U694" t="s">
        <v>802</v>
      </c>
      <c r="V694" t="s">
        <v>50</v>
      </c>
      <c r="W694" t="s">
        <v>265</v>
      </c>
      <c r="X694" s="145">
        <v>24827</v>
      </c>
      <c r="Y694" t="s">
        <v>3313</v>
      </c>
      <c r="Z694" s="145">
        <v>43263</v>
      </c>
      <c r="AA694" s="145">
        <v>43355</v>
      </c>
      <c r="AB694" t="s">
        <v>123</v>
      </c>
      <c r="AC694" t="s">
        <v>804</v>
      </c>
      <c r="AD694" t="s">
        <v>41</v>
      </c>
      <c r="AE694"/>
    </row>
    <row r="695" spans="1:31" ht="15" x14ac:dyDescent="0.25">
      <c r="A695" s="1" t="s">
        <v>9990</v>
      </c>
      <c r="B695" t="s">
        <v>28</v>
      </c>
      <c r="C695" t="s">
        <v>29</v>
      </c>
      <c r="D695" t="s">
        <v>30</v>
      </c>
      <c r="E695" t="s">
        <v>31</v>
      </c>
      <c r="F695" t="s">
        <v>2915</v>
      </c>
      <c r="G695" t="s">
        <v>2916</v>
      </c>
      <c r="H695" t="s">
        <v>9756</v>
      </c>
      <c r="I695" t="s">
        <v>2917</v>
      </c>
      <c r="J695" t="s">
        <v>9990</v>
      </c>
      <c r="K695" t="s">
        <v>799</v>
      </c>
      <c r="L695" t="s">
        <v>9991</v>
      </c>
      <c r="M695" t="s">
        <v>9992</v>
      </c>
      <c r="N695" t="s">
        <v>63</v>
      </c>
      <c r="O695" t="s">
        <v>9983</v>
      </c>
      <c r="P695" t="s">
        <v>468</v>
      </c>
      <c r="Q695" t="s">
        <v>110</v>
      </c>
      <c r="R695" t="s">
        <v>9993</v>
      </c>
      <c r="S695" s="1" t="s">
        <v>11815</v>
      </c>
      <c r="T695" t="s">
        <v>801</v>
      </c>
      <c r="U695" t="s">
        <v>802</v>
      </c>
      <c r="V695" t="s">
        <v>50</v>
      </c>
      <c r="W695" t="s">
        <v>265</v>
      </c>
      <c r="X695" s="145">
        <v>34019</v>
      </c>
      <c r="Y695" t="s">
        <v>9994</v>
      </c>
      <c r="Z695" s="145">
        <v>43228</v>
      </c>
      <c r="AA695" s="145">
        <v>43320</v>
      </c>
      <c r="AB695" t="s">
        <v>123</v>
      </c>
      <c r="AC695" t="s">
        <v>804</v>
      </c>
      <c r="AD695" t="s">
        <v>41</v>
      </c>
      <c r="AE695"/>
    </row>
    <row r="696" spans="1:31" ht="15" x14ac:dyDescent="0.25">
      <c r="A696" s="1" t="s">
        <v>3328</v>
      </c>
      <c r="B696" t="s">
        <v>28</v>
      </c>
      <c r="C696" t="s">
        <v>29</v>
      </c>
      <c r="D696" t="s">
        <v>30</v>
      </c>
      <c r="E696" t="s">
        <v>31</v>
      </c>
      <c r="F696" t="s">
        <v>3325</v>
      </c>
      <c r="G696" t="s">
        <v>3326</v>
      </c>
      <c r="H696" t="s">
        <v>9756</v>
      </c>
      <c r="I696" t="s">
        <v>3327</v>
      </c>
      <c r="J696" t="s">
        <v>3328</v>
      </c>
      <c r="K696" t="s">
        <v>32</v>
      </c>
      <c r="L696" t="s">
        <v>33</v>
      </c>
      <c r="M696" t="s">
        <v>34</v>
      </c>
      <c r="N696" t="s">
        <v>35</v>
      </c>
      <c r="O696" t="s">
        <v>3329</v>
      </c>
      <c r="P696" t="s">
        <v>78</v>
      </c>
      <c r="Q696" t="s">
        <v>1343</v>
      </c>
      <c r="R696" t="s">
        <v>935</v>
      </c>
      <c r="S696" s="1" t="s">
        <v>11816</v>
      </c>
      <c r="T696" t="s">
        <v>37</v>
      </c>
      <c r="U696" t="s">
        <v>38</v>
      </c>
      <c r="V696" t="s">
        <v>108</v>
      </c>
      <c r="W696" t="s">
        <v>3330</v>
      </c>
      <c r="X696" s="145">
        <v>25996</v>
      </c>
      <c r="Y696" t="s">
        <v>3331</v>
      </c>
      <c r="Z696" s="145">
        <v>42064</v>
      </c>
      <c r="AA696" s="145">
        <v>43159</v>
      </c>
      <c r="AB696" t="s">
        <v>39</v>
      </c>
      <c r="AC696" t="s">
        <v>40</v>
      </c>
      <c r="AD696" t="s">
        <v>41</v>
      </c>
      <c r="AE696"/>
    </row>
    <row r="697" spans="1:31" ht="15" x14ac:dyDescent="0.25">
      <c r="A697" s="1" t="s">
        <v>3332</v>
      </c>
      <c r="B697" t="s">
        <v>28</v>
      </c>
      <c r="C697" t="s">
        <v>29</v>
      </c>
      <c r="D697" t="s">
        <v>30</v>
      </c>
      <c r="E697" t="s">
        <v>31</v>
      </c>
      <c r="F697" t="s">
        <v>3325</v>
      </c>
      <c r="G697" t="s">
        <v>3326</v>
      </c>
      <c r="H697" t="s">
        <v>9756</v>
      </c>
      <c r="I697" t="s">
        <v>3327</v>
      </c>
      <c r="J697" t="s">
        <v>3332</v>
      </c>
      <c r="K697" t="s">
        <v>32</v>
      </c>
      <c r="L697" t="s">
        <v>33</v>
      </c>
      <c r="M697" t="s">
        <v>734</v>
      </c>
      <c r="N697" t="s">
        <v>35</v>
      </c>
      <c r="O697" t="s">
        <v>11103</v>
      </c>
      <c r="P697" t="s">
        <v>177</v>
      </c>
      <c r="Q697" t="s">
        <v>363</v>
      </c>
      <c r="R697" t="s">
        <v>3333</v>
      </c>
      <c r="S697" s="1" t="s">
        <v>11817</v>
      </c>
      <c r="T697" t="s">
        <v>48</v>
      </c>
      <c r="U697" t="s">
        <v>38</v>
      </c>
      <c r="V697" t="s">
        <v>11105</v>
      </c>
      <c r="W697" t="s">
        <v>3334</v>
      </c>
      <c r="X697" s="145">
        <v>24332</v>
      </c>
      <c r="Y697" t="s">
        <v>3335</v>
      </c>
      <c r="Z697" s="145">
        <v>43374</v>
      </c>
      <c r="AA697" s="145">
        <v>44834</v>
      </c>
      <c r="AB697" t="s">
        <v>39</v>
      </c>
      <c r="AC697" t="s">
        <v>40</v>
      </c>
      <c r="AD697" t="s">
        <v>41</v>
      </c>
      <c r="AE697"/>
    </row>
    <row r="698" spans="1:31" ht="15" x14ac:dyDescent="0.25">
      <c r="A698" s="1" t="s">
        <v>3336</v>
      </c>
      <c r="B698" t="s">
        <v>28</v>
      </c>
      <c r="C698" t="s">
        <v>29</v>
      </c>
      <c r="D698" t="s">
        <v>30</v>
      </c>
      <c r="E698" t="s">
        <v>31</v>
      </c>
      <c r="F698" t="s">
        <v>3325</v>
      </c>
      <c r="G698" t="s">
        <v>3326</v>
      </c>
      <c r="H698" t="s">
        <v>9756</v>
      </c>
      <c r="I698" t="s">
        <v>3327</v>
      </c>
      <c r="J698" t="s">
        <v>3336</v>
      </c>
      <c r="K698" t="s">
        <v>32</v>
      </c>
      <c r="L698" t="s">
        <v>33</v>
      </c>
      <c r="M698" t="s">
        <v>734</v>
      </c>
      <c r="N698" t="s">
        <v>35</v>
      </c>
      <c r="O698" t="s">
        <v>3337</v>
      </c>
      <c r="P698" t="s">
        <v>121</v>
      </c>
      <c r="Q698" t="s">
        <v>81</v>
      </c>
      <c r="R698" t="s">
        <v>3338</v>
      </c>
      <c r="S698" s="1" t="s">
        <v>11818</v>
      </c>
      <c r="T698" t="s">
        <v>61</v>
      </c>
      <c r="U698" t="s">
        <v>38</v>
      </c>
      <c r="V698" t="s">
        <v>108</v>
      </c>
      <c r="W698" t="s">
        <v>3339</v>
      </c>
      <c r="X698" s="145">
        <v>27781</v>
      </c>
      <c r="Y698" t="s">
        <v>3340</v>
      </c>
      <c r="Z698" s="145">
        <v>42064</v>
      </c>
      <c r="AA698" s="145">
        <v>43159</v>
      </c>
      <c r="AB698" t="s">
        <v>39</v>
      </c>
      <c r="AC698" t="s">
        <v>40</v>
      </c>
      <c r="AD698" t="s">
        <v>41</v>
      </c>
      <c r="AE698"/>
    </row>
    <row r="699" spans="1:31" ht="15" x14ac:dyDescent="0.25">
      <c r="A699" s="1" t="s">
        <v>3341</v>
      </c>
      <c r="B699" t="s">
        <v>28</v>
      </c>
      <c r="C699" t="s">
        <v>29</v>
      </c>
      <c r="D699" t="s">
        <v>30</v>
      </c>
      <c r="E699" t="s">
        <v>31</v>
      </c>
      <c r="F699" t="s">
        <v>3325</v>
      </c>
      <c r="G699" t="s">
        <v>3326</v>
      </c>
      <c r="H699" t="s">
        <v>9756</v>
      </c>
      <c r="I699" t="s">
        <v>3327</v>
      </c>
      <c r="J699" t="s">
        <v>3341</v>
      </c>
      <c r="K699" t="s">
        <v>32</v>
      </c>
      <c r="L699" t="s">
        <v>1239</v>
      </c>
      <c r="M699" t="s">
        <v>1771</v>
      </c>
      <c r="N699" t="s">
        <v>724</v>
      </c>
      <c r="O699" t="s">
        <v>3342</v>
      </c>
      <c r="P699" t="s">
        <v>117</v>
      </c>
      <c r="Q699" t="s">
        <v>3343</v>
      </c>
      <c r="R699" t="s">
        <v>3344</v>
      </c>
      <c r="S699" s="1" t="s">
        <v>11819</v>
      </c>
      <c r="T699" t="s">
        <v>53</v>
      </c>
      <c r="U699" t="s">
        <v>38</v>
      </c>
      <c r="V699" t="s">
        <v>50</v>
      </c>
      <c r="W699" t="s">
        <v>3345</v>
      </c>
      <c r="X699" s="145">
        <v>22737</v>
      </c>
      <c r="Y699" t="s">
        <v>3346</v>
      </c>
      <c r="Z699" s="145">
        <v>43160</v>
      </c>
      <c r="AA699" s="145">
        <v>43465</v>
      </c>
      <c r="AB699" t="s">
        <v>39</v>
      </c>
      <c r="AC699" t="s">
        <v>40</v>
      </c>
      <c r="AD699" t="s">
        <v>41</v>
      </c>
      <c r="AE699"/>
    </row>
    <row r="700" spans="1:31" ht="15" x14ac:dyDescent="0.25">
      <c r="A700" s="1" t="s">
        <v>3347</v>
      </c>
      <c r="B700" t="s">
        <v>28</v>
      </c>
      <c r="C700" t="s">
        <v>29</v>
      </c>
      <c r="D700" t="s">
        <v>30</v>
      </c>
      <c r="E700" t="s">
        <v>31</v>
      </c>
      <c r="F700" t="s">
        <v>3325</v>
      </c>
      <c r="G700" t="s">
        <v>3326</v>
      </c>
      <c r="H700" t="s">
        <v>9756</v>
      </c>
      <c r="I700" t="s">
        <v>3327</v>
      </c>
      <c r="J700" t="s">
        <v>3347</v>
      </c>
      <c r="K700" t="s">
        <v>32</v>
      </c>
      <c r="L700" t="s">
        <v>1239</v>
      </c>
      <c r="M700" t="s">
        <v>1240</v>
      </c>
      <c r="N700" t="s">
        <v>724</v>
      </c>
      <c r="O700" t="s">
        <v>3348</v>
      </c>
      <c r="P700" t="s">
        <v>329</v>
      </c>
      <c r="Q700" t="s">
        <v>117</v>
      </c>
      <c r="R700" t="s">
        <v>3349</v>
      </c>
      <c r="S700" s="1" t="s">
        <v>11820</v>
      </c>
      <c r="T700" t="s">
        <v>61</v>
      </c>
      <c r="U700" t="s">
        <v>38</v>
      </c>
      <c r="V700" t="s">
        <v>50</v>
      </c>
      <c r="W700" t="s">
        <v>3350</v>
      </c>
      <c r="X700" s="145">
        <v>22964</v>
      </c>
      <c r="Y700" t="s">
        <v>3351</v>
      </c>
      <c r="Z700" s="145">
        <v>43160</v>
      </c>
      <c r="AA700" s="145">
        <v>43465</v>
      </c>
      <c r="AB700" t="s">
        <v>39</v>
      </c>
      <c r="AC700" t="s">
        <v>40</v>
      </c>
      <c r="AD700" t="s">
        <v>41</v>
      </c>
      <c r="AE700"/>
    </row>
    <row r="701" spans="1:31" ht="15" x14ac:dyDescent="0.25">
      <c r="A701" s="1" t="s">
        <v>3352</v>
      </c>
      <c r="B701" t="s">
        <v>28</v>
      </c>
      <c r="C701" t="s">
        <v>29</v>
      </c>
      <c r="D701" t="s">
        <v>30</v>
      </c>
      <c r="E701" t="s">
        <v>31</v>
      </c>
      <c r="F701" t="s">
        <v>3325</v>
      </c>
      <c r="G701" t="s">
        <v>3326</v>
      </c>
      <c r="H701" t="s">
        <v>9756</v>
      </c>
      <c r="I701" t="s">
        <v>3327</v>
      </c>
      <c r="J701" t="s">
        <v>3352</v>
      </c>
      <c r="K701" t="s">
        <v>32</v>
      </c>
      <c r="L701" t="s">
        <v>1239</v>
      </c>
      <c r="M701" t="s">
        <v>1240</v>
      </c>
      <c r="N701" t="s">
        <v>724</v>
      </c>
      <c r="O701" t="s">
        <v>3353</v>
      </c>
      <c r="P701" t="s">
        <v>78</v>
      </c>
      <c r="Q701" t="s">
        <v>224</v>
      </c>
      <c r="R701" t="s">
        <v>647</v>
      </c>
      <c r="S701" s="1" t="s">
        <v>11821</v>
      </c>
      <c r="T701" t="s">
        <v>61</v>
      </c>
      <c r="U701" t="s">
        <v>38</v>
      </c>
      <c r="V701" t="s">
        <v>50</v>
      </c>
      <c r="W701" t="s">
        <v>3354</v>
      </c>
      <c r="X701" s="145">
        <v>23720</v>
      </c>
      <c r="Y701" t="s">
        <v>3355</v>
      </c>
      <c r="Z701" s="145">
        <v>43160</v>
      </c>
      <c r="AA701" s="145">
        <v>43465</v>
      </c>
      <c r="AB701" t="s">
        <v>39</v>
      </c>
      <c r="AC701" t="s">
        <v>40</v>
      </c>
      <c r="AD701" t="s">
        <v>41</v>
      </c>
      <c r="AE701"/>
    </row>
    <row r="702" spans="1:31" ht="15" x14ac:dyDescent="0.25">
      <c r="A702" s="1" t="s">
        <v>3356</v>
      </c>
      <c r="B702" t="s">
        <v>28</v>
      </c>
      <c r="C702" t="s">
        <v>29</v>
      </c>
      <c r="D702" t="s">
        <v>30</v>
      </c>
      <c r="E702" t="s">
        <v>31</v>
      </c>
      <c r="F702" t="s">
        <v>3325</v>
      </c>
      <c r="G702" t="s">
        <v>3326</v>
      </c>
      <c r="H702" t="s">
        <v>9756</v>
      </c>
      <c r="I702" t="s">
        <v>3327</v>
      </c>
      <c r="J702" t="s">
        <v>3356</v>
      </c>
      <c r="K702" t="s">
        <v>32</v>
      </c>
      <c r="L702" t="s">
        <v>1239</v>
      </c>
      <c r="M702" t="s">
        <v>1853</v>
      </c>
      <c r="N702" t="s">
        <v>724</v>
      </c>
      <c r="O702" t="s">
        <v>312</v>
      </c>
      <c r="P702" t="s">
        <v>160</v>
      </c>
      <c r="Q702" t="s">
        <v>314</v>
      </c>
      <c r="R702" t="s">
        <v>3357</v>
      </c>
      <c r="S702" s="1" t="s">
        <v>11822</v>
      </c>
      <c r="T702" t="s">
        <v>37</v>
      </c>
      <c r="U702" t="s">
        <v>38</v>
      </c>
      <c r="V702" t="s">
        <v>50</v>
      </c>
      <c r="W702" t="s">
        <v>3358</v>
      </c>
      <c r="X702" s="145">
        <v>25553</v>
      </c>
      <c r="Y702" t="s">
        <v>3359</v>
      </c>
      <c r="Z702" s="145">
        <v>43160</v>
      </c>
      <c r="AA702" s="145">
        <v>43465</v>
      </c>
      <c r="AB702" t="s">
        <v>39</v>
      </c>
      <c r="AC702" t="s">
        <v>40</v>
      </c>
      <c r="AD702" t="s">
        <v>41</v>
      </c>
      <c r="AE702"/>
    </row>
    <row r="703" spans="1:31" ht="15" x14ac:dyDescent="0.25">
      <c r="A703" s="1" t="s">
        <v>3360</v>
      </c>
      <c r="B703" t="s">
        <v>28</v>
      </c>
      <c r="C703" t="s">
        <v>29</v>
      </c>
      <c r="D703" t="s">
        <v>30</v>
      </c>
      <c r="E703" t="s">
        <v>31</v>
      </c>
      <c r="F703" t="s">
        <v>3325</v>
      </c>
      <c r="G703" t="s">
        <v>3326</v>
      </c>
      <c r="H703" t="s">
        <v>9756</v>
      </c>
      <c r="I703" t="s">
        <v>3327</v>
      </c>
      <c r="J703" t="s">
        <v>3360</v>
      </c>
      <c r="K703" t="s">
        <v>32</v>
      </c>
      <c r="L703" t="s">
        <v>32</v>
      </c>
      <c r="M703" t="s">
        <v>43</v>
      </c>
      <c r="N703" t="s">
        <v>44</v>
      </c>
      <c r="O703" t="s">
        <v>3362</v>
      </c>
      <c r="P703" t="s">
        <v>78</v>
      </c>
      <c r="Q703" t="s">
        <v>386</v>
      </c>
      <c r="R703" t="s">
        <v>891</v>
      </c>
      <c r="S703" s="1" t="s">
        <v>11823</v>
      </c>
      <c r="T703" t="s">
        <v>53</v>
      </c>
      <c r="U703" t="s">
        <v>49</v>
      </c>
      <c r="V703" t="s">
        <v>311</v>
      </c>
      <c r="W703" t="s">
        <v>3363</v>
      </c>
      <c r="X703" s="145">
        <v>24041</v>
      </c>
      <c r="Y703" t="s">
        <v>3364</v>
      </c>
      <c r="Z703" s="145">
        <v>43409</v>
      </c>
      <c r="AA703" s="145">
        <v>43439</v>
      </c>
      <c r="AB703" t="s">
        <v>39</v>
      </c>
      <c r="AC703" t="s">
        <v>40</v>
      </c>
      <c r="AD703" t="s">
        <v>41</v>
      </c>
      <c r="AE703"/>
    </row>
    <row r="704" spans="1:31" ht="15" x14ac:dyDescent="0.25">
      <c r="A704" s="1" t="s">
        <v>3360</v>
      </c>
      <c r="B704" t="s">
        <v>28</v>
      </c>
      <c r="C704" t="s">
        <v>29</v>
      </c>
      <c r="D704" t="s">
        <v>30</v>
      </c>
      <c r="E704" t="s">
        <v>31</v>
      </c>
      <c r="F704" t="s">
        <v>3325</v>
      </c>
      <c r="G704" t="s">
        <v>3326</v>
      </c>
      <c r="H704" t="s">
        <v>9756</v>
      </c>
      <c r="I704" t="s">
        <v>3327</v>
      </c>
      <c r="J704" t="s">
        <v>3360</v>
      </c>
      <c r="K704" t="s">
        <v>32</v>
      </c>
      <c r="L704" t="s">
        <v>32</v>
      </c>
      <c r="M704" t="s">
        <v>43</v>
      </c>
      <c r="N704" t="s">
        <v>63</v>
      </c>
      <c r="O704" t="s">
        <v>11824</v>
      </c>
      <c r="P704" t="s">
        <v>10703</v>
      </c>
      <c r="Q704" t="s">
        <v>551</v>
      </c>
      <c r="R704" t="s">
        <v>290</v>
      </c>
      <c r="S704" s="1" t="s">
        <v>11825</v>
      </c>
      <c r="T704" t="s">
        <v>66</v>
      </c>
      <c r="U704" t="s">
        <v>49</v>
      </c>
      <c r="V704" t="s">
        <v>50</v>
      </c>
      <c r="W704" t="s">
        <v>11826</v>
      </c>
      <c r="X704" s="145">
        <v>30122</v>
      </c>
      <c r="Y704" t="s">
        <v>11827</v>
      </c>
      <c r="Z704" s="145">
        <v>43409</v>
      </c>
      <c r="AA704" s="145">
        <v>43439</v>
      </c>
      <c r="AB704" t="s">
        <v>310</v>
      </c>
      <c r="AC704" t="s">
        <v>68</v>
      </c>
      <c r="AD704" t="s">
        <v>41</v>
      </c>
      <c r="AE704"/>
    </row>
    <row r="705" spans="1:31" ht="15" x14ac:dyDescent="0.25">
      <c r="A705" s="1" t="s">
        <v>3365</v>
      </c>
      <c r="B705" t="s">
        <v>28</v>
      </c>
      <c r="C705" t="s">
        <v>29</v>
      </c>
      <c r="D705" t="s">
        <v>30</v>
      </c>
      <c r="E705" t="s">
        <v>31</v>
      </c>
      <c r="F705" t="s">
        <v>3325</v>
      </c>
      <c r="G705" t="s">
        <v>3326</v>
      </c>
      <c r="H705" t="s">
        <v>9756</v>
      </c>
      <c r="I705" t="s">
        <v>3327</v>
      </c>
      <c r="J705" t="s">
        <v>3365</v>
      </c>
      <c r="K705" t="s">
        <v>32</v>
      </c>
      <c r="L705" t="s">
        <v>32</v>
      </c>
      <c r="M705" t="s">
        <v>43</v>
      </c>
      <c r="N705" t="s">
        <v>44</v>
      </c>
      <c r="O705" t="s">
        <v>3366</v>
      </c>
      <c r="P705" t="s">
        <v>3367</v>
      </c>
      <c r="Q705" t="s">
        <v>224</v>
      </c>
      <c r="R705" t="s">
        <v>3368</v>
      </c>
      <c r="S705" s="1" t="s">
        <v>11828</v>
      </c>
      <c r="T705" t="s">
        <v>48</v>
      </c>
      <c r="U705" t="s">
        <v>49</v>
      </c>
      <c r="V705" t="s">
        <v>50</v>
      </c>
      <c r="W705" t="s">
        <v>3369</v>
      </c>
      <c r="X705" s="145">
        <v>24602</v>
      </c>
      <c r="Y705" t="s">
        <v>3370</v>
      </c>
      <c r="Z705" s="145">
        <v>42065</v>
      </c>
      <c r="AA705"/>
      <c r="AB705" t="s">
        <v>39</v>
      </c>
      <c r="AC705" t="s">
        <v>40</v>
      </c>
      <c r="AD705" t="s">
        <v>41</v>
      </c>
      <c r="AE705"/>
    </row>
    <row r="706" spans="1:31" ht="15" x14ac:dyDescent="0.25">
      <c r="A706" s="1" t="s">
        <v>3371</v>
      </c>
      <c r="B706" t="s">
        <v>28</v>
      </c>
      <c r="C706" t="s">
        <v>29</v>
      </c>
      <c r="D706" t="s">
        <v>30</v>
      </c>
      <c r="E706" t="s">
        <v>31</v>
      </c>
      <c r="F706" t="s">
        <v>3325</v>
      </c>
      <c r="G706" t="s">
        <v>3326</v>
      </c>
      <c r="H706" t="s">
        <v>9756</v>
      </c>
      <c r="I706" t="s">
        <v>3327</v>
      </c>
      <c r="J706" t="s">
        <v>3371</v>
      </c>
      <c r="K706" t="s">
        <v>32</v>
      </c>
      <c r="L706" t="s">
        <v>32</v>
      </c>
      <c r="M706" t="s">
        <v>43</v>
      </c>
      <c r="N706" t="s">
        <v>44</v>
      </c>
      <c r="O706" t="s">
        <v>54</v>
      </c>
      <c r="P706" t="s">
        <v>88</v>
      </c>
      <c r="Q706" t="s">
        <v>343</v>
      </c>
      <c r="R706" t="s">
        <v>887</v>
      </c>
      <c r="S706" s="1" t="s">
        <v>11829</v>
      </c>
      <c r="T706" t="s">
        <v>53</v>
      </c>
      <c r="U706" t="s">
        <v>49</v>
      </c>
      <c r="V706" t="s">
        <v>50</v>
      </c>
      <c r="W706" t="s">
        <v>3372</v>
      </c>
      <c r="X706" s="145">
        <v>20343</v>
      </c>
      <c r="Y706" t="s">
        <v>3373</v>
      </c>
      <c r="Z706"/>
      <c r="AA706"/>
      <c r="AB706" t="s">
        <v>39</v>
      </c>
      <c r="AC706" t="s">
        <v>40</v>
      </c>
      <c r="AD706" t="s">
        <v>41</v>
      </c>
      <c r="AE706"/>
    </row>
    <row r="707" spans="1:31" ht="15" x14ac:dyDescent="0.25">
      <c r="A707" s="1" t="s">
        <v>3374</v>
      </c>
      <c r="B707" t="s">
        <v>28</v>
      </c>
      <c r="C707" t="s">
        <v>29</v>
      </c>
      <c r="D707" t="s">
        <v>30</v>
      </c>
      <c r="E707" t="s">
        <v>31</v>
      </c>
      <c r="F707" t="s">
        <v>3325</v>
      </c>
      <c r="G707" t="s">
        <v>3326</v>
      </c>
      <c r="H707" t="s">
        <v>9756</v>
      </c>
      <c r="I707" t="s">
        <v>3327</v>
      </c>
      <c r="J707" t="s">
        <v>3374</v>
      </c>
      <c r="K707" t="s">
        <v>32</v>
      </c>
      <c r="L707" t="s">
        <v>32</v>
      </c>
      <c r="M707" t="s">
        <v>43</v>
      </c>
      <c r="N707" t="s">
        <v>44</v>
      </c>
      <c r="O707" t="s">
        <v>54</v>
      </c>
      <c r="P707" t="s">
        <v>326</v>
      </c>
      <c r="Q707" t="s">
        <v>165</v>
      </c>
      <c r="R707" t="s">
        <v>114</v>
      </c>
      <c r="S707" s="1" t="s">
        <v>11830</v>
      </c>
      <c r="T707" t="s">
        <v>48</v>
      </c>
      <c r="U707" t="s">
        <v>49</v>
      </c>
      <c r="V707" t="s">
        <v>50</v>
      </c>
      <c r="W707" t="s">
        <v>3375</v>
      </c>
      <c r="X707" s="145">
        <v>23013</v>
      </c>
      <c r="Y707" t="s">
        <v>3376</v>
      </c>
      <c r="Z707"/>
      <c r="AA707"/>
      <c r="AB707" t="s">
        <v>39</v>
      </c>
      <c r="AC707" t="s">
        <v>40</v>
      </c>
      <c r="AD707" t="s">
        <v>41</v>
      </c>
      <c r="AE707"/>
    </row>
    <row r="708" spans="1:31" ht="15" x14ac:dyDescent="0.25">
      <c r="A708" s="1" t="s">
        <v>3377</v>
      </c>
      <c r="B708" t="s">
        <v>28</v>
      </c>
      <c r="C708" t="s">
        <v>29</v>
      </c>
      <c r="D708" t="s">
        <v>30</v>
      </c>
      <c r="E708" t="s">
        <v>31</v>
      </c>
      <c r="F708" t="s">
        <v>3325</v>
      </c>
      <c r="G708" t="s">
        <v>3326</v>
      </c>
      <c r="H708" t="s">
        <v>9756</v>
      </c>
      <c r="I708" t="s">
        <v>3327</v>
      </c>
      <c r="J708" t="s">
        <v>3377</v>
      </c>
      <c r="K708" t="s">
        <v>32</v>
      </c>
      <c r="L708" t="s">
        <v>32</v>
      </c>
      <c r="M708" t="s">
        <v>43</v>
      </c>
      <c r="N708" t="s">
        <v>44</v>
      </c>
      <c r="O708" t="s">
        <v>54</v>
      </c>
      <c r="P708" t="s">
        <v>507</v>
      </c>
      <c r="Q708" t="s">
        <v>570</v>
      </c>
      <c r="R708" t="s">
        <v>3378</v>
      </c>
      <c r="S708" s="1" t="s">
        <v>11831</v>
      </c>
      <c r="T708" t="s">
        <v>61</v>
      </c>
      <c r="U708" t="s">
        <v>49</v>
      </c>
      <c r="V708" t="s">
        <v>311</v>
      </c>
      <c r="W708" t="s">
        <v>3379</v>
      </c>
      <c r="X708" s="145">
        <v>23249</v>
      </c>
      <c r="Y708" t="s">
        <v>3380</v>
      </c>
      <c r="Z708" s="145">
        <v>43346</v>
      </c>
      <c r="AA708" s="145">
        <v>43375</v>
      </c>
      <c r="AB708" t="s">
        <v>39</v>
      </c>
      <c r="AC708" t="s">
        <v>40</v>
      </c>
      <c r="AD708" t="s">
        <v>41</v>
      </c>
      <c r="AE708"/>
    </row>
    <row r="709" spans="1:31" ht="15" x14ac:dyDescent="0.25">
      <c r="A709" s="1" t="s">
        <v>3377</v>
      </c>
      <c r="B709" t="s">
        <v>28</v>
      </c>
      <c r="C709" t="s">
        <v>29</v>
      </c>
      <c r="D709" t="s">
        <v>30</v>
      </c>
      <c r="E709" t="s">
        <v>31</v>
      </c>
      <c r="F709" t="s">
        <v>3325</v>
      </c>
      <c r="G709" t="s">
        <v>3326</v>
      </c>
      <c r="H709" t="s">
        <v>9756</v>
      </c>
      <c r="I709" t="s">
        <v>3327</v>
      </c>
      <c r="J709" t="s">
        <v>3377</v>
      </c>
      <c r="K709" t="s">
        <v>32</v>
      </c>
      <c r="L709" t="s">
        <v>32</v>
      </c>
      <c r="M709" t="s">
        <v>43</v>
      </c>
      <c r="N709" t="s">
        <v>63</v>
      </c>
      <c r="O709" t="s">
        <v>11832</v>
      </c>
      <c r="P709" t="s">
        <v>46</v>
      </c>
      <c r="Q709" t="s">
        <v>78</v>
      </c>
      <c r="R709" t="s">
        <v>11833</v>
      </c>
      <c r="S709" s="1" t="s">
        <v>11834</v>
      </c>
      <c r="T709" t="s">
        <v>66</v>
      </c>
      <c r="U709" t="s">
        <v>49</v>
      </c>
      <c r="V709" t="s">
        <v>50</v>
      </c>
      <c r="W709" t="s">
        <v>11835</v>
      </c>
      <c r="X709" s="145">
        <v>28973</v>
      </c>
      <c r="Y709" t="s">
        <v>11836</v>
      </c>
      <c r="Z709" s="145">
        <v>43346</v>
      </c>
      <c r="AA709" s="145">
        <v>43375</v>
      </c>
      <c r="AB709" t="s">
        <v>310</v>
      </c>
      <c r="AC709" t="s">
        <v>68</v>
      </c>
      <c r="AD709" t="s">
        <v>41</v>
      </c>
      <c r="AE709"/>
    </row>
    <row r="710" spans="1:31" ht="15" x14ac:dyDescent="0.25">
      <c r="A710" s="1" t="s">
        <v>3381</v>
      </c>
      <c r="B710" t="s">
        <v>28</v>
      </c>
      <c r="C710" t="s">
        <v>29</v>
      </c>
      <c r="D710" t="s">
        <v>30</v>
      </c>
      <c r="E710" t="s">
        <v>31</v>
      </c>
      <c r="F710" t="s">
        <v>3325</v>
      </c>
      <c r="G710" t="s">
        <v>3326</v>
      </c>
      <c r="H710" t="s">
        <v>9756</v>
      </c>
      <c r="I710" t="s">
        <v>3327</v>
      </c>
      <c r="J710" t="s">
        <v>3381</v>
      </c>
      <c r="K710" t="s">
        <v>32</v>
      </c>
      <c r="L710" t="s">
        <v>32</v>
      </c>
      <c r="M710" t="s">
        <v>43</v>
      </c>
      <c r="N710" t="s">
        <v>63</v>
      </c>
      <c r="O710" t="s">
        <v>3382</v>
      </c>
      <c r="P710" t="s">
        <v>137</v>
      </c>
      <c r="Q710" t="s">
        <v>335</v>
      </c>
      <c r="R710" t="s">
        <v>1168</v>
      </c>
      <c r="S710" s="1" t="s">
        <v>11837</v>
      </c>
      <c r="T710" t="s">
        <v>66</v>
      </c>
      <c r="U710" t="s">
        <v>49</v>
      </c>
      <c r="V710" t="s">
        <v>166</v>
      </c>
      <c r="W710" t="s">
        <v>1169</v>
      </c>
      <c r="X710" s="145">
        <v>31816</v>
      </c>
      <c r="Y710" t="s">
        <v>1170</v>
      </c>
      <c r="Z710" s="145">
        <v>43160</v>
      </c>
      <c r="AA710" s="145">
        <v>43465</v>
      </c>
      <c r="AB710" t="s">
        <v>39</v>
      </c>
      <c r="AC710" t="s">
        <v>68</v>
      </c>
      <c r="AD710" t="s">
        <v>41</v>
      </c>
      <c r="AE710"/>
    </row>
    <row r="711" spans="1:31" ht="15" x14ac:dyDescent="0.25">
      <c r="A711" s="1" t="s">
        <v>3385</v>
      </c>
      <c r="B711" t="s">
        <v>28</v>
      </c>
      <c r="C711" t="s">
        <v>29</v>
      </c>
      <c r="D711" t="s">
        <v>30</v>
      </c>
      <c r="E711" t="s">
        <v>31</v>
      </c>
      <c r="F711" t="s">
        <v>3325</v>
      </c>
      <c r="G711" t="s">
        <v>3326</v>
      </c>
      <c r="H711" t="s">
        <v>9756</v>
      </c>
      <c r="I711" t="s">
        <v>3327</v>
      </c>
      <c r="J711" t="s">
        <v>3385</v>
      </c>
      <c r="K711" t="s">
        <v>32</v>
      </c>
      <c r="L711" t="s">
        <v>32</v>
      </c>
      <c r="M711" t="s">
        <v>43</v>
      </c>
      <c r="N711" t="s">
        <v>44</v>
      </c>
      <c r="O711" t="s">
        <v>54</v>
      </c>
      <c r="P711" t="s">
        <v>239</v>
      </c>
      <c r="Q711" t="s">
        <v>628</v>
      </c>
      <c r="R711" t="s">
        <v>3386</v>
      </c>
      <c r="S711" s="1" t="s">
        <v>11838</v>
      </c>
      <c r="T711" t="s">
        <v>53</v>
      </c>
      <c r="U711" t="s">
        <v>49</v>
      </c>
      <c r="V711" t="s">
        <v>50</v>
      </c>
      <c r="W711" t="s">
        <v>3387</v>
      </c>
      <c r="X711" s="145">
        <v>21968</v>
      </c>
      <c r="Y711" t="s">
        <v>3388</v>
      </c>
      <c r="Z711"/>
      <c r="AA711"/>
      <c r="AB711" t="s">
        <v>39</v>
      </c>
      <c r="AC711" t="s">
        <v>40</v>
      </c>
      <c r="AD711" t="s">
        <v>41</v>
      </c>
      <c r="AE711"/>
    </row>
    <row r="712" spans="1:31" ht="15" x14ac:dyDescent="0.25">
      <c r="A712" s="1" t="s">
        <v>3389</v>
      </c>
      <c r="B712" t="s">
        <v>28</v>
      </c>
      <c r="C712" t="s">
        <v>29</v>
      </c>
      <c r="D712" t="s">
        <v>30</v>
      </c>
      <c r="E712" t="s">
        <v>31</v>
      </c>
      <c r="F712" t="s">
        <v>3325</v>
      </c>
      <c r="G712" t="s">
        <v>3326</v>
      </c>
      <c r="H712" t="s">
        <v>9756</v>
      </c>
      <c r="I712" t="s">
        <v>3327</v>
      </c>
      <c r="J712" t="s">
        <v>3389</v>
      </c>
      <c r="K712" t="s">
        <v>32</v>
      </c>
      <c r="L712" t="s">
        <v>32</v>
      </c>
      <c r="M712" t="s">
        <v>43</v>
      </c>
      <c r="N712" t="s">
        <v>44</v>
      </c>
      <c r="O712" t="s">
        <v>54</v>
      </c>
      <c r="P712" t="s">
        <v>341</v>
      </c>
      <c r="Q712" t="s">
        <v>74</v>
      </c>
      <c r="R712" t="s">
        <v>3390</v>
      </c>
      <c r="S712" s="1" t="s">
        <v>11839</v>
      </c>
      <c r="T712" t="s">
        <v>61</v>
      </c>
      <c r="U712" t="s">
        <v>49</v>
      </c>
      <c r="V712" t="s">
        <v>311</v>
      </c>
      <c r="W712" t="s">
        <v>3391</v>
      </c>
      <c r="X712" s="145">
        <v>24728</v>
      </c>
      <c r="Y712" t="s">
        <v>3392</v>
      </c>
      <c r="Z712" s="145">
        <v>43408</v>
      </c>
      <c r="AA712" s="145">
        <v>43456</v>
      </c>
      <c r="AB712" t="s">
        <v>39</v>
      </c>
      <c r="AC712" t="s">
        <v>40</v>
      </c>
      <c r="AD712" t="s">
        <v>41</v>
      </c>
      <c r="AE712"/>
    </row>
    <row r="713" spans="1:31" ht="15" x14ac:dyDescent="0.25">
      <c r="A713" s="1" t="s">
        <v>3389</v>
      </c>
      <c r="B713" t="s">
        <v>28</v>
      </c>
      <c r="C713" t="s">
        <v>29</v>
      </c>
      <c r="D713" t="s">
        <v>30</v>
      </c>
      <c r="E713" t="s">
        <v>31</v>
      </c>
      <c r="F713" t="s">
        <v>3325</v>
      </c>
      <c r="G713" t="s">
        <v>3326</v>
      </c>
      <c r="H713" t="s">
        <v>9756</v>
      </c>
      <c r="I713" t="s">
        <v>3327</v>
      </c>
      <c r="J713" t="s">
        <v>3389</v>
      </c>
      <c r="K713" t="s">
        <v>32</v>
      </c>
      <c r="L713" t="s">
        <v>32</v>
      </c>
      <c r="M713" t="s">
        <v>43</v>
      </c>
      <c r="N713" t="s">
        <v>63</v>
      </c>
      <c r="O713" t="s">
        <v>11840</v>
      </c>
      <c r="P713" t="s">
        <v>11841</v>
      </c>
      <c r="Q713" t="s">
        <v>679</v>
      </c>
      <c r="R713" t="s">
        <v>3510</v>
      </c>
      <c r="S713" s="1" t="s">
        <v>11842</v>
      </c>
      <c r="T713" t="s">
        <v>66</v>
      </c>
      <c r="U713" t="s">
        <v>49</v>
      </c>
      <c r="V713" t="s">
        <v>50</v>
      </c>
      <c r="W713" t="s">
        <v>11843</v>
      </c>
      <c r="X713" s="145">
        <v>31096</v>
      </c>
      <c r="Y713" t="s">
        <v>11844</v>
      </c>
      <c r="Z713" s="145">
        <v>43408</v>
      </c>
      <c r="AA713" s="145">
        <v>43456</v>
      </c>
      <c r="AB713" t="s">
        <v>310</v>
      </c>
      <c r="AC713" t="s">
        <v>68</v>
      </c>
      <c r="AD713" t="s">
        <v>41</v>
      </c>
      <c r="AE713"/>
    </row>
    <row r="714" spans="1:31" ht="15" x14ac:dyDescent="0.25">
      <c r="A714" s="1" t="s">
        <v>3393</v>
      </c>
      <c r="B714" t="s">
        <v>28</v>
      </c>
      <c r="C714" t="s">
        <v>29</v>
      </c>
      <c r="D714" t="s">
        <v>30</v>
      </c>
      <c r="E714" t="s">
        <v>31</v>
      </c>
      <c r="F714" t="s">
        <v>3325</v>
      </c>
      <c r="G714" t="s">
        <v>3326</v>
      </c>
      <c r="H714" t="s">
        <v>9756</v>
      </c>
      <c r="I714" t="s">
        <v>3327</v>
      </c>
      <c r="J714" t="s">
        <v>3393</v>
      </c>
      <c r="K714" t="s">
        <v>32</v>
      </c>
      <c r="L714" t="s">
        <v>32</v>
      </c>
      <c r="M714" t="s">
        <v>43</v>
      </c>
      <c r="N714" t="s">
        <v>63</v>
      </c>
      <c r="O714" t="s">
        <v>9995</v>
      </c>
      <c r="P714" t="s">
        <v>507</v>
      </c>
      <c r="Q714" t="s">
        <v>873</v>
      </c>
      <c r="R714" t="s">
        <v>657</v>
      </c>
      <c r="S714" s="1" t="s">
        <v>11845</v>
      </c>
      <c r="T714" t="s">
        <v>66</v>
      </c>
      <c r="U714" t="s">
        <v>811</v>
      </c>
      <c r="V714" t="s">
        <v>50</v>
      </c>
      <c r="W714" t="s">
        <v>3597</v>
      </c>
      <c r="X714" s="145">
        <v>31927</v>
      </c>
      <c r="Y714" t="s">
        <v>3598</v>
      </c>
      <c r="Z714" s="145">
        <v>43160</v>
      </c>
      <c r="AA714" s="145">
        <v>43465</v>
      </c>
      <c r="AB714" t="s">
        <v>310</v>
      </c>
      <c r="AC714" t="s">
        <v>68</v>
      </c>
      <c r="AD714" t="s">
        <v>41</v>
      </c>
      <c r="AE714"/>
    </row>
    <row r="715" spans="1:31" ht="15" x14ac:dyDescent="0.25">
      <c r="A715" s="1" t="s">
        <v>3393</v>
      </c>
      <c r="B715" t="s">
        <v>28</v>
      </c>
      <c r="C715" t="s">
        <v>29</v>
      </c>
      <c r="D715" t="s">
        <v>30</v>
      </c>
      <c r="E715" t="s">
        <v>31</v>
      </c>
      <c r="F715" t="s">
        <v>3325</v>
      </c>
      <c r="G715" t="s">
        <v>3326</v>
      </c>
      <c r="H715" t="s">
        <v>9756</v>
      </c>
      <c r="I715" t="s">
        <v>3327</v>
      </c>
      <c r="J715" t="s">
        <v>3393</v>
      </c>
      <c r="K715" t="s">
        <v>32</v>
      </c>
      <c r="L715" t="s">
        <v>32</v>
      </c>
      <c r="M715" t="s">
        <v>3552</v>
      </c>
      <c r="N715" t="s">
        <v>44</v>
      </c>
      <c r="O715" t="s">
        <v>54</v>
      </c>
      <c r="P715" t="s">
        <v>79</v>
      </c>
      <c r="Q715" t="s">
        <v>499</v>
      </c>
      <c r="R715" t="s">
        <v>1069</v>
      </c>
      <c r="S715" s="1" t="s">
        <v>11846</v>
      </c>
      <c r="T715" t="s">
        <v>61</v>
      </c>
      <c r="U715" t="s">
        <v>49</v>
      </c>
      <c r="V715" t="s">
        <v>3555</v>
      </c>
      <c r="W715" t="s">
        <v>3396</v>
      </c>
      <c r="X715" s="145">
        <v>25009</v>
      </c>
      <c r="Y715" t="s">
        <v>3397</v>
      </c>
      <c r="Z715" s="145">
        <v>43160</v>
      </c>
      <c r="AA715" s="145">
        <v>43465</v>
      </c>
      <c r="AB715" t="s">
        <v>39</v>
      </c>
      <c r="AC715" t="s">
        <v>40</v>
      </c>
      <c r="AD715" t="s">
        <v>41</v>
      </c>
      <c r="AE715"/>
    </row>
    <row r="716" spans="1:31" ht="15" x14ac:dyDescent="0.25">
      <c r="A716" s="1" t="s">
        <v>3401</v>
      </c>
      <c r="B716" t="s">
        <v>28</v>
      </c>
      <c r="C716" t="s">
        <v>29</v>
      </c>
      <c r="D716" t="s">
        <v>30</v>
      </c>
      <c r="E716" t="s">
        <v>31</v>
      </c>
      <c r="F716" t="s">
        <v>3325</v>
      </c>
      <c r="G716" t="s">
        <v>3326</v>
      </c>
      <c r="H716" t="s">
        <v>9756</v>
      </c>
      <c r="I716" t="s">
        <v>3327</v>
      </c>
      <c r="J716" t="s">
        <v>3401</v>
      </c>
      <c r="K716" t="s">
        <v>32</v>
      </c>
      <c r="L716" t="s">
        <v>32</v>
      </c>
      <c r="M716" t="s">
        <v>43</v>
      </c>
      <c r="N716" t="s">
        <v>44</v>
      </c>
      <c r="O716" t="s">
        <v>54</v>
      </c>
      <c r="P716" t="s">
        <v>79</v>
      </c>
      <c r="Q716" t="s">
        <v>224</v>
      </c>
      <c r="R716" t="s">
        <v>167</v>
      </c>
      <c r="S716" s="1" t="s">
        <v>11847</v>
      </c>
      <c r="T716" t="s">
        <v>48</v>
      </c>
      <c r="U716" t="s">
        <v>49</v>
      </c>
      <c r="V716" t="s">
        <v>50</v>
      </c>
      <c r="W716" t="s">
        <v>3402</v>
      </c>
      <c r="X716" s="145">
        <v>23715</v>
      </c>
      <c r="Y716" t="s">
        <v>3403</v>
      </c>
      <c r="Z716"/>
      <c r="AA716"/>
      <c r="AB716" t="s">
        <v>39</v>
      </c>
      <c r="AC716" t="s">
        <v>40</v>
      </c>
      <c r="AD716" t="s">
        <v>41</v>
      </c>
      <c r="AE716"/>
    </row>
    <row r="717" spans="1:31" ht="15" x14ac:dyDescent="0.25">
      <c r="A717" s="1" t="s">
        <v>3404</v>
      </c>
      <c r="B717" t="s">
        <v>28</v>
      </c>
      <c r="C717" t="s">
        <v>29</v>
      </c>
      <c r="D717" t="s">
        <v>30</v>
      </c>
      <c r="E717" t="s">
        <v>31</v>
      </c>
      <c r="F717" t="s">
        <v>3325</v>
      </c>
      <c r="G717" t="s">
        <v>3326</v>
      </c>
      <c r="H717" t="s">
        <v>9756</v>
      </c>
      <c r="I717" t="s">
        <v>3327</v>
      </c>
      <c r="J717" t="s">
        <v>3404</v>
      </c>
      <c r="K717" t="s">
        <v>32</v>
      </c>
      <c r="L717" t="s">
        <v>32</v>
      </c>
      <c r="M717" t="s">
        <v>43</v>
      </c>
      <c r="N717" t="s">
        <v>63</v>
      </c>
      <c r="O717" t="s">
        <v>11848</v>
      </c>
      <c r="P717" t="s">
        <v>1100</v>
      </c>
      <c r="Q717" t="s">
        <v>639</v>
      </c>
      <c r="R717" t="s">
        <v>11849</v>
      </c>
      <c r="S717" s="1" t="s">
        <v>11850</v>
      </c>
      <c r="T717" t="s">
        <v>66</v>
      </c>
      <c r="U717" t="s">
        <v>49</v>
      </c>
      <c r="V717" t="s">
        <v>50</v>
      </c>
      <c r="W717" t="s">
        <v>11851</v>
      </c>
      <c r="X717" s="145">
        <v>24481</v>
      </c>
      <c r="Y717" t="s">
        <v>11852</v>
      </c>
      <c r="Z717" s="145">
        <v>43413</v>
      </c>
      <c r="AA717" s="145">
        <v>43446</v>
      </c>
      <c r="AB717" t="s">
        <v>310</v>
      </c>
      <c r="AC717" t="s">
        <v>68</v>
      </c>
      <c r="AD717" t="s">
        <v>41</v>
      </c>
      <c r="AE717"/>
    </row>
    <row r="718" spans="1:31" ht="15" x14ac:dyDescent="0.25">
      <c r="A718" s="1" t="s">
        <v>3404</v>
      </c>
      <c r="B718" t="s">
        <v>28</v>
      </c>
      <c r="C718" t="s">
        <v>29</v>
      </c>
      <c r="D718" t="s">
        <v>30</v>
      </c>
      <c r="E718" t="s">
        <v>31</v>
      </c>
      <c r="F718" t="s">
        <v>3325</v>
      </c>
      <c r="G718" t="s">
        <v>3326</v>
      </c>
      <c r="H718" t="s">
        <v>9756</v>
      </c>
      <c r="I718" t="s">
        <v>3327</v>
      </c>
      <c r="J718" t="s">
        <v>3404</v>
      </c>
      <c r="K718" t="s">
        <v>32</v>
      </c>
      <c r="L718" t="s">
        <v>32</v>
      </c>
      <c r="M718" t="s">
        <v>43</v>
      </c>
      <c r="N718" t="s">
        <v>44</v>
      </c>
      <c r="O718" t="s">
        <v>54</v>
      </c>
      <c r="P718" t="s">
        <v>79</v>
      </c>
      <c r="Q718" t="s">
        <v>524</v>
      </c>
      <c r="R718" t="s">
        <v>3405</v>
      </c>
      <c r="S718" s="1" t="s">
        <v>11853</v>
      </c>
      <c r="T718" t="s">
        <v>48</v>
      </c>
      <c r="U718" t="s">
        <v>49</v>
      </c>
      <c r="V718" t="s">
        <v>311</v>
      </c>
      <c r="W718" t="s">
        <v>3406</v>
      </c>
      <c r="X718" s="145">
        <v>22396</v>
      </c>
      <c r="Y718" t="s">
        <v>3407</v>
      </c>
      <c r="Z718" s="145">
        <v>43413</v>
      </c>
      <c r="AA718" s="145">
        <v>43446</v>
      </c>
      <c r="AB718" t="s">
        <v>39</v>
      </c>
      <c r="AC718" t="s">
        <v>40</v>
      </c>
      <c r="AD718" t="s">
        <v>41</v>
      </c>
      <c r="AE718"/>
    </row>
    <row r="719" spans="1:31" ht="15" x14ac:dyDescent="0.25">
      <c r="A719" s="1" t="s">
        <v>3408</v>
      </c>
      <c r="B719" t="s">
        <v>28</v>
      </c>
      <c r="C719" t="s">
        <v>29</v>
      </c>
      <c r="D719" t="s">
        <v>30</v>
      </c>
      <c r="E719" t="s">
        <v>31</v>
      </c>
      <c r="F719" t="s">
        <v>3325</v>
      </c>
      <c r="G719" t="s">
        <v>3326</v>
      </c>
      <c r="H719" t="s">
        <v>9756</v>
      </c>
      <c r="I719" t="s">
        <v>3327</v>
      </c>
      <c r="J719" t="s">
        <v>3408</v>
      </c>
      <c r="K719" t="s">
        <v>32</v>
      </c>
      <c r="L719" t="s">
        <v>32</v>
      </c>
      <c r="M719" t="s">
        <v>43</v>
      </c>
      <c r="N719" t="s">
        <v>44</v>
      </c>
      <c r="O719" t="s">
        <v>54</v>
      </c>
      <c r="P719" t="s">
        <v>766</v>
      </c>
      <c r="Q719" t="s">
        <v>157</v>
      </c>
      <c r="R719" t="s">
        <v>1071</v>
      </c>
      <c r="S719" s="1" t="s">
        <v>11854</v>
      </c>
      <c r="T719" t="s">
        <v>61</v>
      </c>
      <c r="U719" t="s">
        <v>49</v>
      </c>
      <c r="V719" t="s">
        <v>311</v>
      </c>
      <c r="W719" t="s">
        <v>3409</v>
      </c>
      <c r="X719" s="145">
        <v>24971</v>
      </c>
      <c r="Y719" t="s">
        <v>3410</v>
      </c>
      <c r="Z719" s="145">
        <v>43160</v>
      </c>
      <c r="AA719" s="145">
        <v>43465</v>
      </c>
      <c r="AB719" t="s">
        <v>39</v>
      </c>
      <c r="AC719" t="s">
        <v>40</v>
      </c>
      <c r="AD719" t="s">
        <v>41</v>
      </c>
      <c r="AE719"/>
    </row>
    <row r="720" spans="1:31" ht="15" x14ac:dyDescent="0.25">
      <c r="A720" s="1" t="s">
        <v>3408</v>
      </c>
      <c r="B720" t="s">
        <v>28</v>
      </c>
      <c r="C720" t="s">
        <v>29</v>
      </c>
      <c r="D720" t="s">
        <v>30</v>
      </c>
      <c r="E720" t="s">
        <v>31</v>
      </c>
      <c r="F720" t="s">
        <v>3325</v>
      </c>
      <c r="G720" t="s">
        <v>3326</v>
      </c>
      <c r="H720" t="s">
        <v>9756</v>
      </c>
      <c r="I720" t="s">
        <v>3327</v>
      </c>
      <c r="J720" t="s">
        <v>3408</v>
      </c>
      <c r="K720" t="s">
        <v>32</v>
      </c>
      <c r="L720" t="s">
        <v>32</v>
      </c>
      <c r="M720" t="s">
        <v>43</v>
      </c>
      <c r="N720" t="s">
        <v>63</v>
      </c>
      <c r="O720" t="s">
        <v>9996</v>
      </c>
      <c r="P720" t="s">
        <v>237</v>
      </c>
      <c r="Q720" t="s">
        <v>352</v>
      </c>
      <c r="R720" t="s">
        <v>4832</v>
      </c>
      <c r="S720" s="1" t="s">
        <v>11855</v>
      </c>
      <c r="T720" t="s">
        <v>66</v>
      </c>
      <c r="U720" t="s">
        <v>49</v>
      </c>
      <c r="V720" t="s">
        <v>50</v>
      </c>
      <c r="W720" t="s">
        <v>4833</v>
      </c>
      <c r="X720" s="145">
        <v>29520</v>
      </c>
      <c r="Y720" t="s">
        <v>4834</v>
      </c>
      <c r="Z720" s="145">
        <v>43160</v>
      </c>
      <c r="AA720" s="145">
        <v>43465</v>
      </c>
      <c r="AB720" t="s">
        <v>310</v>
      </c>
      <c r="AC720" t="s">
        <v>68</v>
      </c>
      <c r="AD720" t="s">
        <v>41</v>
      </c>
      <c r="AE720"/>
    </row>
    <row r="721" spans="1:31" ht="15" x14ac:dyDescent="0.25">
      <c r="A721" s="1" t="s">
        <v>3411</v>
      </c>
      <c r="B721" t="s">
        <v>28</v>
      </c>
      <c r="C721" t="s">
        <v>29</v>
      </c>
      <c r="D721" t="s">
        <v>30</v>
      </c>
      <c r="E721" t="s">
        <v>31</v>
      </c>
      <c r="F721" t="s">
        <v>3325</v>
      </c>
      <c r="G721" t="s">
        <v>3326</v>
      </c>
      <c r="H721" t="s">
        <v>9756</v>
      </c>
      <c r="I721" t="s">
        <v>3327</v>
      </c>
      <c r="J721" t="s">
        <v>3411</v>
      </c>
      <c r="K721" t="s">
        <v>32</v>
      </c>
      <c r="L721" t="s">
        <v>32</v>
      </c>
      <c r="M721" t="s">
        <v>43</v>
      </c>
      <c r="N721" t="s">
        <v>44</v>
      </c>
      <c r="O721" t="s">
        <v>54</v>
      </c>
      <c r="P721" t="s">
        <v>137</v>
      </c>
      <c r="Q721" t="s">
        <v>366</v>
      </c>
      <c r="R721" t="s">
        <v>3412</v>
      </c>
      <c r="S721" s="1" t="s">
        <v>11856</v>
      </c>
      <c r="T721" t="s">
        <v>48</v>
      </c>
      <c r="U721" t="s">
        <v>49</v>
      </c>
      <c r="V721" t="s">
        <v>50</v>
      </c>
      <c r="W721" t="s">
        <v>3413</v>
      </c>
      <c r="X721" s="145">
        <v>21244</v>
      </c>
      <c r="Y721" t="s">
        <v>3414</v>
      </c>
      <c r="Z721"/>
      <c r="AA721"/>
      <c r="AB721" t="s">
        <v>39</v>
      </c>
      <c r="AC721" t="s">
        <v>40</v>
      </c>
      <c r="AD721" t="s">
        <v>41</v>
      </c>
      <c r="AE721"/>
    </row>
    <row r="722" spans="1:31" ht="15" x14ac:dyDescent="0.25">
      <c r="A722" s="1" t="s">
        <v>3415</v>
      </c>
      <c r="B722" t="s">
        <v>28</v>
      </c>
      <c r="C722" t="s">
        <v>29</v>
      </c>
      <c r="D722" t="s">
        <v>30</v>
      </c>
      <c r="E722" t="s">
        <v>31</v>
      </c>
      <c r="F722" t="s">
        <v>3325</v>
      </c>
      <c r="G722" t="s">
        <v>3326</v>
      </c>
      <c r="H722" t="s">
        <v>9756</v>
      </c>
      <c r="I722" t="s">
        <v>3327</v>
      </c>
      <c r="J722" t="s">
        <v>3415</v>
      </c>
      <c r="K722" t="s">
        <v>32</v>
      </c>
      <c r="L722" t="s">
        <v>32</v>
      </c>
      <c r="M722" t="s">
        <v>43</v>
      </c>
      <c r="N722" t="s">
        <v>63</v>
      </c>
      <c r="O722" t="s">
        <v>9997</v>
      </c>
      <c r="P722" t="s">
        <v>438</v>
      </c>
      <c r="Q722" t="s">
        <v>197</v>
      </c>
      <c r="R722" t="s">
        <v>6549</v>
      </c>
      <c r="S722" s="1" t="s">
        <v>11857</v>
      </c>
      <c r="T722" t="s">
        <v>66</v>
      </c>
      <c r="U722" t="s">
        <v>811</v>
      </c>
      <c r="V722" t="s">
        <v>50</v>
      </c>
      <c r="W722" t="s">
        <v>6550</v>
      </c>
      <c r="X722" s="145">
        <v>26818</v>
      </c>
      <c r="Y722" t="s">
        <v>6551</v>
      </c>
      <c r="Z722" s="145">
        <v>43160</v>
      </c>
      <c r="AA722" s="145">
        <v>43465</v>
      </c>
      <c r="AB722" t="s">
        <v>310</v>
      </c>
      <c r="AC722" t="s">
        <v>68</v>
      </c>
      <c r="AD722" t="s">
        <v>41</v>
      </c>
      <c r="AE722"/>
    </row>
    <row r="723" spans="1:31" ht="15" x14ac:dyDescent="0.25">
      <c r="A723" s="1" t="s">
        <v>3415</v>
      </c>
      <c r="B723" t="s">
        <v>28</v>
      </c>
      <c r="C723" t="s">
        <v>29</v>
      </c>
      <c r="D723" t="s">
        <v>30</v>
      </c>
      <c r="E723" t="s">
        <v>31</v>
      </c>
      <c r="F723" t="s">
        <v>3325</v>
      </c>
      <c r="G723" t="s">
        <v>3326</v>
      </c>
      <c r="H723" t="s">
        <v>9756</v>
      </c>
      <c r="I723" t="s">
        <v>3327</v>
      </c>
      <c r="J723" t="s">
        <v>3415</v>
      </c>
      <c r="K723" t="s">
        <v>32</v>
      </c>
      <c r="L723" t="s">
        <v>32</v>
      </c>
      <c r="M723" t="s">
        <v>3394</v>
      </c>
      <c r="N723" t="s">
        <v>44</v>
      </c>
      <c r="O723" t="s">
        <v>54</v>
      </c>
      <c r="P723" t="s">
        <v>133</v>
      </c>
      <c r="Q723" t="s">
        <v>3260</v>
      </c>
      <c r="R723" t="s">
        <v>3416</v>
      </c>
      <c r="S723" s="1" t="s">
        <v>11858</v>
      </c>
      <c r="T723" t="s">
        <v>66</v>
      </c>
      <c r="U723" t="s">
        <v>49</v>
      </c>
      <c r="V723" t="s">
        <v>3395</v>
      </c>
      <c r="W723" t="s">
        <v>3417</v>
      </c>
      <c r="X723" s="145">
        <v>24079</v>
      </c>
      <c r="Y723" t="s">
        <v>3418</v>
      </c>
      <c r="Z723" s="145">
        <v>43160</v>
      </c>
      <c r="AA723" s="145">
        <v>43465</v>
      </c>
      <c r="AB723" t="s">
        <v>39</v>
      </c>
      <c r="AC723" t="s">
        <v>40</v>
      </c>
      <c r="AD723" t="s">
        <v>41</v>
      </c>
      <c r="AE723"/>
    </row>
    <row r="724" spans="1:31" ht="15" x14ac:dyDescent="0.25">
      <c r="A724" s="1" t="s">
        <v>3419</v>
      </c>
      <c r="B724" t="s">
        <v>28</v>
      </c>
      <c r="C724" t="s">
        <v>29</v>
      </c>
      <c r="D724" t="s">
        <v>30</v>
      </c>
      <c r="E724" t="s">
        <v>31</v>
      </c>
      <c r="F724" t="s">
        <v>3325</v>
      </c>
      <c r="G724" t="s">
        <v>3326</v>
      </c>
      <c r="H724" t="s">
        <v>9756</v>
      </c>
      <c r="I724" t="s">
        <v>3327</v>
      </c>
      <c r="J724" t="s">
        <v>3419</v>
      </c>
      <c r="K724" t="s">
        <v>32</v>
      </c>
      <c r="L724" t="s">
        <v>32</v>
      </c>
      <c r="M724" t="s">
        <v>43</v>
      </c>
      <c r="N724" t="s">
        <v>44</v>
      </c>
      <c r="O724" t="s">
        <v>54</v>
      </c>
      <c r="P724" t="s">
        <v>355</v>
      </c>
      <c r="Q724" t="s">
        <v>142</v>
      </c>
      <c r="R724" t="s">
        <v>3420</v>
      </c>
      <c r="S724" s="1" t="s">
        <v>11859</v>
      </c>
      <c r="T724" t="s">
        <v>48</v>
      </c>
      <c r="U724" t="s">
        <v>49</v>
      </c>
      <c r="V724" t="s">
        <v>311</v>
      </c>
      <c r="W724" t="s">
        <v>3421</v>
      </c>
      <c r="X724" s="145">
        <v>19864</v>
      </c>
      <c r="Y724" t="s">
        <v>3422</v>
      </c>
      <c r="Z724" s="145">
        <v>43160</v>
      </c>
      <c r="AA724" s="145">
        <v>43465</v>
      </c>
      <c r="AB724" t="s">
        <v>39</v>
      </c>
      <c r="AC724" t="s">
        <v>40</v>
      </c>
      <c r="AD724" t="s">
        <v>41</v>
      </c>
      <c r="AE724"/>
    </row>
    <row r="725" spans="1:31" ht="15" x14ac:dyDescent="0.25">
      <c r="A725" s="1" t="s">
        <v>3419</v>
      </c>
      <c r="B725" t="s">
        <v>28</v>
      </c>
      <c r="C725" t="s">
        <v>29</v>
      </c>
      <c r="D725" t="s">
        <v>30</v>
      </c>
      <c r="E725" t="s">
        <v>31</v>
      </c>
      <c r="F725" t="s">
        <v>3325</v>
      </c>
      <c r="G725" t="s">
        <v>3326</v>
      </c>
      <c r="H725" t="s">
        <v>9756</v>
      </c>
      <c r="I725" t="s">
        <v>3327</v>
      </c>
      <c r="J725" t="s">
        <v>3419</v>
      </c>
      <c r="K725" t="s">
        <v>32</v>
      </c>
      <c r="L725" t="s">
        <v>32</v>
      </c>
      <c r="M725" t="s">
        <v>43</v>
      </c>
      <c r="N725" t="s">
        <v>63</v>
      </c>
      <c r="O725" t="s">
        <v>9998</v>
      </c>
      <c r="P725" t="s">
        <v>471</v>
      </c>
      <c r="Q725" t="s">
        <v>130</v>
      </c>
      <c r="R725" t="s">
        <v>9066</v>
      </c>
      <c r="S725" s="1" t="s">
        <v>11777</v>
      </c>
      <c r="T725" t="s">
        <v>66</v>
      </c>
      <c r="U725" t="s">
        <v>49</v>
      </c>
      <c r="V725" t="s">
        <v>50</v>
      </c>
      <c r="W725" t="s">
        <v>9067</v>
      </c>
      <c r="X725" s="145">
        <v>31238</v>
      </c>
      <c r="Y725" t="s">
        <v>9068</v>
      </c>
      <c r="Z725" s="145">
        <v>43196</v>
      </c>
      <c r="AA725" s="145">
        <v>43465</v>
      </c>
      <c r="AB725" t="s">
        <v>310</v>
      </c>
      <c r="AC725" t="s">
        <v>68</v>
      </c>
      <c r="AD725" t="s">
        <v>41</v>
      </c>
      <c r="AE725"/>
    </row>
    <row r="726" spans="1:31" ht="15" x14ac:dyDescent="0.25">
      <c r="A726" s="1" t="s">
        <v>3423</v>
      </c>
      <c r="B726" t="s">
        <v>28</v>
      </c>
      <c r="C726" t="s">
        <v>29</v>
      </c>
      <c r="D726" t="s">
        <v>30</v>
      </c>
      <c r="E726" t="s">
        <v>31</v>
      </c>
      <c r="F726" t="s">
        <v>3325</v>
      </c>
      <c r="G726" t="s">
        <v>3326</v>
      </c>
      <c r="H726" t="s">
        <v>9756</v>
      </c>
      <c r="I726" t="s">
        <v>3327</v>
      </c>
      <c r="J726" t="s">
        <v>3423</v>
      </c>
      <c r="K726" t="s">
        <v>32</v>
      </c>
      <c r="L726" t="s">
        <v>32</v>
      </c>
      <c r="M726" t="s">
        <v>43</v>
      </c>
      <c r="N726" t="s">
        <v>63</v>
      </c>
      <c r="O726" t="s">
        <v>3424</v>
      </c>
      <c r="P726" t="s">
        <v>223</v>
      </c>
      <c r="Q726" t="s">
        <v>659</v>
      </c>
      <c r="R726" t="s">
        <v>1621</v>
      </c>
      <c r="S726" s="1" t="s">
        <v>11860</v>
      </c>
      <c r="T726" t="s">
        <v>66</v>
      </c>
      <c r="U726" t="s">
        <v>49</v>
      </c>
      <c r="V726" t="s">
        <v>166</v>
      </c>
      <c r="W726" t="s">
        <v>3425</v>
      </c>
      <c r="X726" s="145">
        <v>28731</v>
      </c>
      <c r="Y726" t="s">
        <v>3426</v>
      </c>
      <c r="Z726" s="145">
        <v>43160</v>
      </c>
      <c r="AA726" s="145">
        <v>43465</v>
      </c>
      <c r="AB726" t="s">
        <v>39</v>
      </c>
      <c r="AC726" t="s">
        <v>68</v>
      </c>
      <c r="AD726" t="s">
        <v>41</v>
      </c>
      <c r="AE726"/>
    </row>
    <row r="727" spans="1:31" ht="15" x14ac:dyDescent="0.25">
      <c r="A727" s="1" t="s">
        <v>3427</v>
      </c>
      <c r="B727" t="s">
        <v>28</v>
      </c>
      <c r="C727" t="s">
        <v>29</v>
      </c>
      <c r="D727" t="s">
        <v>30</v>
      </c>
      <c r="E727" t="s">
        <v>31</v>
      </c>
      <c r="F727" t="s">
        <v>3325</v>
      </c>
      <c r="G727" t="s">
        <v>3326</v>
      </c>
      <c r="H727" t="s">
        <v>9756</v>
      </c>
      <c r="I727" t="s">
        <v>3327</v>
      </c>
      <c r="J727" t="s">
        <v>3427</v>
      </c>
      <c r="K727" t="s">
        <v>32</v>
      </c>
      <c r="L727" t="s">
        <v>32</v>
      </c>
      <c r="M727" t="s">
        <v>43</v>
      </c>
      <c r="N727" t="s">
        <v>44</v>
      </c>
      <c r="O727" t="s">
        <v>54</v>
      </c>
      <c r="P727" t="s">
        <v>130</v>
      </c>
      <c r="Q727" t="s">
        <v>210</v>
      </c>
      <c r="R727" t="s">
        <v>3428</v>
      </c>
      <c r="S727" s="1" t="s">
        <v>11861</v>
      </c>
      <c r="T727" t="s">
        <v>37</v>
      </c>
      <c r="U727" t="s">
        <v>49</v>
      </c>
      <c r="V727" t="s">
        <v>50</v>
      </c>
      <c r="W727" t="s">
        <v>3429</v>
      </c>
      <c r="X727" s="145">
        <v>24719</v>
      </c>
      <c r="Y727" t="s">
        <v>3430</v>
      </c>
      <c r="Z727"/>
      <c r="AA727"/>
      <c r="AB727" t="s">
        <v>39</v>
      </c>
      <c r="AC727" t="s">
        <v>40</v>
      </c>
      <c r="AD727" t="s">
        <v>41</v>
      </c>
      <c r="AE727"/>
    </row>
    <row r="728" spans="1:31" ht="15" x14ac:dyDescent="0.25">
      <c r="A728" s="1" t="s">
        <v>3431</v>
      </c>
      <c r="B728" t="s">
        <v>28</v>
      </c>
      <c r="C728" t="s">
        <v>29</v>
      </c>
      <c r="D728" t="s">
        <v>30</v>
      </c>
      <c r="E728" t="s">
        <v>31</v>
      </c>
      <c r="F728" t="s">
        <v>3325</v>
      </c>
      <c r="G728" t="s">
        <v>3326</v>
      </c>
      <c r="H728" t="s">
        <v>9756</v>
      </c>
      <c r="I728" t="s">
        <v>3327</v>
      </c>
      <c r="J728" t="s">
        <v>3431</v>
      </c>
      <c r="K728" t="s">
        <v>32</v>
      </c>
      <c r="L728" t="s">
        <v>32</v>
      </c>
      <c r="M728" t="s">
        <v>43</v>
      </c>
      <c r="N728" t="s">
        <v>44</v>
      </c>
      <c r="O728" t="s">
        <v>54</v>
      </c>
      <c r="P728" t="s">
        <v>361</v>
      </c>
      <c r="Q728" t="s">
        <v>184</v>
      </c>
      <c r="R728" t="s">
        <v>3432</v>
      </c>
      <c r="S728" s="1" t="s">
        <v>11862</v>
      </c>
      <c r="T728" t="s">
        <v>48</v>
      </c>
      <c r="U728" t="s">
        <v>49</v>
      </c>
      <c r="V728" t="s">
        <v>50</v>
      </c>
      <c r="W728" t="s">
        <v>3433</v>
      </c>
      <c r="X728" s="145">
        <v>22293</v>
      </c>
      <c r="Y728" t="s">
        <v>3434</v>
      </c>
      <c r="Z728"/>
      <c r="AA728"/>
      <c r="AB728" t="s">
        <v>39</v>
      </c>
      <c r="AC728" t="s">
        <v>40</v>
      </c>
      <c r="AD728" t="s">
        <v>41</v>
      </c>
      <c r="AE728"/>
    </row>
    <row r="729" spans="1:31" ht="15" x14ac:dyDescent="0.25">
      <c r="A729" s="1" t="s">
        <v>3435</v>
      </c>
      <c r="B729" t="s">
        <v>28</v>
      </c>
      <c r="C729" t="s">
        <v>29</v>
      </c>
      <c r="D729" t="s">
        <v>30</v>
      </c>
      <c r="E729" t="s">
        <v>31</v>
      </c>
      <c r="F729" t="s">
        <v>3325</v>
      </c>
      <c r="G729" t="s">
        <v>3326</v>
      </c>
      <c r="H729" t="s">
        <v>9756</v>
      </c>
      <c r="I729" t="s">
        <v>3327</v>
      </c>
      <c r="J729" t="s">
        <v>3435</v>
      </c>
      <c r="K729" t="s">
        <v>32</v>
      </c>
      <c r="L729" t="s">
        <v>32</v>
      </c>
      <c r="M729" t="s">
        <v>43</v>
      </c>
      <c r="N729" t="s">
        <v>44</v>
      </c>
      <c r="O729" t="s">
        <v>54</v>
      </c>
      <c r="P729" t="s">
        <v>353</v>
      </c>
      <c r="Q729" t="s">
        <v>75</v>
      </c>
      <c r="R729" t="s">
        <v>3436</v>
      </c>
      <c r="S729" s="1" t="s">
        <v>11863</v>
      </c>
      <c r="T729" t="s">
        <v>61</v>
      </c>
      <c r="U729" t="s">
        <v>49</v>
      </c>
      <c r="V729" t="s">
        <v>311</v>
      </c>
      <c r="W729" t="s">
        <v>3437</v>
      </c>
      <c r="X729" s="145">
        <v>21996</v>
      </c>
      <c r="Y729" t="s">
        <v>3438</v>
      </c>
      <c r="Z729" s="145">
        <v>43248</v>
      </c>
      <c r="AA729" s="145">
        <v>43276</v>
      </c>
      <c r="AB729" t="s">
        <v>39</v>
      </c>
      <c r="AC729" t="s">
        <v>40</v>
      </c>
      <c r="AD729" t="s">
        <v>41</v>
      </c>
      <c r="AE729"/>
    </row>
    <row r="730" spans="1:31" ht="15" x14ac:dyDescent="0.25">
      <c r="A730" s="1" t="s">
        <v>3439</v>
      </c>
      <c r="B730" t="s">
        <v>28</v>
      </c>
      <c r="C730" t="s">
        <v>29</v>
      </c>
      <c r="D730" t="s">
        <v>30</v>
      </c>
      <c r="E730" t="s">
        <v>31</v>
      </c>
      <c r="F730" t="s">
        <v>3325</v>
      </c>
      <c r="G730" t="s">
        <v>3326</v>
      </c>
      <c r="H730" t="s">
        <v>9756</v>
      </c>
      <c r="I730" t="s">
        <v>3327</v>
      </c>
      <c r="J730" t="s">
        <v>3439</v>
      </c>
      <c r="K730" t="s">
        <v>32</v>
      </c>
      <c r="L730" t="s">
        <v>32</v>
      </c>
      <c r="M730" t="s">
        <v>43</v>
      </c>
      <c r="N730" t="s">
        <v>44</v>
      </c>
      <c r="O730" t="s">
        <v>54</v>
      </c>
      <c r="P730" t="s">
        <v>110</v>
      </c>
      <c r="Q730" t="s">
        <v>110</v>
      </c>
      <c r="R730" t="s">
        <v>286</v>
      </c>
      <c r="S730" s="1" t="s">
        <v>11864</v>
      </c>
      <c r="T730" t="s">
        <v>53</v>
      </c>
      <c r="U730" t="s">
        <v>49</v>
      </c>
      <c r="V730" t="s">
        <v>50</v>
      </c>
      <c r="W730" t="s">
        <v>3440</v>
      </c>
      <c r="X730" s="145">
        <v>21865</v>
      </c>
      <c r="Y730" t="s">
        <v>3441</v>
      </c>
      <c r="Z730"/>
      <c r="AA730"/>
      <c r="AB730" t="s">
        <v>39</v>
      </c>
      <c r="AC730" t="s">
        <v>40</v>
      </c>
      <c r="AD730" t="s">
        <v>41</v>
      </c>
      <c r="AE730"/>
    </row>
    <row r="731" spans="1:31" ht="15" x14ac:dyDescent="0.25">
      <c r="A731" s="1" t="s">
        <v>3442</v>
      </c>
      <c r="B731" t="s">
        <v>28</v>
      </c>
      <c r="C731" t="s">
        <v>29</v>
      </c>
      <c r="D731" t="s">
        <v>30</v>
      </c>
      <c r="E731" t="s">
        <v>31</v>
      </c>
      <c r="F731" t="s">
        <v>3325</v>
      </c>
      <c r="G731" t="s">
        <v>3326</v>
      </c>
      <c r="H731" t="s">
        <v>9756</v>
      </c>
      <c r="I731" t="s">
        <v>3327</v>
      </c>
      <c r="J731" t="s">
        <v>3442</v>
      </c>
      <c r="K731" t="s">
        <v>32</v>
      </c>
      <c r="L731" t="s">
        <v>32</v>
      </c>
      <c r="M731" t="s">
        <v>43</v>
      </c>
      <c r="N731" t="s">
        <v>63</v>
      </c>
      <c r="O731" t="s">
        <v>11865</v>
      </c>
      <c r="P731" t="s">
        <v>309</v>
      </c>
      <c r="Q731" t="s">
        <v>2102</v>
      </c>
      <c r="R731" t="s">
        <v>11866</v>
      </c>
      <c r="S731" s="1" t="s">
        <v>11867</v>
      </c>
      <c r="T731" t="s">
        <v>66</v>
      </c>
      <c r="U731" t="s">
        <v>49</v>
      </c>
      <c r="V731" t="s">
        <v>50</v>
      </c>
      <c r="W731" t="s">
        <v>11868</v>
      </c>
      <c r="X731" s="145">
        <v>33050</v>
      </c>
      <c r="Y731" t="s">
        <v>11869</v>
      </c>
      <c r="Z731" s="145">
        <v>43374</v>
      </c>
      <c r="AA731" s="145">
        <v>43455</v>
      </c>
      <c r="AB731" t="s">
        <v>310</v>
      </c>
      <c r="AC731" t="s">
        <v>68</v>
      </c>
      <c r="AD731" t="s">
        <v>41</v>
      </c>
      <c r="AE731"/>
    </row>
    <row r="732" spans="1:31" ht="15" x14ac:dyDescent="0.25">
      <c r="A732" s="1" t="s">
        <v>3442</v>
      </c>
      <c r="B732" t="s">
        <v>28</v>
      </c>
      <c r="C732" t="s">
        <v>29</v>
      </c>
      <c r="D732" t="s">
        <v>30</v>
      </c>
      <c r="E732" t="s">
        <v>31</v>
      </c>
      <c r="F732" t="s">
        <v>3325</v>
      </c>
      <c r="G732" t="s">
        <v>3326</v>
      </c>
      <c r="H732" t="s">
        <v>9756</v>
      </c>
      <c r="I732" t="s">
        <v>3327</v>
      </c>
      <c r="J732" t="s">
        <v>3442</v>
      </c>
      <c r="K732" t="s">
        <v>32</v>
      </c>
      <c r="L732" t="s">
        <v>32</v>
      </c>
      <c r="M732" t="s">
        <v>43</v>
      </c>
      <c r="N732" t="s">
        <v>44</v>
      </c>
      <c r="O732" t="s">
        <v>3443</v>
      </c>
      <c r="P732" t="s">
        <v>183</v>
      </c>
      <c r="Q732" t="s">
        <v>130</v>
      </c>
      <c r="R732" t="s">
        <v>3444</v>
      </c>
      <c r="S732" s="1" t="s">
        <v>11870</v>
      </c>
      <c r="T732" t="s">
        <v>48</v>
      </c>
      <c r="U732" t="s">
        <v>49</v>
      </c>
      <c r="V732" t="s">
        <v>311</v>
      </c>
      <c r="W732" t="s">
        <v>3445</v>
      </c>
      <c r="X732" s="145">
        <v>26016</v>
      </c>
      <c r="Y732" t="s">
        <v>3446</v>
      </c>
      <c r="Z732" s="145">
        <v>43374</v>
      </c>
      <c r="AA732" s="145">
        <v>43455</v>
      </c>
      <c r="AB732" t="s">
        <v>39</v>
      </c>
      <c r="AC732" t="s">
        <v>40</v>
      </c>
      <c r="AD732" t="s">
        <v>41</v>
      </c>
      <c r="AE732"/>
    </row>
    <row r="733" spans="1:31" ht="15" x14ac:dyDescent="0.25">
      <c r="A733" s="1" t="s">
        <v>3447</v>
      </c>
      <c r="B733" t="s">
        <v>28</v>
      </c>
      <c r="C733" t="s">
        <v>29</v>
      </c>
      <c r="D733" t="s">
        <v>30</v>
      </c>
      <c r="E733" t="s">
        <v>31</v>
      </c>
      <c r="F733" t="s">
        <v>3325</v>
      </c>
      <c r="G733" t="s">
        <v>3326</v>
      </c>
      <c r="H733" t="s">
        <v>9756</v>
      </c>
      <c r="I733" t="s">
        <v>3327</v>
      </c>
      <c r="J733" t="s">
        <v>3447</v>
      </c>
      <c r="K733" t="s">
        <v>32</v>
      </c>
      <c r="L733" t="s">
        <v>32</v>
      </c>
      <c r="M733" t="s">
        <v>43</v>
      </c>
      <c r="N733" t="s">
        <v>44</v>
      </c>
      <c r="O733" t="s">
        <v>54</v>
      </c>
      <c r="P733" t="s">
        <v>1003</v>
      </c>
      <c r="Q733" t="s">
        <v>938</v>
      </c>
      <c r="R733" t="s">
        <v>966</v>
      </c>
      <c r="S733" s="1" t="s">
        <v>11871</v>
      </c>
      <c r="T733" t="s">
        <v>48</v>
      </c>
      <c r="U733" t="s">
        <v>49</v>
      </c>
      <c r="V733" t="s">
        <v>50</v>
      </c>
      <c r="W733" t="s">
        <v>3448</v>
      </c>
      <c r="X733" s="145">
        <v>26312</v>
      </c>
      <c r="Y733" t="s">
        <v>3449</v>
      </c>
      <c r="Z733"/>
      <c r="AA733"/>
      <c r="AB733" t="s">
        <v>39</v>
      </c>
      <c r="AC733" t="s">
        <v>40</v>
      </c>
      <c r="AD733" t="s">
        <v>41</v>
      </c>
      <c r="AE733"/>
    </row>
    <row r="734" spans="1:31" ht="15" x14ac:dyDescent="0.25">
      <c r="A734" s="1" t="s">
        <v>3450</v>
      </c>
      <c r="B734" t="s">
        <v>28</v>
      </c>
      <c r="C734" t="s">
        <v>29</v>
      </c>
      <c r="D734" t="s">
        <v>30</v>
      </c>
      <c r="E734" t="s">
        <v>31</v>
      </c>
      <c r="F734" t="s">
        <v>3325</v>
      </c>
      <c r="G734" t="s">
        <v>3326</v>
      </c>
      <c r="H734" t="s">
        <v>9756</v>
      </c>
      <c r="I734" t="s">
        <v>3327</v>
      </c>
      <c r="J734" t="s">
        <v>3450</v>
      </c>
      <c r="K734" t="s">
        <v>32</v>
      </c>
      <c r="L734" t="s">
        <v>32</v>
      </c>
      <c r="M734" t="s">
        <v>43</v>
      </c>
      <c r="N734" t="s">
        <v>44</v>
      </c>
      <c r="O734" t="s">
        <v>3451</v>
      </c>
      <c r="P734" t="s">
        <v>3452</v>
      </c>
      <c r="Q734" t="s">
        <v>389</v>
      </c>
      <c r="R734" t="s">
        <v>899</v>
      </c>
      <c r="S734" s="1" t="s">
        <v>11872</v>
      </c>
      <c r="T734" t="s">
        <v>53</v>
      </c>
      <c r="U734" t="s">
        <v>49</v>
      </c>
      <c r="V734" t="s">
        <v>50</v>
      </c>
      <c r="W734" t="s">
        <v>3453</v>
      </c>
      <c r="X734" s="145">
        <v>25903</v>
      </c>
      <c r="Y734" t="s">
        <v>3454</v>
      </c>
      <c r="Z734" s="145">
        <v>42614</v>
      </c>
      <c r="AA734"/>
      <c r="AB734" t="s">
        <v>39</v>
      </c>
      <c r="AC734" t="s">
        <v>40</v>
      </c>
      <c r="AD734" t="s">
        <v>41</v>
      </c>
      <c r="AE734"/>
    </row>
    <row r="735" spans="1:31" ht="15" x14ac:dyDescent="0.25">
      <c r="A735" s="1" t="s">
        <v>3455</v>
      </c>
      <c r="B735" t="s">
        <v>28</v>
      </c>
      <c r="C735" t="s">
        <v>29</v>
      </c>
      <c r="D735" t="s">
        <v>30</v>
      </c>
      <c r="E735" t="s">
        <v>31</v>
      </c>
      <c r="F735" t="s">
        <v>3325</v>
      </c>
      <c r="G735" t="s">
        <v>3326</v>
      </c>
      <c r="H735" t="s">
        <v>9756</v>
      </c>
      <c r="I735" t="s">
        <v>3327</v>
      </c>
      <c r="J735" t="s">
        <v>3455</v>
      </c>
      <c r="K735" t="s">
        <v>32</v>
      </c>
      <c r="L735" t="s">
        <v>32</v>
      </c>
      <c r="M735" t="s">
        <v>43</v>
      </c>
      <c r="N735" t="s">
        <v>44</v>
      </c>
      <c r="O735" t="s">
        <v>54</v>
      </c>
      <c r="P735" t="s">
        <v>177</v>
      </c>
      <c r="Q735" t="s">
        <v>177</v>
      </c>
      <c r="R735" t="s">
        <v>3456</v>
      </c>
      <c r="S735" s="1" t="s">
        <v>11873</v>
      </c>
      <c r="T735" t="s">
        <v>53</v>
      </c>
      <c r="U735" t="s">
        <v>49</v>
      </c>
      <c r="V735" t="s">
        <v>50</v>
      </c>
      <c r="W735" t="s">
        <v>3457</v>
      </c>
      <c r="X735" s="145">
        <v>22035</v>
      </c>
      <c r="Y735" t="s">
        <v>3458</v>
      </c>
      <c r="Z735"/>
      <c r="AA735"/>
      <c r="AB735" t="s">
        <v>39</v>
      </c>
      <c r="AC735" t="s">
        <v>40</v>
      </c>
      <c r="AD735" t="s">
        <v>41</v>
      </c>
      <c r="AE735"/>
    </row>
    <row r="736" spans="1:31" ht="15" x14ac:dyDescent="0.25">
      <c r="A736" s="1" t="s">
        <v>3459</v>
      </c>
      <c r="B736" t="s">
        <v>28</v>
      </c>
      <c r="C736" t="s">
        <v>29</v>
      </c>
      <c r="D736" t="s">
        <v>30</v>
      </c>
      <c r="E736" t="s">
        <v>31</v>
      </c>
      <c r="F736" t="s">
        <v>3325</v>
      </c>
      <c r="G736" t="s">
        <v>3326</v>
      </c>
      <c r="H736" t="s">
        <v>9756</v>
      </c>
      <c r="I736" t="s">
        <v>3327</v>
      </c>
      <c r="J736" t="s">
        <v>3459</v>
      </c>
      <c r="K736" t="s">
        <v>32</v>
      </c>
      <c r="L736" t="s">
        <v>32</v>
      </c>
      <c r="M736" t="s">
        <v>43</v>
      </c>
      <c r="N736" t="s">
        <v>44</v>
      </c>
      <c r="O736" t="s">
        <v>9999</v>
      </c>
      <c r="P736" t="s">
        <v>110</v>
      </c>
      <c r="Q736" t="s">
        <v>132</v>
      </c>
      <c r="R736" t="s">
        <v>5787</v>
      </c>
      <c r="S736" s="1" t="s">
        <v>11874</v>
      </c>
      <c r="T736" t="s">
        <v>53</v>
      </c>
      <c r="U736" t="s">
        <v>49</v>
      </c>
      <c r="V736" t="s">
        <v>50</v>
      </c>
      <c r="W736" t="s">
        <v>5788</v>
      </c>
      <c r="X736" s="145">
        <v>22387</v>
      </c>
      <c r="Y736" t="s">
        <v>5789</v>
      </c>
      <c r="Z736" s="145">
        <v>43160</v>
      </c>
      <c r="AA736" s="145">
        <v>43465</v>
      </c>
      <c r="AB736" t="s">
        <v>39</v>
      </c>
      <c r="AC736" t="s">
        <v>40</v>
      </c>
      <c r="AD736" t="s">
        <v>41</v>
      </c>
      <c r="AE736"/>
    </row>
    <row r="737" spans="1:31" ht="15" x14ac:dyDescent="0.25">
      <c r="A737" s="1" t="s">
        <v>3460</v>
      </c>
      <c r="B737" t="s">
        <v>28</v>
      </c>
      <c r="C737" t="s">
        <v>29</v>
      </c>
      <c r="D737" t="s">
        <v>30</v>
      </c>
      <c r="E737" t="s">
        <v>31</v>
      </c>
      <c r="F737" t="s">
        <v>3325</v>
      </c>
      <c r="G737" t="s">
        <v>3326</v>
      </c>
      <c r="H737" t="s">
        <v>9756</v>
      </c>
      <c r="I737" t="s">
        <v>3327</v>
      </c>
      <c r="J737" t="s">
        <v>3460</v>
      </c>
      <c r="K737" t="s">
        <v>32</v>
      </c>
      <c r="L737" t="s">
        <v>32</v>
      </c>
      <c r="M737" t="s">
        <v>43</v>
      </c>
      <c r="N737" t="s">
        <v>44</v>
      </c>
      <c r="O737" t="s">
        <v>3461</v>
      </c>
      <c r="P737" t="s">
        <v>197</v>
      </c>
      <c r="Q737" t="s">
        <v>399</v>
      </c>
      <c r="R737" t="s">
        <v>3462</v>
      </c>
      <c r="S737" s="1" t="s">
        <v>11875</v>
      </c>
      <c r="T737" t="s">
        <v>66</v>
      </c>
      <c r="U737" t="s">
        <v>49</v>
      </c>
      <c r="V737" t="s">
        <v>311</v>
      </c>
      <c r="W737" t="s">
        <v>3463</v>
      </c>
      <c r="X737" s="145">
        <v>26559</v>
      </c>
      <c r="Y737" t="s">
        <v>3464</v>
      </c>
      <c r="Z737" s="145">
        <v>43388</v>
      </c>
      <c r="AA737" s="145">
        <v>43418</v>
      </c>
      <c r="AB737" t="s">
        <v>39</v>
      </c>
      <c r="AC737" t="s">
        <v>40</v>
      </c>
      <c r="AD737" t="s">
        <v>41</v>
      </c>
      <c r="AE737"/>
    </row>
    <row r="738" spans="1:31" ht="15" x14ac:dyDescent="0.25">
      <c r="A738" s="1" t="s">
        <v>3460</v>
      </c>
      <c r="B738" t="s">
        <v>28</v>
      </c>
      <c r="C738" t="s">
        <v>29</v>
      </c>
      <c r="D738" t="s">
        <v>30</v>
      </c>
      <c r="E738" t="s">
        <v>31</v>
      </c>
      <c r="F738" t="s">
        <v>3325</v>
      </c>
      <c r="G738" t="s">
        <v>3326</v>
      </c>
      <c r="H738" t="s">
        <v>9756</v>
      </c>
      <c r="I738" t="s">
        <v>3327</v>
      </c>
      <c r="J738" t="s">
        <v>3460</v>
      </c>
      <c r="K738" t="s">
        <v>32</v>
      </c>
      <c r="L738" t="s">
        <v>32</v>
      </c>
      <c r="M738" t="s">
        <v>43</v>
      </c>
      <c r="N738" t="s">
        <v>63</v>
      </c>
      <c r="O738" t="s">
        <v>11876</v>
      </c>
      <c r="P738" t="s">
        <v>516</v>
      </c>
      <c r="Q738" t="s">
        <v>198</v>
      </c>
      <c r="R738" t="s">
        <v>11877</v>
      </c>
      <c r="S738" s="1" t="s">
        <v>11878</v>
      </c>
      <c r="T738" t="s">
        <v>66</v>
      </c>
      <c r="U738" t="s">
        <v>49</v>
      </c>
      <c r="V738" t="s">
        <v>50</v>
      </c>
      <c r="W738" t="s">
        <v>11879</v>
      </c>
      <c r="X738" s="145">
        <v>26690</v>
      </c>
      <c r="Y738" t="s">
        <v>11880</v>
      </c>
      <c r="Z738" s="145">
        <v>43388</v>
      </c>
      <c r="AA738" s="145">
        <v>43418</v>
      </c>
      <c r="AB738" t="s">
        <v>310</v>
      </c>
      <c r="AC738" t="s">
        <v>68</v>
      </c>
      <c r="AD738" t="s">
        <v>41</v>
      </c>
      <c r="AE738"/>
    </row>
    <row r="739" spans="1:31" ht="15" x14ac:dyDescent="0.25">
      <c r="A739" s="1" t="s">
        <v>3465</v>
      </c>
      <c r="B739" t="s">
        <v>28</v>
      </c>
      <c r="C739" t="s">
        <v>29</v>
      </c>
      <c r="D739" t="s">
        <v>30</v>
      </c>
      <c r="E739" t="s">
        <v>31</v>
      </c>
      <c r="F739" t="s">
        <v>3325</v>
      </c>
      <c r="G739" t="s">
        <v>3326</v>
      </c>
      <c r="H739" t="s">
        <v>9756</v>
      </c>
      <c r="I739" t="s">
        <v>3327</v>
      </c>
      <c r="J739" t="s">
        <v>3465</v>
      </c>
      <c r="K739" t="s">
        <v>32</v>
      </c>
      <c r="L739" t="s">
        <v>32</v>
      </c>
      <c r="M739" t="s">
        <v>43</v>
      </c>
      <c r="N739" t="s">
        <v>44</v>
      </c>
      <c r="O739" t="s">
        <v>54</v>
      </c>
      <c r="P739" t="s">
        <v>110</v>
      </c>
      <c r="Q739" t="s">
        <v>203</v>
      </c>
      <c r="R739" t="s">
        <v>702</v>
      </c>
      <c r="S739" s="1" t="s">
        <v>11881</v>
      </c>
      <c r="T739" t="s">
        <v>61</v>
      </c>
      <c r="U739" t="s">
        <v>49</v>
      </c>
      <c r="V739" t="s">
        <v>50</v>
      </c>
      <c r="W739" t="s">
        <v>3466</v>
      </c>
      <c r="X739" s="145">
        <v>25646</v>
      </c>
      <c r="Y739" t="s">
        <v>3467</v>
      </c>
      <c r="Z739"/>
      <c r="AA739"/>
      <c r="AB739" t="s">
        <v>39</v>
      </c>
      <c r="AC739" t="s">
        <v>40</v>
      </c>
      <c r="AD739" t="s">
        <v>41</v>
      </c>
      <c r="AE739"/>
    </row>
    <row r="740" spans="1:31" ht="15" x14ac:dyDescent="0.25">
      <c r="A740" s="1" t="s">
        <v>3468</v>
      </c>
      <c r="B740" t="s">
        <v>28</v>
      </c>
      <c r="C740" t="s">
        <v>29</v>
      </c>
      <c r="D740" t="s">
        <v>30</v>
      </c>
      <c r="E740" t="s">
        <v>31</v>
      </c>
      <c r="F740" t="s">
        <v>3325</v>
      </c>
      <c r="G740" t="s">
        <v>3326</v>
      </c>
      <c r="H740" t="s">
        <v>9756</v>
      </c>
      <c r="I740" t="s">
        <v>3327</v>
      </c>
      <c r="J740" t="s">
        <v>3468</v>
      </c>
      <c r="K740" t="s">
        <v>32</v>
      </c>
      <c r="L740" t="s">
        <v>32</v>
      </c>
      <c r="M740" t="s">
        <v>43</v>
      </c>
      <c r="N740" t="s">
        <v>44</v>
      </c>
      <c r="O740" t="s">
        <v>54</v>
      </c>
      <c r="P740" t="s">
        <v>110</v>
      </c>
      <c r="Q740" t="s">
        <v>760</v>
      </c>
      <c r="R740" t="s">
        <v>772</v>
      </c>
      <c r="S740" s="1" t="s">
        <v>11882</v>
      </c>
      <c r="T740" t="s">
        <v>48</v>
      </c>
      <c r="U740" t="s">
        <v>49</v>
      </c>
      <c r="V740" t="s">
        <v>50</v>
      </c>
      <c r="W740" t="s">
        <v>3469</v>
      </c>
      <c r="X740" s="145">
        <v>21244</v>
      </c>
      <c r="Y740" t="s">
        <v>3470</v>
      </c>
      <c r="Z740"/>
      <c r="AA740"/>
      <c r="AB740" t="s">
        <v>39</v>
      </c>
      <c r="AC740" t="s">
        <v>40</v>
      </c>
      <c r="AD740" t="s">
        <v>41</v>
      </c>
      <c r="AE740"/>
    </row>
    <row r="741" spans="1:31" ht="15" x14ac:dyDescent="0.25">
      <c r="A741" s="1" t="s">
        <v>3471</v>
      </c>
      <c r="B741" t="s">
        <v>28</v>
      </c>
      <c r="C741" t="s">
        <v>29</v>
      </c>
      <c r="D741" t="s">
        <v>30</v>
      </c>
      <c r="E741" t="s">
        <v>31</v>
      </c>
      <c r="F741" t="s">
        <v>3325</v>
      </c>
      <c r="G741" t="s">
        <v>3326</v>
      </c>
      <c r="H741" t="s">
        <v>9756</v>
      </c>
      <c r="I741" t="s">
        <v>3327</v>
      </c>
      <c r="J741" t="s">
        <v>3471</v>
      </c>
      <c r="K741" t="s">
        <v>32</v>
      </c>
      <c r="L741" t="s">
        <v>32</v>
      </c>
      <c r="M741" t="s">
        <v>43</v>
      </c>
      <c r="N741" t="s">
        <v>63</v>
      </c>
      <c r="O741" t="s">
        <v>11883</v>
      </c>
      <c r="P741" t="s">
        <v>232</v>
      </c>
      <c r="Q741" t="s">
        <v>4412</v>
      </c>
      <c r="R741" t="s">
        <v>11884</v>
      </c>
      <c r="S741" s="1" t="s">
        <v>11885</v>
      </c>
      <c r="T741" t="s">
        <v>66</v>
      </c>
      <c r="U741" t="s">
        <v>49</v>
      </c>
      <c r="V741" t="s">
        <v>50</v>
      </c>
      <c r="W741" t="s">
        <v>11886</v>
      </c>
      <c r="X741" s="145">
        <v>31230</v>
      </c>
      <c r="Y741" t="s">
        <v>11887</v>
      </c>
      <c r="Z741" s="145">
        <v>43378</v>
      </c>
      <c r="AA741" s="145">
        <v>43465</v>
      </c>
      <c r="AB741" t="s">
        <v>39</v>
      </c>
      <c r="AC741" t="s">
        <v>68</v>
      </c>
      <c r="AD741" t="s">
        <v>41</v>
      </c>
      <c r="AE741"/>
    </row>
    <row r="742" spans="1:31" ht="15" x14ac:dyDescent="0.25">
      <c r="A742" s="1" t="s">
        <v>3472</v>
      </c>
      <c r="B742" t="s">
        <v>28</v>
      </c>
      <c r="C742" t="s">
        <v>29</v>
      </c>
      <c r="D742" t="s">
        <v>30</v>
      </c>
      <c r="E742" t="s">
        <v>31</v>
      </c>
      <c r="F742" t="s">
        <v>3325</v>
      </c>
      <c r="G742" t="s">
        <v>3326</v>
      </c>
      <c r="H742" t="s">
        <v>9756</v>
      </c>
      <c r="I742" t="s">
        <v>3327</v>
      </c>
      <c r="J742" t="s">
        <v>3472</v>
      </c>
      <c r="K742" t="s">
        <v>32</v>
      </c>
      <c r="L742" t="s">
        <v>32</v>
      </c>
      <c r="M742" t="s">
        <v>43</v>
      </c>
      <c r="N742" t="s">
        <v>44</v>
      </c>
      <c r="O742" t="s">
        <v>54</v>
      </c>
      <c r="P742" t="s">
        <v>335</v>
      </c>
      <c r="Q742" t="s">
        <v>117</v>
      </c>
      <c r="R742" t="s">
        <v>3473</v>
      </c>
      <c r="S742" s="1" t="s">
        <v>11888</v>
      </c>
      <c r="T742" t="s">
        <v>48</v>
      </c>
      <c r="U742" t="s">
        <v>49</v>
      </c>
      <c r="V742" t="s">
        <v>50</v>
      </c>
      <c r="W742" t="s">
        <v>3474</v>
      </c>
      <c r="X742" s="145">
        <v>24365</v>
      </c>
      <c r="Y742" t="s">
        <v>3475</v>
      </c>
      <c r="Z742"/>
      <c r="AA742"/>
      <c r="AB742" t="s">
        <v>39</v>
      </c>
      <c r="AC742" t="s">
        <v>40</v>
      </c>
      <c r="AD742" t="s">
        <v>41</v>
      </c>
      <c r="AE742"/>
    </row>
    <row r="743" spans="1:31" ht="15" x14ac:dyDescent="0.25">
      <c r="A743" s="1" t="s">
        <v>3476</v>
      </c>
      <c r="B743" t="s">
        <v>28</v>
      </c>
      <c r="C743" t="s">
        <v>29</v>
      </c>
      <c r="D743" t="s">
        <v>30</v>
      </c>
      <c r="E743" t="s">
        <v>31</v>
      </c>
      <c r="F743" t="s">
        <v>3325</v>
      </c>
      <c r="G743" t="s">
        <v>3326</v>
      </c>
      <c r="H743" t="s">
        <v>9756</v>
      </c>
      <c r="I743" t="s">
        <v>3327</v>
      </c>
      <c r="J743" t="s">
        <v>3476</v>
      </c>
      <c r="K743" t="s">
        <v>32</v>
      </c>
      <c r="L743" t="s">
        <v>32</v>
      </c>
      <c r="M743" t="s">
        <v>43</v>
      </c>
      <c r="N743" t="s">
        <v>44</v>
      </c>
      <c r="O743" t="s">
        <v>3477</v>
      </c>
      <c r="P743" t="s">
        <v>110</v>
      </c>
      <c r="Q743" t="s">
        <v>78</v>
      </c>
      <c r="R743" t="s">
        <v>647</v>
      </c>
      <c r="S743" s="1" t="s">
        <v>11187</v>
      </c>
      <c r="T743" t="s">
        <v>61</v>
      </c>
      <c r="U743" t="s">
        <v>49</v>
      </c>
      <c r="V743" t="s">
        <v>50</v>
      </c>
      <c r="W743" t="s">
        <v>3478</v>
      </c>
      <c r="X743" s="145">
        <v>27333</v>
      </c>
      <c r="Y743" t="s">
        <v>3479</v>
      </c>
      <c r="Z743" s="145">
        <v>42795</v>
      </c>
      <c r="AA743" s="145">
        <v>43100</v>
      </c>
      <c r="AB743" t="s">
        <v>39</v>
      </c>
      <c r="AC743" t="s">
        <v>40</v>
      </c>
      <c r="AD743" t="s">
        <v>41</v>
      </c>
      <c r="AE743"/>
    </row>
    <row r="744" spans="1:31" ht="15" x14ac:dyDescent="0.25">
      <c r="A744" s="1" t="s">
        <v>3483</v>
      </c>
      <c r="B744" t="s">
        <v>28</v>
      </c>
      <c r="C744" t="s">
        <v>29</v>
      </c>
      <c r="D744" t="s">
        <v>30</v>
      </c>
      <c r="E744" t="s">
        <v>31</v>
      </c>
      <c r="F744" t="s">
        <v>3325</v>
      </c>
      <c r="G744" t="s">
        <v>3326</v>
      </c>
      <c r="H744" t="s">
        <v>9756</v>
      </c>
      <c r="I744" t="s">
        <v>3327</v>
      </c>
      <c r="J744" t="s">
        <v>3483</v>
      </c>
      <c r="K744" t="s">
        <v>32</v>
      </c>
      <c r="L744" t="s">
        <v>32</v>
      </c>
      <c r="M744" t="s">
        <v>43</v>
      </c>
      <c r="N744" t="s">
        <v>44</v>
      </c>
      <c r="O744" t="s">
        <v>54</v>
      </c>
      <c r="P744" t="s">
        <v>172</v>
      </c>
      <c r="Q744" t="s">
        <v>110</v>
      </c>
      <c r="R744" t="s">
        <v>3484</v>
      </c>
      <c r="S744" s="1" t="s">
        <v>11889</v>
      </c>
      <c r="T744" t="s">
        <v>53</v>
      </c>
      <c r="U744" t="s">
        <v>49</v>
      </c>
      <c r="V744" t="s">
        <v>50</v>
      </c>
      <c r="W744" t="s">
        <v>3485</v>
      </c>
      <c r="X744" s="145">
        <v>23386</v>
      </c>
      <c r="Y744" t="s">
        <v>3486</v>
      </c>
      <c r="Z744"/>
      <c r="AA744"/>
      <c r="AB744" t="s">
        <v>39</v>
      </c>
      <c r="AC744" t="s">
        <v>40</v>
      </c>
      <c r="AD744" t="s">
        <v>41</v>
      </c>
      <c r="AE744"/>
    </row>
    <row r="745" spans="1:31" ht="15" x14ac:dyDescent="0.25">
      <c r="A745" s="1" t="s">
        <v>3487</v>
      </c>
      <c r="B745" t="s">
        <v>28</v>
      </c>
      <c r="C745" t="s">
        <v>29</v>
      </c>
      <c r="D745" t="s">
        <v>30</v>
      </c>
      <c r="E745" t="s">
        <v>31</v>
      </c>
      <c r="F745" t="s">
        <v>3325</v>
      </c>
      <c r="G745" t="s">
        <v>3326</v>
      </c>
      <c r="H745" t="s">
        <v>9756</v>
      </c>
      <c r="I745" t="s">
        <v>3327</v>
      </c>
      <c r="J745" t="s">
        <v>3487</v>
      </c>
      <c r="K745" t="s">
        <v>32</v>
      </c>
      <c r="L745" t="s">
        <v>32</v>
      </c>
      <c r="M745" t="s">
        <v>3394</v>
      </c>
      <c r="N745" t="s">
        <v>44</v>
      </c>
      <c r="O745" t="s">
        <v>54</v>
      </c>
      <c r="P745" t="s">
        <v>219</v>
      </c>
      <c r="Q745" t="s">
        <v>361</v>
      </c>
      <c r="R745" t="s">
        <v>3490</v>
      </c>
      <c r="S745" s="1" t="s">
        <v>11890</v>
      </c>
      <c r="T745" t="s">
        <v>48</v>
      </c>
      <c r="U745" t="s">
        <v>49</v>
      </c>
      <c r="V745" t="s">
        <v>3395</v>
      </c>
      <c r="W745" t="s">
        <v>3491</v>
      </c>
      <c r="X745" s="145">
        <v>21341</v>
      </c>
      <c r="Y745" t="s">
        <v>3492</v>
      </c>
      <c r="Z745" s="145">
        <v>43160</v>
      </c>
      <c r="AA745" s="145">
        <v>43465</v>
      </c>
      <c r="AB745" t="s">
        <v>39</v>
      </c>
      <c r="AC745" t="s">
        <v>40</v>
      </c>
      <c r="AD745" t="s">
        <v>41</v>
      </c>
      <c r="AE745"/>
    </row>
    <row r="746" spans="1:31" ht="15" x14ac:dyDescent="0.25">
      <c r="A746" s="1" t="s">
        <v>3487</v>
      </c>
      <c r="B746" t="s">
        <v>28</v>
      </c>
      <c r="C746" t="s">
        <v>29</v>
      </c>
      <c r="D746" t="s">
        <v>30</v>
      </c>
      <c r="E746" t="s">
        <v>31</v>
      </c>
      <c r="F746" t="s">
        <v>3325</v>
      </c>
      <c r="G746" t="s">
        <v>3326</v>
      </c>
      <c r="H746" t="s">
        <v>9756</v>
      </c>
      <c r="I746" t="s">
        <v>3327</v>
      </c>
      <c r="J746" t="s">
        <v>3487</v>
      </c>
      <c r="K746" t="s">
        <v>32</v>
      </c>
      <c r="L746" t="s">
        <v>32</v>
      </c>
      <c r="M746" t="s">
        <v>43</v>
      </c>
      <c r="N746" t="s">
        <v>63</v>
      </c>
      <c r="O746" t="s">
        <v>10004</v>
      </c>
      <c r="P746" t="s">
        <v>426</v>
      </c>
      <c r="Q746" t="s">
        <v>36</v>
      </c>
      <c r="R746" t="s">
        <v>4951</v>
      </c>
      <c r="S746" s="1" t="s">
        <v>11891</v>
      </c>
      <c r="T746" t="s">
        <v>48</v>
      </c>
      <c r="U746" t="s">
        <v>811</v>
      </c>
      <c r="V746" t="s">
        <v>50</v>
      </c>
      <c r="W746" t="s">
        <v>4952</v>
      </c>
      <c r="X746" s="145">
        <v>30025</v>
      </c>
      <c r="Y746" t="s">
        <v>4953</v>
      </c>
      <c r="Z746" s="145">
        <v>43160</v>
      </c>
      <c r="AA746" s="145">
        <v>43465</v>
      </c>
      <c r="AB746" t="s">
        <v>310</v>
      </c>
      <c r="AC746" t="s">
        <v>68</v>
      </c>
      <c r="AD746" t="s">
        <v>41</v>
      </c>
      <c r="AE746"/>
    </row>
    <row r="747" spans="1:31" ht="15" x14ac:dyDescent="0.25">
      <c r="A747" s="1" t="s">
        <v>3493</v>
      </c>
      <c r="B747" t="s">
        <v>28</v>
      </c>
      <c r="C747" t="s">
        <v>29</v>
      </c>
      <c r="D747" t="s">
        <v>30</v>
      </c>
      <c r="E747" t="s">
        <v>31</v>
      </c>
      <c r="F747" t="s">
        <v>3325</v>
      </c>
      <c r="G747" t="s">
        <v>3326</v>
      </c>
      <c r="H747" t="s">
        <v>9756</v>
      </c>
      <c r="I747" t="s">
        <v>3327</v>
      </c>
      <c r="J747" t="s">
        <v>3493</v>
      </c>
      <c r="K747" t="s">
        <v>32</v>
      </c>
      <c r="L747" t="s">
        <v>32</v>
      </c>
      <c r="M747" t="s">
        <v>43</v>
      </c>
      <c r="N747" t="s">
        <v>63</v>
      </c>
      <c r="O747" t="s">
        <v>3494</v>
      </c>
      <c r="P747" t="s">
        <v>302</v>
      </c>
      <c r="Q747" t="s">
        <v>59</v>
      </c>
      <c r="R747" t="s">
        <v>935</v>
      </c>
      <c r="S747" s="1" t="s">
        <v>11892</v>
      </c>
      <c r="T747" t="s">
        <v>66</v>
      </c>
      <c r="U747" t="s">
        <v>49</v>
      </c>
      <c r="V747" t="s">
        <v>50</v>
      </c>
      <c r="W747" t="s">
        <v>3383</v>
      </c>
      <c r="X747" s="145">
        <v>31328</v>
      </c>
      <c r="Y747" t="s">
        <v>3384</v>
      </c>
      <c r="Z747" s="145">
        <v>43160</v>
      </c>
      <c r="AA747" s="145">
        <v>43465</v>
      </c>
      <c r="AB747" t="s">
        <v>310</v>
      </c>
      <c r="AC747" t="s">
        <v>68</v>
      </c>
      <c r="AD747" t="s">
        <v>41</v>
      </c>
      <c r="AE747"/>
    </row>
    <row r="748" spans="1:31" ht="15" x14ac:dyDescent="0.25">
      <c r="A748" s="1" t="s">
        <v>3493</v>
      </c>
      <c r="B748" t="s">
        <v>28</v>
      </c>
      <c r="C748" t="s">
        <v>29</v>
      </c>
      <c r="D748" t="s">
        <v>30</v>
      </c>
      <c r="E748" t="s">
        <v>31</v>
      </c>
      <c r="F748" t="s">
        <v>3325</v>
      </c>
      <c r="G748" t="s">
        <v>3326</v>
      </c>
      <c r="H748" t="s">
        <v>9756</v>
      </c>
      <c r="I748" t="s">
        <v>3327</v>
      </c>
      <c r="J748" t="s">
        <v>3493</v>
      </c>
      <c r="K748" t="s">
        <v>32</v>
      </c>
      <c r="L748" t="s">
        <v>32</v>
      </c>
      <c r="M748" t="s">
        <v>43</v>
      </c>
      <c r="N748" t="s">
        <v>44</v>
      </c>
      <c r="O748" t="s">
        <v>54</v>
      </c>
      <c r="P748" t="s">
        <v>117</v>
      </c>
      <c r="Q748" t="s">
        <v>3343</v>
      </c>
      <c r="R748" t="s">
        <v>3344</v>
      </c>
      <c r="S748" s="1" t="s">
        <v>11819</v>
      </c>
      <c r="T748" t="s">
        <v>53</v>
      </c>
      <c r="U748" t="s">
        <v>49</v>
      </c>
      <c r="V748" t="s">
        <v>840</v>
      </c>
      <c r="W748" t="s">
        <v>3345</v>
      </c>
      <c r="X748" s="145">
        <v>22737</v>
      </c>
      <c r="Y748" t="s">
        <v>3346</v>
      </c>
      <c r="Z748" s="145">
        <v>43160</v>
      </c>
      <c r="AA748" s="145">
        <v>43465</v>
      </c>
      <c r="AB748" t="s">
        <v>39</v>
      </c>
      <c r="AC748" t="s">
        <v>40</v>
      </c>
      <c r="AD748" t="s">
        <v>41</v>
      </c>
      <c r="AE748"/>
    </row>
    <row r="749" spans="1:31" ht="15" x14ac:dyDescent="0.25">
      <c r="A749" s="1" t="s">
        <v>3498</v>
      </c>
      <c r="B749" t="s">
        <v>28</v>
      </c>
      <c r="C749" t="s">
        <v>29</v>
      </c>
      <c r="D749" t="s">
        <v>30</v>
      </c>
      <c r="E749" t="s">
        <v>31</v>
      </c>
      <c r="F749" t="s">
        <v>3325</v>
      </c>
      <c r="G749" t="s">
        <v>3326</v>
      </c>
      <c r="H749" t="s">
        <v>9756</v>
      </c>
      <c r="I749" t="s">
        <v>3327</v>
      </c>
      <c r="J749" t="s">
        <v>3498</v>
      </c>
      <c r="K749" t="s">
        <v>32</v>
      </c>
      <c r="L749" t="s">
        <v>32</v>
      </c>
      <c r="M749" t="s">
        <v>43</v>
      </c>
      <c r="N749" t="s">
        <v>63</v>
      </c>
      <c r="O749" t="s">
        <v>3500</v>
      </c>
      <c r="P749" t="s">
        <v>326</v>
      </c>
      <c r="Q749" t="s">
        <v>413</v>
      </c>
      <c r="R749" t="s">
        <v>810</v>
      </c>
      <c r="S749" s="1" t="s">
        <v>11893</v>
      </c>
      <c r="T749" t="s">
        <v>66</v>
      </c>
      <c r="U749" t="s">
        <v>49</v>
      </c>
      <c r="V749" t="s">
        <v>50</v>
      </c>
      <c r="W749" t="s">
        <v>3488</v>
      </c>
      <c r="X749" s="145">
        <v>31534</v>
      </c>
      <c r="Y749" t="s">
        <v>3489</v>
      </c>
      <c r="Z749" s="145">
        <v>43160</v>
      </c>
      <c r="AA749" s="145">
        <v>43465</v>
      </c>
      <c r="AB749" t="s">
        <v>310</v>
      </c>
      <c r="AC749" t="s">
        <v>68</v>
      </c>
      <c r="AD749" t="s">
        <v>41</v>
      </c>
      <c r="AE749"/>
    </row>
    <row r="750" spans="1:31" ht="15" x14ac:dyDescent="0.25">
      <c r="A750" s="1" t="s">
        <v>3498</v>
      </c>
      <c r="B750" t="s">
        <v>28</v>
      </c>
      <c r="C750" t="s">
        <v>29</v>
      </c>
      <c r="D750" t="s">
        <v>30</v>
      </c>
      <c r="E750" t="s">
        <v>31</v>
      </c>
      <c r="F750" t="s">
        <v>3325</v>
      </c>
      <c r="G750" t="s">
        <v>3326</v>
      </c>
      <c r="H750" t="s">
        <v>9756</v>
      </c>
      <c r="I750" t="s">
        <v>3327</v>
      </c>
      <c r="J750" t="s">
        <v>3498</v>
      </c>
      <c r="K750" t="s">
        <v>32</v>
      </c>
      <c r="L750" t="s">
        <v>32</v>
      </c>
      <c r="M750" t="s">
        <v>43</v>
      </c>
      <c r="N750" t="s">
        <v>44</v>
      </c>
      <c r="O750" t="s">
        <v>3499</v>
      </c>
      <c r="P750" t="s">
        <v>329</v>
      </c>
      <c r="Q750" t="s">
        <v>117</v>
      </c>
      <c r="R750" t="s">
        <v>3349</v>
      </c>
      <c r="S750" s="1" t="s">
        <v>11820</v>
      </c>
      <c r="T750" t="s">
        <v>61</v>
      </c>
      <c r="U750" t="s">
        <v>49</v>
      </c>
      <c r="V750" t="s">
        <v>840</v>
      </c>
      <c r="W750" t="s">
        <v>3350</v>
      </c>
      <c r="X750" s="145">
        <v>22964</v>
      </c>
      <c r="Y750" t="s">
        <v>3351</v>
      </c>
      <c r="Z750" s="145">
        <v>43160</v>
      </c>
      <c r="AA750" s="145">
        <v>43465</v>
      </c>
      <c r="AB750" t="s">
        <v>39</v>
      </c>
      <c r="AC750" t="s">
        <v>40</v>
      </c>
      <c r="AD750" t="s">
        <v>41</v>
      </c>
      <c r="AE750"/>
    </row>
    <row r="751" spans="1:31" ht="15" x14ac:dyDescent="0.25">
      <c r="A751" s="1" t="s">
        <v>3504</v>
      </c>
      <c r="B751" t="s">
        <v>28</v>
      </c>
      <c r="C751" t="s">
        <v>29</v>
      </c>
      <c r="D751" t="s">
        <v>30</v>
      </c>
      <c r="E751" t="s">
        <v>31</v>
      </c>
      <c r="F751" t="s">
        <v>3325</v>
      </c>
      <c r="G751" t="s">
        <v>3326</v>
      </c>
      <c r="H751" t="s">
        <v>9756</v>
      </c>
      <c r="I751" t="s">
        <v>3327</v>
      </c>
      <c r="J751" t="s">
        <v>3504</v>
      </c>
      <c r="K751" t="s">
        <v>32</v>
      </c>
      <c r="L751" t="s">
        <v>32</v>
      </c>
      <c r="M751" t="s">
        <v>43</v>
      </c>
      <c r="N751" t="s">
        <v>63</v>
      </c>
      <c r="O751" t="s">
        <v>11894</v>
      </c>
      <c r="P751" t="s">
        <v>197</v>
      </c>
      <c r="Q751" t="s">
        <v>137</v>
      </c>
      <c r="R751" t="s">
        <v>11895</v>
      </c>
      <c r="S751" s="1" t="s">
        <v>11896</v>
      </c>
      <c r="T751" t="s">
        <v>66</v>
      </c>
      <c r="U751" t="s">
        <v>49</v>
      </c>
      <c r="V751" t="s">
        <v>50</v>
      </c>
      <c r="W751" t="s">
        <v>11897</v>
      </c>
      <c r="X751" s="145">
        <v>32390</v>
      </c>
      <c r="Y751" t="s">
        <v>11898</v>
      </c>
      <c r="Z751" s="145">
        <v>43363</v>
      </c>
      <c r="AA751" s="145">
        <v>43420</v>
      </c>
      <c r="AB751" t="s">
        <v>310</v>
      </c>
      <c r="AC751" t="s">
        <v>68</v>
      </c>
      <c r="AD751" t="s">
        <v>41</v>
      </c>
      <c r="AE751"/>
    </row>
    <row r="752" spans="1:31" ht="15" x14ac:dyDescent="0.25">
      <c r="A752" s="1" t="s">
        <v>3504</v>
      </c>
      <c r="B752" t="s">
        <v>28</v>
      </c>
      <c r="C752" t="s">
        <v>29</v>
      </c>
      <c r="D752" t="s">
        <v>30</v>
      </c>
      <c r="E752" t="s">
        <v>31</v>
      </c>
      <c r="F752" t="s">
        <v>3325</v>
      </c>
      <c r="G752" t="s">
        <v>3326</v>
      </c>
      <c r="H752" t="s">
        <v>9756</v>
      </c>
      <c r="I752" t="s">
        <v>3327</v>
      </c>
      <c r="J752" t="s">
        <v>3504</v>
      </c>
      <c r="K752" t="s">
        <v>32</v>
      </c>
      <c r="L752" t="s">
        <v>32</v>
      </c>
      <c r="M752" t="s">
        <v>43</v>
      </c>
      <c r="N752" t="s">
        <v>44</v>
      </c>
      <c r="O752" t="s">
        <v>54</v>
      </c>
      <c r="P752" t="s">
        <v>3505</v>
      </c>
      <c r="Q752" t="s">
        <v>3506</v>
      </c>
      <c r="R752" t="s">
        <v>3507</v>
      </c>
      <c r="S752" s="1" t="s">
        <v>11899</v>
      </c>
      <c r="T752" t="s">
        <v>48</v>
      </c>
      <c r="U752" t="s">
        <v>49</v>
      </c>
      <c r="V752" t="s">
        <v>311</v>
      </c>
      <c r="W752" t="s">
        <v>3508</v>
      </c>
      <c r="X752" s="145">
        <v>25203</v>
      </c>
      <c r="Y752" t="s">
        <v>3509</v>
      </c>
      <c r="Z752" s="145">
        <v>43363</v>
      </c>
      <c r="AA752" s="145">
        <v>43420</v>
      </c>
      <c r="AB752" t="s">
        <v>39</v>
      </c>
      <c r="AC752" t="s">
        <v>40</v>
      </c>
      <c r="AD752" t="s">
        <v>41</v>
      </c>
      <c r="AE752"/>
    </row>
    <row r="753" spans="1:31" ht="15" x14ac:dyDescent="0.25">
      <c r="A753" s="1" t="s">
        <v>3511</v>
      </c>
      <c r="B753" t="s">
        <v>28</v>
      </c>
      <c r="C753" t="s">
        <v>29</v>
      </c>
      <c r="D753" t="s">
        <v>30</v>
      </c>
      <c r="E753" t="s">
        <v>31</v>
      </c>
      <c r="F753" t="s">
        <v>3325</v>
      </c>
      <c r="G753" t="s">
        <v>3326</v>
      </c>
      <c r="H753" t="s">
        <v>9756</v>
      </c>
      <c r="I753" t="s">
        <v>3327</v>
      </c>
      <c r="J753" t="s">
        <v>3511</v>
      </c>
      <c r="K753" t="s">
        <v>32</v>
      </c>
      <c r="L753" t="s">
        <v>32</v>
      </c>
      <c r="M753" t="s">
        <v>43</v>
      </c>
      <c r="N753" t="s">
        <v>44</v>
      </c>
      <c r="O753" t="s">
        <v>54</v>
      </c>
      <c r="P753" t="s">
        <v>266</v>
      </c>
      <c r="Q753" t="s">
        <v>78</v>
      </c>
      <c r="R753" t="s">
        <v>3512</v>
      </c>
      <c r="S753" s="1" t="s">
        <v>11900</v>
      </c>
      <c r="T753" t="s">
        <v>48</v>
      </c>
      <c r="U753" t="s">
        <v>49</v>
      </c>
      <c r="V753" t="s">
        <v>50</v>
      </c>
      <c r="W753" t="s">
        <v>3513</v>
      </c>
      <c r="X753" s="145">
        <v>21622</v>
      </c>
      <c r="Y753" t="s">
        <v>3514</v>
      </c>
      <c r="Z753"/>
      <c r="AA753"/>
      <c r="AB753" t="s">
        <v>39</v>
      </c>
      <c r="AC753" t="s">
        <v>40</v>
      </c>
      <c r="AD753" t="s">
        <v>41</v>
      </c>
      <c r="AE753"/>
    </row>
    <row r="754" spans="1:31" ht="15" x14ac:dyDescent="0.25">
      <c r="A754" s="1" t="s">
        <v>3515</v>
      </c>
      <c r="B754" t="s">
        <v>28</v>
      </c>
      <c r="C754" t="s">
        <v>29</v>
      </c>
      <c r="D754" t="s">
        <v>30</v>
      </c>
      <c r="E754" t="s">
        <v>31</v>
      </c>
      <c r="F754" t="s">
        <v>3325</v>
      </c>
      <c r="G754" t="s">
        <v>3326</v>
      </c>
      <c r="H754" t="s">
        <v>9756</v>
      </c>
      <c r="I754" t="s">
        <v>3327</v>
      </c>
      <c r="J754" t="s">
        <v>3515</v>
      </c>
      <c r="K754" t="s">
        <v>32</v>
      </c>
      <c r="L754" t="s">
        <v>32</v>
      </c>
      <c r="M754" t="s">
        <v>43</v>
      </c>
      <c r="N754" t="s">
        <v>44</v>
      </c>
      <c r="O754" t="s">
        <v>54</v>
      </c>
      <c r="P754" t="s">
        <v>941</v>
      </c>
      <c r="Q754" t="s">
        <v>197</v>
      </c>
      <c r="R754" t="s">
        <v>3516</v>
      </c>
      <c r="S754" s="1" t="s">
        <v>11901</v>
      </c>
      <c r="T754" t="s">
        <v>48</v>
      </c>
      <c r="U754" t="s">
        <v>49</v>
      </c>
      <c r="V754" t="s">
        <v>311</v>
      </c>
      <c r="W754" t="s">
        <v>3517</v>
      </c>
      <c r="X754" s="145">
        <v>24326</v>
      </c>
      <c r="Y754" t="s">
        <v>3518</v>
      </c>
      <c r="Z754" s="145">
        <v>43405</v>
      </c>
      <c r="AA754" s="145">
        <v>43434</v>
      </c>
      <c r="AB754" t="s">
        <v>39</v>
      </c>
      <c r="AC754" t="s">
        <v>40</v>
      </c>
      <c r="AD754" t="s">
        <v>41</v>
      </c>
      <c r="AE754"/>
    </row>
    <row r="755" spans="1:31" ht="15" x14ac:dyDescent="0.25">
      <c r="A755" s="1" t="s">
        <v>3515</v>
      </c>
      <c r="B755" t="s">
        <v>28</v>
      </c>
      <c r="C755" t="s">
        <v>29</v>
      </c>
      <c r="D755" t="s">
        <v>30</v>
      </c>
      <c r="E755" t="s">
        <v>31</v>
      </c>
      <c r="F755" t="s">
        <v>3325</v>
      </c>
      <c r="G755" t="s">
        <v>3326</v>
      </c>
      <c r="H755" t="s">
        <v>9756</v>
      </c>
      <c r="I755" t="s">
        <v>3327</v>
      </c>
      <c r="J755" t="s">
        <v>3515</v>
      </c>
      <c r="K755" t="s">
        <v>32</v>
      </c>
      <c r="L755" t="s">
        <v>32</v>
      </c>
      <c r="M755" t="s">
        <v>43</v>
      </c>
      <c r="N755" t="s">
        <v>63</v>
      </c>
      <c r="O755" t="s">
        <v>11902</v>
      </c>
      <c r="P755" t="s">
        <v>78</v>
      </c>
      <c r="Q755" t="s">
        <v>386</v>
      </c>
      <c r="R755" t="s">
        <v>956</v>
      </c>
      <c r="S755" s="1" t="s">
        <v>11903</v>
      </c>
      <c r="T755" t="s">
        <v>66</v>
      </c>
      <c r="U755" t="s">
        <v>49</v>
      </c>
      <c r="V755" t="s">
        <v>50</v>
      </c>
      <c r="W755" t="s">
        <v>3519</v>
      </c>
      <c r="X755" s="145">
        <v>26997</v>
      </c>
      <c r="Y755" t="s">
        <v>3520</v>
      </c>
      <c r="Z755" s="145">
        <v>43405</v>
      </c>
      <c r="AA755" s="145">
        <v>43434</v>
      </c>
      <c r="AB755" t="s">
        <v>310</v>
      </c>
      <c r="AC755" t="s">
        <v>68</v>
      </c>
      <c r="AD755" t="s">
        <v>41</v>
      </c>
      <c r="AE755"/>
    </row>
    <row r="756" spans="1:31" ht="15" x14ac:dyDescent="0.25">
      <c r="A756" s="1" t="s">
        <v>3521</v>
      </c>
      <c r="B756" t="s">
        <v>28</v>
      </c>
      <c r="C756" t="s">
        <v>29</v>
      </c>
      <c r="D756" t="s">
        <v>30</v>
      </c>
      <c r="E756" t="s">
        <v>31</v>
      </c>
      <c r="F756" t="s">
        <v>3325</v>
      </c>
      <c r="G756" t="s">
        <v>3326</v>
      </c>
      <c r="H756" t="s">
        <v>9756</v>
      </c>
      <c r="I756" t="s">
        <v>3327</v>
      </c>
      <c r="J756" t="s">
        <v>3521</v>
      </c>
      <c r="K756" t="s">
        <v>32</v>
      </c>
      <c r="L756" t="s">
        <v>32</v>
      </c>
      <c r="M756" t="s">
        <v>43</v>
      </c>
      <c r="N756" t="s">
        <v>63</v>
      </c>
      <c r="O756" t="s">
        <v>3522</v>
      </c>
      <c r="P756" t="s">
        <v>3185</v>
      </c>
      <c r="Q756" t="s">
        <v>220</v>
      </c>
      <c r="R756" t="s">
        <v>3186</v>
      </c>
      <c r="S756" s="1" t="s">
        <v>11904</v>
      </c>
      <c r="T756" t="s">
        <v>37</v>
      </c>
      <c r="U756" t="s">
        <v>49</v>
      </c>
      <c r="V756" t="s">
        <v>50</v>
      </c>
      <c r="W756" t="s">
        <v>3187</v>
      </c>
      <c r="X756" s="145">
        <v>27749</v>
      </c>
      <c r="Y756" t="s">
        <v>3188</v>
      </c>
      <c r="Z756" s="145">
        <v>43160</v>
      </c>
      <c r="AA756" s="145">
        <v>43465</v>
      </c>
      <c r="AB756" t="s">
        <v>310</v>
      </c>
      <c r="AC756" t="s">
        <v>68</v>
      </c>
      <c r="AD756" t="s">
        <v>41</v>
      </c>
      <c r="AE756"/>
    </row>
    <row r="757" spans="1:31" ht="15" x14ac:dyDescent="0.25">
      <c r="A757" s="1" t="s">
        <v>3521</v>
      </c>
      <c r="B757" t="s">
        <v>28</v>
      </c>
      <c r="C757" t="s">
        <v>29</v>
      </c>
      <c r="D757" t="s">
        <v>30</v>
      </c>
      <c r="E757" t="s">
        <v>31</v>
      </c>
      <c r="F757" t="s">
        <v>3325</v>
      </c>
      <c r="G757" t="s">
        <v>3326</v>
      </c>
      <c r="H757" t="s">
        <v>9756</v>
      </c>
      <c r="I757" t="s">
        <v>3327</v>
      </c>
      <c r="J757" t="s">
        <v>3521</v>
      </c>
      <c r="K757" t="s">
        <v>32</v>
      </c>
      <c r="L757" t="s">
        <v>32</v>
      </c>
      <c r="M757" t="s">
        <v>43</v>
      </c>
      <c r="N757" t="s">
        <v>44</v>
      </c>
      <c r="O757" t="s">
        <v>54</v>
      </c>
      <c r="P757" t="s">
        <v>160</v>
      </c>
      <c r="Q757" t="s">
        <v>314</v>
      </c>
      <c r="R757" t="s">
        <v>3357</v>
      </c>
      <c r="S757" s="1" t="s">
        <v>11822</v>
      </c>
      <c r="T757" t="s">
        <v>37</v>
      </c>
      <c r="U757" t="s">
        <v>49</v>
      </c>
      <c r="V757" t="s">
        <v>840</v>
      </c>
      <c r="W757" t="s">
        <v>3358</v>
      </c>
      <c r="X757" s="145">
        <v>25553</v>
      </c>
      <c r="Y757" t="s">
        <v>3359</v>
      </c>
      <c r="Z757" s="145">
        <v>43160</v>
      </c>
      <c r="AA757" s="145">
        <v>43465</v>
      </c>
      <c r="AB757" t="s">
        <v>39</v>
      </c>
      <c r="AC757" t="s">
        <v>40</v>
      </c>
      <c r="AD757" t="s">
        <v>41</v>
      </c>
      <c r="AE757"/>
    </row>
    <row r="758" spans="1:31" ht="15" x14ac:dyDescent="0.25">
      <c r="A758" s="1" t="s">
        <v>3525</v>
      </c>
      <c r="B758" t="s">
        <v>28</v>
      </c>
      <c r="C758" t="s">
        <v>29</v>
      </c>
      <c r="D758" t="s">
        <v>30</v>
      </c>
      <c r="E758" t="s">
        <v>31</v>
      </c>
      <c r="F758" t="s">
        <v>3325</v>
      </c>
      <c r="G758" t="s">
        <v>3326</v>
      </c>
      <c r="H758" t="s">
        <v>9756</v>
      </c>
      <c r="I758" t="s">
        <v>3327</v>
      </c>
      <c r="J758" t="s">
        <v>3525</v>
      </c>
      <c r="K758" t="s">
        <v>32</v>
      </c>
      <c r="L758" t="s">
        <v>32</v>
      </c>
      <c r="M758" t="s">
        <v>43</v>
      </c>
      <c r="N758" t="s">
        <v>44</v>
      </c>
      <c r="O758" t="s">
        <v>3526</v>
      </c>
      <c r="P758" t="s">
        <v>183</v>
      </c>
      <c r="Q758" t="s">
        <v>178</v>
      </c>
      <c r="R758" t="s">
        <v>6850</v>
      </c>
      <c r="S758" s="1" t="s">
        <v>11905</v>
      </c>
      <c r="T758" t="s">
        <v>66</v>
      </c>
      <c r="U758" t="s">
        <v>49</v>
      </c>
      <c r="V758" t="s">
        <v>50</v>
      </c>
      <c r="W758" t="s">
        <v>265</v>
      </c>
      <c r="X758" s="145">
        <v>27073</v>
      </c>
      <c r="Y758" t="s">
        <v>6851</v>
      </c>
      <c r="Z758" s="145">
        <v>43160</v>
      </c>
      <c r="AA758" s="145">
        <v>43465</v>
      </c>
      <c r="AB758" t="s">
        <v>39</v>
      </c>
      <c r="AC758" t="s">
        <v>40</v>
      </c>
      <c r="AD758" t="s">
        <v>41</v>
      </c>
      <c r="AE758"/>
    </row>
    <row r="759" spans="1:31" ht="15" x14ac:dyDescent="0.25">
      <c r="A759" s="1" t="s">
        <v>3527</v>
      </c>
      <c r="B759" t="s">
        <v>28</v>
      </c>
      <c r="C759" t="s">
        <v>29</v>
      </c>
      <c r="D759" t="s">
        <v>30</v>
      </c>
      <c r="E759" t="s">
        <v>31</v>
      </c>
      <c r="F759" t="s">
        <v>3325</v>
      </c>
      <c r="G759" t="s">
        <v>3326</v>
      </c>
      <c r="H759" t="s">
        <v>9756</v>
      </c>
      <c r="I759" t="s">
        <v>3327</v>
      </c>
      <c r="J759" t="s">
        <v>3527</v>
      </c>
      <c r="K759" t="s">
        <v>32</v>
      </c>
      <c r="L759" t="s">
        <v>32</v>
      </c>
      <c r="M759" t="s">
        <v>43</v>
      </c>
      <c r="N759" t="s">
        <v>63</v>
      </c>
      <c r="O759" t="s">
        <v>3528</v>
      </c>
      <c r="P759" t="s">
        <v>531</v>
      </c>
      <c r="Q759" t="s">
        <v>309</v>
      </c>
      <c r="R759" t="s">
        <v>10005</v>
      </c>
      <c r="S759" s="1" t="s">
        <v>11906</v>
      </c>
      <c r="T759" t="s">
        <v>66</v>
      </c>
      <c r="U759" t="s">
        <v>49</v>
      </c>
      <c r="V759" t="s">
        <v>50</v>
      </c>
      <c r="W759" t="s">
        <v>10006</v>
      </c>
      <c r="X759" s="145">
        <v>32354</v>
      </c>
      <c r="Y759" t="s">
        <v>10007</v>
      </c>
      <c r="Z759" s="145">
        <v>43160</v>
      </c>
      <c r="AA759" s="145">
        <v>43465</v>
      </c>
      <c r="AB759" t="s">
        <v>310</v>
      </c>
      <c r="AC759" t="s">
        <v>68</v>
      </c>
      <c r="AD759" t="s">
        <v>41</v>
      </c>
      <c r="AE759"/>
    </row>
    <row r="760" spans="1:31" ht="15" x14ac:dyDescent="0.25">
      <c r="A760" s="1" t="s">
        <v>3527</v>
      </c>
      <c r="B760" t="s">
        <v>28</v>
      </c>
      <c r="C760" t="s">
        <v>29</v>
      </c>
      <c r="D760" t="s">
        <v>30</v>
      </c>
      <c r="E760" t="s">
        <v>31</v>
      </c>
      <c r="F760" t="s">
        <v>3325</v>
      </c>
      <c r="G760" t="s">
        <v>3326</v>
      </c>
      <c r="H760" t="s">
        <v>9756</v>
      </c>
      <c r="I760" t="s">
        <v>3327</v>
      </c>
      <c r="J760" t="s">
        <v>3527</v>
      </c>
      <c r="K760" t="s">
        <v>32</v>
      </c>
      <c r="L760" t="s">
        <v>32</v>
      </c>
      <c r="M760" t="s">
        <v>43</v>
      </c>
      <c r="N760" t="s">
        <v>44</v>
      </c>
      <c r="O760" t="s">
        <v>54</v>
      </c>
      <c r="P760" t="s">
        <v>78</v>
      </c>
      <c r="Q760" t="s">
        <v>224</v>
      </c>
      <c r="R760" t="s">
        <v>647</v>
      </c>
      <c r="S760" s="1" t="s">
        <v>11821</v>
      </c>
      <c r="T760" t="s">
        <v>61</v>
      </c>
      <c r="U760" t="s">
        <v>49</v>
      </c>
      <c r="V760" t="s">
        <v>840</v>
      </c>
      <c r="W760" t="s">
        <v>3354</v>
      </c>
      <c r="X760" s="145">
        <v>23720</v>
      </c>
      <c r="Y760" t="s">
        <v>3355</v>
      </c>
      <c r="Z760" s="145">
        <v>43160</v>
      </c>
      <c r="AA760" s="145">
        <v>43465</v>
      </c>
      <c r="AB760" t="s">
        <v>39</v>
      </c>
      <c r="AC760" t="s">
        <v>40</v>
      </c>
      <c r="AD760" t="s">
        <v>41</v>
      </c>
      <c r="AE760"/>
    </row>
    <row r="761" spans="1:31" ht="15" x14ac:dyDescent="0.25">
      <c r="A761" s="1" t="s">
        <v>3532</v>
      </c>
      <c r="B761" t="s">
        <v>28</v>
      </c>
      <c r="C761" t="s">
        <v>29</v>
      </c>
      <c r="D761" t="s">
        <v>30</v>
      </c>
      <c r="E761" t="s">
        <v>31</v>
      </c>
      <c r="F761" t="s">
        <v>3325</v>
      </c>
      <c r="G761" t="s">
        <v>3326</v>
      </c>
      <c r="H761" t="s">
        <v>9756</v>
      </c>
      <c r="I761" t="s">
        <v>3327</v>
      </c>
      <c r="J761" t="s">
        <v>3532</v>
      </c>
      <c r="K761" t="s">
        <v>32</v>
      </c>
      <c r="L761" t="s">
        <v>32</v>
      </c>
      <c r="M761" t="s">
        <v>43</v>
      </c>
      <c r="N761" t="s">
        <v>44</v>
      </c>
      <c r="O761" t="s">
        <v>54</v>
      </c>
      <c r="P761" t="s">
        <v>679</v>
      </c>
      <c r="Q761" t="s">
        <v>79</v>
      </c>
      <c r="R761" t="s">
        <v>3533</v>
      </c>
      <c r="S761" s="1" t="s">
        <v>11907</v>
      </c>
      <c r="T761" t="s">
        <v>61</v>
      </c>
      <c r="U761" t="s">
        <v>49</v>
      </c>
      <c r="V761" t="s">
        <v>50</v>
      </c>
      <c r="W761" t="s">
        <v>3534</v>
      </c>
      <c r="X761" s="145">
        <v>23082</v>
      </c>
      <c r="Y761" t="s">
        <v>3535</v>
      </c>
      <c r="Z761"/>
      <c r="AA761"/>
      <c r="AB761" t="s">
        <v>39</v>
      </c>
      <c r="AC761" t="s">
        <v>40</v>
      </c>
      <c r="AD761" t="s">
        <v>41</v>
      </c>
      <c r="AE761"/>
    </row>
    <row r="762" spans="1:31" ht="15" x14ac:dyDescent="0.25">
      <c r="A762" s="1" t="s">
        <v>3536</v>
      </c>
      <c r="B762" t="s">
        <v>28</v>
      </c>
      <c r="C762" t="s">
        <v>29</v>
      </c>
      <c r="D762" t="s">
        <v>30</v>
      </c>
      <c r="E762" t="s">
        <v>31</v>
      </c>
      <c r="F762" t="s">
        <v>3325</v>
      </c>
      <c r="G762" t="s">
        <v>3326</v>
      </c>
      <c r="H762" t="s">
        <v>9756</v>
      </c>
      <c r="I762" t="s">
        <v>3327</v>
      </c>
      <c r="J762" t="s">
        <v>3536</v>
      </c>
      <c r="K762" t="s">
        <v>32</v>
      </c>
      <c r="L762" t="s">
        <v>32</v>
      </c>
      <c r="M762" t="s">
        <v>3394</v>
      </c>
      <c r="N762" t="s">
        <v>44</v>
      </c>
      <c r="O762" t="s">
        <v>3537</v>
      </c>
      <c r="P762" t="s">
        <v>495</v>
      </c>
      <c r="Q762" t="s">
        <v>192</v>
      </c>
      <c r="R762" t="s">
        <v>3538</v>
      </c>
      <c r="S762" s="1" t="s">
        <v>11908</v>
      </c>
      <c r="T762" t="s">
        <v>61</v>
      </c>
      <c r="U762" t="s">
        <v>49</v>
      </c>
      <c r="V762" t="s">
        <v>3395</v>
      </c>
      <c r="W762" t="s">
        <v>3539</v>
      </c>
      <c r="X762" s="145">
        <v>25014</v>
      </c>
      <c r="Y762" t="s">
        <v>3540</v>
      </c>
      <c r="Z762" s="145">
        <v>43346</v>
      </c>
      <c r="AA762" s="145">
        <v>43376</v>
      </c>
      <c r="AB762" t="s">
        <v>39</v>
      </c>
      <c r="AC762" t="s">
        <v>40</v>
      </c>
      <c r="AD762" t="s">
        <v>41</v>
      </c>
      <c r="AE762"/>
    </row>
    <row r="763" spans="1:31" ht="15" x14ac:dyDescent="0.25">
      <c r="A763" s="1" t="s">
        <v>3536</v>
      </c>
      <c r="B763" t="s">
        <v>28</v>
      </c>
      <c r="C763" t="s">
        <v>29</v>
      </c>
      <c r="D763" t="s">
        <v>30</v>
      </c>
      <c r="E763" t="s">
        <v>31</v>
      </c>
      <c r="F763" t="s">
        <v>3325</v>
      </c>
      <c r="G763" t="s">
        <v>3326</v>
      </c>
      <c r="H763" t="s">
        <v>9756</v>
      </c>
      <c r="I763" t="s">
        <v>3327</v>
      </c>
      <c r="J763" t="s">
        <v>3536</v>
      </c>
      <c r="K763" t="s">
        <v>32</v>
      </c>
      <c r="L763" t="s">
        <v>32</v>
      </c>
      <c r="M763" t="s">
        <v>43</v>
      </c>
      <c r="N763" t="s">
        <v>63</v>
      </c>
      <c r="O763" t="s">
        <v>11909</v>
      </c>
      <c r="P763" t="s">
        <v>3590</v>
      </c>
      <c r="Q763" t="s">
        <v>428</v>
      </c>
      <c r="R763" t="s">
        <v>3591</v>
      </c>
      <c r="S763" s="1" t="s">
        <v>11910</v>
      </c>
      <c r="T763" t="s">
        <v>66</v>
      </c>
      <c r="U763" t="s">
        <v>811</v>
      </c>
      <c r="V763" t="s">
        <v>50</v>
      </c>
      <c r="W763" t="s">
        <v>3592</v>
      </c>
      <c r="X763" s="145">
        <v>29567</v>
      </c>
      <c r="Y763" t="s">
        <v>3593</v>
      </c>
      <c r="Z763" s="145">
        <v>43346</v>
      </c>
      <c r="AA763" s="145">
        <v>43376</v>
      </c>
      <c r="AB763" t="s">
        <v>310</v>
      </c>
      <c r="AC763" t="s">
        <v>68</v>
      </c>
      <c r="AD763" t="s">
        <v>41</v>
      </c>
      <c r="AE763"/>
    </row>
    <row r="764" spans="1:31" ht="15" x14ac:dyDescent="0.25">
      <c r="A764" s="1" t="s">
        <v>3541</v>
      </c>
      <c r="B764" t="s">
        <v>28</v>
      </c>
      <c r="C764" t="s">
        <v>29</v>
      </c>
      <c r="D764" t="s">
        <v>30</v>
      </c>
      <c r="E764" t="s">
        <v>31</v>
      </c>
      <c r="F764" t="s">
        <v>3325</v>
      </c>
      <c r="G764" t="s">
        <v>3326</v>
      </c>
      <c r="H764" t="s">
        <v>9756</v>
      </c>
      <c r="I764" t="s">
        <v>3327</v>
      </c>
      <c r="J764" t="s">
        <v>3541</v>
      </c>
      <c r="K764" t="s">
        <v>32</v>
      </c>
      <c r="L764" t="s">
        <v>32</v>
      </c>
      <c r="M764" t="s">
        <v>43</v>
      </c>
      <c r="N764" t="s">
        <v>63</v>
      </c>
      <c r="O764" t="s">
        <v>11911</v>
      </c>
      <c r="P764" t="s">
        <v>110</v>
      </c>
      <c r="Q764" t="s">
        <v>78</v>
      </c>
      <c r="R764" t="s">
        <v>3542</v>
      </c>
      <c r="S764" s="1" t="s">
        <v>11912</v>
      </c>
      <c r="T764" t="s">
        <v>66</v>
      </c>
      <c r="U764" t="s">
        <v>49</v>
      </c>
      <c r="V764" t="s">
        <v>50</v>
      </c>
      <c r="W764" t="s">
        <v>3543</v>
      </c>
      <c r="X764" s="145">
        <v>32366</v>
      </c>
      <c r="Y764" t="s">
        <v>3544</v>
      </c>
      <c r="Z764" s="145">
        <v>43405</v>
      </c>
      <c r="AA764" s="145">
        <v>43465</v>
      </c>
      <c r="AB764" t="s">
        <v>310</v>
      </c>
      <c r="AC764" t="s">
        <v>68</v>
      </c>
      <c r="AD764" t="s">
        <v>41</v>
      </c>
      <c r="AE764"/>
    </row>
    <row r="765" spans="1:31" ht="15" x14ac:dyDescent="0.25">
      <c r="A765" s="1" t="s">
        <v>3541</v>
      </c>
      <c r="B765" t="s">
        <v>28</v>
      </c>
      <c r="C765" t="s">
        <v>29</v>
      </c>
      <c r="D765" t="s">
        <v>30</v>
      </c>
      <c r="E765" t="s">
        <v>31</v>
      </c>
      <c r="F765" t="s">
        <v>3325</v>
      </c>
      <c r="G765" t="s">
        <v>3326</v>
      </c>
      <c r="H765" t="s">
        <v>9756</v>
      </c>
      <c r="I765" t="s">
        <v>3327</v>
      </c>
      <c r="J765" t="s">
        <v>3541</v>
      </c>
      <c r="K765" t="s">
        <v>32</v>
      </c>
      <c r="L765" t="s">
        <v>32</v>
      </c>
      <c r="M765" t="s">
        <v>43</v>
      </c>
      <c r="N765" t="s">
        <v>44</v>
      </c>
      <c r="O765" t="s">
        <v>54</v>
      </c>
      <c r="P765" t="s">
        <v>477</v>
      </c>
      <c r="Q765" t="s">
        <v>292</v>
      </c>
      <c r="R765" t="s">
        <v>3545</v>
      </c>
      <c r="S765" s="1" t="s">
        <v>11913</v>
      </c>
      <c r="T765" t="s">
        <v>61</v>
      </c>
      <c r="U765" t="s">
        <v>49</v>
      </c>
      <c r="V765" t="s">
        <v>311</v>
      </c>
      <c r="W765" t="s">
        <v>3546</v>
      </c>
      <c r="X765" s="145">
        <v>23360</v>
      </c>
      <c r="Y765" t="s">
        <v>3547</v>
      </c>
      <c r="Z765" s="145">
        <v>43405</v>
      </c>
      <c r="AA765" s="145">
        <v>43465</v>
      </c>
      <c r="AB765" t="s">
        <v>39</v>
      </c>
      <c r="AC765" t="s">
        <v>40</v>
      </c>
      <c r="AD765" t="s">
        <v>41</v>
      </c>
      <c r="AE765"/>
    </row>
    <row r="766" spans="1:31" ht="15" x14ac:dyDescent="0.25">
      <c r="A766" s="1" t="s">
        <v>3548</v>
      </c>
      <c r="B766" t="s">
        <v>28</v>
      </c>
      <c r="C766" t="s">
        <v>29</v>
      </c>
      <c r="D766" t="s">
        <v>30</v>
      </c>
      <c r="E766" t="s">
        <v>31</v>
      </c>
      <c r="F766" t="s">
        <v>3325</v>
      </c>
      <c r="G766" t="s">
        <v>3326</v>
      </c>
      <c r="H766" t="s">
        <v>9756</v>
      </c>
      <c r="I766" t="s">
        <v>3327</v>
      </c>
      <c r="J766" t="s">
        <v>3548</v>
      </c>
      <c r="K766" t="s">
        <v>32</v>
      </c>
      <c r="L766" t="s">
        <v>32</v>
      </c>
      <c r="M766" t="s">
        <v>43</v>
      </c>
      <c r="N766" t="s">
        <v>44</v>
      </c>
      <c r="O766" t="s">
        <v>54</v>
      </c>
      <c r="P766" t="s">
        <v>292</v>
      </c>
      <c r="Q766" t="s">
        <v>314</v>
      </c>
      <c r="R766" t="s">
        <v>1064</v>
      </c>
      <c r="S766" s="1" t="s">
        <v>11914</v>
      </c>
      <c r="T766" t="s">
        <v>48</v>
      </c>
      <c r="U766" t="s">
        <v>49</v>
      </c>
      <c r="V766" t="s">
        <v>50</v>
      </c>
      <c r="W766" t="s">
        <v>3549</v>
      </c>
      <c r="X766" s="145">
        <v>22245</v>
      </c>
      <c r="Y766" t="s">
        <v>3550</v>
      </c>
      <c r="Z766"/>
      <c r="AA766"/>
      <c r="AB766" t="s">
        <v>39</v>
      </c>
      <c r="AC766" t="s">
        <v>40</v>
      </c>
      <c r="AD766" t="s">
        <v>41</v>
      </c>
      <c r="AE766"/>
    </row>
    <row r="767" spans="1:31" ht="15" x14ac:dyDescent="0.25">
      <c r="A767" s="1" t="s">
        <v>3551</v>
      </c>
      <c r="B767" t="s">
        <v>28</v>
      </c>
      <c r="C767" t="s">
        <v>29</v>
      </c>
      <c r="D767" t="s">
        <v>30</v>
      </c>
      <c r="E767" t="s">
        <v>31</v>
      </c>
      <c r="F767" t="s">
        <v>3325</v>
      </c>
      <c r="G767" t="s">
        <v>3326</v>
      </c>
      <c r="H767" t="s">
        <v>9756</v>
      </c>
      <c r="I767" t="s">
        <v>3327</v>
      </c>
      <c r="J767" t="s">
        <v>3551</v>
      </c>
      <c r="K767" t="s">
        <v>32</v>
      </c>
      <c r="L767" t="s">
        <v>32</v>
      </c>
      <c r="M767" t="s">
        <v>43</v>
      </c>
      <c r="N767" t="s">
        <v>63</v>
      </c>
      <c r="O767" t="s">
        <v>11915</v>
      </c>
      <c r="P767" t="s">
        <v>1706</v>
      </c>
      <c r="Q767" t="s">
        <v>135</v>
      </c>
      <c r="R767" t="s">
        <v>3361</v>
      </c>
      <c r="S767" s="1" t="s">
        <v>11916</v>
      </c>
      <c r="T767" t="s">
        <v>66</v>
      </c>
      <c r="U767" t="s">
        <v>49</v>
      </c>
      <c r="V767" t="s">
        <v>50</v>
      </c>
      <c r="W767" t="s">
        <v>11917</v>
      </c>
      <c r="X767" s="145">
        <v>29058</v>
      </c>
      <c r="Y767" t="s">
        <v>11918</v>
      </c>
      <c r="Z767" s="145">
        <v>43349</v>
      </c>
      <c r="AA767" s="145">
        <v>43409</v>
      </c>
      <c r="AB767" t="s">
        <v>310</v>
      </c>
      <c r="AC767" t="s">
        <v>68</v>
      </c>
      <c r="AD767" t="s">
        <v>41</v>
      </c>
      <c r="AE767"/>
    </row>
    <row r="768" spans="1:31" ht="15" x14ac:dyDescent="0.25">
      <c r="A768" s="1" t="s">
        <v>3551</v>
      </c>
      <c r="B768" t="s">
        <v>28</v>
      </c>
      <c r="C768" t="s">
        <v>29</v>
      </c>
      <c r="D768" t="s">
        <v>30</v>
      </c>
      <c r="E768" t="s">
        <v>31</v>
      </c>
      <c r="F768" t="s">
        <v>3325</v>
      </c>
      <c r="G768" t="s">
        <v>3326</v>
      </c>
      <c r="H768" t="s">
        <v>9756</v>
      </c>
      <c r="I768" t="s">
        <v>3327</v>
      </c>
      <c r="J768" t="s">
        <v>3551</v>
      </c>
      <c r="K768" t="s">
        <v>32</v>
      </c>
      <c r="L768" t="s">
        <v>32</v>
      </c>
      <c r="M768" t="s">
        <v>43</v>
      </c>
      <c r="N768" t="s">
        <v>44</v>
      </c>
      <c r="O768" t="s">
        <v>3553</v>
      </c>
      <c r="P768" t="s">
        <v>183</v>
      </c>
      <c r="Q768" t="s">
        <v>78</v>
      </c>
      <c r="R768" t="s">
        <v>3554</v>
      </c>
      <c r="S768" s="1" t="s">
        <v>11919</v>
      </c>
      <c r="T768" t="s">
        <v>61</v>
      </c>
      <c r="U768" t="s">
        <v>49</v>
      </c>
      <c r="V768" t="s">
        <v>311</v>
      </c>
      <c r="W768" t="s">
        <v>3556</v>
      </c>
      <c r="X768" s="145">
        <v>22971</v>
      </c>
      <c r="Y768" t="s">
        <v>3557</v>
      </c>
      <c r="Z768" s="145">
        <v>43348</v>
      </c>
      <c r="AA768" s="145">
        <v>43409</v>
      </c>
      <c r="AB768" t="s">
        <v>39</v>
      </c>
      <c r="AC768" t="s">
        <v>40</v>
      </c>
      <c r="AD768" t="s">
        <v>41</v>
      </c>
      <c r="AE768"/>
    </row>
    <row r="769" spans="1:31" ht="15" x14ac:dyDescent="0.25">
      <c r="A769" s="1" t="s">
        <v>3558</v>
      </c>
      <c r="B769" t="s">
        <v>28</v>
      </c>
      <c r="C769" t="s">
        <v>29</v>
      </c>
      <c r="D769" t="s">
        <v>30</v>
      </c>
      <c r="E769" t="s">
        <v>31</v>
      </c>
      <c r="F769" t="s">
        <v>3325</v>
      </c>
      <c r="G769" t="s">
        <v>3326</v>
      </c>
      <c r="H769" t="s">
        <v>9756</v>
      </c>
      <c r="I769" t="s">
        <v>3327</v>
      </c>
      <c r="J769" t="s">
        <v>3558</v>
      </c>
      <c r="K769" t="s">
        <v>32</v>
      </c>
      <c r="L769" t="s">
        <v>32</v>
      </c>
      <c r="M769" t="s">
        <v>43</v>
      </c>
      <c r="N769" t="s">
        <v>63</v>
      </c>
      <c r="O769" t="s">
        <v>1162</v>
      </c>
      <c r="P769" t="s">
        <v>172</v>
      </c>
      <c r="Q769" t="s">
        <v>143</v>
      </c>
      <c r="R769" t="s">
        <v>10008</v>
      </c>
      <c r="S769" s="1" t="s">
        <v>11920</v>
      </c>
      <c r="T769" t="s">
        <v>66</v>
      </c>
      <c r="U769" t="s">
        <v>49</v>
      </c>
      <c r="V769" t="s">
        <v>50</v>
      </c>
      <c r="W769" t="s">
        <v>10009</v>
      </c>
      <c r="X769" s="145">
        <v>25711</v>
      </c>
      <c r="Y769" t="s">
        <v>10010</v>
      </c>
      <c r="Z769" s="145">
        <v>43160</v>
      </c>
      <c r="AA769" s="145">
        <v>43465</v>
      </c>
      <c r="AB769" t="s">
        <v>39</v>
      </c>
      <c r="AC769" t="s">
        <v>68</v>
      </c>
      <c r="AD769" t="s">
        <v>41</v>
      </c>
      <c r="AE769"/>
    </row>
    <row r="770" spans="1:31" ht="15" x14ac:dyDescent="0.25">
      <c r="A770" s="1" t="s">
        <v>3561</v>
      </c>
      <c r="B770" t="s">
        <v>28</v>
      </c>
      <c r="C770" t="s">
        <v>29</v>
      </c>
      <c r="D770" t="s">
        <v>30</v>
      </c>
      <c r="E770" t="s">
        <v>31</v>
      </c>
      <c r="F770" t="s">
        <v>3325</v>
      </c>
      <c r="G770" t="s">
        <v>3326</v>
      </c>
      <c r="H770" t="s">
        <v>9756</v>
      </c>
      <c r="I770" t="s">
        <v>3327</v>
      </c>
      <c r="J770" t="s">
        <v>3561</v>
      </c>
      <c r="K770" t="s">
        <v>32</v>
      </c>
      <c r="L770" t="s">
        <v>32</v>
      </c>
      <c r="M770" t="s">
        <v>43</v>
      </c>
      <c r="N770" t="s">
        <v>63</v>
      </c>
      <c r="O770" t="s">
        <v>3562</v>
      </c>
      <c r="P770" t="s">
        <v>353</v>
      </c>
      <c r="Q770" t="s">
        <v>795</v>
      </c>
      <c r="R770" t="s">
        <v>846</v>
      </c>
      <c r="S770" s="1" t="s">
        <v>11921</v>
      </c>
      <c r="T770" t="s">
        <v>66</v>
      </c>
      <c r="U770" t="s">
        <v>49</v>
      </c>
      <c r="V770" t="s">
        <v>50</v>
      </c>
      <c r="W770" t="s">
        <v>10011</v>
      </c>
      <c r="X770" s="145">
        <v>27312</v>
      </c>
      <c r="Y770" t="s">
        <v>3696</v>
      </c>
      <c r="Z770" s="145">
        <v>43160</v>
      </c>
      <c r="AA770" s="145">
        <v>43465</v>
      </c>
      <c r="AB770" t="s">
        <v>310</v>
      </c>
      <c r="AC770" t="s">
        <v>68</v>
      </c>
      <c r="AD770" t="s">
        <v>41</v>
      </c>
      <c r="AE770"/>
    </row>
    <row r="771" spans="1:31" ht="15" x14ac:dyDescent="0.25">
      <c r="A771" s="1" t="s">
        <v>3561</v>
      </c>
      <c r="B771" t="s">
        <v>28</v>
      </c>
      <c r="C771" t="s">
        <v>29</v>
      </c>
      <c r="D771" t="s">
        <v>30</v>
      </c>
      <c r="E771" t="s">
        <v>31</v>
      </c>
      <c r="F771" t="s">
        <v>3325</v>
      </c>
      <c r="G771" t="s">
        <v>3326</v>
      </c>
      <c r="H771" t="s">
        <v>9756</v>
      </c>
      <c r="I771" t="s">
        <v>3327</v>
      </c>
      <c r="J771" t="s">
        <v>3561</v>
      </c>
      <c r="K771" t="s">
        <v>32</v>
      </c>
      <c r="L771" t="s">
        <v>32</v>
      </c>
      <c r="M771" t="s">
        <v>43</v>
      </c>
      <c r="N771" t="s">
        <v>44</v>
      </c>
      <c r="O771" t="s">
        <v>1162</v>
      </c>
      <c r="P771" t="s">
        <v>244</v>
      </c>
      <c r="Q771" t="s">
        <v>1010</v>
      </c>
      <c r="R771" t="s">
        <v>3563</v>
      </c>
      <c r="S771" s="1" t="s">
        <v>11922</v>
      </c>
      <c r="T771" t="s">
        <v>61</v>
      </c>
      <c r="U771" t="s">
        <v>49</v>
      </c>
      <c r="V771" t="s">
        <v>840</v>
      </c>
      <c r="W771" t="s">
        <v>3564</v>
      </c>
      <c r="X771" s="145">
        <v>25456</v>
      </c>
      <c r="Y771" t="s">
        <v>3565</v>
      </c>
      <c r="Z771" s="145">
        <v>43101</v>
      </c>
      <c r="AA771" s="145">
        <v>43465</v>
      </c>
      <c r="AB771" t="s">
        <v>39</v>
      </c>
      <c r="AC771" t="s">
        <v>40</v>
      </c>
      <c r="AD771" t="s">
        <v>41</v>
      </c>
      <c r="AE771"/>
    </row>
    <row r="772" spans="1:31" ht="15" x14ac:dyDescent="0.25">
      <c r="A772" s="1" t="s">
        <v>3566</v>
      </c>
      <c r="B772" t="s">
        <v>28</v>
      </c>
      <c r="C772" t="s">
        <v>29</v>
      </c>
      <c r="D772" t="s">
        <v>30</v>
      </c>
      <c r="E772" t="s">
        <v>31</v>
      </c>
      <c r="F772" t="s">
        <v>3325</v>
      </c>
      <c r="G772" t="s">
        <v>3326</v>
      </c>
      <c r="H772" t="s">
        <v>9756</v>
      </c>
      <c r="I772" t="s">
        <v>3327</v>
      </c>
      <c r="J772" t="s">
        <v>3566</v>
      </c>
      <c r="K772" t="s">
        <v>32</v>
      </c>
      <c r="L772" t="s">
        <v>32</v>
      </c>
      <c r="M772" t="s">
        <v>43</v>
      </c>
      <c r="N772" t="s">
        <v>44</v>
      </c>
      <c r="O772" t="s">
        <v>2258</v>
      </c>
      <c r="P772" t="s">
        <v>64</v>
      </c>
      <c r="Q772" t="s">
        <v>413</v>
      </c>
      <c r="R772" t="s">
        <v>921</v>
      </c>
      <c r="S772" s="1" t="s">
        <v>11923</v>
      </c>
      <c r="T772" t="s">
        <v>61</v>
      </c>
      <c r="U772" t="s">
        <v>49</v>
      </c>
      <c r="V772" t="s">
        <v>50</v>
      </c>
      <c r="W772" t="s">
        <v>3567</v>
      </c>
      <c r="X772" s="145">
        <v>24824</v>
      </c>
      <c r="Y772" t="s">
        <v>3568</v>
      </c>
      <c r="Z772" s="145">
        <v>42795</v>
      </c>
      <c r="AA772" s="145">
        <v>43100</v>
      </c>
      <c r="AB772" t="s">
        <v>39</v>
      </c>
      <c r="AC772" t="s">
        <v>40</v>
      </c>
      <c r="AD772" t="s">
        <v>41</v>
      </c>
      <c r="AE772"/>
    </row>
    <row r="773" spans="1:31" ht="15" x14ac:dyDescent="0.25">
      <c r="A773" s="1" t="s">
        <v>3569</v>
      </c>
      <c r="B773" t="s">
        <v>28</v>
      </c>
      <c r="C773" t="s">
        <v>29</v>
      </c>
      <c r="D773" t="s">
        <v>30</v>
      </c>
      <c r="E773" t="s">
        <v>31</v>
      </c>
      <c r="F773" t="s">
        <v>3325</v>
      </c>
      <c r="G773" t="s">
        <v>3326</v>
      </c>
      <c r="H773" t="s">
        <v>9756</v>
      </c>
      <c r="I773" t="s">
        <v>3327</v>
      </c>
      <c r="J773" t="s">
        <v>3569</v>
      </c>
      <c r="K773" t="s">
        <v>32</v>
      </c>
      <c r="L773" t="s">
        <v>32</v>
      </c>
      <c r="M773" t="s">
        <v>43</v>
      </c>
      <c r="N773" t="s">
        <v>44</v>
      </c>
      <c r="O773" t="s">
        <v>1142</v>
      </c>
      <c r="P773" t="s">
        <v>78</v>
      </c>
      <c r="Q773" t="s">
        <v>1343</v>
      </c>
      <c r="R773" t="s">
        <v>11924</v>
      </c>
      <c r="S773" s="1" t="s">
        <v>11925</v>
      </c>
      <c r="T773" t="s">
        <v>61</v>
      </c>
      <c r="U773" t="s">
        <v>49</v>
      </c>
      <c r="V773" t="s">
        <v>50</v>
      </c>
      <c r="W773" t="s">
        <v>11926</v>
      </c>
      <c r="X773" s="145">
        <v>26550</v>
      </c>
      <c r="Y773" t="s">
        <v>11927</v>
      </c>
      <c r="Z773" s="145">
        <v>43378</v>
      </c>
      <c r="AA773" s="145">
        <v>43465</v>
      </c>
      <c r="AB773" t="s">
        <v>39</v>
      </c>
      <c r="AC773" t="s">
        <v>68</v>
      </c>
      <c r="AD773" t="s">
        <v>41</v>
      </c>
      <c r="AE773"/>
    </row>
    <row r="774" spans="1:31" ht="15" x14ac:dyDescent="0.25">
      <c r="A774" s="1" t="s">
        <v>3573</v>
      </c>
      <c r="B774" t="s">
        <v>28</v>
      </c>
      <c r="C774" t="s">
        <v>29</v>
      </c>
      <c r="D774" t="s">
        <v>30</v>
      </c>
      <c r="E774" t="s">
        <v>31</v>
      </c>
      <c r="F774" t="s">
        <v>3325</v>
      </c>
      <c r="G774" t="s">
        <v>3326</v>
      </c>
      <c r="H774" t="s">
        <v>9756</v>
      </c>
      <c r="I774" t="s">
        <v>3327</v>
      </c>
      <c r="J774" t="s">
        <v>3573</v>
      </c>
      <c r="K774" t="s">
        <v>32</v>
      </c>
      <c r="L774" t="s">
        <v>32</v>
      </c>
      <c r="M774" t="s">
        <v>43</v>
      </c>
      <c r="N774" t="s">
        <v>63</v>
      </c>
      <c r="O774" t="s">
        <v>3574</v>
      </c>
      <c r="P774" t="s">
        <v>143</v>
      </c>
      <c r="Q774" t="s">
        <v>71</v>
      </c>
      <c r="R774" t="s">
        <v>924</v>
      </c>
      <c r="S774" s="1" t="s">
        <v>11928</v>
      </c>
      <c r="T774" t="s">
        <v>66</v>
      </c>
      <c r="U774" t="s">
        <v>49</v>
      </c>
      <c r="V774" t="s">
        <v>67</v>
      </c>
      <c r="W774" t="s">
        <v>10012</v>
      </c>
      <c r="X774" s="145">
        <v>29928</v>
      </c>
      <c r="Y774" t="s">
        <v>10013</v>
      </c>
      <c r="Z774" s="145">
        <v>43160</v>
      </c>
      <c r="AA774" s="145">
        <v>43465</v>
      </c>
      <c r="AB774" t="s">
        <v>39</v>
      </c>
      <c r="AC774" t="s">
        <v>68</v>
      </c>
      <c r="AD774" t="s">
        <v>41</v>
      </c>
      <c r="AE774"/>
    </row>
    <row r="775" spans="1:31" ht="15" x14ac:dyDescent="0.25">
      <c r="A775" s="1" t="s">
        <v>3575</v>
      </c>
      <c r="B775" t="s">
        <v>28</v>
      </c>
      <c r="C775" t="s">
        <v>29</v>
      </c>
      <c r="D775" t="s">
        <v>30</v>
      </c>
      <c r="E775" t="s">
        <v>31</v>
      </c>
      <c r="F775" t="s">
        <v>3325</v>
      </c>
      <c r="G775" t="s">
        <v>3326</v>
      </c>
      <c r="H775" t="s">
        <v>9756</v>
      </c>
      <c r="I775" t="s">
        <v>3327</v>
      </c>
      <c r="J775" t="s">
        <v>3575</v>
      </c>
      <c r="K775" t="s">
        <v>32</v>
      </c>
      <c r="L775" t="s">
        <v>32</v>
      </c>
      <c r="M775" t="s">
        <v>43</v>
      </c>
      <c r="N775" t="s">
        <v>44</v>
      </c>
      <c r="O775" t="s">
        <v>3576</v>
      </c>
      <c r="P775" t="s">
        <v>77</v>
      </c>
      <c r="Q775" t="s">
        <v>110</v>
      </c>
      <c r="R775" t="s">
        <v>76</v>
      </c>
      <c r="S775" s="1" t="s">
        <v>11929</v>
      </c>
      <c r="T775" t="s">
        <v>61</v>
      </c>
      <c r="U775" t="s">
        <v>49</v>
      </c>
      <c r="V775" t="s">
        <v>50</v>
      </c>
      <c r="W775" t="s">
        <v>3577</v>
      </c>
      <c r="X775" s="145">
        <v>25972</v>
      </c>
      <c r="Y775" t="s">
        <v>3578</v>
      </c>
      <c r="Z775"/>
      <c r="AA775"/>
      <c r="AB775" t="s">
        <v>39</v>
      </c>
      <c r="AC775" t="s">
        <v>40</v>
      </c>
      <c r="AD775" t="s">
        <v>41</v>
      </c>
      <c r="AE775"/>
    </row>
    <row r="776" spans="1:31" ht="15" x14ac:dyDescent="0.25">
      <c r="A776" s="1" t="s">
        <v>7522</v>
      </c>
      <c r="B776" t="s">
        <v>28</v>
      </c>
      <c r="C776" t="s">
        <v>29</v>
      </c>
      <c r="D776" t="s">
        <v>30</v>
      </c>
      <c r="E776" t="s">
        <v>31</v>
      </c>
      <c r="F776" t="s">
        <v>3325</v>
      </c>
      <c r="G776" t="s">
        <v>3326</v>
      </c>
      <c r="H776" t="s">
        <v>9756</v>
      </c>
      <c r="I776" t="s">
        <v>3327</v>
      </c>
      <c r="J776" t="s">
        <v>7522</v>
      </c>
      <c r="K776" t="s">
        <v>32</v>
      </c>
      <c r="L776" t="s">
        <v>32</v>
      </c>
      <c r="M776" t="s">
        <v>43</v>
      </c>
      <c r="N776" t="s">
        <v>44</v>
      </c>
      <c r="O776" t="s">
        <v>11930</v>
      </c>
      <c r="P776" t="s">
        <v>584</v>
      </c>
      <c r="Q776" t="s">
        <v>198</v>
      </c>
      <c r="R776" t="s">
        <v>7523</v>
      </c>
      <c r="S776" s="1" t="s">
        <v>11931</v>
      </c>
      <c r="T776" t="s">
        <v>66</v>
      </c>
      <c r="U776" t="s">
        <v>49</v>
      </c>
      <c r="V776" t="s">
        <v>50</v>
      </c>
      <c r="W776" t="s">
        <v>7524</v>
      </c>
      <c r="X776" s="145">
        <v>23666</v>
      </c>
      <c r="Y776" t="s">
        <v>7525</v>
      </c>
      <c r="Z776"/>
      <c r="AA776"/>
      <c r="AB776" t="s">
        <v>39</v>
      </c>
      <c r="AC776" t="s">
        <v>40</v>
      </c>
      <c r="AD776" t="s">
        <v>41</v>
      </c>
      <c r="AE776"/>
    </row>
    <row r="777" spans="1:31" ht="15" x14ac:dyDescent="0.25">
      <c r="A777" s="1" t="s">
        <v>3579</v>
      </c>
      <c r="B777" t="s">
        <v>28</v>
      </c>
      <c r="C777" t="s">
        <v>29</v>
      </c>
      <c r="D777" t="s">
        <v>30</v>
      </c>
      <c r="E777" t="s">
        <v>31</v>
      </c>
      <c r="F777" t="s">
        <v>3325</v>
      </c>
      <c r="G777" t="s">
        <v>3326</v>
      </c>
      <c r="H777" t="s">
        <v>9756</v>
      </c>
      <c r="I777" t="s">
        <v>3327</v>
      </c>
      <c r="J777" t="s">
        <v>3579</v>
      </c>
      <c r="K777" t="s">
        <v>32</v>
      </c>
      <c r="L777" t="s">
        <v>32</v>
      </c>
      <c r="M777" t="s">
        <v>43</v>
      </c>
      <c r="N777" t="s">
        <v>44</v>
      </c>
      <c r="O777" t="s">
        <v>3580</v>
      </c>
      <c r="P777" t="s">
        <v>381</v>
      </c>
      <c r="Q777" t="s">
        <v>125</v>
      </c>
      <c r="R777" t="s">
        <v>615</v>
      </c>
      <c r="S777" s="1" t="s">
        <v>11932</v>
      </c>
      <c r="T777" t="s">
        <v>66</v>
      </c>
      <c r="U777" t="s">
        <v>49</v>
      </c>
      <c r="V777" t="s">
        <v>50</v>
      </c>
      <c r="W777" t="s">
        <v>10014</v>
      </c>
      <c r="X777" s="145">
        <v>28738</v>
      </c>
      <c r="Y777" t="s">
        <v>10015</v>
      </c>
      <c r="Z777" s="145">
        <v>43160</v>
      </c>
      <c r="AA777" s="145">
        <v>43465</v>
      </c>
      <c r="AB777" t="s">
        <v>39</v>
      </c>
      <c r="AC777" t="s">
        <v>40</v>
      </c>
      <c r="AD777" t="s">
        <v>41</v>
      </c>
      <c r="AE777"/>
    </row>
    <row r="778" spans="1:31" ht="15" x14ac:dyDescent="0.25">
      <c r="A778" s="1" t="s">
        <v>10016</v>
      </c>
      <c r="B778" t="s">
        <v>28</v>
      </c>
      <c r="C778" t="s">
        <v>29</v>
      </c>
      <c r="D778" t="s">
        <v>30</v>
      </c>
      <c r="E778" t="s">
        <v>31</v>
      </c>
      <c r="F778" t="s">
        <v>3325</v>
      </c>
      <c r="G778" t="s">
        <v>3326</v>
      </c>
      <c r="H778" t="s">
        <v>9756</v>
      </c>
      <c r="I778" t="s">
        <v>3327</v>
      </c>
      <c r="J778" t="s">
        <v>10016</v>
      </c>
      <c r="K778" t="s">
        <v>32</v>
      </c>
      <c r="L778" t="s">
        <v>32</v>
      </c>
      <c r="M778" t="s">
        <v>1526</v>
      </c>
      <c r="N778" t="s">
        <v>63</v>
      </c>
      <c r="O778" t="s">
        <v>9797</v>
      </c>
      <c r="P778" t="s">
        <v>392</v>
      </c>
      <c r="Q778" t="s">
        <v>393</v>
      </c>
      <c r="R778" t="s">
        <v>3581</v>
      </c>
      <c r="S778" s="1" t="s">
        <v>11933</v>
      </c>
      <c r="T778" t="s">
        <v>66</v>
      </c>
      <c r="U778" t="s">
        <v>49</v>
      </c>
      <c r="V778" t="s">
        <v>50</v>
      </c>
      <c r="W778" t="s">
        <v>3582</v>
      </c>
      <c r="X778" s="145">
        <v>31728</v>
      </c>
      <c r="Y778" t="s">
        <v>3583</v>
      </c>
      <c r="Z778" s="145">
        <v>43213</v>
      </c>
      <c r="AA778" s="145">
        <v>43465</v>
      </c>
      <c r="AB778" t="s">
        <v>123</v>
      </c>
      <c r="AC778" t="s">
        <v>68</v>
      </c>
      <c r="AD778" t="s">
        <v>41</v>
      </c>
      <c r="AE778"/>
    </row>
    <row r="779" spans="1:31" ht="15" x14ac:dyDescent="0.25">
      <c r="A779" s="1" t="s">
        <v>10017</v>
      </c>
      <c r="B779" t="s">
        <v>28</v>
      </c>
      <c r="C779" t="s">
        <v>29</v>
      </c>
      <c r="D779" t="s">
        <v>30</v>
      </c>
      <c r="E779" t="s">
        <v>31</v>
      </c>
      <c r="F779" t="s">
        <v>3325</v>
      </c>
      <c r="G779" t="s">
        <v>3326</v>
      </c>
      <c r="H779" t="s">
        <v>9756</v>
      </c>
      <c r="I779" t="s">
        <v>3327</v>
      </c>
      <c r="J779" t="s">
        <v>10017</v>
      </c>
      <c r="K779" t="s">
        <v>32</v>
      </c>
      <c r="L779" t="s">
        <v>32</v>
      </c>
      <c r="M779" t="s">
        <v>43</v>
      </c>
      <c r="N779" t="s">
        <v>63</v>
      </c>
      <c r="O779" t="s">
        <v>9727</v>
      </c>
      <c r="P779" t="s">
        <v>438</v>
      </c>
      <c r="Q779" t="s">
        <v>197</v>
      </c>
      <c r="R779" t="s">
        <v>6549</v>
      </c>
      <c r="S779" s="1" t="s">
        <v>11857</v>
      </c>
      <c r="T779" t="s">
        <v>66</v>
      </c>
      <c r="U779" t="s">
        <v>811</v>
      </c>
      <c r="V779" t="s">
        <v>50</v>
      </c>
      <c r="W779" t="s">
        <v>6550</v>
      </c>
      <c r="X779" s="145">
        <v>26818</v>
      </c>
      <c r="Y779" t="s">
        <v>6551</v>
      </c>
      <c r="Z779" s="145">
        <v>43160</v>
      </c>
      <c r="AA779" s="145">
        <v>43465</v>
      </c>
      <c r="AB779" t="s">
        <v>2801</v>
      </c>
      <c r="AC779" t="s">
        <v>68</v>
      </c>
      <c r="AD779" t="s">
        <v>41</v>
      </c>
      <c r="AE779"/>
    </row>
    <row r="780" spans="1:31" ht="15" x14ac:dyDescent="0.25">
      <c r="A780" s="1" t="s">
        <v>10018</v>
      </c>
      <c r="B780" t="s">
        <v>28</v>
      </c>
      <c r="C780" t="s">
        <v>29</v>
      </c>
      <c r="D780" t="s">
        <v>30</v>
      </c>
      <c r="E780" t="s">
        <v>31</v>
      </c>
      <c r="F780" t="s">
        <v>3325</v>
      </c>
      <c r="G780" t="s">
        <v>3326</v>
      </c>
      <c r="H780" t="s">
        <v>9756</v>
      </c>
      <c r="I780" t="s">
        <v>3327</v>
      </c>
      <c r="J780" t="s">
        <v>10018</v>
      </c>
      <c r="K780" t="s">
        <v>32</v>
      </c>
      <c r="L780" t="s">
        <v>32</v>
      </c>
      <c r="M780" t="s">
        <v>43</v>
      </c>
      <c r="N780" t="s">
        <v>63</v>
      </c>
      <c r="O780" t="s">
        <v>9727</v>
      </c>
      <c r="P780" t="s">
        <v>154</v>
      </c>
      <c r="Q780" t="s">
        <v>389</v>
      </c>
      <c r="R780" t="s">
        <v>6433</v>
      </c>
      <c r="S780" s="1" t="s">
        <v>11934</v>
      </c>
      <c r="T780" t="s">
        <v>66</v>
      </c>
      <c r="U780" t="s">
        <v>775</v>
      </c>
      <c r="V780" t="s">
        <v>50</v>
      </c>
      <c r="W780" t="s">
        <v>6434</v>
      </c>
      <c r="X780" s="145">
        <v>24985</v>
      </c>
      <c r="Y780" t="s">
        <v>6435</v>
      </c>
      <c r="Z780" s="145">
        <v>43160</v>
      </c>
      <c r="AA780" s="145">
        <v>43465</v>
      </c>
      <c r="AB780" t="s">
        <v>2801</v>
      </c>
      <c r="AC780" t="s">
        <v>68</v>
      </c>
      <c r="AD780" t="s">
        <v>41</v>
      </c>
      <c r="AE780"/>
    </row>
    <row r="781" spans="1:31" ht="15" x14ac:dyDescent="0.25">
      <c r="A781" s="1" t="s">
        <v>10019</v>
      </c>
      <c r="B781" t="s">
        <v>28</v>
      </c>
      <c r="C781" t="s">
        <v>29</v>
      </c>
      <c r="D781" t="s">
        <v>30</v>
      </c>
      <c r="E781" t="s">
        <v>31</v>
      </c>
      <c r="F781" t="s">
        <v>3325</v>
      </c>
      <c r="G781" t="s">
        <v>3326</v>
      </c>
      <c r="H781" t="s">
        <v>9756</v>
      </c>
      <c r="I781" t="s">
        <v>3327</v>
      </c>
      <c r="J781" t="s">
        <v>10019</v>
      </c>
      <c r="K781" t="s">
        <v>32</v>
      </c>
      <c r="L781" t="s">
        <v>32</v>
      </c>
      <c r="M781" t="s">
        <v>43</v>
      </c>
      <c r="N781" t="s">
        <v>63</v>
      </c>
      <c r="O781" t="s">
        <v>9727</v>
      </c>
      <c r="P781" t="s">
        <v>911</v>
      </c>
      <c r="Q781" t="s">
        <v>109</v>
      </c>
      <c r="R781" t="s">
        <v>2528</v>
      </c>
      <c r="S781" s="1" t="s">
        <v>11935</v>
      </c>
      <c r="T781" t="s">
        <v>66</v>
      </c>
      <c r="U781" t="s">
        <v>3599</v>
      </c>
      <c r="V781" t="s">
        <v>50</v>
      </c>
      <c r="W781" t="s">
        <v>2529</v>
      </c>
      <c r="X781" s="145">
        <v>31519</v>
      </c>
      <c r="Y781" t="s">
        <v>2530</v>
      </c>
      <c r="Z781" s="145">
        <v>43160</v>
      </c>
      <c r="AA781" s="145">
        <v>43465</v>
      </c>
      <c r="AB781" t="s">
        <v>2801</v>
      </c>
      <c r="AC781" t="s">
        <v>68</v>
      </c>
      <c r="AD781" t="s">
        <v>41</v>
      </c>
      <c r="AE781"/>
    </row>
    <row r="782" spans="1:31" ht="15" x14ac:dyDescent="0.25">
      <c r="A782" s="1" t="s">
        <v>10020</v>
      </c>
      <c r="B782" t="s">
        <v>28</v>
      </c>
      <c r="C782" t="s">
        <v>29</v>
      </c>
      <c r="D782" t="s">
        <v>30</v>
      </c>
      <c r="E782" t="s">
        <v>31</v>
      </c>
      <c r="F782" t="s">
        <v>3325</v>
      </c>
      <c r="G782" t="s">
        <v>3326</v>
      </c>
      <c r="H782" t="s">
        <v>9756</v>
      </c>
      <c r="I782" t="s">
        <v>3327</v>
      </c>
      <c r="J782" t="s">
        <v>10020</v>
      </c>
      <c r="K782" t="s">
        <v>32</v>
      </c>
      <c r="L782" t="s">
        <v>32</v>
      </c>
      <c r="M782" t="s">
        <v>43</v>
      </c>
      <c r="N782" t="s">
        <v>63</v>
      </c>
      <c r="O782" t="s">
        <v>9727</v>
      </c>
      <c r="P782" t="s">
        <v>197</v>
      </c>
      <c r="Q782" t="s">
        <v>137</v>
      </c>
      <c r="R782" t="s">
        <v>3610</v>
      </c>
      <c r="S782" s="1" t="s">
        <v>11936</v>
      </c>
      <c r="T782" t="s">
        <v>66</v>
      </c>
      <c r="U782" t="s">
        <v>890</v>
      </c>
      <c r="V782" t="s">
        <v>50</v>
      </c>
      <c r="W782" t="s">
        <v>3611</v>
      </c>
      <c r="X782" s="145">
        <v>31978</v>
      </c>
      <c r="Y782" t="s">
        <v>3612</v>
      </c>
      <c r="Z782" s="145">
        <v>43160</v>
      </c>
      <c r="AA782" s="145">
        <v>43465</v>
      </c>
      <c r="AB782" t="s">
        <v>2801</v>
      </c>
      <c r="AC782" t="s">
        <v>68</v>
      </c>
      <c r="AD782" t="s">
        <v>41</v>
      </c>
      <c r="AE782"/>
    </row>
    <row r="783" spans="1:31" ht="15" x14ac:dyDescent="0.25">
      <c r="A783" s="1" t="s">
        <v>10021</v>
      </c>
      <c r="B783" t="s">
        <v>28</v>
      </c>
      <c r="C783" t="s">
        <v>29</v>
      </c>
      <c r="D783" t="s">
        <v>30</v>
      </c>
      <c r="E783" t="s">
        <v>31</v>
      </c>
      <c r="F783" t="s">
        <v>3325</v>
      </c>
      <c r="G783" t="s">
        <v>3326</v>
      </c>
      <c r="H783" t="s">
        <v>9756</v>
      </c>
      <c r="I783" t="s">
        <v>3327</v>
      </c>
      <c r="J783" t="s">
        <v>10021</v>
      </c>
      <c r="K783" t="s">
        <v>32</v>
      </c>
      <c r="L783" t="s">
        <v>32</v>
      </c>
      <c r="M783" t="s">
        <v>43</v>
      </c>
      <c r="N783" t="s">
        <v>63</v>
      </c>
      <c r="O783" t="s">
        <v>9727</v>
      </c>
      <c r="P783" t="s">
        <v>757</v>
      </c>
      <c r="Q783" t="s">
        <v>399</v>
      </c>
      <c r="R783" t="s">
        <v>3795</v>
      </c>
      <c r="S783" s="1" t="s">
        <v>11937</v>
      </c>
      <c r="T783" t="s">
        <v>66</v>
      </c>
      <c r="U783" t="s">
        <v>9946</v>
      </c>
      <c r="V783" t="s">
        <v>50</v>
      </c>
      <c r="W783" t="s">
        <v>3796</v>
      </c>
      <c r="X783" s="145">
        <v>32571</v>
      </c>
      <c r="Y783" t="s">
        <v>3797</v>
      </c>
      <c r="Z783" s="145">
        <v>43160</v>
      </c>
      <c r="AA783" s="145">
        <v>43465</v>
      </c>
      <c r="AB783" t="s">
        <v>2801</v>
      </c>
      <c r="AC783" t="s">
        <v>68</v>
      </c>
      <c r="AD783" t="s">
        <v>41</v>
      </c>
      <c r="AE783"/>
    </row>
    <row r="784" spans="1:31" ht="15" x14ac:dyDescent="0.25">
      <c r="A784" s="1" t="s">
        <v>10022</v>
      </c>
      <c r="B784" t="s">
        <v>28</v>
      </c>
      <c r="C784" t="s">
        <v>29</v>
      </c>
      <c r="D784" t="s">
        <v>30</v>
      </c>
      <c r="E784" t="s">
        <v>31</v>
      </c>
      <c r="F784" t="s">
        <v>3325</v>
      </c>
      <c r="G784" t="s">
        <v>3326</v>
      </c>
      <c r="H784" t="s">
        <v>9756</v>
      </c>
      <c r="I784" t="s">
        <v>3327</v>
      </c>
      <c r="J784" t="s">
        <v>10022</v>
      </c>
      <c r="K784" t="s">
        <v>32</v>
      </c>
      <c r="L784" t="s">
        <v>32</v>
      </c>
      <c r="M784" t="s">
        <v>43</v>
      </c>
      <c r="N784" t="s">
        <v>63</v>
      </c>
      <c r="O784" t="s">
        <v>9727</v>
      </c>
      <c r="P784" t="s">
        <v>121</v>
      </c>
      <c r="Q784" t="s">
        <v>355</v>
      </c>
      <c r="R784" t="s">
        <v>10023</v>
      </c>
      <c r="S784" s="1" t="s">
        <v>11938</v>
      </c>
      <c r="T784" t="s">
        <v>66</v>
      </c>
      <c r="U784" t="s">
        <v>890</v>
      </c>
      <c r="V784" t="s">
        <v>50</v>
      </c>
      <c r="W784" t="s">
        <v>10024</v>
      </c>
      <c r="X784" s="145">
        <v>31671</v>
      </c>
      <c r="Y784" t="s">
        <v>10025</v>
      </c>
      <c r="Z784" s="145">
        <v>43160</v>
      </c>
      <c r="AA784" s="145">
        <v>43465</v>
      </c>
      <c r="AB784" t="s">
        <v>2801</v>
      </c>
      <c r="AC784" t="s">
        <v>68</v>
      </c>
      <c r="AD784" t="s">
        <v>41</v>
      </c>
      <c r="AE784"/>
    </row>
    <row r="785" spans="1:31" ht="15" x14ac:dyDescent="0.25">
      <c r="A785" s="1" t="s">
        <v>10026</v>
      </c>
      <c r="B785" t="s">
        <v>28</v>
      </c>
      <c r="C785" t="s">
        <v>29</v>
      </c>
      <c r="D785" t="s">
        <v>30</v>
      </c>
      <c r="E785" t="s">
        <v>31</v>
      </c>
      <c r="F785" t="s">
        <v>3325</v>
      </c>
      <c r="G785" t="s">
        <v>3326</v>
      </c>
      <c r="H785" t="s">
        <v>9756</v>
      </c>
      <c r="I785" t="s">
        <v>3327</v>
      </c>
      <c r="J785" t="s">
        <v>10026</v>
      </c>
      <c r="K785" t="s">
        <v>32</v>
      </c>
      <c r="L785" t="s">
        <v>32</v>
      </c>
      <c r="M785" t="s">
        <v>43</v>
      </c>
      <c r="N785" t="s">
        <v>63</v>
      </c>
      <c r="O785" t="s">
        <v>9727</v>
      </c>
      <c r="P785" t="s">
        <v>507</v>
      </c>
      <c r="Q785" t="s">
        <v>873</v>
      </c>
      <c r="R785" t="s">
        <v>657</v>
      </c>
      <c r="S785" s="1" t="s">
        <v>11845</v>
      </c>
      <c r="T785" t="s">
        <v>66</v>
      </c>
      <c r="U785" t="s">
        <v>811</v>
      </c>
      <c r="V785" t="s">
        <v>50</v>
      </c>
      <c r="W785" t="s">
        <v>3597</v>
      </c>
      <c r="X785" s="145">
        <v>31927</v>
      </c>
      <c r="Y785" t="s">
        <v>3598</v>
      </c>
      <c r="Z785" s="145">
        <v>43160</v>
      </c>
      <c r="AA785" s="145">
        <v>43465</v>
      </c>
      <c r="AB785" t="s">
        <v>2801</v>
      </c>
      <c r="AC785" t="s">
        <v>68</v>
      </c>
      <c r="AD785" t="s">
        <v>41</v>
      </c>
      <c r="AE785"/>
    </row>
    <row r="786" spans="1:31" ht="15" x14ac:dyDescent="0.25">
      <c r="A786" s="1" t="s">
        <v>10027</v>
      </c>
      <c r="B786" t="s">
        <v>28</v>
      </c>
      <c r="C786" t="s">
        <v>29</v>
      </c>
      <c r="D786" t="s">
        <v>30</v>
      </c>
      <c r="E786" t="s">
        <v>31</v>
      </c>
      <c r="F786" t="s">
        <v>3325</v>
      </c>
      <c r="G786" t="s">
        <v>3326</v>
      </c>
      <c r="H786" t="s">
        <v>9756</v>
      </c>
      <c r="I786" t="s">
        <v>3327</v>
      </c>
      <c r="J786" t="s">
        <v>10027</v>
      </c>
      <c r="K786" t="s">
        <v>32</v>
      </c>
      <c r="L786" t="s">
        <v>32</v>
      </c>
      <c r="M786" t="s">
        <v>43</v>
      </c>
      <c r="N786" t="s">
        <v>63</v>
      </c>
      <c r="O786" t="s">
        <v>9727</v>
      </c>
      <c r="P786" t="s">
        <v>3590</v>
      </c>
      <c r="Q786" t="s">
        <v>428</v>
      </c>
      <c r="R786" t="s">
        <v>3591</v>
      </c>
      <c r="S786" s="1" t="s">
        <v>11910</v>
      </c>
      <c r="T786" t="s">
        <v>66</v>
      </c>
      <c r="U786" t="s">
        <v>811</v>
      </c>
      <c r="V786" t="s">
        <v>50</v>
      </c>
      <c r="W786" t="s">
        <v>3592</v>
      </c>
      <c r="X786" s="145">
        <v>29567</v>
      </c>
      <c r="Y786" t="s">
        <v>3593</v>
      </c>
      <c r="Z786" s="145">
        <v>43160</v>
      </c>
      <c r="AA786" s="145">
        <v>43465</v>
      </c>
      <c r="AB786" t="s">
        <v>2801</v>
      </c>
      <c r="AC786" t="s">
        <v>68</v>
      </c>
      <c r="AD786" t="s">
        <v>41</v>
      </c>
      <c r="AE786"/>
    </row>
    <row r="787" spans="1:31" ht="15" x14ac:dyDescent="0.25">
      <c r="A787" s="1" t="s">
        <v>10028</v>
      </c>
      <c r="B787" t="s">
        <v>28</v>
      </c>
      <c r="C787" t="s">
        <v>29</v>
      </c>
      <c r="D787" t="s">
        <v>30</v>
      </c>
      <c r="E787" t="s">
        <v>31</v>
      </c>
      <c r="F787" t="s">
        <v>3325</v>
      </c>
      <c r="G787" t="s">
        <v>3326</v>
      </c>
      <c r="H787" t="s">
        <v>9756</v>
      </c>
      <c r="I787" t="s">
        <v>3327</v>
      </c>
      <c r="J787" t="s">
        <v>10028</v>
      </c>
      <c r="K787" t="s">
        <v>32</v>
      </c>
      <c r="L787" t="s">
        <v>32</v>
      </c>
      <c r="M787" t="s">
        <v>43</v>
      </c>
      <c r="N787" t="s">
        <v>63</v>
      </c>
      <c r="O787" t="s">
        <v>9727</v>
      </c>
      <c r="P787" t="s">
        <v>127</v>
      </c>
      <c r="Q787" t="s">
        <v>859</v>
      </c>
      <c r="R787" t="s">
        <v>629</v>
      </c>
      <c r="S787" s="1" t="s">
        <v>11939</v>
      </c>
      <c r="T787" t="s">
        <v>66</v>
      </c>
      <c r="U787" t="s">
        <v>9946</v>
      </c>
      <c r="V787" t="s">
        <v>50</v>
      </c>
      <c r="W787" t="s">
        <v>10029</v>
      </c>
      <c r="X787" s="145">
        <v>28661</v>
      </c>
      <c r="Y787" t="s">
        <v>10030</v>
      </c>
      <c r="Z787" s="145">
        <v>43160</v>
      </c>
      <c r="AA787" s="145">
        <v>43465</v>
      </c>
      <c r="AB787" t="s">
        <v>2801</v>
      </c>
      <c r="AC787" t="s">
        <v>68</v>
      </c>
      <c r="AD787" t="s">
        <v>41</v>
      </c>
      <c r="AE787"/>
    </row>
    <row r="788" spans="1:31" ht="15" x14ac:dyDescent="0.25">
      <c r="A788" s="1" t="s">
        <v>10031</v>
      </c>
      <c r="B788" t="s">
        <v>28</v>
      </c>
      <c r="C788" t="s">
        <v>29</v>
      </c>
      <c r="D788" t="s">
        <v>30</v>
      </c>
      <c r="E788" t="s">
        <v>31</v>
      </c>
      <c r="F788" t="s">
        <v>3325</v>
      </c>
      <c r="G788" t="s">
        <v>3326</v>
      </c>
      <c r="H788" t="s">
        <v>9756</v>
      </c>
      <c r="I788" t="s">
        <v>3327</v>
      </c>
      <c r="J788" t="s">
        <v>10031</v>
      </c>
      <c r="K788" t="s">
        <v>32</v>
      </c>
      <c r="L788" t="s">
        <v>32</v>
      </c>
      <c r="M788" t="s">
        <v>43</v>
      </c>
      <c r="N788" t="s">
        <v>63</v>
      </c>
      <c r="O788" t="s">
        <v>9727</v>
      </c>
      <c r="P788" t="s">
        <v>137</v>
      </c>
      <c r="Q788" t="s">
        <v>301</v>
      </c>
      <c r="R788" t="s">
        <v>1138</v>
      </c>
      <c r="S788" s="1" t="s">
        <v>11940</v>
      </c>
      <c r="T788" t="s">
        <v>66</v>
      </c>
      <c r="U788" t="s">
        <v>890</v>
      </c>
      <c r="V788" t="s">
        <v>50</v>
      </c>
      <c r="W788" t="s">
        <v>1139</v>
      </c>
      <c r="X788" s="145">
        <v>29010</v>
      </c>
      <c r="Y788" t="s">
        <v>1140</v>
      </c>
      <c r="Z788" s="145">
        <v>43160</v>
      </c>
      <c r="AA788" s="145">
        <v>43465</v>
      </c>
      <c r="AB788" t="s">
        <v>2801</v>
      </c>
      <c r="AC788" t="s">
        <v>68</v>
      </c>
      <c r="AD788" t="s">
        <v>41</v>
      </c>
      <c r="AE788"/>
    </row>
    <row r="789" spans="1:31" ht="15" x14ac:dyDescent="0.25">
      <c r="A789" s="1" t="s">
        <v>10032</v>
      </c>
      <c r="B789" t="s">
        <v>28</v>
      </c>
      <c r="C789" t="s">
        <v>29</v>
      </c>
      <c r="D789" t="s">
        <v>30</v>
      </c>
      <c r="E789" t="s">
        <v>31</v>
      </c>
      <c r="F789" t="s">
        <v>3325</v>
      </c>
      <c r="G789" t="s">
        <v>3326</v>
      </c>
      <c r="H789" t="s">
        <v>9756</v>
      </c>
      <c r="I789" t="s">
        <v>3327</v>
      </c>
      <c r="J789" t="s">
        <v>10032</v>
      </c>
      <c r="K789" t="s">
        <v>32</v>
      </c>
      <c r="L789" t="s">
        <v>32</v>
      </c>
      <c r="M789" t="s">
        <v>43</v>
      </c>
      <c r="N789" t="s">
        <v>63</v>
      </c>
      <c r="O789" t="s">
        <v>9727</v>
      </c>
      <c r="P789" t="s">
        <v>614</v>
      </c>
      <c r="Q789" t="s">
        <v>197</v>
      </c>
      <c r="R789" t="s">
        <v>3584</v>
      </c>
      <c r="S789" s="1" t="s">
        <v>11941</v>
      </c>
      <c r="T789" t="s">
        <v>66</v>
      </c>
      <c r="U789" t="s">
        <v>9946</v>
      </c>
      <c r="V789" t="s">
        <v>50</v>
      </c>
      <c r="W789" t="s">
        <v>3585</v>
      </c>
      <c r="X789" s="145">
        <v>31889</v>
      </c>
      <c r="Y789" t="s">
        <v>3586</v>
      </c>
      <c r="Z789" s="145">
        <v>43160</v>
      </c>
      <c r="AA789" s="145">
        <v>43465</v>
      </c>
      <c r="AB789" t="s">
        <v>2801</v>
      </c>
      <c r="AC789" t="s">
        <v>68</v>
      </c>
      <c r="AD789" t="s">
        <v>41</v>
      </c>
      <c r="AE789"/>
    </row>
    <row r="790" spans="1:31" ht="15" x14ac:dyDescent="0.25">
      <c r="A790" s="1" t="s">
        <v>10033</v>
      </c>
      <c r="B790" t="s">
        <v>28</v>
      </c>
      <c r="C790" t="s">
        <v>29</v>
      </c>
      <c r="D790" t="s">
        <v>30</v>
      </c>
      <c r="E790" t="s">
        <v>31</v>
      </c>
      <c r="F790" t="s">
        <v>3325</v>
      </c>
      <c r="G790" t="s">
        <v>3326</v>
      </c>
      <c r="H790" t="s">
        <v>9756</v>
      </c>
      <c r="I790" t="s">
        <v>3327</v>
      </c>
      <c r="J790" t="s">
        <v>10033</v>
      </c>
      <c r="K790" t="s">
        <v>32</v>
      </c>
      <c r="L790" t="s">
        <v>32</v>
      </c>
      <c r="M790" t="s">
        <v>43</v>
      </c>
      <c r="N790" t="s">
        <v>63</v>
      </c>
      <c r="O790" t="s">
        <v>9727</v>
      </c>
      <c r="P790" t="s">
        <v>10000</v>
      </c>
      <c r="Q790" t="s">
        <v>163</v>
      </c>
      <c r="R790" t="s">
        <v>10001</v>
      </c>
      <c r="S790" s="1" t="s">
        <v>11942</v>
      </c>
      <c r="T790" t="s">
        <v>66</v>
      </c>
      <c r="U790" t="s">
        <v>744</v>
      </c>
      <c r="V790" t="s">
        <v>50</v>
      </c>
      <c r="W790" t="s">
        <v>10002</v>
      </c>
      <c r="X790" s="145">
        <v>30735</v>
      </c>
      <c r="Y790" t="s">
        <v>10003</v>
      </c>
      <c r="Z790" s="145">
        <v>43160</v>
      </c>
      <c r="AA790" s="145">
        <v>43465</v>
      </c>
      <c r="AB790" t="s">
        <v>2801</v>
      </c>
      <c r="AC790" t="s">
        <v>68</v>
      </c>
      <c r="AD790" t="s">
        <v>41</v>
      </c>
      <c r="AE790"/>
    </row>
    <row r="791" spans="1:31" ht="15" x14ac:dyDescent="0.25">
      <c r="A791" s="1" t="s">
        <v>10034</v>
      </c>
      <c r="B791" t="s">
        <v>28</v>
      </c>
      <c r="C791" t="s">
        <v>29</v>
      </c>
      <c r="D791" t="s">
        <v>30</v>
      </c>
      <c r="E791" t="s">
        <v>31</v>
      </c>
      <c r="F791" t="s">
        <v>3325</v>
      </c>
      <c r="G791" t="s">
        <v>3326</v>
      </c>
      <c r="H791" t="s">
        <v>9756</v>
      </c>
      <c r="I791" t="s">
        <v>3327</v>
      </c>
      <c r="J791" t="s">
        <v>10034</v>
      </c>
      <c r="K791" t="s">
        <v>32</v>
      </c>
      <c r="L791" t="s">
        <v>32</v>
      </c>
      <c r="M791" t="s">
        <v>43</v>
      </c>
      <c r="N791" t="s">
        <v>63</v>
      </c>
      <c r="O791" t="s">
        <v>9727</v>
      </c>
      <c r="P791" t="s">
        <v>553</v>
      </c>
      <c r="Q791" t="s">
        <v>163</v>
      </c>
      <c r="R791" t="s">
        <v>10035</v>
      </c>
      <c r="S791" s="1" t="s">
        <v>11943</v>
      </c>
      <c r="T791" t="s">
        <v>66</v>
      </c>
      <c r="U791" t="s">
        <v>9946</v>
      </c>
      <c r="V791" t="s">
        <v>50</v>
      </c>
      <c r="W791" t="s">
        <v>10036</v>
      </c>
      <c r="X791" s="145">
        <v>30456</v>
      </c>
      <c r="Y791" t="s">
        <v>10037</v>
      </c>
      <c r="Z791" s="145">
        <v>43160</v>
      </c>
      <c r="AA791" s="145">
        <v>43465</v>
      </c>
      <c r="AB791" t="s">
        <v>2801</v>
      </c>
      <c r="AC791" t="s">
        <v>68</v>
      </c>
      <c r="AD791" t="s">
        <v>41</v>
      </c>
      <c r="AE791"/>
    </row>
    <row r="792" spans="1:31" ht="15" x14ac:dyDescent="0.25">
      <c r="A792" s="1" t="s">
        <v>10038</v>
      </c>
      <c r="B792" t="s">
        <v>28</v>
      </c>
      <c r="C792" t="s">
        <v>29</v>
      </c>
      <c r="D792" t="s">
        <v>30</v>
      </c>
      <c r="E792" t="s">
        <v>31</v>
      </c>
      <c r="F792" t="s">
        <v>3325</v>
      </c>
      <c r="G792" t="s">
        <v>3326</v>
      </c>
      <c r="H792" t="s">
        <v>9756</v>
      </c>
      <c r="I792" t="s">
        <v>3327</v>
      </c>
      <c r="J792" t="s">
        <v>10038</v>
      </c>
      <c r="K792" t="s">
        <v>32</v>
      </c>
      <c r="L792" t="s">
        <v>32</v>
      </c>
      <c r="M792" t="s">
        <v>43</v>
      </c>
      <c r="N792" t="s">
        <v>63</v>
      </c>
      <c r="O792" t="s">
        <v>9727</v>
      </c>
      <c r="P792" t="s">
        <v>78</v>
      </c>
      <c r="Q792" t="s">
        <v>294</v>
      </c>
      <c r="R792" t="s">
        <v>7806</v>
      </c>
      <c r="S792" s="1" t="s">
        <v>11944</v>
      </c>
      <c r="T792" t="s">
        <v>66</v>
      </c>
      <c r="U792" t="s">
        <v>890</v>
      </c>
      <c r="V792" t="s">
        <v>50</v>
      </c>
      <c r="W792" t="s">
        <v>7807</v>
      </c>
      <c r="X792" s="145">
        <v>32211</v>
      </c>
      <c r="Y792" t="s">
        <v>7808</v>
      </c>
      <c r="Z792" s="145">
        <v>43160</v>
      </c>
      <c r="AA792" s="145">
        <v>43465</v>
      </c>
      <c r="AB792" t="s">
        <v>2801</v>
      </c>
      <c r="AC792" t="s">
        <v>68</v>
      </c>
      <c r="AD792" t="s">
        <v>41</v>
      </c>
      <c r="AE792"/>
    </row>
    <row r="793" spans="1:31" ht="15" x14ac:dyDescent="0.25">
      <c r="A793" s="1" t="s">
        <v>10039</v>
      </c>
      <c r="B793" t="s">
        <v>28</v>
      </c>
      <c r="C793" t="s">
        <v>29</v>
      </c>
      <c r="D793" t="s">
        <v>30</v>
      </c>
      <c r="E793" t="s">
        <v>31</v>
      </c>
      <c r="F793" t="s">
        <v>3325</v>
      </c>
      <c r="G793" t="s">
        <v>3326</v>
      </c>
      <c r="H793" t="s">
        <v>9756</v>
      </c>
      <c r="I793" t="s">
        <v>3327</v>
      </c>
      <c r="J793" t="s">
        <v>10039</v>
      </c>
      <c r="K793" t="s">
        <v>32</v>
      </c>
      <c r="L793" t="s">
        <v>32</v>
      </c>
      <c r="M793" t="s">
        <v>43</v>
      </c>
      <c r="N793" t="s">
        <v>63</v>
      </c>
      <c r="O793" t="s">
        <v>9727</v>
      </c>
      <c r="P793" t="s">
        <v>110</v>
      </c>
      <c r="Q793" t="s">
        <v>110</v>
      </c>
      <c r="R793" t="s">
        <v>10040</v>
      </c>
      <c r="S793" s="1" t="s">
        <v>11945</v>
      </c>
      <c r="T793" t="s">
        <v>66</v>
      </c>
      <c r="U793" t="s">
        <v>890</v>
      </c>
      <c r="V793" t="s">
        <v>50</v>
      </c>
      <c r="W793" t="s">
        <v>10041</v>
      </c>
      <c r="X793" s="145">
        <v>27422</v>
      </c>
      <c r="Y793" t="s">
        <v>10042</v>
      </c>
      <c r="Z793" s="145">
        <v>43160</v>
      </c>
      <c r="AA793" s="145">
        <v>43465</v>
      </c>
      <c r="AB793" t="s">
        <v>2801</v>
      </c>
      <c r="AC793" t="s">
        <v>68</v>
      </c>
      <c r="AD793" t="s">
        <v>41</v>
      </c>
      <c r="AE793"/>
    </row>
    <row r="794" spans="1:31" ht="15" x14ac:dyDescent="0.25">
      <c r="A794" s="1" t="s">
        <v>10043</v>
      </c>
      <c r="B794" t="s">
        <v>28</v>
      </c>
      <c r="C794" t="s">
        <v>29</v>
      </c>
      <c r="D794" t="s">
        <v>30</v>
      </c>
      <c r="E794" t="s">
        <v>31</v>
      </c>
      <c r="F794" t="s">
        <v>3325</v>
      </c>
      <c r="G794" t="s">
        <v>3326</v>
      </c>
      <c r="H794" t="s">
        <v>9756</v>
      </c>
      <c r="I794" t="s">
        <v>3327</v>
      </c>
      <c r="J794" t="s">
        <v>10043</v>
      </c>
      <c r="K794" t="s">
        <v>32</v>
      </c>
      <c r="L794" t="s">
        <v>32</v>
      </c>
      <c r="M794" t="s">
        <v>43</v>
      </c>
      <c r="N794" t="s">
        <v>63</v>
      </c>
      <c r="O794" t="s">
        <v>9727</v>
      </c>
      <c r="P794" t="s">
        <v>394</v>
      </c>
      <c r="Q794" t="s">
        <v>778</v>
      </c>
      <c r="R794" t="s">
        <v>10044</v>
      </c>
      <c r="S794" s="1" t="s">
        <v>11946</v>
      </c>
      <c r="T794" t="s">
        <v>66</v>
      </c>
      <c r="U794" t="s">
        <v>3599</v>
      </c>
      <c r="V794" t="s">
        <v>50</v>
      </c>
      <c r="W794" t="s">
        <v>10045</v>
      </c>
      <c r="X794" s="145">
        <v>25413</v>
      </c>
      <c r="Y794" t="s">
        <v>10046</v>
      </c>
      <c r="Z794" s="145">
        <v>43160</v>
      </c>
      <c r="AA794" s="145">
        <v>43465</v>
      </c>
      <c r="AB794" t="s">
        <v>2801</v>
      </c>
      <c r="AC794" t="s">
        <v>68</v>
      </c>
      <c r="AD794" t="s">
        <v>41</v>
      </c>
      <c r="AE794"/>
    </row>
    <row r="795" spans="1:31" ht="15" x14ac:dyDescent="0.25">
      <c r="A795" s="1" t="s">
        <v>10047</v>
      </c>
      <c r="B795" t="s">
        <v>28</v>
      </c>
      <c r="C795" t="s">
        <v>29</v>
      </c>
      <c r="D795" t="s">
        <v>30</v>
      </c>
      <c r="E795" t="s">
        <v>31</v>
      </c>
      <c r="F795" t="s">
        <v>3325</v>
      </c>
      <c r="G795" t="s">
        <v>3326</v>
      </c>
      <c r="H795" t="s">
        <v>9756</v>
      </c>
      <c r="I795" t="s">
        <v>3327</v>
      </c>
      <c r="J795" t="s">
        <v>10047</v>
      </c>
      <c r="K795" t="s">
        <v>32</v>
      </c>
      <c r="L795" t="s">
        <v>32</v>
      </c>
      <c r="M795" t="s">
        <v>43</v>
      </c>
      <c r="N795" t="s">
        <v>63</v>
      </c>
      <c r="O795" t="s">
        <v>9727</v>
      </c>
      <c r="P795" t="s">
        <v>918</v>
      </c>
      <c r="Q795" t="s">
        <v>173</v>
      </c>
      <c r="R795" t="s">
        <v>2204</v>
      </c>
      <c r="S795" s="1" t="s">
        <v>11947</v>
      </c>
      <c r="T795" t="s">
        <v>66</v>
      </c>
      <c r="U795" t="s">
        <v>6701</v>
      </c>
      <c r="V795" t="s">
        <v>50</v>
      </c>
      <c r="W795" t="s">
        <v>2205</v>
      </c>
      <c r="X795" s="145">
        <v>26918</v>
      </c>
      <c r="Y795" t="s">
        <v>2206</v>
      </c>
      <c r="Z795" s="145">
        <v>43259</v>
      </c>
      <c r="AA795" s="145">
        <v>43465</v>
      </c>
      <c r="AB795" t="s">
        <v>2801</v>
      </c>
      <c r="AC795" t="s">
        <v>68</v>
      </c>
      <c r="AD795" t="s">
        <v>41</v>
      </c>
      <c r="AE795"/>
    </row>
    <row r="796" spans="1:31" ht="15" x14ac:dyDescent="0.25">
      <c r="A796" s="1" t="s">
        <v>10048</v>
      </c>
      <c r="B796" t="s">
        <v>28</v>
      </c>
      <c r="C796" t="s">
        <v>29</v>
      </c>
      <c r="D796" t="s">
        <v>30</v>
      </c>
      <c r="E796" t="s">
        <v>31</v>
      </c>
      <c r="F796" t="s">
        <v>3325</v>
      </c>
      <c r="G796" t="s">
        <v>3326</v>
      </c>
      <c r="H796" t="s">
        <v>9756</v>
      </c>
      <c r="I796" t="s">
        <v>3327</v>
      </c>
      <c r="J796" t="s">
        <v>10048</v>
      </c>
      <c r="K796" t="s">
        <v>32</v>
      </c>
      <c r="L796" t="s">
        <v>32</v>
      </c>
      <c r="M796" t="s">
        <v>43</v>
      </c>
      <c r="N796" t="s">
        <v>63</v>
      </c>
      <c r="O796" t="s">
        <v>9727</v>
      </c>
      <c r="P796" t="s">
        <v>426</v>
      </c>
      <c r="Q796" t="s">
        <v>36</v>
      </c>
      <c r="R796" t="s">
        <v>4951</v>
      </c>
      <c r="S796" s="1" t="s">
        <v>11891</v>
      </c>
      <c r="T796" t="s">
        <v>66</v>
      </c>
      <c r="U796" t="s">
        <v>811</v>
      </c>
      <c r="V796" t="s">
        <v>50</v>
      </c>
      <c r="W796" t="s">
        <v>4952</v>
      </c>
      <c r="X796" s="145">
        <v>30025</v>
      </c>
      <c r="Y796" t="s">
        <v>4953</v>
      </c>
      <c r="Z796" s="145">
        <v>43160</v>
      </c>
      <c r="AA796" s="145">
        <v>43465</v>
      </c>
      <c r="AB796" t="s">
        <v>2801</v>
      </c>
      <c r="AC796" t="s">
        <v>68</v>
      </c>
      <c r="AD796" t="s">
        <v>41</v>
      </c>
      <c r="AE796"/>
    </row>
    <row r="797" spans="1:31" ht="15" x14ac:dyDescent="0.25">
      <c r="A797" s="1" t="s">
        <v>3614</v>
      </c>
      <c r="B797" t="s">
        <v>28</v>
      </c>
      <c r="C797" t="s">
        <v>29</v>
      </c>
      <c r="D797" t="s">
        <v>30</v>
      </c>
      <c r="E797" t="s">
        <v>31</v>
      </c>
      <c r="F797" t="s">
        <v>3325</v>
      </c>
      <c r="G797" t="s">
        <v>3326</v>
      </c>
      <c r="H797" t="s">
        <v>9756</v>
      </c>
      <c r="I797" t="s">
        <v>3327</v>
      </c>
      <c r="J797" t="s">
        <v>3614</v>
      </c>
      <c r="K797" t="s">
        <v>32</v>
      </c>
      <c r="L797" t="s">
        <v>80</v>
      </c>
      <c r="M797" t="s">
        <v>80</v>
      </c>
      <c r="N797" t="s">
        <v>44</v>
      </c>
      <c r="O797" t="s">
        <v>3615</v>
      </c>
      <c r="P797" t="s">
        <v>110</v>
      </c>
      <c r="Q797" t="s">
        <v>7657</v>
      </c>
      <c r="R797" t="s">
        <v>7658</v>
      </c>
      <c r="S797" s="1" t="s">
        <v>11948</v>
      </c>
      <c r="T797" t="s">
        <v>42</v>
      </c>
      <c r="U797" t="s">
        <v>49</v>
      </c>
      <c r="V797" t="s">
        <v>50</v>
      </c>
      <c r="W797" t="s">
        <v>7659</v>
      </c>
      <c r="X797" s="145">
        <v>27725</v>
      </c>
      <c r="Y797" t="s">
        <v>7660</v>
      </c>
      <c r="Z797"/>
      <c r="AA797"/>
      <c r="AB797" t="s">
        <v>39</v>
      </c>
      <c r="AC797" t="s">
        <v>83</v>
      </c>
      <c r="AD797" t="s">
        <v>41</v>
      </c>
      <c r="AE797"/>
    </row>
    <row r="798" spans="1:31" ht="15" x14ac:dyDescent="0.25">
      <c r="A798" s="1" t="s">
        <v>3618</v>
      </c>
      <c r="B798" t="s">
        <v>28</v>
      </c>
      <c r="C798" t="s">
        <v>29</v>
      </c>
      <c r="D798" t="s">
        <v>30</v>
      </c>
      <c r="E798" t="s">
        <v>31</v>
      </c>
      <c r="F798" t="s">
        <v>3325</v>
      </c>
      <c r="G798" t="s">
        <v>3326</v>
      </c>
      <c r="H798" t="s">
        <v>9756</v>
      </c>
      <c r="I798" t="s">
        <v>3327</v>
      </c>
      <c r="J798" t="s">
        <v>3618</v>
      </c>
      <c r="K798" t="s">
        <v>32</v>
      </c>
      <c r="L798" t="s">
        <v>80</v>
      </c>
      <c r="M798" t="s">
        <v>80</v>
      </c>
      <c r="N798" t="s">
        <v>44</v>
      </c>
      <c r="O798" t="s">
        <v>54</v>
      </c>
      <c r="P798" t="s">
        <v>898</v>
      </c>
      <c r="Q798" t="s">
        <v>201</v>
      </c>
      <c r="R798" t="s">
        <v>3619</v>
      </c>
      <c r="S798" s="1" t="s">
        <v>11949</v>
      </c>
      <c r="T798" t="s">
        <v>42</v>
      </c>
      <c r="U798" t="s">
        <v>49</v>
      </c>
      <c r="V798" t="s">
        <v>50</v>
      </c>
      <c r="W798" t="s">
        <v>3620</v>
      </c>
      <c r="X798" s="145">
        <v>19946</v>
      </c>
      <c r="Y798" t="s">
        <v>3621</v>
      </c>
      <c r="Z798"/>
      <c r="AA798"/>
      <c r="AB798" t="s">
        <v>39</v>
      </c>
      <c r="AC798" t="s">
        <v>83</v>
      </c>
      <c r="AD798" t="s">
        <v>41</v>
      </c>
      <c r="AE798"/>
    </row>
    <row r="799" spans="1:31" ht="15" x14ac:dyDescent="0.25">
      <c r="A799" s="1" t="s">
        <v>3622</v>
      </c>
      <c r="B799" t="s">
        <v>28</v>
      </c>
      <c r="C799" t="s">
        <v>29</v>
      </c>
      <c r="D799" t="s">
        <v>30</v>
      </c>
      <c r="E799" t="s">
        <v>31</v>
      </c>
      <c r="F799" t="s">
        <v>3325</v>
      </c>
      <c r="G799" t="s">
        <v>3326</v>
      </c>
      <c r="H799" t="s">
        <v>9756</v>
      </c>
      <c r="I799" t="s">
        <v>3327</v>
      </c>
      <c r="J799" t="s">
        <v>3622</v>
      </c>
      <c r="K799" t="s">
        <v>32</v>
      </c>
      <c r="L799" t="s">
        <v>80</v>
      </c>
      <c r="M799" t="s">
        <v>80</v>
      </c>
      <c r="N799" t="s">
        <v>63</v>
      </c>
      <c r="O799" t="s">
        <v>10049</v>
      </c>
      <c r="P799" t="s">
        <v>908</v>
      </c>
      <c r="Q799" t="s">
        <v>197</v>
      </c>
      <c r="R799" t="s">
        <v>930</v>
      </c>
      <c r="S799" s="1" t="s">
        <v>11950</v>
      </c>
      <c r="T799" t="s">
        <v>42</v>
      </c>
      <c r="U799" t="s">
        <v>49</v>
      </c>
      <c r="V799" t="s">
        <v>50</v>
      </c>
      <c r="W799" t="s">
        <v>3616</v>
      </c>
      <c r="X799" s="145">
        <v>26943</v>
      </c>
      <c r="Y799" t="s">
        <v>3617</v>
      </c>
      <c r="Z799" s="145">
        <v>43160</v>
      </c>
      <c r="AA799" s="145">
        <v>43465</v>
      </c>
      <c r="AB799" t="s">
        <v>39</v>
      </c>
      <c r="AC799" t="s">
        <v>83</v>
      </c>
      <c r="AD799" t="s">
        <v>41</v>
      </c>
      <c r="AE799"/>
    </row>
    <row r="800" spans="1:31" ht="15" x14ac:dyDescent="0.25">
      <c r="A800" s="1" t="s">
        <v>3623</v>
      </c>
      <c r="B800" t="s">
        <v>28</v>
      </c>
      <c r="C800" t="s">
        <v>29</v>
      </c>
      <c r="D800" t="s">
        <v>30</v>
      </c>
      <c r="E800" t="s">
        <v>31</v>
      </c>
      <c r="F800" t="s">
        <v>3325</v>
      </c>
      <c r="G800" t="s">
        <v>3326</v>
      </c>
      <c r="H800" t="s">
        <v>9756</v>
      </c>
      <c r="I800" t="s">
        <v>3327</v>
      </c>
      <c r="J800" t="s">
        <v>3623</v>
      </c>
      <c r="K800" t="s">
        <v>32</v>
      </c>
      <c r="L800" t="s">
        <v>80</v>
      </c>
      <c r="M800" t="s">
        <v>80</v>
      </c>
      <c r="N800" t="s">
        <v>44</v>
      </c>
      <c r="O800" t="s">
        <v>54</v>
      </c>
      <c r="P800" t="s">
        <v>679</v>
      </c>
      <c r="Q800" t="s">
        <v>679</v>
      </c>
      <c r="R800" t="s">
        <v>10050</v>
      </c>
      <c r="S800" s="1" t="s">
        <v>11951</v>
      </c>
      <c r="T800" t="s">
        <v>42</v>
      </c>
      <c r="U800" t="s">
        <v>49</v>
      </c>
      <c r="V800" t="s">
        <v>50</v>
      </c>
      <c r="W800" t="s">
        <v>3624</v>
      </c>
      <c r="X800" s="145">
        <v>22903</v>
      </c>
      <c r="Y800" t="s">
        <v>3625</v>
      </c>
      <c r="Z800"/>
      <c r="AA800"/>
      <c r="AB800" t="s">
        <v>39</v>
      </c>
      <c r="AC800" t="s">
        <v>83</v>
      </c>
      <c r="AD800" t="s">
        <v>41</v>
      </c>
      <c r="AE800"/>
    </row>
    <row r="801" spans="1:31" ht="15" x14ac:dyDescent="0.25">
      <c r="A801" s="1" t="s">
        <v>3626</v>
      </c>
      <c r="B801" t="s">
        <v>28</v>
      </c>
      <c r="C801" t="s">
        <v>29</v>
      </c>
      <c r="D801" t="s">
        <v>30</v>
      </c>
      <c r="E801" t="s">
        <v>31</v>
      </c>
      <c r="F801" t="s">
        <v>3325</v>
      </c>
      <c r="G801" t="s">
        <v>3326</v>
      </c>
      <c r="H801" t="s">
        <v>9756</v>
      </c>
      <c r="I801" t="s">
        <v>3327</v>
      </c>
      <c r="J801" t="s">
        <v>3626</v>
      </c>
      <c r="K801" t="s">
        <v>32</v>
      </c>
      <c r="L801" t="s">
        <v>80</v>
      </c>
      <c r="M801" t="s">
        <v>80</v>
      </c>
      <c r="N801" t="s">
        <v>44</v>
      </c>
      <c r="O801" t="s">
        <v>54</v>
      </c>
      <c r="P801" t="s">
        <v>246</v>
      </c>
      <c r="Q801" t="s">
        <v>335</v>
      </c>
      <c r="R801" t="s">
        <v>3627</v>
      </c>
      <c r="S801" s="1" t="s">
        <v>11952</v>
      </c>
      <c r="T801" t="s">
        <v>42</v>
      </c>
      <c r="U801" t="s">
        <v>49</v>
      </c>
      <c r="V801" t="s">
        <v>50</v>
      </c>
      <c r="W801" t="s">
        <v>3628</v>
      </c>
      <c r="X801" s="145">
        <v>21105</v>
      </c>
      <c r="Y801" t="s">
        <v>3629</v>
      </c>
      <c r="Z801"/>
      <c r="AA801"/>
      <c r="AB801" t="s">
        <v>39</v>
      </c>
      <c r="AC801" t="s">
        <v>83</v>
      </c>
      <c r="AD801" t="s">
        <v>41</v>
      </c>
      <c r="AE801"/>
    </row>
    <row r="802" spans="1:31" ht="15" x14ac:dyDescent="0.25">
      <c r="A802" s="1" t="s">
        <v>3630</v>
      </c>
      <c r="B802" t="s">
        <v>28</v>
      </c>
      <c r="C802" t="s">
        <v>29</v>
      </c>
      <c r="D802" t="s">
        <v>30</v>
      </c>
      <c r="E802" t="s">
        <v>31</v>
      </c>
      <c r="F802" t="s">
        <v>3325</v>
      </c>
      <c r="G802" t="s">
        <v>3326</v>
      </c>
      <c r="H802" t="s">
        <v>9756</v>
      </c>
      <c r="I802" t="s">
        <v>3327</v>
      </c>
      <c r="J802" t="s">
        <v>3630</v>
      </c>
      <c r="K802" t="s">
        <v>93</v>
      </c>
      <c r="L802" t="s">
        <v>755</v>
      </c>
      <c r="M802" t="s">
        <v>1551</v>
      </c>
      <c r="N802" t="s">
        <v>63</v>
      </c>
      <c r="O802" t="s">
        <v>3631</v>
      </c>
      <c r="P802" t="s">
        <v>367</v>
      </c>
      <c r="Q802" t="s">
        <v>628</v>
      </c>
      <c r="R802" t="s">
        <v>934</v>
      </c>
      <c r="S802" s="1" t="s">
        <v>11953</v>
      </c>
      <c r="T802" t="s">
        <v>792</v>
      </c>
      <c r="U802" t="s">
        <v>38</v>
      </c>
      <c r="V802" t="s">
        <v>50</v>
      </c>
      <c r="W802" t="s">
        <v>10051</v>
      </c>
      <c r="X802" s="145">
        <v>28075</v>
      </c>
      <c r="Y802" t="s">
        <v>10052</v>
      </c>
      <c r="Z802" s="145">
        <v>43101</v>
      </c>
      <c r="AA802" s="145">
        <v>43465</v>
      </c>
      <c r="AB802" t="s">
        <v>39</v>
      </c>
      <c r="AC802" t="s">
        <v>98</v>
      </c>
      <c r="AD802" t="s">
        <v>41</v>
      </c>
      <c r="AE802"/>
    </row>
    <row r="803" spans="1:31" ht="15" x14ac:dyDescent="0.25">
      <c r="A803" s="1" t="s">
        <v>3632</v>
      </c>
      <c r="B803" t="s">
        <v>28</v>
      </c>
      <c r="C803" t="s">
        <v>29</v>
      </c>
      <c r="D803" t="s">
        <v>30</v>
      </c>
      <c r="E803" t="s">
        <v>31</v>
      </c>
      <c r="F803" t="s">
        <v>3325</v>
      </c>
      <c r="G803" t="s">
        <v>3326</v>
      </c>
      <c r="H803" t="s">
        <v>9756</v>
      </c>
      <c r="I803" t="s">
        <v>3327</v>
      </c>
      <c r="J803" t="s">
        <v>3632</v>
      </c>
      <c r="K803" t="s">
        <v>93</v>
      </c>
      <c r="L803" t="s">
        <v>745</v>
      </c>
      <c r="M803" t="s">
        <v>1715</v>
      </c>
      <c r="N803" t="s">
        <v>63</v>
      </c>
      <c r="O803" t="s">
        <v>3633</v>
      </c>
      <c r="P803" t="s">
        <v>280</v>
      </c>
      <c r="Q803" t="s">
        <v>109</v>
      </c>
      <c r="R803" t="s">
        <v>3634</v>
      </c>
      <c r="S803" s="1" t="s">
        <v>11954</v>
      </c>
      <c r="T803" t="s">
        <v>196</v>
      </c>
      <c r="U803" t="s">
        <v>38</v>
      </c>
      <c r="V803" t="s">
        <v>50</v>
      </c>
      <c r="W803" t="s">
        <v>3635</v>
      </c>
      <c r="X803" s="145">
        <v>30399</v>
      </c>
      <c r="Y803" t="s">
        <v>3636</v>
      </c>
      <c r="Z803" s="145">
        <v>43101</v>
      </c>
      <c r="AA803" s="145">
        <v>43465</v>
      </c>
      <c r="AB803" t="s">
        <v>39</v>
      </c>
      <c r="AC803" t="s">
        <v>98</v>
      </c>
      <c r="AD803" t="s">
        <v>41</v>
      </c>
      <c r="AE803"/>
    </row>
    <row r="804" spans="1:31" ht="15" x14ac:dyDescent="0.25">
      <c r="A804" s="1" t="s">
        <v>3637</v>
      </c>
      <c r="B804" t="s">
        <v>28</v>
      </c>
      <c r="C804" t="s">
        <v>29</v>
      </c>
      <c r="D804" t="s">
        <v>30</v>
      </c>
      <c r="E804" t="s">
        <v>31</v>
      </c>
      <c r="F804" t="s">
        <v>3325</v>
      </c>
      <c r="G804" t="s">
        <v>3326</v>
      </c>
      <c r="H804" t="s">
        <v>9756</v>
      </c>
      <c r="I804" t="s">
        <v>3327</v>
      </c>
      <c r="J804" t="s">
        <v>3637</v>
      </c>
      <c r="K804" t="s">
        <v>93</v>
      </c>
      <c r="L804" t="s">
        <v>745</v>
      </c>
      <c r="M804" t="s">
        <v>793</v>
      </c>
      <c r="N804" t="s">
        <v>44</v>
      </c>
      <c r="O804" t="s">
        <v>54</v>
      </c>
      <c r="P804" t="s">
        <v>162</v>
      </c>
      <c r="Q804" t="s">
        <v>553</v>
      </c>
      <c r="R804" t="s">
        <v>3638</v>
      </c>
      <c r="S804" s="1" t="s">
        <v>11955</v>
      </c>
      <c r="T804" t="s">
        <v>103</v>
      </c>
      <c r="U804" t="s">
        <v>38</v>
      </c>
      <c r="V804" t="s">
        <v>50</v>
      </c>
      <c r="W804" t="s">
        <v>3639</v>
      </c>
      <c r="X804" s="145">
        <v>20722</v>
      </c>
      <c r="Y804" t="s">
        <v>3640</v>
      </c>
      <c r="Z804"/>
      <c r="AA804"/>
      <c r="AB804" t="s">
        <v>39</v>
      </c>
      <c r="AC804" t="s">
        <v>98</v>
      </c>
      <c r="AD804" t="s">
        <v>41</v>
      </c>
      <c r="AE804"/>
    </row>
    <row r="805" spans="1:31" ht="15" x14ac:dyDescent="0.25">
      <c r="A805" s="1" t="s">
        <v>3641</v>
      </c>
      <c r="B805" t="s">
        <v>28</v>
      </c>
      <c r="C805" t="s">
        <v>29</v>
      </c>
      <c r="D805" t="s">
        <v>30</v>
      </c>
      <c r="E805" t="s">
        <v>31</v>
      </c>
      <c r="F805" t="s">
        <v>3325</v>
      </c>
      <c r="G805" t="s">
        <v>3326</v>
      </c>
      <c r="H805" t="s">
        <v>9756</v>
      </c>
      <c r="I805" t="s">
        <v>3327</v>
      </c>
      <c r="J805" t="s">
        <v>3641</v>
      </c>
      <c r="K805" t="s">
        <v>93</v>
      </c>
      <c r="L805" t="s">
        <v>745</v>
      </c>
      <c r="M805" t="s">
        <v>1715</v>
      </c>
      <c r="N805" t="s">
        <v>44</v>
      </c>
      <c r="O805" t="s">
        <v>54</v>
      </c>
      <c r="P805" t="s">
        <v>603</v>
      </c>
      <c r="Q805" t="s">
        <v>3642</v>
      </c>
      <c r="R805" t="s">
        <v>695</v>
      </c>
      <c r="S805" s="1" t="s">
        <v>11956</v>
      </c>
      <c r="T805" t="s">
        <v>747</v>
      </c>
      <c r="U805" t="s">
        <v>38</v>
      </c>
      <c r="V805" t="s">
        <v>50</v>
      </c>
      <c r="W805" t="s">
        <v>3643</v>
      </c>
      <c r="X805" s="145">
        <v>20100</v>
      </c>
      <c r="Y805" t="s">
        <v>3644</v>
      </c>
      <c r="Z805"/>
      <c r="AA805"/>
      <c r="AB805" t="s">
        <v>39</v>
      </c>
      <c r="AC805" t="s">
        <v>98</v>
      </c>
      <c r="AD805" t="s">
        <v>41</v>
      </c>
      <c r="AE805"/>
    </row>
    <row r="806" spans="1:31" ht="15" x14ac:dyDescent="0.25">
      <c r="A806" s="1" t="s">
        <v>3645</v>
      </c>
      <c r="B806" t="s">
        <v>28</v>
      </c>
      <c r="C806" t="s">
        <v>29</v>
      </c>
      <c r="D806" t="s">
        <v>30</v>
      </c>
      <c r="E806" t="s">
        <v>31</v>
      </c>
      <c r="F806" t="s">
        <v>3325</v>
      </c>
      <c r="G806" t="s">
        <v>3326</v>
      </c>
      <c r="H806" t="s">
        <v>9756</v>
      </c>
      <c r="I806" t="s">
        <v>3327</v>
      </c>
      <c r="J806" t="s">
        <v>3645</v>
      </c>
      <c r="K806" t="s">
        <v>93</v>
      </c>
      <c r="L806" t="s">
        <v>745</v>
      </c>
      <c r="M806" t="s">
        <v>1558</v>
      </c>
      <c r="N806" t="s">
        <v>44</v>
      </c>
      <c r="O806" t="s">
        <v>54</v>
      </c>
      <c r="P806" t="s">
        <v>525</v>
      </c>
      <c r="Q806" t="s">
        <v>177</v>
      </c>
      <c r="R806" t="s">
        <v>3646</v>
      </c>
      <c r="S806" s="1" t="s">
        <v>11957</v>
      </c>
      <c r="T806" t="s">
        <v>103</v>
      </c>
      <c r="U806" t="s">
        <v>38</v>
      </c>
      <c r="V806" t="s">
        <v>50</v>
      </c>
      <c r="W806" t="s">
        <v>3647</v>
      </c>
      <c r="X806" s="145">
        <v>23536</v>
      </c>
      <c r="Y806" t="s">
        <v>3648</v>
      </c>
      <c r="Z806"/>
      <c r="AA806"/>
      <c r="AB806" t="s">
        <v>39</v>
      </c>
      <c r="AC806" t="s">
        <v>98</v>
      </c>
      <c r="AD806" t="s">
        <v>41</v>
      </c>
      <c r="AE806"/>
    </row>
    <row r="807" spans="1:31" ht="15" x14ac:dyDescent="0.25">
      <c r="A807" s="1" t="s">
        <v>3649</v>
      </c>
      <c r="B807" t="s">
        <v>28</v>
      </c>
      <c r="C807" t="s">
        <v>29</v>
      </c>
      <c r="D807" t="s">
        <v>30</v>
      </c>
      <c r="E807" t="s">
        <v>31</v>
      </c>
      <c r="F807" t="s">
        <v>3325</v>
      </c>
      <c r="G807" t="s">
        <v>3326</v>
      </c>
      <c r="H807" t="s">
        <v>9756</v>
      </c>
      <c r="I807" t="s">
        <v>3327</v>
      </c>
      <c r="J807" t="s">
        <v>3649</v>
      </c>
      <c r="K807" t="s">
        <v>93</v>
      </c>
      <c r="L807" t="s">
        <v>94</v>
      </c>
      <c r="M807" t="s">
        <v>95</v>
      </c>
      <c r="N807" t="s">
        <v>44</v>
      </c>
      <c r="O807" t="s">
        <v>54</v>
      </c>
      <c r="P807" t="s">
        <v>56</v>
      </c>
      <c r="Q807" t="s">
        <v>1004</v>
      </c>
      <c r="R807" t="s">
        <v>987</v>
      </c>
      <c r="S807" s="1" t="s">
        <v>11958</v>
      </c>
      <c r="T807" t="s">
        <v>196</v>
      </c>
      <c r="U807" t="s">
        <v>38</v>
      </c>
      <c r="V807" t="s">
        <v>50</v>
      </c>
      <c r="W807" t="s">
        <v>3650</v>
      </c>
      <c r="X807" s="145">
        <v>23186</v>
      </c>
      <c r="Y807" t="s">
        <v>3651</v>
      </c>
      <c r="Z807"/>
      <c r="AA807"/>
      <c r="AB807" t="s">
        <v>39</v>
      </c>
      <c r="AC807" t="s">
        <v>98</v>
      </c>
      <c r="AD807" t="s">
        <v>41</v>
      </c>
      <c r="AE807"/>
    </row>
    <row r="808" spans="1:31" ht="15" x14ac:dyDescent="0.25">
      <c r="A808" s="1" t="s">
        <v>3652</v>
      </c>
      <c r="B808" t="s">
        <v>28</v>
      </c>
      <c r="C808" t="s">
        <v>29</v>
      </c>
      <c r="D808" t="s">
        <v>30</v>
      </c>
      <c r="E808" t="s">
        <v>31</v>
      </c>
      <c r="F808" t="s">
        <v>3325</v>
      </c>
      <c r="G808" t="s">
        <v>3326</v>
      </c>
      <c r="H808" t="s">
        <v>9756</v>
      </c>
      <c r="I808" t="s">
        <v>3327</v>
      </c>
      <c r="J808" t="s">
        <v>3652</v>
      </c>
      <c r="K808" t="s">
        <v>93</v>
      </c>
      <c r="L808" t="s">
        <v>94</v>
      </c>
      <c r="M808" t="s">
        <v>95</v>
      </c>
      <c r="N808" t="s">
        <v>44</v>
      </c>
      <c r="O808" t="s">
        <v>54</v>
      </c>
      <c r="P808" t="s">
        <v>235</v>
      </c>
      <c r="Q808" t="s">
        <v>78</v>
      </c>
      <c r="R808" t="s">
        <v>742</v>
      </c>
      <c r="S808" s="1" t="s">
        <v>11959</v>
      </c>
      <c r="T808" t="s">
        <v>196</v>
      </c>
      <c r="U808" t="s">
        <v>38</v>
      </c>
      <c r="V808" t="s">
        <v>50</v>
      </c>
      <c r="W808" t="s">
        <v>3653</v>
      </c>
      <c r="X808" s="145">
        <v>18701</v>
      </c>
      <c r="Y808" t="s">
        <v>3654</v>
      </c>
      <c r="Z808"/>
      <c r="AA808"/>
      <c r="AB808" t="s">
        <v>39</v>
      </c>
      <c r="AC808" t="s">
        <v>98</v>
      </c>
      <c r="AD808" t="s">
        <v>41</v>
      </c>
      <c r="AE808"/>
    </row>
    <row r="809" spans="1:31" ht="15" x14ac:dyDescent="0.25">
      <c r="A809" s="1" t="s">
        <v>3655</v>
      </c>
      <c r="B809" t="s">
        <v>28</v>
      </c>
      <c r="C809" t="s">
        <v>29</v>
      </c>
      <c r="D809" t="s">
        <v>30</v>
      </c>
      <c r="E809" t="s">
        <v>31</v>
      </c>
      <c r="F809" t="s">
        <v>3325</v>
      </c>
      <c r="G809" t="s">
        <v>3326</v>
      </c>
      <c r="H809" t="s">
        <v>9756</v>
      </c>
      <c r="I809" t="s">
        <v>3327</v>
      </c>
      <c r="J809" t="s">
        <v>3655</v>
      </c>
      <c r="K809" t="s">
        <v>93</v>
      </c>
      <c r="L809" t="s">
        <v>94</v>
      </c>
      <c r="M809" t="s">
        <v>95</v>
      </c>
      <c r="N809" t="s">
        <v>44</v>
      </c>
      <c r="O809" t="s">
        <v>54</v>
      </c>
      <c r="P809" t="s">
        <v>280</v>
      </c>
      <c r="Q809" t="s">
        <v>70</v>
      </c>
      <c r="R809" t="s">
        <v>429</v>
      </c>
      <c r="S809" s="1" t="s">
        <v>11960</v>
      </c>
      <c r="T809" t="s">
        <v>103</v>
      </c>
      <c r="U809" t="s">
        <v>38</v>
      </c>
      <c r="V809" t="s">
        <v>50</v>
      </c>
      <c r="W809" t="s">
        <v>3656</v>
      </c>
      <c r="X809" s="145">
        <v>22715</v>
      </c>
      <c r="Y809" t="s">
        <v>3657</v>
      </c>
      <c r="Z809"/>
      <c r="AA809"/>
      <c r="AB809" t="s">
        <v>39</v>
      </c>
      <c r="AC809" t="s">
        <v>98</v>
      </c>
      <c r="AD809" t="s">
        <v>41</v>
      </c>
      <c r="AE809"/>
    </row>
    <row r="810" spans="1:31" ht="15" x14ac:dyDescent="0.25">
      <c r="A810" s="1" t="s">
        <v>3658</v>
      </c>
      <c r="B810" t="s">
        <v>28</v>
      </c>
      <c r="C810" t="s">
        <v>29</v>
      </c>
      <c r="D810" t="s">
        <v>30</v>
      </c>
      <c r="E810" t="s">
        <v>31</v>
      </c>
      <c r="F810" t="s">
        <v>3325</v>
      </c>
      <c r="G810" t="s">
        <v>3326</v>
      </c>
      <c r="H810" t="s">
        <v>9756</v>
      </c>
      <c r="I810" t="s">
        <v>3327</v>
      </c>
      <c r="J810" t="s">
        <v>3658</v>
      </c>
      <c r="K810" t="s">
        <v>93</v>
      </c>
      <c r="L810" t="s">
        <v>94</v>
      </c>
      <c r="M810" t="s">
        <v>1329</v>
      </c>
      <c r="N810" t="s">
        <v>44</v>
      </c>
      <c r="O810" t="s">
        <v>54</v>
      </c>
      <c r="P810" t="s">
        <v>783</v>
      </c>
      <c r="Q810" t="s">
        <v>133</v>
      </c>
      <c r="R810" t="s">
        <v>47</v>
      </c>
      <c r="S810" s="1" t="s">
        <v>11961</v>
      </c>
      <c r="T810" t="s">
        <v>792</v>
      </c>
      <c r="U810" t="s">
        <v>38</v>
      </c>
      <c r="V810" t="s">
        <v>50</v>
      </c>
      <c r="W810" t="s">
        <v>3659</v>
      </c>
      <c r="X810" s="145">
        <v>22257</v>
      </c>
      <c r="Y810" t="s">
        <v>3660</v>
      </c>
      <c r="Z810"/>
      <c r="AA810"/>
      <c r="AB810" t="s">
        <v>39</v>
      </c>
      <c r="AC810" t="s">
        <v>98</v>
      </c>
      <c r="AD810" t="s">
        <v>41</v>
      </c>
      <c r="AE810"/>
    </row>
    <row r="811" spans="1:31" ht="15" x14ac:dyDescent="0.25">
      <c r="A811" s="1" t="s">
        <v>3661</v>
      </c>
      <c r="B811" t="s">
        <v>28</v>
      </c>
      <c r="C811" t="s">
        <v>29</v>
      </c>
      <c r="D811" t="s">
        <v>30</v>
      </c>
      <c r="E811" t="s">
        <v>31</v>
      </c>
      <c r="F811" t="s">
        <v>3325</v>
      </c>
      <c r="G811" t="s">
        <v>3326</v>
      </c>
      <c r="H811" t="s">
        <v>9756</v>
      </c>
      <c r="I811" t="s">
        <v>3327</v>
      </c>
      <c r="J811" t="s">
        <v>3661</v>
      </c>
      <c r="K811" t="s">
        <v>93</v>
      </c>
      <c r="L811" t="s">
        <v>94</v>
      </c>
      <c r="M811" t="s">
        <v>95</v>
      </c>
      <c r="N811" t="s">
        <v>44</v>
      </c>
      <c r="O811" t="s">
        <v>54</v>
      </c>
      <c r="P811" t="s">
        <v>280</v>
      </c>
      <c r="Q811" t="s">
        <v>3662</v>
      </c>
      <c r="R811" t="s">
        <v>3663</v>
      </c>
      <c r="S811" s="1" t="s">
        <v>11962</v>
      </c>
      <c r="T811" t="s">
        <v>747</v>
      </c>
      <c r="U811" t="s">
        <v>38</v>
      </c>
      <c r="V811" t="s">
        <v>50</v>
      </c>
      <c r="W811" t="s">
        <v>3664</v>
      </c>
      <c r="X811" s="145">
        <v>19891</v>
      </c>
      <c r="Y811" t="s">
        <v>3665</v>
      </c>
      <c r="Z811"/>
      <c r="AA811"/>
      <c r="AB811" t="s">
        <v>39</v>
      </c>
      <c r="AC811" t="s">
        <v>98</v>
      </c>
      <c r="AD811" t="s">
        <v>41</v>
      </c>
      <c r="AE811"/>
    </row>
    <row r="812" spans="1:31" ht="15" x14ac:dyDescent="0.25">
      <c r="A812" s="1" t="s">
        <v>3666</v>
      </c>
      <c r="B812" t="s">
        <v>28</v>
      </c>
      <c r="C812" t="s">
        <v>29</v>
      </c>
      <c r="D812" t="s">
        <v>30</v>
      </c>
      <c r="E812" t="s">
        <v>31</v>
      </c>
      <c r="F812" t="s">
        <v>3325</v>
      </c>
      <c r="G812" t="s">
        <v>3326</v>
      </c>
      <c r="H812" t="s">
        <v>9756</v>
      </c>
      <c r="I812" t="s">
        <v>3327</v>
      </c>
      <c r="J812" t="s">
        <v>3666</v>
      </c>
      <c r="K812" t="s">
        <v>93</v>
      </c>
      <c r="L812" t="s">
        <v>94</v>
      </c>
      <c r="M812" t="s">
        <v>1329</v>
      </c>
      <c r="N812" t="s">
        <v>44</v>
      </c>
      <c r="O812" t="s">
        <v>54</v>
      </c>
      <c r="P812" t="s">
        <v>513</v>
      </c>
      <c r="Q812" t="s">
        <v>110</v>
      </c>
      <c r="R812" t="s">
        <v>631</v>
      </c>
      <c r="S812" s="1" t="s">
        <v>11963</v>
      </c>
      <c r="T812" t="s">
        <v>103</v>
      </c>
      <c r="U812" t="s">
        <v>38</v>
      </c>
      <c r="V812" t="s">
        <v>50</v>
      </c>
      <c r="W812" t="s">
        <v>3667</v>
      </c>
      <c r="X812" s="145">
        <v>20710</v>
      </c>
      <c r="Y812" t="s">
        <v>3668</v>
      </c>
      <c r="Z812"/>
      <c r="AA812"/>
      <c r="AB812" t="s">
        <v>39</v>
      </c>
      <c r="AC812" t="s">
        <v>98</v>
      </c>
      <c r="AD812" t="s">
        <v>41</v>
      </c>
      <c r="AE812"/>
    </row>
    <row r="813" spans="1:31" ht="15" x14ac:dyDescent="0.25">
      <c r="A813" s="1" t="s">
        <v>3669</v>
      </c>
      <c r="B813" t="s">
        <v>28</v>
      </c>
      <c r="C813" t="s">
        <v>29</v>
      </c>
      <c r="D813" t="s">
        <v>30</v>
      </c>
      <c r="E813" t="s">
        <v>31</v>
      </c>
      <c r="F813" t="s">
        <v>3325</v>
      </c>
      <c r="G813" t="s">
        <v>3326</v>
      </c>
      <c r="H813" t="s">
        <v>9756</v>
      </c>
      <c r="I813" t="s">
        <v>3327</v>
      </c>
      <c r="J813" t="s">
        <v>3669</v>
      </c>
      <c r="K813" t="s">
        <v>93</v>
      </c>
      <c r="L813" t="s">
        <v>94</v>
      </c>
      <c r="M813" t="s">
        <v>375</v>
      </c>
      <c r="N813" t="s">
        <v>44</v>
      </c>
      <c r="O813" t="s">
        <v>54</v>
      </c>
      <c r="P813" t="s">
        <v>232</v>
      </c>
      <c r="Q813" t="s">
        <v>3670</v>
      </c>
      <c r="R813" t="s">
        <v>956</v>
      </c>
      <c r="S813" s="1" t="s">
        <v>11964</v>
      </c>
      <c r="T813" t="s">
        <v>318</v>
      </c>
      <c r="U813" t="s">
        <v>38</v>
      </c>
      <c r="V813" t="s">
        <v>50</v>
      </c>
      <c r="W813" t="s">
        <v>3671</v>
      </c>
      <c r="X813" s="145">
        <v>23735</v>
      </c>
      <c r="Y813" t="s">
        <v>3672</v>
      </c>
      <c r="Z813"/>
      <c r="AA813"/>
      <c r="AB813" t="s">
        <v>39</v>
      </c>
      <c r="AC813" t="s">
        <v>98</v>
      </c>
      <c r="AD813" t="s">
        <v>41</v>
      </c>
      <c r="AE813"/>
    </row>
    <row r="814" spans="1:31" ht="15" x14ac:dyDescent="0.25">
      <c r="A814" s="1" t="s">
        <v>3673</v>
      </c>
      <c r="B814" t="s">
        <v>28</v>
      </c>
      <c r="C814" t="s">
        <v>29</v>
      </c>
      <c r="D814" t="s">
        <v>30</v>
      </c>
      <c r="E814" t="s">
        <v>31</v>
      </c>
      <c r="F814" t="s">
        <v>3325</v>
      </c>
      <c r="G814" t="s">
        <v>3326</v>
      </c>
      <c r="H814" t="s">
        <v>9756</v>
      </c>
      <c r="I814" t="s">
        <v>3327</v>
      </c>
      <c r="J814" t="s">
        <v>3673</v>
      </c>
      <c r="K814" t="s">
        <v>93</v>
      </c>
      <c r="L814" t="s">
        <v>94</v>
      </c>
      <c r="M814" t="s">
        <v>3674</v>
      </c>
      <c r="N814" t="s">
        <v>44</v>
      </c>
      <c r="O814" t="s">
        <v>54</v>
      </c>
      <c r="P814" t="s">
        <v>110</v>
      </c>
      <c r="Q814" t="s">
        <v>573</v>
      </c>
      <c r="R814" t="s">
        <v>214</v>
      </c>
      <c r="S814" s="1" t="s">
        <v>11965</v>
      </c>
      <c r="T814" t="s">
        <v>747</v>
      </c>
      <c r="U814" t="s">
        <v>38</v>
      </c>
      <c r="V814" t="s">
        <v>50</v>
      </c>
      <c r="W814" t="s">
        <v>3675</v>
      </c>
      <c r="X814" s="145">
        <v>22732</v>
      </c>
      <c r="Y814" t="s">
        <v>3676</v>
      </c>
      <c r="Z814"/>
      <c r="AA814"/>
      <c r="AB814" t="s">
        <v>39</v>
      </c>
      <c r="AC814" t="s">
        <v>98</v>
      </c>
      <c r="AD814" t="s">
        <v>41</v>
      </c>
      <c r="AE814"/>
    </row>
    <row r="815" spans="1:31" ht="15" x14ac:dyDescent="0.25">
      <c r="A815" s="1" t="s">
        <v>3677</v>
      </c>
      <c r="B815" t="s">
        <v>28</v>
      </c>
      <c r="C815" t="s">
        <v>29</v>
      </c>
      <c r="D815" t="s">
        <v>30</v>
      </c>
      <c r="E815" t="s">
        <v>31</v>
      </c>
      <c r="F815" t="s">
        <v>3325</v>
      </c>
      <c r="G815" t="s">
        <v>3326</v>
      </c>
      <c r="H815" t="s">
        <v>9756</v>
      </c>
      <c r="I815" t="s">
        <v>3327</v>
      </c>
      <c r="J815" t="s">
        <v>3677</v>
      </c>
      <c r="K815" t="s">
        <v>93</v>
      </c>
      <c r="L815" t="s">
        <v>94</v>
      </c>
      <c r="M815" t="s">
        <v>95</v>
      </c>
      <c r="N815" t="s">
        <v>44</v>
      </c>
      <c r="O815" t="s">
        <v>54</v>
      </c>
      <c r="P815" t="s">
        <v>836</v>
      </c>
      <c r="Q815" t="s">
        <v>10053</v>
      </c>
      <c r="R815" t="s">
        <v>10054</v>
      </c>
      <c r="S815" s="1" t="s">
        <v>11966</v>
      </c>
      <c r="T815" t="s">
        <v>97</v>
      </c>
      <c r="U815" t="s">
        <v>38</v>
      </c>
      <c r="V815" t="s">
        <v>50</v>
      </c>
      <c r="W815" t="s">
        <v>3678</v>
      </c>
      <c r="X815" s="145">
        <v>18153</v>
      </c>
      <c r="Y815" t="s">
        <v>3679</v>
      </c>
      <c r="Z815"/>
      <c r="AA815"/>
      <c r="AB815" t="s">
        <v>39</v>
      </c>
      <c r="AC815" t="s">
        <v>98</v>
      </c>
      <c r="AD815" t="s">
        <v>41</v>
      </c>
      <c r="AE815"/>
    </row>
    <row r="816" spans="1:31" ht="15" x14ac:dyDescent="0.25">
      <c r="A816" s="1" t="s">
        <v>3680</v>
      </c>
      <c r="B816" t="s">
        <v>28</v>
      </c>
      <c r="C816" t="s">
        <v>29</v>
      </c>
      <c r="D816" t="s">
        <v>30</v>
      </c>
      <c r="E816" t="s">
        <v>31</v>
      </c>
      <c r="F816" t="s">
        <v>3325</v>
      </c>
      <c r="G816" t="s">
        <v>3326</v>
      </c>
      <c r="H816" t="s">
        <v>9756</v>
      </c>
      <c r="I816" t="s">
        <v>3327</v>
      </c>
      <c r="J816" t="s">
        <v>3680</v>
      </c>
      <c r="K816" t="s">
        <v>93</v>
      </c>
      <c r="L816" t="s">
        <v>94</v>
      </c>
      <c r="M816" t="s">
        <v>95</v>
      </c>
      <c r="N816" t="s">
        <v>44</v>
      </c>
      <c r="O816" t="s">
        <v>54</v>
      </c>
      <c r="P816" t="s">
        <v>160</v>
      </c>
      <c r="Q816" t="s">
        <v>183</v>
      </c>
      <c r="R816" t="s">
        <v>3681</v>
      </c>
      <c r="S816" s="1" t="s">
        <v>11967</v>
      </c>
      <c r="T816" t="s">
        <v>747</v>
      </c>
      <c r="U816" t="s">
        <v>38</v>
      </c>
      <c r="V816" t="s">
        <v>50</v>
      </c>
      <c r="W816" t="s">
        <v>3682</v>
      </c>
      <c r="X816" s="145">
        <v>22935</v>
      </c>
      <c r="Y816" t="s">
        <v>3683</v>
      </c>
      <c r="Z816"/>
      <c r="AA816"/>
      <c r="AB816" t="s">
        <v>39</v>
      </c>
      <c r="AC816" t="s">
        <v>98</v>
      </c>
      <c r="AD816" t="s">
        <v>41</v>
      </c>
      <c r="AE816"/>
    </row>
    <row r="817" spans="1:31" ht="15" x14ac:dyDescent="0.25">
      <c r="A817" s="1" t="s">
        <v>3684</v>
      </c>
      <c r="B817" t="s">
        <v>28</v>
      </c>
      <c r="C817" t="s">
        <v>29</v>
      </c>
      <c r="D817" t="s">
        <v>30</v>
      </c>
      <c r="E817" t="s">
        <v>31</v>
      </c>
      <c r="F817" t="s">
        <v>3325</v>
      </c>
      <c r="G817" t="s">
        <v>3326</v>
      </c>
      <c r="H817" t="s">
        <v>9756</v>
      </c>
      <c r="I817" t="s">
        <v>3327</v>
      </c>
      <c r="J817" t="s">
        <v>3684</v>
      </c>
      <c r="K817" t="s">
        <v>93</v>
      </c>
      <c r="L817" t="s">
        <v>94</v>
      </c>
      <c r="M817" t="s">
        <v>95</v>
      </c>
      <c r="N817" t="s">
        <v>44</v>
      </c>
      <c r="O817" t="s">
        <v>54</v>
      </c>
      <c r="P817" t="s">
        <v>1030</v>
      </c>
      <c r="Q817" t="s">
        <v>186</v>
      </c>
      <c r="R817" t="s">
        <v>378</v>
      </c>
      <c r="S817" s="1" t="s">
        <v>11968</v>
      </c>
      <c r="T817" t="s">
        <v>196</v>
      </c>
      <c r="U817" t="s">
        <v>38</v>
      </c>
      <c r="V817" t="s">
        <v>50</v>
      </c>
      <c r="W817" t="s">
        <v>3685</v>
      </c>
      <c r="X817" s="145">
        <v>22285</v>
      </c>
      <c r="Y817" t="s">
        <v>3686</v>
      </c>
      <c r="Z817"/>
      <c r="AA817"/>
      <c r="AB817" t="s">
        <v>39</v>
      </c>
      <c r="AC817" t="s">
        <v>98</v>
      </c>
      <c r="AD817" t="s">
        <v>41</v>
      </c>
      <c r="AE817"/>
    </row>
    <row r="818" spans="1:31" ht="15" x14ac:dyDescent="0.25">
      <c r="A818" s="1" t="s">
        <v>3687</v>
      </c>
      <c r="B818" t="s">
        <v>28</v>
      </c>
      <c r="C818" t="s">
        <v>29</v>
      </c>
      <c r="D818" t="s">
        <v>30</v>
      </c>
      <c r="E818" t="s">
        <v>31</v>
      </c>
      <c r="F818" t="s">
        <v>3325</v>
      </c>
      <c r="G818" t="s">
        <v>3326</v>
      </c>
      <c r="H818" t="s">
        <v>9756</v>
      </c>
      <c r="I818" t="s">
        <v>3327</v>
      </c>
      <c r="J818" t="s">
        <v>3687</v>
      </c>
      <c r="K818" t="s">
        <v>93</v>
      </c>
      <c r="L818" t="s">
        <v>94</v>
      </c>
      <c r="M818" t="s">
        <v>95</v>
      </c>
      <c r="N818" t="s">
        <v>63</v>
      </c>
      <c r="O818" t="s">
        <v>11969</v>
      </c>
      <c r="P818" t="s">
        <v>269</v>
      </c>
      <c r="Q818" t="s">
        <v>6091</v>
      </c>
      <c r="R818" t="s">
        <v>617</v>
      </c>
      <c r="S818" s="1" t="s">
        <v>11970</v>
      </c>
      <c r="T818" t="s">
        <v>105</v>
      </c>
      <c r="U818" t="s">
        <v>38</v>
      </c>
      <c r="V818" t="s">
        <v>50</v>
      </c>
      <c r="W818" t="s">
        <v>11971</v>
      </c>
      <c r="X818" s="145">
        <v>34091</v>
      </c>
      <c r="Y818" t="s">
        <v>11972</v>
      </c>
      <c r="Z818" s="145">
        <v>43389</v>
      </c>
      <c r="AA818" s="145">
        <v>43465</v>
      </c>
      <c r="AB818" t="s">
        <v>310</v>
      </c>
      <c r="AC818" t="s">
        <v>98</v>
      </c>
      <c r="AD818" t="s">
        <v>41</v>
      </c>
      <c r="AE818"/>
    </row>
    <row r="819" spans="1:31" ht="15" x14ac:dyDescent="0.25">
      <c r="A819" s="1" t="s">
        <v>3687</v>
      </c>
      <c r="B819" t="s">
        <v>28</v>
      </c>
      <c r="C819" t="s">
        <v>29</v>
      </c>
      <c r="D819" t="s">
        <v>30</v>
      </c>
      <c r="E819" t="s">
        <v>31</v>
      </c>
      <c r="F819" t="s">
        <v>3325</v>
      </c>
      <c r="G819" t="s">
        <v>3326</v>
      </c>
      <c r="H819" t="s">
        <v>9756</v>
      </c>
      <c r="I819" t="s">
        <v>3327</v>
      </c>
      <c r="J819" t="s">
        <v>3687</v>
      </c>
      <c r="K819" t="s">
        <v>93</v>
      </c>
      <c r="L819" t="s">
        <v>94</v>
      </c>
      <c r="M819" t="s">
        <v>95</v>
      </c>
      <c r="N819" t="s">
        <v>44</v>
      </c>
      <c r="O819" t="s">
        <v>440</v>
      </c>
      <c r="P819" t="s">
        <v>46</v>
      </c>
      <c r="Q819" t="s">
        <v>10055</v>
      </c>
      <c r="R819" t="s">
        <v>3688</v>
      </c>
      <c r="S819" s="1" t="s">
        <v>11973</v>
      </c>
      <c r="T819" t="s">
        <v>105</v>
      </c>
      <c r="U819" t="s">
        <v>38</v>
      </c>
      <c r="V819" t="s">
        <v>5414</v>
      </c>
      <c r="W819" t="s">
        <v>3689</v>
      </c>
      <c r="X819" s="145">
        <v>26280</v>
      </c>
      <c r="Y819" t="s">
        <v>3690</v>
      </c>
      <c r="Z819" s="145">
        <v>43389</v>
      </c>
      <c r="AA819" s="145">
        <v>43465</v>
      </c>
      <c r="AB819" t="s">
        <v>39</v>
      </c>
      <c r="AC819" t="s">
        <v>98</v>
      </c>
      <c r="AD819" t="s">
        <v>41</v>
      </c>
      <c r="AE819"/>
    </row>
    <row r="820" spans="1:31" ht="15" x14ac:dyDescent="0.25">
      <c r="A820" s="1" t="s">
        <v>3691</v>
      </c>
      <c r="B820" t="s">
        <v>28</v>
      </c>
      <c r="C820" t="s">
        <v>29</v>
      </c>
      <c r="D820" t="s">
        <v>30</v>
      </c>
      <c r="E820" t="s">
        <v>31</v>
      </c>
      <c r="F820" t="s">
        <v>3325</v>
      </c>
      <c r="G820" t="s">
        <v>3326</v>
      </c>
      <c r="H820" t="s">
        <v>9756</v>
      </c>
      <c r="I820" t="s">
        <v>3327</v>
      </c>
      <c r="J820" t="s">
        <v>3691</v>
      </c>
      <c r="K820" t="s">
        <v>799</v>
      </c>
      <c r="L820" t="s">
        <v>3305</v>
      </c>
      <c r="M820" t="s">
        <v>3306</v>
      </c>
      <c r="N820" t="s">
        <v>63</v>
      </c>
      <c r="O820" t="s">
        <v>9981</v>
      </c>
      <c r="P820" t="s">
        <v>77</v>
      </c>
      <c r="Q820" t="s">
        <v>45</v>
      </c>
      <c r="R820" t="s">
        <v>515</v>
      </c>
      <c r="S820" s="1" t="s">
        <v>11974</v>
      </c>
      <c r="T820" t="s">
        <v>801</v>
      </c>
      <c r="U820" t="s">
        <v>38</v>
      </c>
      <c r="V820" t="s">
        <v>50</v>
      </c>
      <c r="W820" t="s">
        <v>265</v>
      </c>
      <c r="X820" s="145">
        <v>27209</v>
      </c>
      <c r="Y820" t="s">
        <v>3692</v>
      </c>
      <c r="Z820" s="145">
        <v>43101</v>
      </c>
      <c r="AA820" s="145">
        <v>43190</v>
      </c>
      <c r="AB820" t="s">
        <v>123</v>
      </c>
      <c r="AC820" t="s">
        <v>804</v>
      </c>
      <c r="AD820" t="s">
        <v>41</v>
      </c>
      <c r="AE820"/>
    </row>
    <row r="821" spans="1:31" ht="15" x14ac:dyDescent="0.25">
      <c r="A821" s="1" t="s">
        <v>3693</v>
      </c>
      <c r="B821" t="s">
        <v>28</v>
      </c>
      <c r="C821" t="s">
        <v>29</v>
      </c>
      <c r="D821" t="s">
        <v>30</v>
      </c>
      <c r="E821" t="s">
        <v>31</v>
      </c>
      <c r="F821" t="s">
        <v>3325</v>
      </c>
      <c r="G821" t="s">
        <v>3326</v>
      </c>
      <c r="H821" t="s">
        <v>9756</v>
      </c>
      <c r="I821" t="s">
        <v>3327</v>
      </c>
      <c r="J821" t="s">
        <v>3693</v>
      </c>
      <c r="K821" t="s">
        <v>799</v>
      </c>
      <c r="L821" t="s">
        <v>3305</v>
      </c>
      <c r="M821" t="s">
        <v>3306</v>
      </c>
      <c r="N821" t="s">
        <v>63</v>
      </c>
      <c r="O821" t="s">
        <v>9981</v>
      </c>
      <c r="P821" t="s">
        <v>1080</v>
      </c>
      <c r="Q821" t="s">
        <v>59</v>
      </c>
      <c r="R821" t="s">
        <v>3694</v>
      </c>
      <c r="S821" s="1" t="s">
        <v>11975</v>
      </c>
      <c r="T821" t="s">
        <v>801</v>
      </c>
      <c r="U821" t="s">
        <v>38</v>
      </c>
      <c r="V821" t="s">
        <v>50</v>
      </c>
      <c r="W821" t="s">
        <v>265</v>
      </c>
      <c r="X821" s="145">
        <v>30128</v>
      </c>
      <c r="Y821" t="s">
        <v>3695</v>
      </c>
      <c r="Z821" s="145">
        <v>43101</v>
      </c>
      <c r="AA821" s="145">
        <v>43190</v>
      </c>
      <c r="AB821" t="s">
        <v>123</v>
      </c>
      <c r="AC821" t="s">
        <v>804</v>
      </c>
      <c r="AD821" t="s">
        <v>41</v>
      </c>
      <c r="AE821"/>
    </row>
    <row r="822" spans="1:31" ht="15" x14ac:dyDescent="0.25">
      <c r="A822" s="1" t="s">
        <v>3698</v>
      </c>
      <c r="B822" t="s">
        <v>28</v>
      </c>
      <c r="C822" t="s">
        <v>29</v>
      </c>
      <c r="D822" t="s">
        <v>30</v>
      </c>
      <c r="E822" t="s">
        <v>31</v>
      </c>
      <c r="F822" t="s">
        <v>3325</v>
      </c>
      <c r="G822" t="s">
        <v>3326</v>
      </c>
      <c r="H822" t="s">
        <v>9756</v>
      </c>
      <c r="I822" t="s">
        <v>3327</v>
      </c>
      <c r="J822" t="s">
        <v>3698</v>
      </c>
      <c r="K822" t="s">
        <v>799</v>
      </c>
      <c r="L822" t="s">
        <v>3305</v>
      </c>
      <c r="M822" t="s">
        <v>3315</v>
      </c>
      <c r="N822" t="s">
        <v>63</v>
      </c>
      <c r="O822" t="s">
        <v>9981</v>
      </c>
      <c r="P822" t="s">
        <v>163</v>
      </c>
      <c r="Q822" t="s">
        <v>384</v>
      </c>
      <c r="R822" t="s">
        <v>3699</v>
      </c>
      <c r="S822" s="1" t="s">
        <v>11976</v>
      </c>
      <c r="T822" t="s">
        <v>801</v>
      </c>
      <c r="U822" t="s">
        <v>38</v>
      </c>
      <c r="V822" t="s">
        <v>50</v>
      </c>
      <c r="W822" t="s">
        <v>265</v>
      </c>
      <c r="X822" s="145">
        <v>27266</v>
      </c>
      <c r="Y822" t="s">
        <v>3700</v>
      </c>
      <c r="Z822" s="145">
        <v>43101</v>
      </c>
      <c r="AA822" s="145">
        <v>43190</v>
      </c>
      <c r="AB822" t="s">
        <v>123</v>
      </c>
      <c r="AC822" t="s">
        <v>804</v>
      </c>
      <c r="AD822" t="s">
        <v>41</v>
      </c>
      <c r="AE822"/>
    </row>
    <row r="823" spans="1:31" ht="15" x14ac:dyDescent="0.25">
      <c r="A823" s="1" t="s">
        <v>3701</v>
      </c>
      <c r="B823" t="s">
        <v>28</v>
      </c>
      <c r="C823" t="s">
        <v>29</v>
      </c>
      <c r="D823" t="s">
        <v>30</v>
      </c>
      <c r="E823" t="s">
        <v>31</v>
      </c>
      <c r="F823" t="s">
        <v>3325</v>
      </c>
      <c r="G823" t="s">
        <v>3326</v>
      </c>
      <c r="H823" t="s">
        <v>9756</v>
      </c>
      <c r="I823" t="s">
        <v>3327</v>
      </c>
      <c r="J823" t="s">
        <v>3701</v>
      </c>
      <c r="K823" t="s">
        <v>799</v>
      </c>
      <c r="L823" t="s">
        <v>3305</v>
      </c>
      <c r="M823" t="s">
        <v>3315</v>
      </c>
      <c r="N823" t="s">
        <v>63</v>
      </c>
      <c r="O823" t="s">
        <v>9981</v>
      </c>
      <c r="P823" t="s">
        <v>162</v>
      </c>
      <c r="Q823" t="s">
        <v>136</v>
      </c>
      <c r="R823" t="s">
        <v>3702</v>
      </c>
      <c r="S823" s="1" t="s">
        <v>11977</v>
      </c>
      <c r="T823" t="s">
        <v>801</v>
      </c>
      <c r="U823" t="s">
        <v>38</v>
      </c>
      <c r="V823" t="s">
        <v>50</v>
      </c>
      <c r="W823" t="s">
        <v>265</v>
      </c>
      <c r="X823" s="145">
        <v>30089</v>
      </c>
      <c r="Y823" t="s">
        <v>3703</v>
      </c>
      <c r="Z823" s="145">
        <v>43101</v>
      </c>
      <c r="AA823" s="145">
        <v>43190</v>
      </c>
      <c r="AB823" t="s">
        <v>123</v>
      </c>
      <c r="AC823" t="s">
        <v>804</v>
      </c>
      <c r="AD823" t="s">
        <v>41</v>
      </c>
      <c r="AE823"/>
    </row>
    <row r="824" spans="1:31" ht="15" x14ac:dyDescent="0.25">
      <c r="A824" s="1" t="s">
        <v>3704</v>
      </c>
      <c r="B824" t="s">
        <v>28</v>
      </c>
      <c r="C824" t="s">
        <v>29</v>
      </c>
      <c r="D824" t="s">
        <v>30</v>
      </c>
      <c r="E824" t="s">
        <v>31</v>
      </c>
      <c r="F824" t="s">
        <v>3325</v>
      </c>
      <c r="G824" t="s">
        <v>3326</v>
      </c>
      <c r="H824" t="s">
        <v>9756</v>
      </c>
      <c r="I824" t="s">
        <v>3327</v>
      </c>
      <c r="J824" t="s">
        <v>3704</v>
      </c>
      <c r="K824" t="s">
        <v>799</v>
      </c>
      <c r="L824" t="s">
        <v>3305</v>
      </c>
      <c r="M824" t="s">
        <v>3315</v>
      </c>
      <c r="N824" t="s">
        <v>63</v>
      </c>
      <c r="O824" t="s">
        <v>9981</v>
      </c>
      <c r="P824" t="s">
        <v>154</v>
      </c>
      <c r="Q824" t="s">
        <v>257</v>
      </c>
      <c r="R824" t="s">
        <v>902</v>
      </c>
      <c r="S824" s="1" t="s">
        <v>11978</v>
      </c>
      <c r="T824" t="s">
        <v>801</v>
      </c>
      <c r="U824" t="s">
        <v>38</v>
      </c>
      <c r="V824" t="s">
        <v>50</v>
      </c>
      <c r="W824" t="s">
        <v>265</v>
      </c>
      <c r="X824" s="145">
        <v>30999</v>
      </c>
      <c r="Y824" t="s">
        <v>3705</v>
      </c>
      <c r="Z824" s="145">
        <v>43101</v>
      </c>
      <c r="AA824" s="145">
        <v>43190</v>
      </c>
      <c r="AB824" t="s">
        <v>123</v>
      </c>
      <c r="AC824" t="s">
        <v>804</v>
      </c>
      <c r="AD824" t="s">
        <v>41</v>
      </c>
      <c r="AE824"/>
    </row>
    <row r="825" spans="1:31" ht="15" x14ac:dyDescent="0.25">
      <c r="A825" s="1" t="s">
        <v>10056</v>
      </c>
      <c r="B825" t="s">
        <v>28</v>
      </c>
      <c r="C825" t="s">
        <v>29</v>
      </c>
      <c r="D825" t="s">
        <v>30</v>
      </c>
      <c r="E825" t="s">
        <v>31</v>
      </c>
      <c r="F825" t="s">
        <v>3325</v>
      </c>
      <c r="G825" t="s">
        <v>3326</v>
      </c>
      <c r="H825" t="s">
        <v>9756</v>
      </c>
      <c r="I825" t="s">
        <v>3327</v>
      </c>
      <c r="J825" t="s">
        <v>10056</v>
      </c>
      <c r="K825" t="s">
        <v>799</v>
      </c>
      <c r="L825" t="s">
        <v>3305</v>
      </c>
      <c r="M825" t="s">
        <v>3309</v>
      </c>
      <c r="N825" t="s">
        <v>63</v>
      </c>
      <c r="O825" t="s">
        <v>9983</v>
      </c>
      <c r="P825" t="s">
        <v>79</v>
      </c>
      <c r="Q825" t="s">
        <v>294</v>
      </c>
      <c r="R825" t="s">
        <v>947</v>
      </c>
      <c r="S825" s="1" t="s">
        <v>11979</v>
      </c>
      <c r="T825" t="s">
        <v>801</v>
      </c>
      <c r="U825" t="s">
        <v>802</v>
      </c>
      <c r="V825" t="s">
        <v>50</v>
      </c>
      <c r="W825" t="s">
        <v>265</v>
      </c>
      <c r="X825" s="145">
        <v>29527</v>
      </c>
      <c r="Y825" t="s">
        <v>10057</v>
      </c>
      <c r="Z825" s="145">
        <v>43228</v>
      </c>
      <c r="AA825" s="145">
        <v>43320</v>
      </c>
      <c r="AB825" t="s">
        <v>123</v>
      </c>
      <c r="AC825" t="s">
        <v>804</v>
      </c>
      <c r="AD825" t="s">
        <v>41</v>
      </c>
      <c r="AE825"/>
    </row>
    <row r="826" spans="1:31" ht="15" x14ac:dyDescent="0.25">
      <c r="A826" s="1" t="s">
        <v>10058</v>
      </c>
      <c r="B826" t="s">
        <v>28</v>
      </c>
      <c r="C826" t="s">
        <v>29</v>
      </c>
      <c r="D826" t="s">
        <v>30</v>
      </c>
      <c r="E826" t="s">
        <v>31</v>
      </c>
      <c r="F826" t="s">
        <v>3325</v>
      </c>
      <c r="G826" t="s">
        <v>3326</v>
      </c>
      <c r="H826" t="s">
        <v>9756</v>
      </c>
      <c r="I826" t="s">
        <v>3327</v>
      </c>
      <c r="J826" t="s">
        <v>10058</v>
      </c>
      <c r="K826" t="s">
        <v>799</v>
      </c>
      <c r="L826" t="s">
        <v>3305</v>
      </c>
      <c r="M826" t="s">
        <v>3309</v>
      </c>
      <c r="N826" t="s">
        <v>63</v>
      </c>
      <c r="O826" t="s">
        <v>9983</v>
      </c>
      <c r="P826" t="s">
        <v>382</v>
      </c>
      <c r="Q826" t="s">
        <v>79</v>
      </c>
      <c r="R826" t="s">
        <v>5570</v>
      </c>
      <c r="S826" s="1" t="s">
        <v>11980</v>
      </c>
      <c r="T826" t="s">
        <v>801</v>
      </c>
      <c r="U826" t="s">
        <v>802</v>
      </c>
      <c r="V826" t="s">
        <v>50</v>
      </c>
      <c r="W826" t="s">
        <v>265</v>
      </c>
      <c r="X826" s="145">
        <v>32126</v>
      </c>
      <c r="Y826" t="s">
        <v>5571</v>
      </c>
      <c r="Z826" s="145">
        <v>43228</v>
      </c>
      <c r="AA826" s="145">
        <v>43320</v>
      </c>
      <c r="AB826" t="s">
        <v>123</v>
      </c>
      <c r="AC826" t="s">
        <v>804</v>
      </c>
      <c r="AD826" t="s">
        <v>41</v>
      </c>
      <c r="AE826"/>
    </row>
    <row r="827" spans="1:31" ht="15" x14ac:dyDescent="0.25">
      <c r="A827" s="1" t="s">
        <v>10059</v>
      </c>
      <c r="B827" t="s">
        <v>28</v>
      </c>
      <c r="C827" t="s">
        <v>29</v>
      </c>
      <c r="D827" t="s">
        <v>30</v>
      </c>
      <c r="E827" t="s">
        <v>31</v>
      </c>
      <c r="F827" t="s">
        <v>3325</v>
      </c>
      <c r="G827" t="s">
        <v>3326</v>
      </c>
      <c r="H827" t="s">
        <v>9756</v>
      </c>
      <c r="I827" t="s">
        <v>3327</v>
      </c>
      <c r="J827" t="s">
        <v>10059</v>
      </c>
      <c r="K827" t="s">
        <v>799</v>
      </c>
      <c r="L827" t="s">
        <v>3305</v>
      </c>
      <c r="M827" t="s">
        <v>9988</v>
      </c>
      <c r="N827" t="s">
        <v>63</v>
      </c>
      <c r="O827" t="s">
        <v>9983</v>
      </c>
      <c r="P827" t="s">
        <v>233</v>
      </c>
      <c r="Q827" t="s">
        <v>234</v>
      </c>
      <c r="R827" t="s">
        <v>60</v>
      </c>
      <c r="S827" s="1" t="s">
        <v>11981</v>
      </c>
      <c r="T827" t="s">
        <v>801</v>
      </c>
      <c r="U827" t="s">
        <v>802</v>
      </c>
      <c r="V827" t="s">
        <v>50</v>
      </c>
      <c r="W827" t="s">
        <v>265</v>
      </c>
      <c r="X827" s="145">
        <v>28943</v>
      </c>
      <c r="Y827" t="s">
        <v>6572</v>
      </c>
      <c r="Z827" s="145">
        <v>43263</v>
      </c>
      <c r="AA827" s="145">
        <v>43355</v>
      </c>
      <c r="AB827" t="s">
        <v>123</v>
      </c>
      <c r="AC827" t="s">
        <v>804</v>
      </c>
      <c r="AD827" t="s">
        <v>41</v>
      </c>
      <c r="AE827"/>
    </row>
    <row r="828" spans="1:31" ht="15" x14ac:dyDescent="0.25">
      <c r="A828" s="1" t="s">
        <v>10060</v>
      </c>
      <c r="B828" t="s">
        <v>28</v>
      </c>
      <c r="C828" t="s">
        <v>29</v>
      </c>
      <c r="D828" t="s">
        <v>30</v>
      </c>
      <c r="E828" t="s">
        <v>31</v>
      </c>
      <c r="F828" t="s">
        <v>3325</v>
      </c>
      <c r="G828" t="s">
        <v>3326</v>
      </c>
      <c r="H828" t="s">
        <v>9756</v>
      </c>
      <c r="I828" t="s">
        <v>3327</v>
      </c>
      <c r="J828" t="s">
        <v>10060</v>
      </c>
      <c r="K828" t="s">
        <v>799</v>
      </c>
      <c r="L828" t="s">
        <v>3305</v>
      </c>
      <c r="M828" t="s">
        <v>9988</v>
      </c>
      <c r="N828" t="s">
        <v>63</v>
      </c>
      <c r="O828" t="s">
        <v>9983</v>
      </c>
      <c r="P828" t="s">
        <v>392</v>
      </c>
      <c r="Q828" t="s">
        <v>393</v>
      </c>
      <c r="R828" t="s">
        <v>5327</v>
      </c>
      <c r="S828" s="1" t="s">
        <v>11982</v>
      </c>
      <c r="T828" t="s">
        <v>801</v>
      </c>
      <c r="U828" t="s">
        <v>802</v>
      </c>
      <c r="V828" t="s">
        <v>50</v>
      </c>
      <c r="W828" t="s">
        <v>265</v>
      </c>
      <c r="X828" s="145">
        <v>26849</v>
      </c>
      <c r="Y828" t="s">
        <v>5328</v>
      </c>
      <c r="Z828" s="145">
        <v>43263</v>
      </c>
      <c r="AA828" s="145">
        <v>43355</v>
      </c>
      <c r="AB828" t="s">
        <v>123</v>
      </c>
      <c r="AC828" t="s">
        <v>804</v>
      </c>
      <c r="AD828" t="s">
        <v>41</v>
      </c>
      <c r="AE828"/>
    </row>
    <row r="829" spans="1:31" ht="15" x14ac:dyDescent="0.25">
      <c r="A829" s="1" t="s">
        <v>10061</v>
      </c>
      <c r="B829" t="s">
        <v>28</v>
      </c>
      <c r="C829" t="s">
        <v>29</v>
      </c>
      <c r="D829" t="s">
        <v>30</v>
      </c>
      <c r="E829" t="s">
        <v>31</v>
      </c>
      <c r="F829" t="s">
        <v>3325</v>
      </c>
      <c r="G829" t="s">
        <v>3326</v>
      </c>
      <c r="H829" t="s">
        <v>9756</v>
      </c>
      <c r="I829" t="s">
        <v>3327</v>
      </c>
      <c r="J829" t="s">
        <v>10061</v>
      </c>
      <c r="K829" t="s">
        <v>799</v>
      </c>
      <c r="L829" t="s">
        <v>9991</v>
      </c>
      <c r="M829" t="s">
        <v>9992</v>
      </c>
      <c r="N829" t="s">
        <v>63</v>
      </c>
      <c r="O829" t="s">
        <v>9983</v>
      </c>
      <c r="P829" t="s">
        <v>91</v>
      </c>
      <c r="Q829" t="s">
        <v>186</v>
      </c>
      <c r="R829" t="s">
        <v>10062</v>
      </c>
      <c r="S829" s="1" t="s">
        <v>11983</v>
      </c>
      <c r="T829" t="s">
        <v>801</v>
      </c>
      <c r="U829" t="s">
        <v>802</v>
      </c>
      <c r="V829" t="s">
        <v>50</v>
      </c>
      <c r="W829" t="s">
        <v>265</v>
      </c>
      <c r="X829" s="145">
        <v>30119</v>
      </c>
      <c r="Y829" t="s">
        <v>10063</v>
      </c>
      <c r="Z829" s="145">
        <v>43228</v>
      </c>
      <c r="AA829" s="145">
        <v>43320</v>
      </c>
      <c r="AB829" t="s">
        <v>123</v>
      </c>
      <c r="AC829" t="s">
        <v>804</v>
      </c>
      <c r="AD829" t="s">
        <v>41</v>
      </c>
      <c r="AE829"/>
    </row>
    <row r="830" spans="1:31" ht="15" x14ac:dyDescent="0.25">
      <c r="A830" s="1" t="s">
        <v>3709</v>
      </c>
      <c r="B830" t="s">
        <v>28</v>
      </c>
      <c r="C830" t="s">
        <v>29</v>
      </c>
      <c r="D830" t="s">
        <v>30</v>
      </c>
      <c r="E830" t="s">
        <v>31</v>
      </c>
      <c r="F830" t="s">
        <v>3706</v>
      </c>
      <c r="G830" t="s">
        <v>3707</v>
      </c>
      <c r="H830" t="s">
        <v>9756</v>
      </c>
      <c r="I830" t="s">
        <v>3708</v>
      </c>
      <c r="J830" t="s">
        <v>3709</v>
      </c>
      <c r="K830" t="s">
        <v>32</v>
      </c>
      <c r="L830" t="s">
        <v>33</v>
      </c>
      <c r="M830" t="s">
        <v>734</v>
      </c>
      <c r="N830" t="s">
        <v>35</v>
      </c>
      <c r="O830" t="s">
        <v>3710</v>
      </c>
      <c r="P830" t="s">
        <v>3711</v>
      </c>
      <c r="Q830" t="s">
        <v>130</v>
      </c>
      <c r="R830" t="s">
        <v>3712</v>
      </c>
      <c r="S830" s="1" t="s">
        <v>11984</v>
      </c>
      <c r="T830" t="s">
        <v>37</v>
      </c>
      <c r="U830" t="s">
        <v>38</v>
      </c>
      <c r="V830" t="s">
        <v>108</v>
      </c>
      <c r="W830" t="s">
        <v>3713</v>
      </c>
      <c r="X830" s="145">
        <v>25386</v>
      </c>
      <c r="Y830" t="s">
        <v>3714</v>
      </c>
      <c r="Z830" s="145">
        <v>42064</v>
      </c>
      <c r="AA830" s="145">
        <v>43159</v>
      </c>
      <c r="AB830" t="s">
        <v>39</v>
      </c>
      <c r="AC830" t="s">
        <v>40</v>
      </c>
      <c r="AD830" t="s">
        <v>41</v>
      </c>
      <c r="AE830"/>
    </row>
    <row r="831" spans="1:31" ht="15" x14ac:dyDescent="0.25">
      <c r="A831" s="1" t="s">
        <v>3715</v>
      </c>
      <c r="B831" t="s">
        <v>28</v>
      </c>
      <c r="C831" t="s">
        <v>29</v>
      </c>
      <c r="D831" t="s">
        <v>30</v>
      </c>
      <c r="E831" t="s">
        <v>31</v>
      </c>
      <c r="F831" t="s">
        <v>3706</v>
      </c>
      <c r="G831" t="s">
        <v>3707</v>
      </c>
      <c r="H831" t="s">
        <v>9756</v>
      </c>
      <c r="I831" t="s">
        <v>3708</v>
      </c>
      <c r="J831" t="s">
        <v>3715</v>
      </c>
      <c r="K831" t="s">
        <v>32</v>
      </c>
      <c r="L831" t="s">
        <v>33</v>
      </c>
      <c r="M831" t="s">
        <v>34</v>
      </c>
      <c r="N831" t="s">
        <v>35</v>
      </c>
      <c r="O831" t="s">
        <v>3716</v>
      </c>
      <c r="P831" t="s">
        <v>327</v>
      </c>
      <c r="Q831" t="s">
        <v>2951</v>
      </c>
      <c r="R831" t="s">
        <v>629</v>
      </c>
      <c r="S831" s="1" t="s">
        <v>11985</v>
      </c>
      <c r="T831" t="s">
        <v>37</v>
      </c>
      <c r="U831" t="s">
        <v>38</v>
      </c>
      <c r="V831" t="s">
        <v>108</v>
      </c>
      <c r="W831" t="s">
        <v>3717</v>
      </c>
      <c r="X831" s="145">
        <v>25425</v>
      </c>
      <c r="Y831" t="s">
        <v>3718</v>
      </c>
      <c r="Z831" s="145">
        <v>42064</v>
      </c>
      <c r="AA831" s="145">
        <v>43159</v>
      </c>
      <c r="AB831" t="s">
        <v>39</v>
      </c>
      <c r="AC831" t="s">
        <v>40</v>
      </c>
      <c r="AD831" t="s">
        <v>41</v>
      </c>
      <c r="AE831"/>
    </row>
    <row r="832" spans="1:31" ht="15" x14ac:dyDescent="0.25">
      <c r="A832" s="1" t="s">
        <v>3719</v>
      </c>
      <c r="B832" t="s">
        <v>28</v>
      </c>
      <c r="C832" t="s">
        <v>29</v>
      </c>
      <c r="D832" t="s">
        <v>30</v>
      </c>
      <c r="E832" t="s">
        <v>31</v>
      </c>
      <c r="F832" t="s">
        <v>3706</v>
      </c>
      <c r="G832" t="s">
        <v>3707</v>
      </c>
      <c r="H832" t="s">
        <v>9756</v>
      </c>
      <c r="I832" t="s">
        <v>3708</v>
      </c>
      <c r="J832" t="s">
        <v>3719</v>
      </c>
      <c r="K832" t="s">
        <v>32</v>
      </c>
      <c r="L832" t="s">
        <v>33</v>
      </c>
      <c r="M832" t="s">
        <v>734</v>
      </c>
      <c r="N832" t="s">
        <v>35</v>
      </c>
      <c r="O832" t="s">
        <v>11103</v>
      </c>
      <c r="P832" t="s">
        <v>416</v>
      </c>
      <c r="Q832" t="s">
        <v>208</v>
      </c>
      <c r="R832" t="s">
        <v>3720</v>
      </c>
      <c r="S832" s="1" t="s">
        <v>11986</v>
      </c>
      <c r="T832" t="s">
        <v>325</v>
      </c>
      <c r="U832" t="s">
        <v>38</v>
      </c>
      <c r="V832" t="s">
        <v>11105</v>
      </c>
      <c r="W832" t="s">
        <v>3721</v>
      </c>
      <c r="X832" s="145">
        <v>24585</v>
      </c>
      <c r="Y832" t="s">
        <v>3722</v>
      </c>
      <c r="Z832" s="145">
        <v>43374</v>
      </c>
      <c r="AA832" s="145">
        <v>44834</v>
      </c>
      <c r="AB832" t="s">
        <v>39</v>
      </c>
      <c r="AC832" t="s">
        <v>40</v>
      </c>
      <c r="AD832" t="s">
        <v>41</v>
      </c>
      <c r="AE832"/>
    </row>
    <row r="833" spans="1:31" ht="15" x14ac:dyDescent="0.25">
      <c r="A833" s="1" t="s">
        <v>3723</v>
      </c>
      <c r="B833" t="s">
        <v>28</v>
      </c>
      <c r="C833" t="s">
        <v>29</v>
      </c>
      <c r="D833" t="s">
        <v>30</v>
      </c>
      <c r="E833" t="s">
        <v>31</v>
      </c>
      <c r="F833" t="s">
        <v>3706</v>
      </c>
      <c r="G833" t="s">
        <v>3707</v>
      </c>
      <c r="H833" t="s">
        <v>9756</v>
      </c>
      <c r="I833" t="s">
        <v>3708</v>
      </c>
      <c r="J833" t="s">
        <v>3723</v>
      </c>
      <c r="K833" t="s">
        <v>32</v>
      </c>
      <c r="L833" t="s">
        <v>33</v>
      </c>
      <c r="M833" t="s">
        <v>734</v>
      </c>
      <c r="N833" t="s">
        <v>724</v>
      </c>
      <c r="O833" t="s">
        <v>11987</v>
      </c>
      <c r="P833" t="s">
        <v>256</v>
      </c>
      <c r="Q833" t="s">
        <v>70</v>
      </c>
      <c r="R833" t="s">
        <v>3738</v>
      </c>
      <c r="S833" s="1" t="s">
        <v>11988</v>
      </c>
      <c r="T833" t="s">
        <v>37</v>
      </c>
      <c r="U833" t="s">
        <v>38</v>
      </c>
      <c r="V833" t="s">
        <v>50</v>
      </c>
      <c r="W833" t="s">
        <v>3739</v>
      </c>
      <c r="X833" s="145">
        <v>24785</v>
      </c>
      <c r="Y833" t="s">
        <v>3740</v>
      </c>
      <c r="Z833" s="145">
        <v>43377</v>
      </c>
      <c r="AA833" s="145">
        <v>43465</v>
      </c>
      <c r="AB833" t="s">
        <v>39</v>
      </c>
      <c r="AC833" t="s">
        <v>68</v>
      </c>
      <c r="AD833" t="s">
        <v>41</v>
      </c>
      <c r="AE833"/>
    </row>
    <row r="834" spans="1:31" ht="15" x14ac:dyDescent="0.25">
      <c r="A834" s="1" t="s">
        <v>3724</v>
      </c>
      <c r="B834" t="s">
        <v>28</v>
      </c>
      <c r="C834" t="s">
        <v>29</v>
      </c>
      <c r="D834" t="s">
        <v>30</v>
      </c>
      <c r="E834" t="s">
        <v>31</v>
      </c>
      <c r="F834" t="s">
        <v>3706</v>
      </c>
      <c r="G834" t="s">
        <v>3707</v>
      </c>
      <c r="H834" t="s">
        <v>9756</v>
      </c>
      <c r="I834" t="s">
        <v>3708</v>
      </c>
      <c r="J834" t="s">
        <v>3724</v>
      </c>
      <c r="K834" t="s">
        <v>32</v>
      </c>
      <c r="L834" t="s">
        <v>1239</v>
      </c>
      <c r="M834" t="s">
        <v>1360</v>
      </c>
      <c r="N834" t="s">
        <v>44</v>
      </c>
      <c r="O834" t="s">
        <v>54</v>
      </c>
      <c r="P834" t="s">
        <v>680</v>
      </c>
      <c r="Q834" t="s">
        <v>110</v>
      </c>
      <c r="R834" t="s">
        <v>896</v>
      </c>
      <c r="S834" s="1" t="s">
        <v>11989</v>
      </c>
      <c r="T834" t="s">
        <v>53</v>
      </c>
      <c r="U834" t="s">
        <v>38</v>
      </c>
      <c r="V834" t="s">
        <v>50</v>
      </c>
      <c r="W834" t="s">
        <v>3725</v>
      </c>
      <c r="X834" s="145">
        <v>24556</v>
      </c>
      <c r="Y834" t="s">
        <v>3726</v>
      </c>
      <c r="Z834"/>
      <c r="AA834"/>
      <c r="AB834" t="s">
        <v>39</v>
      </c>
      <c r="AC834" t="s">
        <v>40</v>
      </c>
      <c r="AD834" t="s">
        <v>41</v>
      </c>
      <c r="AE834"/>
    </row>
    <row r="835" spans="1:31" ht="15" x14ac:dyDescent="0.25">
      <c r="A835" s="1" t="s">
        <v>3727</v>
      </c>
      <c r="B835" t="s">
        <v>28</v>
      </c>
      <c r="C835" t="s">
        <v>29</v>
      </c>
      <c r="D835" t="s">
        <v>30</v>
      </c>
      <c r="E835" t="s">
        <v>31</v>
      </c>
      <c r="F835" t="s">
        <v>3706</v>
      </c>
      <c r="G835" t="s">
        <v>3707</v>
      </c>
      <c r="H835" t="s">
        <v>9756</v>
      </c>
      <c r="I835" t="s">
        <v>3708</v>
      </c>
      <c r="J835" t="s">
        <v>3727</v>
      </c>
      <c r="K835" t="s">
        <v>32</v>
      </c>
      <c r="L835" t="s">
        <v>1239</v>
      </c>
      <c r="M835" t="s">
        <v>1771</v>
      </c>
      <c r="N835" t="s">
        <v>724</v>
      </c>
      <c r="O835" t="s">
        <v>3728</v>
      </c>
      <c r="P835" t="s">
        <v>197</v>
      </c>
      <c r="Q835" t="s">
        <v>304</v>
      </c>
      <c r="R835" t="s">
        <v>3729</v>
      </c>
      <c r="S835" s="1" t="s">
        <v>11990</v>
      </c>
      <c r="T835" t="s">
        <v>48</v>
      </c>
      <c r="U835" t="s">
        <v>38</v>
      </c>
      <c r="V835" t="s">
        <v>50</v>
      </c>
      <c r="W835" t="s">
        <v>3730</v>
      </c>
      <c r="X835" s="145">
        <v>23063</v>
      </c>
      <c r="Y835" t="s">
        <v>3731</v>
      </c>
      <c r="Z835" s="145">
        <v>43160</v>
      </c>
      <c r="AA835" s="145">
        <v>43465</v>
      </c>
      <c r="AB835" t="s">
        <v>39</v>
      </c>
      <c r="AC835" t="s">
        <v>40</v>
      </c>
      <c r="AD835" t="s">
        <v>41</v>
      </c>
      <c r="AE835"/>
    </row>
    <row r="836" spans="1:31" ht="15" x14ac:dyDescent="0.25">
      <c r="A836" s="1" t="s">
        <v>3732</v>
      </c>
      <c r="B836" t="s">
        <v>28</v>
      </c>
      <c r="C836" t="s">
        <v>29</v>
      </c>
      <c r="D836" t="s">
        <v>30</v>
      </c>
      <c r="E836" t="s">
        <v>31</v>
      </c>
      <c r="F836" t="s">
        <v>3706</v>
      </c>
      <c r="G836" t="s">
        <v>3707</v>
      </c>
      <c r="H836" t="s">
        <v>9756</v>
      </c>
      <c r="I836" t="s">
        <v>3708</v>
      </c>
      <c r="J836" t="s">
        <v>3732</v>
      </c>
      <c r="K836" t="s">
        <v>32</v>
      </c>
      <c r="L836" t="s">
        <v>1239</v>
      </c>
      <c r="M836" t="s">
        <v>1360</v>
      </c>
      <c r="N836" t="s">
        <v>724</v>
      </c>
      <c r="O836" t="s">
        <v>3733</v>
      </c>
      <c r="P836" t="s">
        <v>160</v>
      </c>
      <c r="Q836" t="s">
        <v>117</v>
      </c>
      <c r="R836" t="s">
        <v>3734</v>
      </c>
      <c r="S836" s="1" t="s">
        <v>11991</v>
      </c>
      <c r="T836" t="s">
        <v>61</v>
      </c>
      <c r="U836" t="s">
        <v>38</v>
      </c>
      <c r="V836" t="s">
        <v>50</v>
      </c>
      <c r="W836" t="s">
        <v>3735</v>
      </c>
      <c r="X836" s="145">
        <v>22024</v>
      </c>
      <c r="Y836" t="s">
        <v>3736</v>
      </c>
      <c r="Z836" s="145">
        <v>43160</v>
      </c>
      <c r="AA836" s="145">
        <v>43465</v>
      </c>
      <c r="AB836" t="s">
        <v>39</v>
      </c>
      <c r="AC836" t="s">
        <v>40</v>
      </c>
      <c r="AD836" t="s">
        <v>41</v>
      </c>
      <c r="AE836"/>
    </row>
    <row r="837" spans="1:31" ht="15" x14ac:dyDescent="0.25">
      <c r="A837" s="1" t="s">
        <v>3737</v>
      </c>
      <c r="B837" t="s">
        <v>28</v>
      </c>
      <c r="C837" t="s">
        <v>29</v>
      </c>
      <c r="D837" t="s">
        <v>30</v>
      </c>
      <c r="E837" t="s">
        <v>31</v>
      </c>
      <c r="F837" t="s">
        <v>3706</v>
      </c>
      <c r="G837" t="s">
        <v>3707</v>
      </c>
      <c r="H837" t="s">
        <v>9756</v>
      </c>
      <c r="I837" t="s">
        <v>3708</v>
      </c>
      <c r="J837" t="s">
        <v>3737</v>
      </c>
      <c r="K837" t="s">
        <v>32</v>
      </c>
      <c r="L837" t="s">
        <v>1239</v>
      </c>
      <c r="M837" t="s">
        <v>1893</v>
      </c>
      <c r="N837" t="s">
        <v>724</v>
      </c>
      <c r="O837" t="s">
        <v>1142</v>
      </c>
      <c r="P837" t="s">
        <v>141</v>
      </c>
      <c r="Q837" t="s">
        <v>78</v>
      </c>
      <c r="R837" t="s">
        <v>902</v>
      </c>
      <c r="S837" s="1" t="s">
        <v>11992</v>
      </c>
      <c r="T837" t="s">
        <v>61</v>
      </c>
      <c r="U837" t="s">
        <v>38</v>
      </c>
      <c r="V837" t="s">
        <v>50</v>
      </c>
      <c r="W837" t="s">
        <v>3871</v>
      </c>
      <c r="X837" s="145">
        <v>26878</v>
      </c>
      <c r="Y837" t="s">
        <v>3872</v>
      </c>
      <c r="Z837" s="145">
        <v>43383</v>
      </c>
      <c r="AA837" s="145">
        <v>43465</v>
      </c>
      <c r="AB837" t="s">
        <v>39</v>
      </c>
      <c r="AC837" t="s">
        <v>40</v>
      </c>
      <c r="AD837" t="s">
        <v>41</v>
      </c>
      <c r="AE837"/>
    </row>
    <row r="838" spans="1:31" ht="15" x14ac:dyDescent="0.25">
      <c r="A838" s="1" t="s">
        <v>3741</v>
      </c>
      <c r="B838" t="s">
        <v>28</v>
      </c>
      <c r="C838" t="s">
        <v>29</v>
      </c>
      <c r="D838" t="s">
        <v>30</v>
      </c>
      <c r="E838" t="s">
        <v>31</v>
      </c>
      <c r="F838" t="s">
        <v>3706</v>
      </c>
      <c r="G838" t="s">
        <v>3707</v>
      </c>
      <c r="H838" t="s">
        <v>9756</v>
      </c>
      <c r="I838" t="s">
        <v>3708</v>
      </c>
      <c r="J838" t="s">
        <v>3741</v>
      </c>
      <c r="K838" t="s">
        <v>32</v>
      </c>
      <c r="L838" t="s">
        <v>32</v>
      </c>
      <c r="M838" t="s">
        <v>43</v>
      </c>
      <c r="N838" t="s">
        <v>44</v>
      </c>
      <c r="O838" t="s">
        <v>3742</v>
      </c>
      <c r="P838" t="s">
        <v>948</v>
      </c>
      <c r="Q838" t="s">
        <v>156</v>
      </c>
      <c r="R838" t="s">
        <v>3743</v>
      </c>
      <c r="S838" s="1" t="s">
        <v>11993</v>
      </c>
      <c r="T838" t="s">
        <v>61</v>
      </c>
      <c r="U838" t="s">
        <v>49</v>
      </c>
      <c r="V838" t="s">
        <v>50</v>
      </c>
      <c r="W838" t="s">
        <v>3744</v>
      </c>
      <c r="X838" s="145">
        <v>23764</v>
      </c>
      <c r="Y838" t="s">
        <v>3745</v>
      </c>
      <c r="Z838"/>
      <c r="AA838"/>
      <c r="AB838" t="s">
        <v>39</v>
      </c>
      <c r="AC838" t="s">
        <v>40</v>
      </c>
      <c r="AD838" t="s">
        <v>41</v>
      </c>
      <c r="AE838"/>
    </row>
    <row r="839" spans="1:31" ht="15" x14ac:dyDescent="0.25">
      <c r="A839" s="1" t="s">
        <v>3746</v>
      </c>
      <c r="B839" t="s">
        <v>28</v>
      </c>
      <c r="C839" t="s">
        <v>29</v>
      </c>
      <c r="D839" t="s">
        <v>30</v>
      </c>
      <c r="E839" t="s">
        <v>31</v>
      </c>
      <c r="F839" t="s">
        <v>3706</v>
      </c>
      <c r="G839" t="s">
        <v>3707</v>
      </c>
      <c r="H839" t="s">
        <v>9756</v>
      </c>
      <c r="I839" t="s">
        <v>3708</v>
      </c>
      <c r="J839" t="s">
        <v>3746</v>
      </c>
      <c r="K839" t="s">
        <v>32</v>
      </c>
      <c r="L839" t="s">
        <v>32</v>
      </c>
      <c r="M839" t="s">
        <v>43</v>
      </c>
      <c r="N839" t="s">
        <v>63</v>
      </c>
      <c r="O839" t="s">
        <v>3747</v>
      </c>
      <c r="P839" t="s">
        <v>78</v>
      </c>
      <c r="Q839" t="s">
        <v>352</v>
      </c>
      <c r="R839" t="s">
        <v>3748</v>
      </c>
      <c r="S839" s="1" t="s">
        <v>11994</v>
      </c>
      <c r="T839" t="s">
        <v>66</v>
      </c>
      <c r="U839" t="s">
        <v>49</v>
      </c>
      <c r="V839" t="s">
        <v>50</v>
      </c>
      <c r="W839" t="s">
        <v>3749</v>
      </c>
      <c r="X839" s="145">
        <v>29694</v>
      </c>
      <c r="Y839" t="s">
        <v>3750</v>
      </c>
      <c r="Z839" s="145">
        <v>43160</v>
      </c>
      <c r="AA839" s="145">
        <v>43465</v>
      </c>
      <c r="AB839" t="s">
        <v>39</v>
      </c>
      <c r="AC839" t="s">
        <v>68</v>
      </c>
      <c r="AD839" t="s">
        <v>41</v>
      </c>
      <c r="AE839"/>
    </row>
    <row r="840" spans="1:31" ht="15" x14ac:dyDescent="0.25">
      <c r="A840" s="1" t="s">
        <v>3751</v>
      </c>
      <c r="B840" t="s">
        <v>28</v>
      </c>
      <c r="C840" t="s">
        <v>29</v>
      </c>
      <c r="D840" t="s">
        <v>30</v>
      </c>
      <c r="E840" t="s">
        <v>31</v>
      </c>
      <c r="F840" t="s">
        <v>3706</v>
      </c>
      <c r="G840" t="s">
        <v>3707</v>
      </c>
      <c r="H840" t="s">
        <v>9756</v>
      </c>
      <c r="I840" t="s">
        <v>3708</v>
      </c>
      <c r="J840" t="s">
        <v>3751</v>
      </c>
      <c r="K840" t="s">
        <v>32</v>
      </c>
      <c r="L840" t="s">
        <v>32</v>
      </c>
      <c r="M840" t="s">
        <v>43</v>
      </c>
      <c r="N840" t="s">
        <v>44</v>
      </c>
      <c r="O840" t="s">
        <v>3752</v>
      </c>
      <c r="P840" t="s">
        <v>78</v>
      </c>
      <c r="Q840" t="s">
        <v>584</v>
      </c>
      <c r="R840" t="s">
        <v>82</v>
      </c>
      <c r="S840" s="1" t="s">
        <v>11995</v>
      </c>
      <c r="T840" t="s">
        <v>48</v>
      </c>
      <c r="U840" t="s">
        <v>49</v>
      </c>
      <c r="V840" t="s">
        <v>311</v>
      </c>
      <c r="W840" t="s">
        <v>3753</v>
      </c>
      <c r="X840" s="145">
        <v>26805</v>
      </c>
      <c r="Y840" t="s">
        <v>3754</v>
      </c>
      <c r="Z840" s="145">
        <v>43388</v>
      </c>
      <c r="AA840" s="145">
        <v>43434</v>
      </c>
      <c r="AB840" t="s">
        <v>39</v>
      </c>
      <c r="AC840" t="s">
        <v>40</v>
      </c>
      <c r="AD840" t="s">
        <v>41</v>
      </c>
      <c r="AE840"/>
    </row>
    <row r="841" spans="1:31" ht="15" x14ac:dyDescent="0.25">
      <c r="A841" s="1" t="s">
        <v>3751</v>
      </c>
      <c r="B841" t="s">
        <v>28</v>
      </c>
      <c r="C841" t="s">
        <v>29</v>
      </c>
      <c r="D841" t="s">
        <v>30</v>
      </c>
      <c r="E841" t="s">
        <v>31</v>
      </c>
      <c r="F841" t="s">
        <v>3706</v>
      </c>
      <c r="G841" t="s">
        <v>3707</v>
      </c>
      <c r="H841" t="s">
        <v>9756</v>
      </c>
      <c r="I841" t="s">
        <v>3708</v>
      </c>
      <c r="J841" t="s">
        <v>3751</v>
      </c>
      <c r="K841" t="s">
        <v>32</v>
      </c>
      <c r="L841" t="s">
        <v>32</v>
      </c>
      <c r="M841" t="s">
        <v>43</v>
      </c>
      <c r="N841" t="s">
        <v>63</v>
      </c>
      <c r="O841" t="s">
        <v>11996</v>
      </c>
      <c r="P841" t="s">
        <v>509</v>
      </c>
      <c r="Q841" t="s">
        <v>11997</v>
      </c>
      <c r="R841" t="s">
        <v>11998</v>
      </c>
      <c r="S841" s="1" t="s">
        <v>11999</v>
      </c>
      <c r="T841" t="s">
        <v>66</v>
      </c>
      <c r="U841" t="s">
        <v>49</v>
      </c>
      <c r="V841" t="s">
        <v>50</v>
      </c>
      <c r="W841" t="s">
        <v>12000</v>
      </c>
      <c r="X841" s="145">
        <v>30314</v>
      </c>
      <c r="Y841" t="s">
        <v>12001</v>
      </c>
      <c r="Z841" s="145">
        <v>43388</v>
      </c>
      <c r="AA841" s="145">
        <v>43434</v>
      </c>
      <c r="AB841" t="s">
        <v>310</v>
      </c>
      <c r="AC841" t="s">
        <v>68</v>
      </c>
      <c r="AD841" t="s">
        <v>41</v>
      </c>
      <c r="AE841"/>
    </row>
    <row r="842" spans="1:31" ht="15" x14ac:dyDescent="0.25">
      <c r="A842" s="1" t="s">
        <v>3758</v>
      </c>
      <c r="B842" t="s">
        <v>28</v>
      </c>
      <c r="C842" t="s">
        <v>29</v>
      </c>
      <c r="D842" t="s">
        <v>30</v>
      </c>
      <c r="E842" t="s">
        <v>31</v>
      </c>
      <c r="F842" t="s">
        <v>3706</v>
      </c>
      <c r="G842" t="s">
        <v>3707</v>
      </c>
      <c r="H842" t="s">
        <v>9756</v>
      </c>
      <c r="I842" t="s">
        <v>3708</v>
      </c>
      <c r="J842" t="s">
        <v>3758</v>
      </c>
      <c r="K842" t="s">
        <v>32</v>
      </c>
      <c r="L842" t="s">
        <v>32</v>
      </c>
      <c r="M842" t="s">
        <v>43</v>
      </c>
      <c r="N842" t="s">
        <v>44</v>
      </c>
      <c r="O842" t="s">
        <v>54</v>
      </c>
      <c r="P842" t="s">
        <v>3759</v>
      </c>
      <c r="Q842" t="s">
        <v>990</v>
      </c>
      <c r="R842" t="s">
        <v>400</v>
      </c>
      <c r="S842" s="1" t="s">
        <v>12002</v>
      </c>
      <c r="T842" t="s">
        <v>53</v>
      </c>
      <c r="U842" t="s">
        <v>49</v>
      </c>
      <c r="V842" t="s">
        <v>50</v>
      </c>
      <c r="W842" t="s">
        <v>3760</v>
      </c>
      <c r="X842" s="145">
        <v>20446</v>
      </c>
      <c r="Y842" t="s">
        <v>3761</v>
      </c>
      <c r="Z842"/>
      <c r="AA842"/>
      <c r="AB842" t="s">
        <v>39</v>
      </c>
      <c r="AC842" t="s">
        <v>40</v>
      </c>
      <c r="AD842" t="s">
        <v>41</v>
      </c>
      <c r="AE842"/>
    </row>
    <row r="843" spans="1:31" ht="15" x14ac:dyDescent="0.25">
      <c r="A843" s="1" t="s">
        <v>3762</v>
      </c>
      <c r="B843" t="s">
        <v>28</v>
      </c>
      <c r="C843" t="s">
        <v>29</v>
      </c>
      <c r="D843" t="s">
        <v>30</v>
      </c>
      <c r="E843" t="s">
        <v>31</v>
      </c>
      <c r="F843" t="s">
        <v>3706</v>
      </c>
      <c r="G843" t="s">
        <v>3707</v>
      </c>
      <c r="H843" t="s">
        <v>9756</v>
      </c>
      <c r="I843" t="s">
        <v>3708</v>
      </c>
      <c r="J843" t="s">
        <v>3762</v>
      </c>
      <c r="K843" t="s">
        <v>32</v>
      </c>
      <c r="L843" t="s">
        <v>32</v>
      </c>
      <c r="M843" t="s">
        <v>43</v>
      </c>
      <c r="N843" t="s">
        <v>44</v>
      </c>
      <c r="O843" t="s">
        <v>54</v>
      </c>
      <c r="P843" t="s">
        <v>821</v>
      </c>
      <c r="Q843" t="s">
        <v>3763</v>
      </c>
      <c r="R843" t="s">
        <v>228</v>
      </c>
      <c r="S843" s="1" t="s">
        <v>12003</v>
      </c>
      <c r="T843" t="s">
        <v>61</v>
      </c>
      <c r="U843" t="s">
        <v>49</v>
      </c>
      <c r="V843" t="s">
        <v>50</v>
      </c>
      <c r="W843" t="s">
        <v>3764</v>
      </c>
      <c r="X843" s="145">
        <v>22088</v>
      </c>
      <c r="Y843" t="s">
        <v>3765</v>
      </c>
      <c r="Z843"/>
      <c r="AA843"/>
      <c r="AB843" t="s">
        <v>39</v>
      </c>
      <c r="AC843" t="s">
        <v>40</v>
      </c>
      <c r="AD843" t="s">
        <v>41</v>
      </c>
      <c r="AE843"/>
    </row>
    <row r="844" spans="1:31" ht="15" x14ac:dyDescent="0.25">
      <c r="A844" s="1" t="s">
        <v>3766</v>
      </c>
      <c r="B844" t="s">
        <v>28</v>
      </c>
      <c r="C844" t="s">
        <v>29</v>
      </c>
      <c r="D844" t="s">
        <v>30</v>
      </c>
      <c r="E844" t="s">
        <v>31</v>
      </c>
      <c r="F844" t="s">
        <v>3706</v>
      </c>
      <c r="G844" t="s">
        <v>3707</v>
      </c>
      <c r="H844" t="s">
        <v>9756</v>
      </c>
      <c r="I844" t="s">
        <v>3708</v>
      </c>
      <c r="J844" t="s">
        <v>3766</v>
      </c>
      <c r="K844" t="s">
        <v>32</v>
      </c>
      <c r="L844" t="s">
        <v>32</v>
      </c>
      <c r="M844" t="s">
        <v>43</v>
      </c>
      <c r="N844" t="s">
        <v>44</v>
      </c>
      <c r="O844" t="s">
        <v>54</v>
      </c>
      <c r="P844" t="s">
        <v>197</v>
      </c>
      <c r="Q844" t="s">
        <v>304</v>
      </c>
      <c r="R844" t="s">
        <v>3729</v>
      </c>
      <c r="S844" s="1" t="s">
        <v>11990</v>
      </c>
      <c r="T844" t="s">
        <v>48</v>
      </c>
      <c r="U844" t="s">
        <v>49</v>
      </c>
      <c r="V844" t="s">
        <v>840</v>
      </c>
      <c r="W844" t="s">
        <v>3730</v>
      </c>
      <c r="X844" s="145">
        <v>23063</v>
      </c>
      <c r="Y844" t="s">
        <v>3731</v>
      </c>
      <c r="Z844" s="145">
        <v>43160</v>
      </c>
      <c r="AA844" s="145">
        <v>43465</v>
      </c>
      <c r="AB844" t="s">
        <v>39</v>
      </c>
      <c r="AC844" t="s">
        <v>40</v>
      </c>
      <c r="AD844" t="s">
        <v>41</v>
      </c>
      <c r="AE844"/>
    </row>
    <row r="845" spans="1:31" ht="15" x14ac:dyDescent="0.25">
      <c r="A845" s="1" t="s">
        <v>3766</v>
      </c>
      <c r="B845" t="s">
        <v>28</v>
      </c>
      <c r="C845" t="s">
        <v>29</v>
      </c>
      <c r="D845" t="s">
        <v>30</v>
      </c>
      <c r="E845" t="s">
        <v>31</v>
      </c>
      <c r="F845" t="s">
        <v>3706</v>
      </c>
      <c r="G845" t="s">
        <v>3707</v>
      </c>
      <c r="H845" t="s">
        <v>9756</v>
      </c>
      <c r="I845" t="s">
        <v>3708</v>
      </c>
      <c r="J845" t="s">
        <v>3766</v>
      </c>
      <c r="K845" t="s">
        <v>32</v>
      </c>
      <c r="L845" t="s">
        <v>32</v>
      </c>
      <c r="M845" t="s">
        <v>43</v>
      </c>
      <c r="N845" t="s">
        <v>63</v>
      </c>
      <c r="O845" t="s">
        <v>3767</v>
      </c>
      <c r="P845" t="s">
        <v>6167</v>
      </c>
      <c r="Q845" t="s">
        <v>691</v>
      </c>
      <c r="R845" t="s">
        <v>6168</v>
      </c>
      <c r="S845" s="1" t="s">
        <v>12004</v>
      </c>
      <c r="T845" t="s">
        <v>66</v>
      </c>
      <c r="U845" t="s">
        <v>49</v>
      </c>
      <c r="V845" t="s">
        <v>50</v>
      </c>
      <c r="W845" t="s">
        <v>6169</v>
      </c>
      <c r="X845" s="145">
        <v>28335</v>
      </c>
      <c r="Y845" t="s">
        <v>6170</v>
      </c>
      <c r="Z845" s="145">
        <v>43160</v>
      </c>
      <c r="AA845" s="145">
        <v>43465</v>
      </c>
      <c r="AB845" t="s">
        <v>310</v>
      </c>
      <c r="AC845" t="s">
        <v>68</v>
      </c>
      <c r="AD845" t="s">
        <v>41</v>
      </c>
      <c r="AE845"/>
    </row>
    <row r="846" spans="1:31" ht="15" x14ac:dyDescent="0.25">
      <c r="A846" s="1" t="s">
        <v>3768</v>
      </c>
      <c r="B846" t="s">
        <v>28</v>
      </c>
      <c r="C846" t="s">
        <v>29</v>
      </c>
      <c r="D846" t="s">
        <v>30</v>
      </c>
      <c r="E846" t="s">
        <v>31</v>
      </c>
      <c r="F846" t="s">
        <v>3706</v>
      </c>
      <c r="G846" t="s">
        <v>3707</v>
      </c>
      <c r="H846" t="s">
        <v>9756</v>
      </c>
      <c r="I846" t="s">
        <v>3708</v>
      </c>
      <c r="J846" t="s">
        <v>3768</v>
      </c>
      <c r="K846" t="s">
        <v>32</v>
      </c>
      <c r="L846" t="s">
        <v>32</v>
      </c>
      <c r="M846" t="s">
        <v>43</v>
      </c>
      <c r="N846" t="s">
        <v>44</v>
      </c>
      <c r="O846" t="s">
        <v>54</v>
      </c>
      <c r="P846" t="s">
        <v>601</v>
      </c>
      <c r="Q846" t="s">
        <v>280</v>
      </c>
      <c r="R846" t="s">
        <v>3769</v>
      </c>
      <c r="S846" s="1" t="s">
        <v>12005</v>
      </c>
      <c r="T846" t="s">
        <v>61</v>
      </c>
      <c r="U846" t="s">
        <v>49</v>
      </c>
      <c r="V846" t="s">
        <v>311</v>
      </c>
      <c r="W846" t="s">
        <v>3770</v>
      </c>
      <c r="X846" s="145">
        <v>25735</v>
      </c>
      <c r="Y846" t="s">
        <v>3771</v>
      </c>
      <c r="Z846" s="145">
        <v>43408</v>
      </c>
      <c r="AA846" s="145">
        <v>43456</v>
      </c>
      <c r="AB846" t="s">
        <v>39</v>
      </c>
      <c r="AC846" t="s">
        <v>40</v>
      </c>
      <c r="AD846" t="s">
        <v>41</v>
      </c>
      <c r="AE846"/>
    </row>
    <row r="847" spans="1:31" ht="15" x14ac:dyDescent="0.25">
      <c r="A847" s="1" t="s">
        <v>3768</v>
      </c>
      <c r="B847" t="s">
        <v>28</v>
      </c>
      <c r="C847" t="s">
        <v>29</v>
      </c>
      <c r="D847" t="s">
        <v>30</v>
      </c>
      <c r="E847" t="s">
        <v>31</v>
      </c>
      <c r="F847" t="s">
        <v>3706</v>
      </c>
      <c r="G847" t="s">
        <v>3707</v>
      </c>
      <c r="H847" t="s">
        <v>9756</v>
      </c>
      <c r="I847" t="s">
        <v>3708</v>
      </c>
      <c r="J847" t="s">
        <v>3768</v>
      </c>
      <c r="K847" t="s">
        <v>32</v>
      </c>
      <c r="L847" t="s">
        <v>32</v>
      </c>
      <c r="M847" t="s">
        <v>43</v>
      </c>
      <c r="N847" t="s">
        <v>63</v>
      </c>
      <c r="O847" t="s">
        <v>12006</v>
      </c>
      <c r="P847" t="s">
        <v>130</v>
      </c>
      <c r="Q847" t="s">
        <v>237</v>
      </c>
      <c r="R847" t="s">
        <v>12007</v>
      </c>
      <c r="S847" s="1" t="s">
        <v>12008</v>
      </c>
      <c r="T847" t="s">
        <v>66</v>
      </c>
      <c r="U847" t="s">
        <v>49</v>
      </c>
      <c r="V847" t="s">
        <v>50</v>
      </c>
      <c r="W847" t="s">
        <v>12009</v>
      </c>
      <c r="X847" s="145">
        <v>30184</v>
      </c>
      <c r="Y847" t="s">
        <v>12010</v>
      </c>
      <c r="Z847" s="145">
        <v>43408</v>
      </c>
      <c r="AA847" s="145">
        <v>43456</v>
      </c>
      <c r="AB847" t="s">
        <v>310</v>
      </c>
      <c r="AC847" t="s">
        <v>68</v>
      </c>
      <c r="AD847" t="s">
        <v>41</v>
      </c>
      <c r="AE847"/>
    </row>
    <row r="848" spans="1:31" ht="15" x14ac:dyDescent="0.25">
      <c r="A848" s="1" t="s">
        <v>3772</v>
      </c>
      <c r="B848" t="s">
        <v>28</v>
      </c>
      <c r="C848" t="s">
        <v>29</v>
      </c>
      <c r="D848" t="s">
        <v>30</v>
      </c>
      <c r="E848" t="s">
        <v>31</v>
      </c>
      <c r="F848" t="s">
        <v>3706</v>
      </c>
      <c r="G848" t="s">
        <v>3707</v>
      </c>
      <c r="H848" t="s">
        <v>9756</v>
      </c>
      <c r="I848" t="s">
        <v>3708</v>
      </c>
      <c r="J848" t="s">
        <v>3772</v>
      </c>
      <c r="K848" t="s">
        <v>32</v>
      </c>
      <c r="L848" t="s">
        <v>32</v>
      </c>
      <c r="M848" t="s">
        <v>43</v>
      </c>
      <c r="N848" t="s">
        <v>44</v>
      </c>
      <c r="O848" t="s">
        <v>54</v>
      </c>
      <c r="P848" t="s">
        <v>3773</v>
      </c>
      <c r="Q848" t="s">
        <v>3774</v>
      </c>
      <c r="R848" t="s">
        <v>3775</v>
      </c>
      <c r="S848" s="1" t="s">
        <v>12011</v>
      </c>
      <c r="T848" t="s">
        <v>48</v>
      </c>
      <c r="U848" t="s">
        <v>49</v>
      </c>
      <c r="V848" t="s">
        <v>50</v>
      </c>
      <c r="W848" t="s">
        <v>3776</v>
      </c>
      <c r="X848" s="145">
        <v>20403</v>
      </c>
      <c r="Y848" t="s">
        <v>3777</v>
      </c>
      <c r="Z848"/>
      <c r="AA848"/>
      <c r="AB848" t="s">
        <v>39</v>
      </c>
      <c r="AC848" t="s">
        <v>40</v>
      </c>
      <c r="AD848" t="s">
        <v>41</v>
      </c>
      <c r="AE848"/>
    </row>
    <row r="849" spans="1:31" ht="15" x14ac:dyDescent="0.25">
      <c r="A849" s="1" t="s">
        <v>3778</v>
      </c>
      <c r="B849" t="s">
        <v>28</v>
      </c>
      <c r="C849" t="s">
        <v>29</v>
      </c>
      <c r="D849" t="s">
        <v>30</v>
      </c>
      <c r="E849" t="s">
        <v>31</v>
      </c>
      <c r="F849" t="s">
        <v>3706</v>
      </c>
      <c r="G849" t="s">
        <v>3707</v>
      </c>
      <c r="H849" t="s">
        <v>9756</v>
      </c>
      <c r="I849" t="s">
        <v>3708</v>
      </c>
      <c r="J849" t="s">
        <v>3778</v>
      </c>
      <c r="K849" t="s">
        <v>32</v>
      </c>
      <c r="L849" t="s">
        <v>32</v>
      </c>
      <c r="M849" t="s">
        <v>43</v>
      </c>
      <c r="N849" t="s">
        <v>44</v>
      </c>
      <c r="O849" t="s">
        <v>54</v>
      </c>
      <c r="P849" t="s">
        <v>674</v>
      </c>
      <c r="Q849" t="s">
        <v>688</v>
      </c>
      <c r="R849" t="s">
        <v>3779</v>
      </c>
      <c r="S849" s="1" t="s">
        <v>12012</v>
      </c>
      <c r="T849" t="s">
        <v>53</v>
      </c>
      <c r="U849" t="s">
        <v>49</v>
      </c>
      <c r="V849" t="s">
        <v>50</v>
      </c>
      <c r="W849" t="s">
        <v>3780</v>
      </c>
      <c r="X849" s="145">
        <v>21652</v>
      </c>
      <c r="Y849" t="s">
        <v>3781</v>
      </c>
      <c r="Z849"/>
      <c r="AA849"/>
      <c r="AB849" t="s">
        <v>39</v>
      </c>
      <c r="AC849" t="s">
        <v>40</v>
      </c>
      <c r="AD849" t="s">
        <v>41</v>
      </c>
      <c r="AE849"/>
    </row>
    <row r="850" spans="1:31" ht="15" x14ac:dyDescent="0.25">
      <c r="A850" s="1" t="s">
        <v>3782</v>
      </c>
      <c r="B850" t="s">
        <v>28</v>
      </c>
      <c r="C850" t="s">
        <v>29</v>
      </c>
      <c r="D850" t="s">
        <v>30</v>
      </c>
      <c r="E850" t="s">
        <v>31</v>
      </c>
      <c r="F850" t="s">
        <v>3706</v>
      </c>
      <c r="G850" t="s">
        <v>3707</v>
      </c>
      <c r="H850" t="s">
        <v>9756</v>
      </c>
      <c r="I850" t="s">
        <v>3708</v>
      </c>
      <c r="J850" t="s">
        <v>3782</v>
      </c>
      <c r="K850" t="s">
        <v>32</v>
      </c>
      <c r="L850" t="s">
        <v>32</v>
      </c>
      <c r="M850" t="s">
        <v>43</v>
      </c>
      <c r="N850" t="s">
        <v>44</v>
      </c>
      <c r="O850" t="s">
        <v>54</v>
      </c>
      <c r="P850" t="s">
        <v>474</v>
      </c>
      <c r="Q850" t="s">
        <v>805</v>
      </c>
      <c r="R850" t="s">
        <v>228</v>
      </c>
      <c r="S850" s="1" t="s">
        <v>12013</v>
      </c>
      <c r="T850" t="s">
        <v>48</v>
      </c>
      <c r="U850" t="s">
        <v>49</v>
      </c>
      <c r="V850" t="s">
        <v>50</v>
      </c>
      <c r="W850" t="s">
        <v>3783</v>
      </c>
      <c r="X850" s="145">
        <v>20450</v>
      </c>
      <c r="Y850" t="s">
        <v>3784</v>
      </c>
      <c r="Z850"/>
      <c r="AA850"/>
      <c r="AB850" t="s">
        <v>39</v>
      </c>
      <c r="AC850" t="s">
        <v>40</v>
      </c>
      <c r="AD850" t="s">
        <v>41</v>
      </c>
      <c r="AE850"/>
    </row>
    <row r="851" spans="1:31" ht="15" x14ac:dyDescent="0.25">
      <c r="A851" s="1" t="s">
        <v>3785</v>
      </c>
      <c r="B851" t="s">
        <v>28</v>
      </c>
      <c r="C851" t="s">
        <v>29</v>
      </c>
      <c r="D851" t="s">
        <v>30</v>
      </c>
      <c r="E851" t="s">
        <v>31</v>
      </c>
      <c r="F851" t="s">
        <v>3706</v>
      </c>
      <c r="G851" t="s">
        <v>3707</v>
      </c>
      <c r="H851" t="s">
        <v>9756</v>
      </c>
      <c r="I851" t="s">
        <v>3708</v>
      </c>
      <c r="J851" t="s">
        <v>3785</v>
      </c>
      <c r="K851" t="s">
        <v>32</v>
      </c>
      <c r="L851" t="s">
        <v>32</v>
      </c>
      <c r="M851" t="s">
        <v>43</v>
      </c>
      <c r="N851" t="s">
        <v>44</v>
      </c>
      <c r="O851" t="s">
        <v>54</v>
      </c>
      <c r="P851" t="s">
        <v>360</v>
      </c>
      <c r="Q851" t="s">
        <v>701</v>
      </c>
      <c r="R851" t="s">
        <v>3786</v>
      </c>
      <c r="S851" s="1" t="s">
        <v>12014</v>
      </c>
      <c r="T851" t="s">
        <v>48</v>
      </c>
      <c r="U851" t="s">
        <v>49</v>
      </c>
      <c r="V851" t="s">
        <v>50</v>
      </c>
      <c r="W851" t="s">
        <v>3787</v>
      </c>
      <c r="X851" s="145">
        <v>20676</v>
      </c>
      <c r="Y851" t="s">
        <v>3788</v>
      </c>
      <c r="Z851"/>
      <c r="AA851"/>
      <c r="AB851" t="s">
        <v>39</v>
      </c>
      <c r="AC851" t="s">
        <v>40</v>
      </c>
      <c r="AD851" t="s">
        <v>41</v>
      </c>
      <c r="AE851"/>
    </row>
    <row r="852" spans="1:31" ht="15" x14ac:dyDescent="0.25">
      <c r="A852" s="1" t="s">
        <v>3789</v>
      </c>
      <c r="B852" t="s">
        <v>28</v>
      </c>
      <c r="C852" t="s">
        <v>29</v>
      </c>
      <c r="D852" t="s">
        <v>30</v>
      </c>
      <c r="E852" t="s">
        <v>31</v>
      </c>
      <c r="F852" t="s">
        <v>3706</v>
      </c>
      <c r="G852" t="s">
        <v>3707</v>
      </c>
      <c r="H852" t="s">
        <v>9756</v>
      </c>
      <c r="I852" t="s">
        <v>3708</v>
      </c>
      <c r="J852" t="s">
        <v>3789</v>
      </c>
      <c r="K852" t="s">
        <v>32</v>
      </c>
      <c r="L852" t="s">
        <v>32</v>
      </c>
      <c r="M852" t="s">
        <v>43</v>
      </c>
      <c r="N852" t="s">
        <v>44</v>
      </c>
      <c r="O852" t="s">
        <v>54</v>
      </c>
      <c r="P852" t="s">
        <v>931</v>
      </c>
      <c r="Q852" t="s">
        <v>381</v>
      </c>
      <c r="R852" t="s">
        <v>3790</v>
      </c>
      <c r="S852" s="1" t="s">
        <v>12015</v>
      </c>
      <c r="T852" t="s">
        <v>48</v>
      </c>
      <c r="U852" t="s">
        <v>49</v>
      </c>
      <c r="V852" t="s">
        <v>50</v>
      </c>
      <c r="W852" t="s">
        <v>3791</v>
      </c>
      <c r="X852" s="145">
        <v>22032</v>
      </c>
      <c r="Y852" t="s">
        <v>3792</v>
      </c>
      <c r="Z852"/>
      <c r="AA852"/>
      <c r="AB852" t="s">
        <v>39</v>
      </c>
      <c r="AC852" t="s">
        <v>40</v>
      </c>
      <c r="AD852" t="s">
        <v>41</v>
      </c>
      <c r="AE852"/>
    </row>
    <row r="853" spans="1:31" ht="15" x14ac:dyDescent="0.25">
      <c r="A853" s="1" t="s">
        <v>3793</v>
      </c>
      <c r="B853" t="s">
        <v>28</v>
      </c>
      <c r="C853" t="s">
        <v>29</v>
      </c>
      <c r="D853" t="s">
        <v>30</v>
      </c>
      <c r="E853" t="s">
        <v>31</v>
      </c>
      <c r="F853" t="s">
        <v>3706</v>
      </c>
      <c r="G853" t="s">
        <v>3707</v>
      </c>
      <c r="H853" t="s">
        <v>9756</v>
      </c>
      <c r="I853" t="s">
        <v>3708</v>
      </c>
      <c r="J853" t="s">
        <v>3793</v>
      </c>
      <c r="K853" t="s">
        <v>32</v>
      </c>
      <c r="L853" t="s">
        <v>32</v>
      </c>
      <c r="M853" t="s">
        <v>43</v>
      </c>
      <c r="N853" t="s">
        <v>44</v>
      </c>
      <c r="O853" t="s">
        <v>3794</v>
      </c>
      <c r="P853" t="s">
        <v>110</v>
      </c>
      <c r="Q853" t="s">
        <v>130</v>
      </c>
      <c r="R853" t="s">
        <v>3847</v>
      </c>
      <c r="S853" s="1" t="s">
        <v>12016</v>
      </c>
      <c r="T853" t="s">
        <v>66</v>
      </c>
      <c r="U853" t="s">
        <v>49</v>
      </c>
      <c r="V853" t="s">
        <v>50</v>
      </c>
      <c r="W853" t="s">
        <v>10064</v>
      </c>
      <c r="X853" s="145">
        <v>24304</v>
      </c>
      <c r="Y853" t="s">
        <v>10065</v>
      </c>
      <c r="Z853" s="145">
        <v>43160</v>
      </c>
      <c r="AA853"/>
      <c r="AB853" t="s">
        <v>39</v>
      </c>
      <c r="AC853" t="s">
        <v>40</v>
      </c>
      <c r="AD853" t="s">
        <v>41</v>
      </c>
      <c r="AE853"/>
    </row>
    <row r="854" spans="1:31" ht="15" x14ac:dyDescent="0.25">
      <c r="A854" s="1" t="s">
        <v>3798</v>
      </c>
      <c r="B854" t="s">
        <v>28</v>
      </c>
      <c r="C854" t="s">
        <v>29</v>
      </c>
      <c r="D854" t="s">
        <v>30</v>
      </c>
      <c r="E854" t="s">
        <v>31</v>
      </c>
      <c r="F854" t="s">
        <v>3706</v>
      </c>
      <c r="G854" t="s">
        <v>3707</v>
      </c>
      <c r="H854" t="s">
        <v>9756</v>
      </c>
      <c r="I854" t="s">
        <v>3708</v>
      </c>
      <c r="J854" t="s">
        <v>3798</v>
      </c>
      <c r="K854" t="s">
        <v>32</v>
      </c>
      <c r="L854" t="s">
        <v>32</v>
      </c>
      <c r="M854" t="s">
        <v>43</v>
      </c>
      <c r="N854" t="s">
        <v>44</v>
      </c>
      <c r="O854" t="s">
        <v>54</v>
      </c>
      <c r="P854" t="s">
        <v>1063</v>
      </c>
      <c r="Q854" t="s">
        <v>192</v>
      </c>
      <c r="R854" t="s">
        <v>3799</v>
      </c>
      <c r="S854" s="1" t="s">
        <v>12017</v>
      </c>
      <c r="T854" t="s">
        <v>48</v>
      </c>
      <c r="U854" t="s">
        <v>49</v>
      </c>
      <c r="V854" t="s">
        <v>50</v>
      </c>
      <c r="W854" t="s">
        <v>3800</v>
      </c>
      <c r="X854" s="145">
        <v>23748</v>
      </c>
      <c r="Y854" t="s">
        <v>3801</v>
      </c>
      <c r="Z854"/>
      <c r="AA854"/>
      <c r="AB854" t="s">
        <v>39</v>
      </c>
      <c r="AC854" t="s">
        <v>40</v>
      </c>
      <c r="AD854" t="s">
        <v>41</v>
      </c>
      <c r="AE854"/>
    </row>
    <row r="855" spans="1:31" ht="15" x14ac:dyDescent="0.25">
      <c r="A855" s="1" t="s">
        <v>3802</v>
      </c>
      <c r="B855" t="s">
        <v>28</v>
      </c>
      <c r="C855" t="s">
        <v>29</v>
      </c>
      <c r="D855" t="s">
        <v>30</v>
      </c>
      <c r="E855" t="s">
        <v>31</v>
      </c>
      <c r="F855" t="s">
        <v>3706</v>
      </c>
      <c r="G855" t="s">
        <v>3707</v>
      </c>
      <c r="H855" t="s">
        <v>9756</v>
      </c>
      <c r="I855" t="s">
        <v>3708</v>
      </c>
      <c r="J855" t="s">
        <v>3802</v>
      </c>
      <c r="K855" t="s">
        <v>32</v>
      </c>
      <c r="L855" t="s">
        <v>32</v>
      </c>
      <c r="M855" t="s">
        <v>43</v>
      </c>
      <c r="N855" t="s">
        <v>44</v>
      </c>
      <c r="O855" t="s">
        <v>54</v>
      </c>
      <c r="P855" t="s">
        <v>217</v>
      </c>
      <c r="Q855" t="s">
        <v>456</v>
      </c>
      <c r="R855" t="s">
        <v>3803</v>
      </c>
      <c r="S855" s="1" t="s">
        <v>12018</v>
      </c>
      <c r="T855" t="s">
        <v>53</v>
      </c>
      <c r="U855" t="s">
        <v>49</v>
      </c>
      <c r="V855" t="s">
        <v>50</v>
      </c>
      <c r="W855" t="s">
        <v>3804</v>
      </c>
      <c r="X855" s="145">
        <v>24471</v>
      </c>
      <c r="Y855" t="s">
        <v>3805</v>
      </c>
      <c r="Z855"/>
      <c r="AA855"/>
      <c r="AB855" t="s">
        <v>39</v>
      </c>
      <c r="AC855" t="s">
        <v>40</v>
      </c>
      <c r="AD855" t="s">
        <v>41</v>
      </c>
      <c r="AE855"/>
    </row>
    <row r="856" spans="1:31" ht="15" x14ac:dyDescent="0.25">
      <c r="A856" s="1" t="s">
        <v>3806</v>
      </c>
      <c r="B856" t="s">
        <v>28</v>
      </c>
      <c r="C856" t="s">
        <v>29</v>
      </c>
      <c r="D856" t="s">
        <v>30</v>
      </c>
      <c r="E856" t="s">
        <v>31</v>
      </c>
      <c r="F856" t="s">
        <v>3706</v>
      </c>
      <c r="G856" t="s">
        <v>3707</v>
      </c>
      <c r="H856" t="s">
        <v>9756</v>
      </c>
      <c r="I856" t="s">
        <v>3708</v>
      </c>
      <c r="J856" t="s">
        <v>3806</v>
      </c>
      <c r="K856" t="s">
        <v>32</v>
      </c>
      <c r="L856" t="s">
        <v>32</v>
      </c>
      <c r="M856" t="s">
        <v>43</v>
      </c>
      <c r="N856" t="s">
        <v>44</v>
      </c>
      <c r="O856" t="s">
        <v>54</v>
      </c>
      <c r="P856" t="s">
        <v>294</v>
      </c>
      <c r="Q856" t="s">
        <v>768</v>
      </c>
      <c r="R856" t="s">
        <v>3807</v>
      </c>
      <c r="S856" s="1" t="s">
        <v>12019</v>
      </c>
      <c r="T856" t="s">
        <v>48</v>
      </c>
      <c r="U856" t="s">
        <v>49</v>
      </c>
      <c r="V856" t="s">
        <v>50</v>
      </c>
      <c r="W856" t="s">
        <v>3808</v>
      </c>
      <c r="X856" s="145">
        <v>21421</v>
      </c>
      <c r="Y856" t="s">
        <v>3809</v>
      </c>
      <c r="Z856"/>
      <c r="AA856"/>
      <c r="AB856" t="s">
        <v>39</v>
      </c>
      <c r="AC856" t="s">
        <v>40</v>
      </c>
      <c r="AD856" t="s">
        <v>41</v>
      </c>
      <c r="AE856"/>
    </row>
    <row r="857" spans="1:31" ht="15" x14ac:dyDescent="0.25">
      <c r="A857" s="1" t="s">
        <v>3810</v>
      </c>
      <c r="B857" t="s">
        <v>28</v>
      </c>
      <c r="C857" t="s">
        <v>29</v>
      </c>
      <c r="D857" t="s">
        <v>30</v>
      </c>
      <c r="E857" t="s">
        <v>31</v>
      </c>
      <c r="F857" t="s">
        <v>3706</v>
      </c>
      <c r="G857" t="s">
        <v>3707</v>
      </c>
      <c r="H857" t="s">
        <v>9756</v>
      </c>
      <c r="I857" t="s">
        <v>3708</v>
      </c>
      <c r="J857" t="s">
        <v>3810</v>
      </c>
      <c r="K857" t="s">
        <v>32</v>
      </c>
      <c r="L857" t="s">
        <v>32</v>
      </c>
      <c r="M857" t="s">
        <v>43</v>
      </c>
      <c r="N857" t="s">
        <v>44</v>
      </c>
      <c r="O857" t="s">
        <v>54</v>
      </c>
      <c r="P857" t="s">
        <v>3811</v>
      </c>
      <c r="Q857" t="s">
        <v>3812</v>
      </c>
      <c r="R857" t="s">
        <v>3813</v>
      </c>
      <c r="S857" s="1" t="s">
        <v>12020</v>
      </c>
      <c r="T857" t="s">
        <v>48</v>
      </c>
      <c r="U857" t="s">
        <v>49</v>
      </c>
      <c r="V857" t="s">
        <v>50</v>
      </c>
      <c r="W857" t="s">
        <v>3814</v>
      </c>
      <c r="X857" s="145">
        <v>21182</v>
      </c>
      <c r="Y857" t="s">
        <v>3815</v>
      </c>
      <c r="Z857"/>
      <c r="AA857"/>
      <c r="AB857" t="s">
        <v>39</v>
      </c>
      <c r="AC857" t="s">
        <v>40</v>
      </c>
      <c r="AD857" t="s">
        <v>41</v>
      </c>
      <c r="AE857"/>
    </row>
    <row r="858" spans="1:31" ht="15" x14ac:dyDescent="0.25">
      <c r="A858" s="1" t="s">
        <v>3816</v>
      </c>
      <c r="B858" t="s">
        <v>28</v>
      </c>
      <c r="C858" t="s">
        <v>29</v>
      </c>
      <c r="D858" t="s">
        <v>30</v>
      </c>
      <c r="E858" t="s">
        <v>31</v>
      </c>
      <c r="F858" t="s">
        <v>3706</v>
      </c>
      <c r="G858" t="s">
        <v>3707</v>
      </c>
      <c r="H858" t="s">
        <v>9756</v>
      </c>
      <c r="I858" t="s">
        <v>3708</v>
      </c>
      <c r="J858" t="s">
        <v>3816</v>
      </c>
      <c r="K858" t="s">
        <v>32</v>
      </c>
      <c r="L858" t="s">
        <v>32</v>
      </c>
      <c r="M858" t="s">
        <v>43</v>
      </c>
      <c r="N858" t="s">
        <v>63</v>
      </c>
      <c r="O858" t="s">
        <v>3817</v>
      </c>
      <c r="P858" t="s">
        <v>10066</v>
      </c>
      <c r="Q858" t="s">
        <v>235</v>
      </c>
      <c r="R858" t="s">
        <v>10067</v>
      </c>
      <c r="S858" s="1" t="s">
        <v>12021</v>
      </c>
      <c r="T858" t="s">
        <v>66</v>
      </c>
      <c r="U858" t="s">
        <v>49</v>
      </c>
      <c r="V858" t="s">
        <v>50</v>
      </c>
      <c r="W858" t="s">
        <v>10068</v>
      </c>
      <c r="X858" s="145">
        <v>33500</v>
      </c>
      <c r="Y858" t="s">
        <v>10069</v>
      </c>
      <c r="Z858" s="145">
        <v>43160</v>
      </c>
      <c r="AA858" s="145">
        <v>43465</v>
      </c>
      <c r="AB858" t="s">
        <v>39</v>
      </c>
      <c r="AC858" t="s">
        <v>68</v>
      </c>
      <c r="AD858" t="s">
        <v>41</v>
      </c>
      <c r="AE858"/>
    </row>
    <row r="859" spans="1:31" ht="15" x14ac:dyDescent="0.25">
      <c r="A859" s="1" t="s">
        <v>3818</v>
      </c>
      <c r="B859" t="s">
        <v>28</v>
      </c>
      <c r="C859" t="s">
        <v>29</v>
      </c>
      <c r="D859" t="s">
        <v>30</v>
      </c>
      <c r="E859" t="s">
        <v>31</v>
      </c>
      <c r="F859" t="s">
        <v>3706</v>
      </c>
      <c r="G859" t="s">
        <v>3707</v>
      </c>
      <c r="H859" t="s">
        <v>9756</v>
      </c>
      <c r="I859" t="s">
        <v>3708</v>
      </c>
      <c r="J859" t="s">
        <v>3818</v>
      </c>
      <c r="K859" t="s">
        <v>32</v>
      </c>
      <c r="L859" t="s">
        <v>32</v>
      </c>
      <c r="M859" t="s">
        <v>43</v>
      </c>
      <c r="N859" t="s">
        <v>44</v>
      </c>
      <c r="O859" t="s">
        <v>3819</v>
      </c>
      <c r="P859" t="s">
        <v>739</v>
      </c>
      <c r="Q859" t="s">
        <v>62</v>
      </c>
      <c r="R859" t="s">
        <v>569</v>
      </c>
      <c r="S859" s="1" t="s">
        <v>12022</v>
      </c>
      <c r="T859" t="s">
        <v>61</v>
      </c>
      <c r="U859" t="s">
        <v>49</v>
      </c>
      <c r="V859" t="s">
        <v>883</v>
      </c>
      <c r="W859" t="s">
        <v>3820</v>
      </c>
      <c r="X859" s="145">
        <v>24193</v>
      </c>
      <c r="Y859" t="s">
        <v>3821</v>
      </c>
      <c r="Z859" s="145">
        <v>43325</v>
      </c>
      <c r="AA859" s="145">
        <v>43354</v>
      </c>
      <c r="AB859" t="s">
        <v>39</v>
      </c>
      <c r="AC859" t="s">
        <v>40</v>
      </c>
      <c r="AD859" t="s">
        <v>41</v>
      </c>
      <c r="AE859"/>
    </row>
    <row r="860" spans="1:31" ht="15" x14ac:dyDescent="0.25">
      <c r="A860" s="1" t="s">
        <v>3818</v>
      </c>
      <c r="B860" t="s">
        <v>28</v>
      </c>
      <c r="C860" t="s">
        <v>29</v>
      </c>
      <c r="D860" t="s">
        <v>30</v>
      </c>
      <c r="E860" t="s">
        <v>31</v>
      </c>
      <c r="F860" t="s">
        <v>3706</v>
      </c>
      <c r="G860" t="s">
        <v>3707</v>
      </c>
      <c r="H860" t="s">
        <v>9756</v>
      </c>
      <c r="I860" t="s">
        <v>3708</v>
      </c>
      <c r="J860" t="s">
        <v>3818</v>
      </c>
      <c r="K860" t="s">
        <v>32</v>
      </c>
      <c r="L860" t="s">
        <v>32</v>
      </c>
      <c r="M860" t="s">
        <v>43</v>
      </c>
      <c r="N860" t="s">
        <v>63</v>
      </c>
      <c r="O860" t="s">
        <v>10070</v>
      </c>
      <c r="P860" t="s">
        <v>543</v>
      </c>
      <c r="Q860" t="s">
        <v>74</v>
      </c>
      <c r="R860" t="s">
        <v>10071</v>
      </c>
      <c r="S860" s="1" t="s">
        <v>12023</v>
      </c>
      <c r="T860" t="s">
        <v>66</v>
      </c>
      <c r="U860" t="s">
        <v>49</v>
      </c>
      <c r="V860" t="s">
        <v>50</v>
      </c>
      <c r="W860" t="s">
        <v>10072</v>
      </c>
      <c r="X860" s="145">
        <v>32035</v>
      </c>
      <c r="Y860" t="s">
        <v>10073</v>
      </c>
      <c r="Z860" s="145">
        <v>43325</v>
      </c>
      <c r="AA860" s="145">
        <v>43354</v>
      </c>
      <c r="AB860" t="s">
        <v>310</v>
      </c>
      <c r="AC860" t="s">
        <v>68</v>
      </c>
      <c r="AD860" t="s">
        <v>41</v>
      </c>
      <c r="AE860"/>
    </row>
    <row r="861" spans="1:31" ht="15" x14ac:dyDescent="0.25">
      <c r="A861" s="1" t="s">
        <v>3822</v>
      </c>
      <c r="B861" t="s">
        <v>28</v>
      </c>
      <c r="C861" t="s">
        <v>29</v>
      </c>
      <c r="D861" t="s">
        <v>30</v>
      </c>
      <c r="E861" t="s">
        <v>31</v>
      </c>
      <c r="F861" t="s">
        <v>3706</v>
      </c>
      <c r="G861" t="s">
        <v>3707</v>
      </c>
      <c r="H861" t="s">
        <v>9756</v>
      </c>
      <c r="I861" t="s">
        <v>3708</v>
      </c>
      <c r="J861" t="s">
        <v>3822</v>
      </c>
      <c r="K861" t="s">
        <v>32</v>
      </c>
      <c r="L861" t="s">
        <v>32</v>
      </c>
      <c r="M861" t="s">
        <v>43</v>
      </c>
      <c r="N861" t="s">
        <v>44</v>
      </c>
      <c r="O861" t="s">
        <v>54</v>
      </c>
      <c r="P861" t="s">
        <v>130</v>
      </c>
      <c r="Q861" t="s">
        <v>109</v>
      </c>
      <c r="R861" t="s">
        <v>3823</v>
      </c>
      <c r="S861" s="1" t="s">
        <v>12024</v>
      </c>
      <c r="T861" t="s">
        <v>48</v>
      </c>
      <c r="U861" t="s">
        <v>49</v>
      </c>
      <c r="V861" t="s">
        <v>50</v>
      </c>
      <c r="W861" t="s">
        <v>3824</v>
      </c>
      <c r="X861" s="145">
        <v>19555</v>
      </c>
      <c r="Y861" t="s">
        <v>3825</v>
      </c>
      <c r="Z861"/>
      <c r="AA861"/>
      <c r="AB861" t="s">
        <v>39</v>
      </c>
      <c r="AC861" t="s">
        <v>40</v>
      </c>
      <c r="AD861" t="s">
        <v>41</v>
      </c>
      <c r="AE861"/>
    </row>
    <row r="862" spans="1:31" ht="15" x14ac:dyDescent="0.25">
      <c r="A862" s="1" t="s">
        <v>3826</v>
      </c>
      <c r="B862" t="s">
        <v>28</v>
      </c>
      <c r="C862" t="s">
        <v>29</v>
      </c>
      <c r="D862" t="s">
        <v>30</v>
      </c>
      <c r="E862" t="s">
        <v>31</v>
      </c>
      <c r="F862" t="s">
        <v>3706</v>
      </c>
      <c r="G862" t="s">
        <v>3707</v>
      </c>
      <c r="H862" t="s">
        <v>9756</v>
      </c>
      <c r="I862" t="s">
        <v>3708</v>
      </c>
      <c r="J862" t="s">
        <v>3826</v>
      </c>
      <c r="K862" t="s">
        <v>32</v>
      </c>
      <c r="L862" t="s">
        <v>32</v>
      </c>
      <c r="M862" t="s">
        <v>43</v>
      </c>
      <c r="N862" t="s">
        <v>44</v>
      </c>
      <c r="O862" t="s">
        <v>54</v>
      </c>
      <c r="P862" t="s">
        <v>130</v>
      </c>
      <c r="Q862" t="s">
        <v>203</v>
      </c>
      <c r="R862" t="s">
        <v>3827</v>
      </c>
      <c r="S862" s="1" t="s">
        <v>12025</v>
      </c>
      <c r="T862" t="s">
        <v>48</v>
      </c>
      <c r="U862" t="s">
        <v>49</v>
      </c>
      <c r="V862" t="s">
        <v>50</v>
      </c>
      <c r="W862" t="s">
        <v>3828</v>
      </c>
      <c r="X862" s="145">
        <v>26134</v>
      </c>
      <c r="Y862" t="s">
        <v>3829</v>
      </c>
      <c r="Z862"/>
      <c r="AA862"/>
      <c r="AB862" t="s">
        <v>39</v>
      </c>
      <c r="AC862" t="s">
        <v>40</v>
      </c>
      <c r="AD862" t="s">
        <v>41</v>
      </c>
      <c r="AE862"/>
    </row>
    <row r="863" spans="1:31" ht="15" x14ac:dyDescent="0.25">
      <c r="A863" s="1" t="s">
        <v>3830</v>
      </c>
      <c r="B863" t="s">
        <v>28</v>
      </c>
      <c r="C863" t="s">
        <v>29</v>
      </c>
      <c r="D863" t="s">
        <v>30</v>
      </c>
      <c r="E863" t="s">
        <v>31</v>
      </c>
      <c r="F863" t="s">
        <v>3706</v>
      </c>
      <c r="G863" t="s">
        <v>3707</v>
      </c>
      <c r="H863" t="s">
        <v>9756</v>
      </c>
      <c r="I863" t="s">
        <v>3708</v>
      </c>
      <c r="J863" t="s">
        <v>3830</v>
      </c>
      <c r="K863" t="s">
        <v>32</v>
      </c>
      <c r="L863" t="s">
        <v>32</v>
      </c>
      <c r="M863" t="s">
        <v>43</v>
      </c>
      <c r="N863" t="s">
        <v>44</v>
      </c>
      <c r="O863" t="s">
        <v>54</v>
      </c>
      <c r="P863" t="s">
        <v>130</v>
      </c>
      <c r="Q863" t="s">
        <v>688</v>
      </c>
      <c r="R863" t="s">
        <v>3831</v>
      </c>
      <c r="S863" s="1" t="s">
        <v>12026</v>
      </c>
      <c r="T863" t="s">
        <v>61</v>
      </c>
      <c r="U863" t="s">
        <v>49</v>
      </c>
      <c r="V863" t="s">
        <v>50</v>
      </c>
      <c r="W863" t="s">
        <v>3832</v>
      </c>
      <c r="X863" s="145">
        <v>23559</v>
      </c>
      <c r="Y863" t="s">
        <v>3833</v>
      </c>
      <c r="Z863"/>
      <c r="AA863"/>
      <c r="AB863" t="s">
        <v>39</v>
      </c>
      <c r="AC863" t="s">
        <v>40</v>
      </c>
      <c r="AD863" t="s">
        <v>41</v>
      </c>
      <c r="AE863"/>
    </row>
    <row r="864" spans="1:31" ht="15" x14ac:dyDescent="0.25">
      <c r="A864" s="1" t="s">
        <v>3834</v>
      </c>
      <c r="B864" t="s">
        <v>28</v>
      </c>
      <c r="C864" t="s">
        <v>29</v>
      </c>
      <c r="D864" t="s">
        <v>30</v>
      </c>
      <c r="E864" t="s">
        <v>31</v>
      </c>
      <c r="F864" t="s">
        <v>3706</v>
      </c>
      <c r="G864" t="s">
        <v>3707</v>
      </c>
      <c r="H864" t="s">
        <v>9756</v>
      </c>
      <c r="I864" t="s">
        <v>3708</v>
      </c>
      <c r="J864" t="s">
        <v>3834</v>
      </c>
      <c r="K864" t="s">
        <v>32</v>
      </c>
      <c r="L864" t="s">
        <v>32</v>
      </c>
      <c r="M864" t="s">
        <v>43</v>
      </c>
      <c r="N864" t="s">
        <v>44</v>
      </c>
      <c r="O864" t="s">
        <v>54</v>
      </c>
      <c r="P864" t="s">
        <v>130</v>
      </c>
      <c r="Q864" t="s">
        <v>156</v>
      </c>
      <c r="R864" t="s">
        <v>3835</v>
      </c>
      <c r="S864" s="1" t="s">
        <v>12027</v>
      </c>
      <c r="T864" t="s">
        <v>48</v>
      </c>
      <c r="U864" t="s">
        <v>49</v>
      </c>
      <c r="V864" t="s">
        <v>50</v>
      </c>
      <c r="W864" t="s">
        <v>3836</v>
      </c>
      <c r="X864" s="145">
        <v>21894</v>
      </c>
      <c r="Y864" t="s">
        <v>3837</v>
      </c>
      <c r="Z864"/>
      <c r="AA864"/>
      <c r="AB864" t="s">
        <v>39</v>
      </c>
      <c r="AC864" t="s">
        <v>40</v>
      </c>
      <c r="AD864" t="s">
        <v>41</v>
      </c>
      <c r="AE864"/>
    </row>
    <row r="865" spans="1:31" ht="15" x14ac:dyDescent="0.25">
      <c r="A865" s="1" t="s">
        <v>3838</v>
      </c>
      <c r="B865" t="s">
        <v>28</v>
      </c>
      <c r="C865" t="s">
        <v>29</v>
      </c>
      <c r="D865" t="s">
        <v>30</v>
      </c>
      <c r="E865" t="s">
        <v>31</v>
      </c>
      <c r="F865" t="s">
        <v>3706</v>
      </c>
      <c r="G865" t="s">
        <v>3707</v>
      </c>
      <c r="H865" t="s">
        <v>9756</v>
      </c>
      <c r="I865" t="s">
        <v>3708</v>
      </c>
      <c r="J865" t="s">
        <v>3838</v>
      </c>
      <c r="K865" t="s">
        <v>32</v>
      </c>
      <c r="L865" t="s">
        <v>32</v>
      </c>
      <c r="M865" t="s">
        <v>43</v>
      </c>
      <c r="N865" t="s">
        <v>44</v>
      </c>
      <c r="O865" t="s">
        <v>3839</v>
      </c>
      <c r="P865" t="s">
        <v>3840</v>
      </c>
      <c r="Q865" t="s">
        <v>45</v>
      </c>
      <c r="R865" t="s">
        <v>3841</v>
      </c>
      <c r="S865" s="1" t="s">
        <v>12028</v>
      </c>
      <c r="T865" t="s">
        <v>53</v>
      </c>
      <c r="U865" t="s">
        <v>49</v>
      </c>
      <c r="V865" t="s">
        <v>50</v>
      </c>
      <c r="W865" t="s">
        <v>3842</v>
      </c>
      <c r="X865" s="145">
        <v>20689</v>
      </c>
      <c r="Y865" t="s">
        <v>3843</v>
      </c>
      <c r="Z865"/>
      <c r="AA865"/>
      <c r="AB865" t="s">
        <v>39</v>
      </c>
      <c r="AC865" t="s">
        <v>40</v>
      </c>
      <c r="AD865" t="s">
        <v>41</v>
      </c>
      <c r="AE865"/>
    </row>
    <row r="866" spans="1:31" ht="15" x14ac:dyDescent="0.25">
      <c r="A866" s="1" t="s">
        <v>3844</v>
      </c>
      <c r="B866" t="s">
        <v>28</v>
      </c>
      <c r="C866" t="s">
        <v>29</v>
      </c>
      <c r="D866" t="s">
        <v>30</v>
      </c>
      <c r="E866" t="s">
        <v>31</v>
      </c>
      <c r="F866" t="s">
        <v>3706</v>
      </c>
      <c r="G866" t="s">
        <v>3707</v>
      </c>
      <c r="H866" t="s">
        <v>9756</v>
      </c>
      <c r="I866" t="s">
        <v>3708</v>
      </c>
      <c r="J866" t="s">
        <v>3844</v>
      </c>
      <c r="K866" t="s">
        <v>32</v>
      </c>
      <c r="L866" t="s">
        <v>32</v>
      </c>
      <c r="M866" t="s">
        <v>43</v>
      </c>
      <c r="N866" t="s">
        <v>63</v>
      </c>
      <c r="O866" t="s">
        <v>3845</v>
      </c>
      <c r="P866" t="s">
        <v>1004</v>
      </c>
      <c r="Q866" t="s">
        <v>338</v>
      </c>
      <c r="R866" t="s">
        <v>12029</v>
      </c>
      <c r="S866" s="1" t="s">
        <v>12030</v>
      </c>
      <c r="T866" t="s">
        <v>66</v>
      </c>
      <c r="U866" t="s">
        <v>49</v>
      </c>
      <c r="V866" t="s">
        <v>50</v>
      </c>
      <c r="W866" t="s">
        <v>12031</v>
      </c>
      <c r="X866" s="145">
        <v>31305</v>
      </c>
      <c r="Y866" t="s">
        <v>12032</v>
      </c>
      <c r="Z866" s="145">
        <v>43377</v>
      </c>
      <c r="AA866" s="145">
        <v>43465</v>
      </c>
      <c r="AB866" t="s">
        <v>310</v>
      </c>
      <c r="AC866" t="s">
        <v>68</v>
      </c>
      <c r="AD866" t="s">
        <v>41</v>
      </c>
      <c r="AE866"/>
    </row>
    <row r="867" spans="1:31" ht="15" x14ac:dyDescent="0.25">
      <c r="A867" s="1" t="s">
        <v>3844</v>
      </c>
      <c r="B867" t="s">
        <v>28</v>
      </c>
      <c r="C867" t="s">
        <v>29</v>
      </c>
      <c r="D867" t="s">
        <v>30</v>
      </c>
      <c r="E867" t="s">
        <v>31</v>
      </c>
      <c r="F867" t="s">
        <v>3706</v>
      </c>
      <c r="G867" t="s">
        <v>3707</v>
      </c>
      <c r="H867" t="s">
        <v>9756</v>
      </c>
      <c r="I867" t="s">
        <v>3708</v>
      </c>
      <c r="J867" t="s">
        <v>3844</v>
      </c>
      <c r="K867" t="s">
        <v>32</v>
      </c>
      <c r="L867" t="s">
        <v>32</v>
      </c>
      <c r="M867" t="s">
        <v>43</v>
      </c>
      <c r="N867" t="s">
        <v>44</v>
      </c>
      <c r="O867" t="s">
        <v>54</v>
      </c>
      <c r="P867" t="s">
        <v>256</v>
      </c>
      <c r="Q867" t="s">
        <v>70</v>
      </c>
      <c r="R867" t="s">
        <v>3738</v>
      </c>
      <c r="S867" s="1" t="s">
        <v>11988</v>
      </c>
      <c r="T867" t="s">
        <v>37</v>
      </c>
      <c r="U867" t="s">
        <v>49</v>
      </c>
      <c r="V867" t="s">
        <v>840</v>
      </c>
      <c r="W867" t="s">
        <v>3739</v>
      </c>
      <c r="X867" s="145">
        <v>24785</v>
      </c>
      <c r="Y867" t="s">
        <v>3740</v>
      </c>
      <c r="Z867" s="145">
        <v>43377</v>
      </c>
      <c r="AA867" s="145">
        <v>43465</v>
      </c>
      <c r="AB867" t="s">
        <v>39</v>
      </c>
      <c r="AC867" t="s">
        <v>40</v>
      </c>
      <c r="AD867" t="s">
        <v>41</v>
      </c>
      <c r="AE867"/>
    </row>
    <row r="868" spans="1:31" ht="15" x14ac:dyDescent="0.25">
      <c r="A868" s="1" t="s">
        <v>3846</v>
      </c>
      <c r="B868" t="s">
        <v>28</v>
      </c>
      <c r="C868" t="s">
        <v>29</v>
      </c>
      <c r="D868" t="s">
        <v>30</v>
      </c>
      <c r="E868" t="s">
        <v>31</v>
      </c>
      <c r="F868" t="s">
        <v>3706</v>
      </c>
      <c r="G868" t="s">
        <v>3707</v>
      </c>
      <c r="H868" t="s">
        <v>9756</v>
      </c>
      <c r="I868" t="s">
        <v>3708</v>
      </c>
      <c r="J868" t="s">
        <v>3846</v>
      </c>
      <c r="K868" t="s">
        <v>32</v>
      </c>
      <c r="L868" t="s">
        <v>32</v>
      </c>
      <c r="M868" t="s">
        <v>43</v>
      </c>
      <c r="N868" t="s">
        <v>44</v>
      </c>
      <c r="O868" t="s">
        <v>54</v>
      </c>
      <c r="P868" t="s">
        <v>839</v>
      </c>
      <c r="Q868" t="s">
        <v>90</v>
      </c>
      <c r="R868" t="s">
        <v>3847</v>
      </c>
      <c r="S868" s="1" t="s">
        <v>12033</v>
      </c>
      <c r="T868" t="s">
        <v>48</v>
      </c>
      <c r="U868" t="s">
        <v>49</v>
      </c>
      <c r="V868" t="s">
        <v>50</v>
      </c>
      <c r="W868" t="s">
        <v>3848</v>
      </c>
      <c r="X868" s="145">
        <v>21382</v>
      </c>
      <c r="Y868" t="s">
        <v>3849</v>
      </c>
      <c r="Z868"/>
      <c r="AA868"/>
      <c r="AB868" t="s">
        <v>39</v>
      </c>
      <c r="AC868" t="s">
        <v>40</v>
      </c>
      <c r="AD868" t="s">
        <v>41</v>
      </c>
      <c r="AE868"/>
    </row>
    <row r="869" spans="1:31" ht="15" x14ac:dyDescent="0.25">
      <c r="A869" s="1" t="s">
        <v>3850</v>
      </c>
      <c r="B869" t="s">
        <v>28</v>
      </c>
      <c r="C869" t="s">
        <v>29</v>
      </c>
      <c r="D869" t="s">
        <v>30</v>
      </c>
      <c r="E869" t="s">
        <v>31</v>
      </c>
      <c r="F869" t="s">
        <v>3706</v>
      </c>
      <c r="G869" t="s">
        <v>3707</v>
      </c>
      <c r="H869" t="s">
        <v>9756</v>
      </c>
      <c r="I869" t="s">
        <v>3708</v>
      </c>
      <c r="J869" t="s">
        <v>3850</v>
      </c>
      <c r="K869" t="s">
        <v>32</v>
      </c>
      <c r="L869" t="s">
        <v>32</v>
      </c>
      <c r="M869" t="s">
        <v>43</v>
      </c>
      <c r="N869" t="s">
        <v>44</v>
      </c>
      <c r="O869" t="s">
        <v>54</v>
      </c>
      <c r="P869" t="s">
        <v>284</v>
      </c>
      <c r="Q869" t="s">
        <v>130</v>
      </c>
      <c r="R869" t="s">
        <v>1042</v>
      </c>
      <c r="S869" s="1" t="s">
        <v>12034</v>
      </c>
      <c r="T869" t="s">
        <v>61</v>
      </c>
      <c r="U869" t="s">
        <v>49</v>
      </c>
      <c r="V869" t="s">
        <v>50</v>
      </c>
      <c r="W869" t="s">
        <v>3851</v>
      </c>
      <c r="X869" s="145">
        <v>23331</v>
      </c>
      <c r="Y869" t="s">
        <v>3852</v>
      </c>
      <c r="Z869"/>
      <c r="AA869"/>
      <c r="AB869" t="s">
        <v>39</v>
      </c>
      <c r="AC869" t="s">
        <v>40</v>
      </c>
      <c r="AD869" t="s">
        <v>41</v>
      </c>
      <c r="AE869"/>
    </row>
    <row r="870" spans="1:31" ht="15" x14ac:dyDescent="0.25">
      <c r="A870" s="1" t="s">
        <v>3853</v>
      </c>
      <c r="B870" t="s">
        <v>28</v>
      </c>
      <c r="C870" t="s">
        <v>29</v>
      </c>
      <c r="D870" t="s">
        <v>30</v>
      </c>
      <c r="E870" t="s">
        <v>31</v>
      </c>
      <c r="F870" t="s">
        <v>3706</v>
      </c>
      <c r="G870" t="s">
        <v>3707</v>
      </c>
      <c r="H870" t="s">
        <v>9756</v>
      </c>
      <c r="I870" t="s">
        <v>3708</v>
      </c>
      <c r="J870" t="s">
        <v>3853</v>
      </c>
      <c r="K870" t="s">
        <v>32</v>
      </c>
      <c r="L870" t="s">
        <v>32</v>
      </c>
      <c r="M870" t="s">
        <v>43</v>
      </c>
      <c r="N870" t="s">
        <v>44</v>
      </c>
      <c r="O870" t="s">
        <v>54</v>
      </c>
      <c r="P870" t="s">
        <v>677</v>
      </c>
      <c r="Q870" t="s">
        <v>763</v>
      </c>
      <c r="R870" t="s">
        <v>986</v>
      </c>
      <c r="S870" s="1" t="s">
        <v>12035</v>
      </c>
      <c r="T870" t="s">
        <v>53</v>
      </c>
      <c r="U870" t="s">
        <v>49</v>
      </c>
      <c r="V870" t="s">
        <v>50</v>
      </c>
      <c r="W870" t="s">
        <v>3854</v>
      </c>
      <c r="X870" s="145">
        <v>23276</v>
      </c>
      <c r="Y870" t="s">
        <v>3855</v>
      </c>
      <c r="Z870"/>
      <c r="AA870"/>
      <c r="AB870" t="s">
        <v>39</v>
      </c>
      <c r="AC870" t="s">
        <v>40</v>
      </c>
      <c r="AD870" t="s">
        <v>41</v>
      </c>
      <c r="AE870"/>
    </row>
    <row r="871" spans="1:31" ht="15" x14ac:dyDescent="0.25">
      <c r="A871" s="1" t="s">
        <v>3856</v>
      </c>
      <c r="B871" t="s">
        <v>28</v>
      </c>
      <c r="C871" t="s">
        <v>29</v>
      </c>
      <c r="D871" t="s">
        <v>30</v>
      </c>
      <c r="E871" t="s">
        <v>31</v>
      </c>
      <c r="F871" t="s">
        <v>3706</v>
      </c>
      <c r="G871" t="s">
        <v>3707</v>
      </c>
      <c r="H871" t="s">
        <v>9756</v>
      </c>
      <c r="I871" t="s">
        <v>3708</v>
      </c>
      <c r="J871" t="s">
        <v>3856</v>
      </c>
      <c r="K871" t="s">
        <v>32</v>
      </c>
      <c r="L871" t="s">
        <v>32</v>
      </c>
      <c r="M871" t="s">
        <v>43</v>
      </c>
      <c r="N871" t="s">
        <v>44</v>
      </c>
      <c r="O871" t="s">
        <v>54</v>
      </c>
      <c r="P871" t="s">
        <v>401</v>
      </c>
      <c r="Q871" t="s">
        <v>3857</v>
      </c>
      <c r="R871" t="s">
        <v>3858</v>
      </c>
      <c r="S871" s="1" t="s">
        <v>12036</v>
      </c>
      <c r="T871" t="s">
        <v>61</v>
      </c>
      <c r="U871" t="s">
        <v>49</v>
      </c>
      <c r="V871" t="s">
        <v>50</v>
      </c>
      <c r="W871" t="s">
        <v>3859</v>
      </c>
      <c r="X871" s="145">
        <v>22821</v>
      </c>
      <c r="Y871" t="s">
        <v>3860</v>
      </c>
      <c r="Z871"/>
      <c r="AA871"/>
      <c r="AB871" t="s">
        <v>39</v>
      </c>
      <c r="AC871" t="s">
        <v>40</v>
      </c>
      <c r="AD871" t="s">
        <v>41</v>
      </c>
      <c r="AE871"/>
    </row>
    <row r="872" spans="1:31" ht="15" x14ac:dyDescent="0.25">
      <c r="A872" s="1" t="s">
        <v>3861</v>
      </c>
      <c r="B872" t="s">
        <v>28</v>
      </c>
      <c r="C872" t="s">
        <v>29</v>
      </c>
      <c r="D872" t="s">
        <v>30</v>
      </c>
      <c r="E872" t="s">
        <v>31</v>
      </c>
      <c r="F872" t="s">
        <v>3706</v>
      </c>
      <c r="G872" t="s">
        <v>3707</v>
      </c>
      <c r="H872" t="s">
        <v>9756</v>
      </c>
      <c r="I872" t="s">
        <v>3708</v>
      </c>
      <c r="J872" t="s">
        <v>3861</v>
      </c>
      <c r="K872" t="s">
        <v>32</v>
      </c>
      <c r="L872" t="s">
        <v>32</v>
      </c>
      <c r="M872" t="s">
        <v>43</v>
      </c>
      <c r="N872" t="s">
        <v>44</v>
      </c>
      <c r="O872" t="s">
        <v>54</v>
      </c>
      <c r="P872" t="s">
        <v>3862</v>
      </c>
      <c r="Q872" t="s">
        <v>138</v>
      </c>
      <c r="R872" t="s">
        <v>3863</v>
      </c>
      <c r="S872" s="1" t="s">
        <v>12037</v>
      </c>
      <c r="T872" t="s">
        <v>53</v>
      </c>
      <c r="U872" t="s">
        <v>49</v>
      </c>
      <c r="V872" t="s">
        <v>50</v>
      </c>
      <c r="W872" t="s">
        <v>3864</v>
      </c>
      <c r="X872" s="145">
        <v>20490</v>
      </c>
      <c r="Y872" t="s">
        <v>3865</v>
      </c>
      <c r="Z872"/>
      <c r="AA872"/>
      <c r="AB872" t="s">
        <v>39</v>
      </c>
      <c r="AC872" t="s">
        <v>40</v>
      </c>
      <c r="AD872" t="s">
        <v>41</v>
      </c>
      <c r="AE872"/>
    </row>
    <row r="873" spans="1:31" ht="15" x14ac:dyDescent="0.25">
      <c r="A873" s="1" t="s">
        <v>3866</v>
      </c>
      <c r="B873" t="s">
        <v>28</v>
      </c>
      <c r="C873" t="s">
        <v>29</v>
      </c>
      <c r="D873" t="s">
        <v>30</v>
      </c>
      <c r="E873" t="s">
        <v>31</v>
      </c>
      <c r="F873" t="s">
        <v>3706</v>
      </c>
      <c r="G873" t="s">
        <v>3707</v>
      </c>
      <c r="H873" t="s">
        <v>9756</v>
      </c>
      <c r="I873" t="s">
        <v>3708</v>
      </c>
      <c r="J873" t="s">
        <v>3866</v>
      </c>
      <c r="K873" t="s">
        <v>32</v>
      </c>
      <c r="L873" t="s">
        <v>32</v>
      </c>
      <c r="M873" t="s">
        <v>43</v>
      </c>
      <c r="N873" t="s">
        <v>44</v>
      </c>
      <c r="O873" t="s">
        <v>54</v>
      </c>
      <c r="P873" t="s">
        <v>110</v>
      </c>
      <c r="Q873" t="s">
        <v>163</v>
      </c>
      <c r="R873" t="s">
        <v>3867</v>
      </c>
      <c r="S873" s="1" t="s">
        <v>12038</v>
      </c>
      <c r="T873" t="s">
        <v>53</v>
      </c>
      <c r="U873" t="s">
        <v>49</v>
      </c>
      <c r="V873" t="s">
        <v>50</v>
      </c>
      <c r="W873" t="s">
        <v>3868</v>
      </c>
      <c r="X873" s="145">
        <v>22565</v>
      </c>
      <c r="Y873" t="s">
        <v>3869</v>
      </c>
      <c r="Z873"/>
      <c r="AA873"/>
      <c r="AB873" t="s">
        <v>39</v>
      </c>
      <c r="AC873" t="s">
        <v>40</v>
      </c>
      <c r="AD873" t="s">
        <v>41</v>
      </c>
      <c r="AE873"/>
    </row>
    <row r="874" spans="1:31" ht="15" x14ac:dyDescent="0.25">
      <c r="A874" s="1" t="s">
        <v>3870</v>
      </c>
      <c r="B874" t="s">
        <v>28</v>
      </c>
      <c r="C874" t="s">
        <v>29</v>
      </c>
      <c r="D874" t="s">
        <v>30</v>
      </c>
      <c r="E874" t="s">
        <v>31</v>
      </c>
      <c r="F874" t="s">
        <v>3706</v>
      </c>
      <c r="G874" t="s">
        <v>3707</v>
      </c>
      <c r="H874" t="s">
        <v>9756</v>
      </c>
      <c r="I874" t="s">
        <v>3708</v>
      </c>
      <c r="J874" t="s">
        <v>3870</v>
      </c>
      <c r="K874" t="s">
        <v>32</v>
      </c>
      <c r="L874" t="s">
        <v>32</v>
      </c>
      <c r="M874" t="s">
        <v>43</v>
      </c>
      <c r="N874" t="s">
        <v>63</v>
      </c>
      <c r="O874" t="s">
        <v>12039</v>
      </c>
      <c r="P874" t="s">
        <v>2102</v>
      </c>
      <c r="Q874" t="s">
        <v>726</v>
      </c>
      <c r="R874" t="s">
        <v>2103</v>
      </c>
      <c r="S874" s="1" t="s">
        <v>12040</v>
      </c>
      <c r="T874" t="s">
        <v>66</v>
      </c>
      <c r="U874" t="s">
        <v>49</v>
      </c>
      <c r="V874" t="s">
        <v>50</v>
      </c>
      <c r="W874" t="s">
        <v>2104</v>
      </c>
      <c r="X874" s="145">
        <v>30347</v>
      </c>
      <c r="Y874" t="s">
        <v>2105</v>
      </c>
      <c r="Z874" s="145">
        <v>43383</v>
      </c>
      <c r="AA874" s="145">
        <v>43465</v>
      </c>
      <c r="AB874" t="s">
        <v>310</v>
      </c>
      <c r="AC874" t="s">
        <v>68</v>
      </c>
      <c r="AD874" t="s">
        <v>41</v>
      </c>
      <c r="AE874"/>
    </row>
    <row r="875" spans="1:31" ht="15" x14ac:dyDescent="0.25">
      <c r="A875" s="1" t="s">
        <v>3870</v>
      </c>
      <c r="B875" t="s">
        <v>28</v>
      </c>
      <c r="C875" t="s">
        <v>29</v>
      </c>
      <c r="D875" t="s">
        <v>30</v>
      </c>
      <c r="E875" t="s">
        <v>31</v>
      </c>
      <c r="F875" t="s">
        <v>3706</v>
      </c>
      <c r="G875" t="s">
        <v>3707</v>
      </c>
      <c r="H875" t="s">
        <v>9756</v>
      </c>
      <c r="I875" t="s">
        <v>3708</v>
      </c>
      <c r="J875" t="s">
        <v>3870</v>
      </c>
      <c r="K875" t="s">
        <v>32</v>
      </c>
      <c r="L875" t="s">
        <v>32</v>
      </c>
      <c r="M875" t="s">
        <v>43</v>
      </c>
      <c r="N875" t="s">
        <v>44</v>
      </c>
      <c r="O875" t="s">
        <v>54</v>
      </c>
      <c r="P875" t="s">
        <v>141</v>
      </c>
      <c r="Q875" t="s">
        <v>78</v>
      </c>
      <c r="R875" t="s">
        <v>902</v>
      </c>
      <c r="S875" s="1" t="s">
        <v>11992</v>
      </c>
      <c r="T875" t="s">
        <v>61</v>
      </c>
      <c r="U875" t="s">
        <v>49</v>
      </c>
      <c r="V875" t="s">
        <v>840</v>
      </c>
      <c r="W875" t="s">
        <v>3871</v>
      </c>
      <c r="X875" s="145">
        <v>26878</v>
      </c>
      <c r="Y875" t="s">
        <v>3872</v>
      </c>
      <c r="Z875" s="145">
        <v>43383</v>
      </c>
      <c r="AA875" s="145">
        <v>43465</v>
      </c>
      <c r="AB875" t="s">
        <v>39</v>
      </c>
      <c r="AC875" t="s">
        <v>40</v>
      </c>
      <c r="AD875" t="s">
        <v>41</v>
      </c>
      <c r="AE875"/>
    </row>
    <row r="876" spans="1:31" ht="15" x14ac:dyDescent="0.25">
      <c r="A876" s="1" t="s">
        <v>3873</v>
      </c>
      <c r="B876" t="s">
        <v>28</v>
      </c>
      <c r="C876" t="s">
        <v>29</v>
      </c>
      <c r="D876" t="s">
        <v>30</v>
      </c>
      <c r="E876" t="s">
        <v>31</v>
      </c>
      <c r="F876" t="s">
        <v>3706</v>
      </c>
      <c r="G876" t="s">
        <v>3707</v>
      </c>
      <c r="H876" t="s">
        <v>9756</v>
      </c>
      <c r="I876" t="s">
        <v>3708</v>
      </c>
      <c r="J876" t="s">
        <v>3873</v>
      </c>
      <c r="K876" t="s">
        <v>32</v>
      </c>
      <c r="L876" t="s">
        <v>32</v>
      </c>
      <c r="M876" t="s">
        <v>43</v>
      </c>
      <c r="N876" t="s">
        <v>44</v>
      </c>
      <c r="O876" t="s">
        <v>54</v>
      </c>
      <c r="P876" t="s">
        <v>726</v>
      </c>
      <c r="Q876" t="s">
        <v>110</v>
      </c>
      <c r="R876" t="s">
        <v>1035</v>
      </c>
      <c r="S876" s="1" t="s">
        <v>12041</v>
      </c>
      <c r="T876" t="s">
        <v>53</v>
      </c>
      <c r="U876" t="s">
        <v>49</v>
      </c>
      <c r="V876" t="s">
        <v>50</v>
      </c>
      <c r="W876" t="s">
        <v>3874</v>
      </c>
      <c r="X876" s="145">
        <v>21239</v>
      </c>
      <c r="Y876" t="s">
        <v>3875</v>
      </c>
      <c r="Z876"/>
      <c r="AA876"/>
      <c r="AB876" t="s">
        <v>39</v>
      </c>
      <c r="AC876" t="s">
        <v>40</v>
      </c>
      <c r="AD876" t="s">
        <v>41</v>
      </c>
      <c r="AE876"/>
    </row>
    <row r="877" spans="1:31" ht="15" x14ac:dyDescent="0.25">
      <c r="A877" s="1" t="s">
        <v>3876</v>
      </c>
      <c r="B877" t="s">
        <v>28</v>
      </c>
      <c r="C877" t="s">
        <v>29</v>
      </c>
      <c r="D877" t="s">
        <v>30</v>
      </c>
      <c r="E877" t="s">
        <v>31</v>
      </c>
      <c r="F877" t="s">
        <v>3706</v>
      </c>
      <c r="G877" t="s">
        <v>3707</v>
      </c>
      <c r="H877" t="s">
        <v>9756</v>
      </c>
      <c r="I877" t="s">
        <v>3708</v>
      </c>
      <c r="J877" t="s">
        <v>3876</v>
      </c>
      <c r="K877" t="s">
        <v>32</v>
      </c>
      <c r="L877" t="s">
        <v>32</v>
      </c>
      <c r="M877" t="s">
        <v>43</v>
      </c>
      <c r="N877" t="s">
        <v>63</v>
      </c>
      <c r="O877" t="s">
        <v>3877</v>
      </c>
      <c r="P877" t="s">
        <v>2102</v>
      </c>
      <c r="Q877" t="s">
        <v>3505</v>
      </c>
      <c r="R877" t="s">
        <v>914</v>
      </c>
      <c r="S877" s="1" t="s">
        <v>12042</v>
      </c>
      <c r="T877" t="s">
        <v>66</v>
      </c>
      <c r="U877" t="s">
        <v>49</v>
      </c>
      <c r="V877" t="s">
        <v>108</v>
      </c>
      <c r="W877" t="s">
        <v>10074</v>
      </c>
      <c r="X877" s="145">
        <v>31194</v>
      </c>
      <c r="Y877" t="s">
        <v>10075</v>
      </c>
      <c r="Z877" s="145">
        <v>43160</v>
      </c>
      <c r="AA877" s="145">
        <v>43465</v>
      </c>
      <c r="AB877" t="s">
        <v>39</v>
      </c>
      <c r="AC877" t="s">
        <v>68</v>
      </c>
      <c r="AD877" t="s">
        <v>41</v>
      </c>
      <c r="AE877"/>
    </row>
    <row r="878" spans="1:31" ht="15" x14ac:dyDescent="0.25">
      <c r="A878" s="1" t="s">
        <v>3881</v>
      </c>
      <c r="B878" t="s">
        <v>28</v>
      </c>
      <c r="C878" t="s">
        <v>29</v>
      </c>
      <c r="D878" t="s">
        <v>30</v>
      </c>
      <c r="E878" t="s">
        <v>31</v>
      </c>
      <c r="F878" t="s">
        <v>3706</v>
      </c>
      <c r="G878" t="s">
        <v>3707</v>
      </c>
      <c r="H878" t="s">
        <v>9756</v>
      </c>
      <c r="I878" t="s">
        <v>3708</v>
      </c>
      <c r="J878" t="s">
        <v>3881</v>
      </c>
      <c r="K878" t="s">
        <v>32</v>
      </c>
      <c r="L878" t="s">
        <v>32</v>
      </c>
      <c r="M878" t="s">
        <v>43</v>
      </c>
      <c r="N878" t="s">
        <v>44</v>
      </c>
      <c r="O878" t="s">
        <v>3882</v>
      </c>
      <c r="P878" t="s">
        <v>78</v>
      </c>
      <c r="Q878" t="s">
        <v>197</v>
      </c>
      <c r="R878" t="s">
        <v>359</v>
      </c>
      <c r="S878" s="1" t="s">
        <v>12043</v>
      </c>
      <c r="T878" t="s">
        <v>66</v>
      </c>
      <c r="U878" t="s">
        <v>49</v>
      </c>
      <c r="V878" t="s">
        <v>50</v>
      </c>
      <c r="W878" t="s">
        <v>3883</v>
      </c>
      <c r="X878" s="145">
        <v>21223</v>
      </c>
      <c r="Y878" t="s">
        <v>3884</v>
      </c>
      <c r="Z878"/>
      <c r="AA878"/>
      <c r="AB878" t="s">
        <v>39</v>
      </c>
      <c r="AC878" t="s">
        <v>40</v>
      </c>
      <c r="AD878" t="s">
        <v>41</v>
      </c>
      <c r="AE878"/>
    </row>
    <row r="879" spans="1:31" ht="15" x14ac:dyDescent="0.25">
      <c r="A879" s="1" t="s">
        <v>3885</v>
      </c>
      <c r="B879" t="s">
        <v>28</v>
      </c>
      <c r="C879" t="s">
        <v>29</v>
      </c>
      <c r="D879" t="s">
        <v>30</v>
      </c>
      <c r="E879" t="s">
        <v>31</v>
      </c>
      <c r="F879" t="s">
        <v>3706</v>
      </c>
      <c r="G879" t="s">
        <v>3707</v>
      </c>
      <c r="H879" t="s">
        <v>9756</v>
      </c>
      <c r="I879" t="s">
        <v>3708</v>
      </c>
      <c r="J879" t="s">
        <v>3885</v>
      </c>
      <c r="K879" t="s">
        <v>32</v>
      </c>
      <c r="L879" t="s">
        <v>32</v>
      </c>
      <c r="M879" t="s">
        <v>43</v>
      </c>
      <c r="N879" t="s">
        <v>44</v>
      </c>
      <c r="O879" t="s">
        <v>3886</v>
      </c>
      <c r="P879" t="s">
        <v>78</v>
      </c>
      <c r="Q879" t="s">
        <v>532</v>
      </c>
      <c r="R879" t="s">
        <v>3887</v>
      </c>
      <c r="S879" s="1" t="s">
        <v>12044</v>
      </c>
      <c r="T879" t="s">
        <v>66</v>
      </c>
      <c r="U879" t="s">
        <v>49</v>
      </c>
      <c r="V879" t="s">
        <v>12045</v>
      </c>
      <c r="W879" t="s">
        <v>3888</v>
      </c>
      <c r="X879" s="145">
        <v>24595</v>
      </c>
      <c r="Y879" t="s">
        <v>3889</v>
      </c>
      <c r="Z879" s="145">
        <v>43432</v>
      </c>
      <c r="AA879" s="145">
        <v>43441</v>
      </c>
      <c r="AB879" t="s">
        <v>39</v>
      </c>
      <c r="AC879" t="s">
        <v>40</v>
      </c>
      <c r="AD879" t="s">
        <v>41</v>
      </c>
      <c r="AE879"/>
    </row>
    <row r="880" spans="1:31" ht="15" x14ac:dyDescent="0.25">
      <c r="A880" s="1" t="s">
        <v>3885</v>
      </c>
      <c r="B880" t="s">
        <v>28</v>
      </c>
      <c r="C880" t="s">
        <v>29</v>
      </c>
      <c r="D880" t="s">
        <v>30</v>
      </c>
      <c r="E880" t="s">
        <v>31</v>
      </c>
      <c r="F880" t="s">
        <v>3706</v>
      </c>
      <c r="G880" t="s">
        <v>3707</v>
      </c>
      <c r="H880" t="s">
        <v>9756</v>
      </c>
      <c r="I880" t="s">
        <v>3708</v>
      </c>
      <c r="J880" t="s">
        <v>3885</v>
      </c>
      <c r="K880" t="s">
        <v>32</v>
      </c>
      <c r="L880" t="s">
        <v>32</v>
      </c>
      <c r="M880" t="s">
        <v>43</v>
      </c>
      <c r="N880" t="s">
        <v>63</v>
      </c>
      <c r="O880" t="s">
        <v>12046</v>
      </c>
      <c r="P880" t="s">
        <v>12047</v>
      </c>
      <c r="Q880" t="s">
        <v>9013</v>
      </c>
      <c r="R880" t="s">
        <v>12048</v>
      </c>
      <c r="S880" s="1" t="s">
        <v>12049</v>
      </c>
      <c r="T880" t="s">
        <v>66</v>
      </c>
      <c r="U880" t="s">
        <v>49</v>
      </c>
      <c r="V880" t="s">
        <v>50</v>
      </c>
      <c r="W880" t="s">
        <v>12050</v>
      </c>
      <c r="X880" s="145">
        <v>27290</v>
      </c>
      <c r="Y880" t="s">
        <v>12051</v>
      </c>
      <c r="Z880" s="145">
        <v>43435</v>
      </c>
      <c r="AA880" s="145">
        <v>43441</v>
      </c>
      <c r="AB880" t="s">
        <v>310</v>
      </c>
      <c r="AC880" t="s">
        <v>68</v>
      </c>
      <c r="AD880" t="s">
        <v>41</v>
      </c>
      <c r="AE880"/>
    </row>
    <row r="881" spans="1:31" ht="15" x14ac:dyDescent="0.25">
      <c r="A881" s="1" t="s">
        <v>3890</v>
      </c>
      <c r="B881" t="s">
        <v>28</v>
      </c>
      <c r="C881" t="s">
        <v>29</v>
      </c>
      <c r="D881" t="s">
        <v>30</v>
      </c>
      <c r="E881" t="s">
        <v>31</v>
      </c>
      <c r="F881" t="s">
        <v>3706</v>
      </c>
      <c r="G881" t="s">
        <v>3707</v>
      </c>
      <c r="H881" t="s">
        <v>9756</v>
      </c>
      <c r="I881" t="s">
        <v>3708</v>
      </c>
      <c r="J881" t="s">
        <v>3890</v>
      </c>
      <c r="K881" t="s">
        <v>32</v>
      </c>
      <c r="L881" t="s">
        <v>32</v>
      </c>
      <c r="M881" t="s">
        <v>43</v>
      </c>
      <c r="N881" t="s">
        <v>44</v>
      </c>
      <c r="O881" t="s">
        <v>54</v>
      </c>
      <c r="P881" t="s">
        <v>78</v>
      </c>
      <c r="Q881" t="s">
        <v>130</v>
      </c>
      <c r="R881" t="s">
        <v>435</v>
      </c>
      <c r="S881" s="1" t="s">
        <v>12052</v>
      </c>
      <c r="T881" t="s">
        <v>53</v>
      </c>
      <c r="U881" t="s">
        <v>49</v>
      </c>
      <c r="V881" t="s">
        <v>50</v>
      </c>
      <c r="W881" t="s">
        <v>3891</v>
      </c>
      <c r="X881" s="145">
        <v>22895</v>
      </c>
      <c r="Y881" t="s">
        <v>3892</v>
      </c>
      <c r="Z881"/>
      <c r="AA881"/>
      <c r="AB881" t="s">
        <v>39</v>
      </c>
      <c r="AC881" t="s">
        <v>40</v>
      </c>
      <c r="AD881" t="s">
        <v>41</v>
      </c>
      <c r="AE881"/>
    </row>
    <row r="882" spans="1:31" ht="15" x14ac:dyDescent="0.25">
      <c r="A882" s="1" t="s">
        <v>3893</v>
      </c>
      <c r="B882" t="s">
        <v>28</v>
      </c>
      <c r="C882" t="s">
        <v>29</v>
      </c>
      <c r="D882" t="s">
        <v>30</v>
      </c>
      <c r="E882" t="s">
        <v>31</v>
      </c>
      <c r="F882" t="s">
        <v>3706</v>
      </c>
      <c r="G882" t="s">
        <v>3707</v>
      </c>
      <c r="H882" t="s">
        <v>9756</v>
      </c>
      <c r="I882" t="s">
        <v>3708</v>
      </c>
      <c r="J882" t="s">
        <v>3893</v>
      </c>
      <c r="K882" t="s">
        <v>32</v>
      </c>
      <c r="L882" t="s">
        <v>32</v>
      </c>
      <c r="M882" t="s">
        <v>43</v>
      </c>
      <c r="N882" t="s">
        <v>44</v>
      </c>
      <c r="O882" t="s">
        <v>54</v>
      </c>
      <c r="P882" t="s">
        <v>78</v>
      </c>
      <c r="Q882" t="s">
        <v>192</v>
      </c>
      <c r="R882" t="s">
        <v>3894</v>
      </c>
      <c r="S882" s="1" t="s">
        <v>12053</v>
      </c>
      <c r="T882" t="s">
        <v>48</v>
      </c>
      <c r="U882" t="s">
        <v>49</v>
      </c>
      <c r="V882" t="s">
        <v>311</v>
      </c>
      <c r="W882" t="s">
        <v>3895</v>
      </c>
      <c r="X882" s="145">
        <v>25366</v>
      </c>
      <c r="Y882" t="s">
        <v>3896</v>
      </c>
      <c r="Z882" s="145">
        <v>43367</v>
      </c>
      <c r="AA882" s="145">
        <v>43397</v>
      </c>
      <c r="AB882" t="s">
        <v>39</v>
      </c>
      <c r="AC882" t="s">
        <v>40</v>
      </c>
      <c r="AD882" t="s">
        <v>41</v>
      </c>
      <c r="AE882"/>
    </row>
    <row r="883" spans="1:31" ht="15" x14ac:dyDescent="0.25">
      <c r="A883" s="1" t="s">
        <v>3893</v>
      </c>
      <c r="B883" t="s">
        <v>28</v>
      </c>
      <c r="C883" t="s">
        <v>29</v>
      </c>
      <c r="D883" t="s">
        <v>30</v>
      </c>
      <c r="E883" t="s">
        <v>31</v>
      </c>
      <c r="F883" t="s">
        <v>3706</v>
      </c>
      <c r="G883" t="s">
        <v>3707</v>
      </c>
      <c r="H883" t="s">
        <v>9756</v>
      </c>
      <c r="I883" t="s">
        <v>3708</v>
      </c>
      <c r="J883" t="s">
        <v>3893</v>
      </c>
      <c r="K883" t="s">
        <v>32</v>
      </c>
      <c r="L883" t="s">
        <v>32</v>
      </c>
      <c r="M883" t="s">
        <v>43</v>
      </c>
      <c r="N883" t="s">
        <v>63</v>
      </c>
      <c r="O883" t="s">
        <v>12054</v>
      </c>
      <c r="P883" t="s">
        <v>12047</v>
      </c>
      <c r="Q883" t="s">
        <v>9013</v>
      </c>
      <c r="R883" t="s">
        <v>12048</v>
      </c>
      <c r="S883" s="1" t="s">
        <v>12049</v>
      </c>
      <c r="T883" t="s">
        <v>66</v>
      </c>
      <c r="U883" t="s">
        <v>49</v>
      </c>
      <c r="V883" t="s">
        <v>50</v>
      </c>
      <c r="W883" t="s">
        <v>12050</v>
      </c>
      <c r="X883" s="145">
        <v>27290</v>
      </c>
      <c r="Y883" t="s">
        <v>12051</v>
      </c>
      <c r="Z883" s="145">
        <v>43367</v>
      </c>
      <c r="AA883" s="145">
        <v>43397</v>
      </c>
      <c r="AB883" t="s">
        <v>310</v>
      </c>
      <c r="AC883" t="s">
        <v>68</v>
      </c>
      <c r="AD883" t="s">
        <v>41</v>
      </c>
      <c r="AE883"/>
    </row>
    <row r="884" spans="1:31" ht="15" x14ac:dyDescent="0.25">
      <c r="A884" s="1" t="s">
        <v>3897</v>
      </c>
      <c r="B884" t="s">
        <v>28</v>
      </c>
      <c r="C884" t="s">
        <v>29</v>
      </c>
      <c r="D884" t="s">
        <v>30</v>
      </c>
      <c r="E884" t="s">
        <v>31</v>
      </c>
      <c r="F884" t="s">
        <v>3706</v>
      </c>
      <c r="G884" t="s">
        <v>3707</v>
      </c>
      <c r="H884" t="s">
        <v>9756</v>
      </c>
      <c r="I884" t="s">
        <v>3708</v>
      </c>
      <c r="J884" t="s">
        <v>3897</v>
      </c>
      <c r="K884" t="s">
        <v>32</v>
      </c>
      <c r="L884" t="s">
        <v>32</v>
      </c>
      <c r="M884" t="s">
        <v>43</v>
      </c>
      <c r="N884" t="s">
        <v>44</v>
      </c>
      <c r="O884" t="s">
        <v>54</v>
      </c>
      <c r="P884" t="s">
        <v>78</v>
      </c>
      <c r="Q884" t="s">
        <v>853</v>
      </c>
      <c r="R884" t="s">
        <v>10076</v>
      </c>
      <c r="S884" s="1" t="s">
        <v>12055</v>
      </c>
      <c r="T884" t="s">
        <v>48</v>
      </c>
      <c r="U884" t="s">
        <v>49</v>
      </c>
      <c r="V884" t="s">
        <v>50</v>
      </c>
      <c r="W884" t="s">
        <v>3898</v>
      </c>
      <c r="X884" s="145">
        <v>27907</v>
      </c>
      <c r="Y884" t="s">
        <v>3899</v>
      </c>
      <c r="Z884"/>
      <c r="AA884"/>
      <c r="AB884" t="s">
        <v>39</v>
      </c>
      <c r="AC884" t="s">
        <v>40</v>
      </c>
      <c r="AD884" t="s">
        <v>41</v>
      </c>
      <c r="AE884"/>
    </row>
    <row r="885" spans="1:31" ht="15" x14ac:dyDescent="0.25">
      <c r="A885" s="1" t="s">
        <v>3900</v>
      </c>
      <c r="B885" t="s">
        <v>28</v>
      </c>
      <c r="C885" t="s">
        <v>29</v>
      </c>
      <c r="D885" t="s">
        <v>30</v>
      </c>
      <c r="E885" t="s">
        <v>31</v>
      </c>
      <c r="F885" t="s">
        <v>3706</v>
      </c>
      <c r="G885" t="s">
        <v>3707</v>
      </c>
      <c r="H885" t="s">
        <v>9756</v>
      </c>
      <c r="I885" t="s">
        <v>3708</v>
      </c>
      <c r="J885" t="s">
        <v>3900</v>
      </c>
      <c r="K885" t="s">
        <v>32</v>
      </c>
      <c r="L885" t="s">
        <v>32</v>
      </c>
      <c r="M885" t="s">
        <v>43</v>
      </c>
      <c r="N885" t="s">
        <v>44</v>
      </c>
      <c r="O885" t="s">
        <v>54</v>
      </c>
      <c r="P885" t="s">
        <v>381</v>
      </c>
      <c r="Q885" t="s">
        <v>335</v>
      </c>
      <c r="R885" t="s">
        <v>983</v>
      </c>
      <c r="S885" s="1" t="s">
        <v>12056</v>
      </c>
      <c r="T885" t="s">
        <v>53</v>
      </c>
      <c r="U885" t="s">
        <v>49</v>
      </c>
      <c r="V885" t="s">
        <v>50</v>
      </c>
      <c r="W885" t="s">
        <v>3901</v>
      </c>
      <c r="X885" s="145">
        <v>22867</v>
      </c>
      <c r="Y885" t="s">
        <v>3902</v>
      </c>
      <c r="Z885"/>
      <c r="AA885"/>
      <c r="AB885" t="s">
        <v>39</v>
      </c>
      <c r="AC885" t="s">
        <v>40</v>
      </c>
      <c r="AD885" t="s">
        <v>41</v>
      </c>
      <c r="AE885"/>
    </row>
    <row r="886" spans="1:31" ht="15" x14ac:dyDescent="0.25">
      <c r="A886" s="1" t="s">
        <v>3903</v>
      </c>
      <c r="B886" t="s">
        <v>28</v>
      </c>
      <c r="C886" t="s">
        <v>29</v>
      </c>
      <c r="D886" t="s">
        <v>30</v>
      </c>
      <c r="E886" t="s">
        <v>31</v>
      </c>
      <c r="F886" t="s">
        <v>3706</v>
      </c>
      <c r="G886" t="s">
        <v>3707</v>
      </c>
      <c r="H886" t="s">
        <v>9756</v>
      </c>
      <c r="I886" t="s">
        <v>3708</v>
      </c>
      <c r="J886" t="s">
        <v>3903</v>
      </c>
      <c r="K886" t="s">
        <v>32</v>
      </c>
      <c r="L886" t="s">
        <v>32</v>
      </c>
      <c r="M886" t="s">
        <v>43</v>
      </c>
      <c r="N886" t="s">
        <v>44</v>
      </c>
      <c r="O886" t="s">
        <v>3904</v>
      </c>
      <c r="P886" t="s">
        <v>381</v>
      </c>
      <c r="Q886" t="s">
        <v>348</v>
      </c>
      <c r="R886" t="s">
        <v>830</v>
      </c>
      <c r="S886" s="1" t="s">
        <v>12057</v>
      </c>
      <c r="T886" t="s">
        <v>37</v>
      </c>
      <c r="U886" t="s">
        <v>49</v>
      </c>
      <c r="V886" t="s">
        <v>50</v>
      </c>
      <c r="W886" t="s">
        <v>3905</v>
      </c>
      <c r="X886" s="145">
        <v>24591</v>
      </c>
      <c r="Y886" t="s">
        <v>3906</v>
      </c>
      <c r="Z886"/>
      <c r="AA886"/>
      <c r="AB886" t="s">
        <v>39</v>
      </c>
      <c r="AC886" t="s">
        <v>40</v>
      </c>
      <c r="AD886" t="s">
        <v>41</v>
      </c>
      <c r="AE886"/>
    </row>
    <row r="887" spans="1:31" ht="15" x14ac:dyDescent="0.25">
      <c r="A887" s="1" t="s">
        <v>3907</v>
      </c>
      <c r="B887" t="s">
        <v>28</v>
      </c>
      <c r="C887" t="s">
        <v>29</v>
      </c>
      <c r="D887" t="s">
        <v>30</v>
      </c>
      <c r="E887" t="s">
        <v>31</v>
      </c>
      <c r="F887" t="s">
        <v>3706</v>
      </c>
      <c r="G887" t="s">
        <v>3707</v>
      </c>
      <c r="H887" t="s">
        <v>9756</v>
      </c>
      <c r="I887" t="s">
        <v>3708</v>
      </c>
      <c r="J887" t="s">
        <v>3907</v>
      </c>
      <c r="K887" t="s">
        <v>32</v>
      </c>
      <c r="L887" t="s">
        <v>32</v>
      </c>
      <c r="M887" t="s">
        <v>43</v>
      </c>
      <c r="N887" t="s">
        <v>44</v>
      </c>
      <c r="O887" t="s">
        <v>3908</v>
      </c>
      <c r="P887" t="s">
        <v>461</v>
      </c>
      <c r="Q887" t="s">
        <v>78</v>
      </c>
      <c r="R887" t="s">
        <v>3909</v>
      </c>
      <c r="S887" s="1" t="s">
        <v>12058</v>
      </c>
      <c r="T887" t="s">
        <v>53</v>
      </c>
      <c r="U887" t="s">
        <v>49</v>
      </c>
      <c r="V887" t="s">
        <v>50</v>
      </c>
      <c r="W887" t="s">
        <v>3910</v>
      </c>
      <c r="X887" s="145">
        <v>26209</v>
      </c>
      <c r="Y887" t="s">
        <v>3911</v>
      </c>
      <c r="Z887"/>
      <c r="AA887"/>
      <c r="AB887" t="s">
        <v>39</v>
      </c>
      <c r="AC887" t="s">
        <v>40</v>
      </c>
      <c r="AD887" t="s">
        <v>41</v>
      </c>
      <c r="AE887"/>
    </row>
    <row r="888" spans="1:31" ht="15" x14ac:dyDescent="0.25">
      <c r="A888" s="1" t="s">
        <v>3912</v>
      </c>
      <c r="B888" t="s">
        <v>28</v>
      </c>
      <c r="C888" t="s">
        <v>29</v>
      </c>
      <c r="D888" t="s">
        <v>30</v>
      </c>
      <c r="E888" t="s">
        <v>31</v>
      </c>
      <c r="F888" t="s">
        <v>3706</v>
      </c>
      <c r="G888" t="s">
        <v>3707</v>
      </c>
      <c r="H888" t="s">
        <v>9756</v>
      </c>
      <c r="I888" t="s">
        <v>3708</v>
      </c>
      <c r="J888" t="s">
        <v>3912</v>
      </c>
      <c r="K888" t="s">
        <v>32</v>
      </c>
      <c r="L888" t="s">
        <v>32</v>
      </c>
      <c r="M888" t="s">
        <v>43</v>
      </c>
      <c r="N888" t="s">
        <v>44</v>
      </c>
      <c r="O888" t="s">
        <v>54</v>
      </c>
      <c r="P888" t="s">
        <v>183</v>
      </c>
      <c r="Q888" t="s">
        <v>3913</v>
      </c>
      <c r="R888" t="s">
        <v>3914</v>
      </c>
      <c r="S888" s="1" t="s">
        <v>12059</v>
      </c>
      <c r="T888" t="s">
        <v>48</v>
      </c>
      <c r="U888" t="s">
        <v>49</v>
      </c>
      <c r="V888" t="s">
        <v>50</v>
      </c>
      <c r="W888" t="s">
        <v>3915</v>
      </c>
      <c r="X888" s="145">
        <v>21523</v>
      </c>
      <c r="Y888" t="s">
        <v>3916</v>
      </c>
      <c r="Z888"/>
      <c r="AA888"/>
      <c r="AB888" t="s">
        <v>39</v>
      </c>
      <c r="AC888" t="s">
        <v>40</v>
      </c>
      <c r="AD888" t="s">
        <v>41</v>
      </c>
      <c r="AE888"/>
    </row>
    <row r="889" spans="1:31" ht="15" x14ac:dyDescent="0.25">
      <c r="A889" s="1" t="s">
        <v>3917</v>
      </c>
      <c r="B889" t="s">
        <v>28</v>
      </c>
      <c r="C889" t="s">
        <v>29</v>
      </c>
      <c r="D889" t="s">
        <v>30</v>
      </c>
      <c r="E889" t="s">
        <v>31</v>
      </c>
      <c r="F889" t="s">
        <v>3706</v>
      </c>
      <c r="G889" t="s">
        <v>3707</v>
      </c>
      <c r="H889" t="s">
        <v>9756</v>
      </c>
      <c r="I889" t="s">
        <v>3708</v>
      </c>
      <c r="J889" t="s">
        <v>3917</v>
      </c>
      <c r="K889" t="s">
        <v>32</v>
      </c>
      <c r="L889" t="s">
        <v>32</v>
      </c>
      <c r="M889" t="s">
        <v>43</v>
      </c>
      <c r="N889" t="s">
        <v>44</v>
      </c>
      <c r="O889" t="s">
        <v>54</v>
      </c>
      <c r="P889" t="s">
        <v>909</v>
      </c>
      <c r="Q889" t="s">
        <v>316</v>
      </c>
      <c r="R889" t="s">
        <v>3918</v>
      </c>
      <c r="S889" s="1" t="s">
        <v>12060</v>
      </c>
      <c r="T889" t="s">
        <v>53</v>
      </c>
      <c r="U889" t="s">
        <v>49</v>
      </c>
      <c r="V889" t="s">
        <v>50</v>
      </c>
      <c r="W889" t="s">
        <v>3919</v>
      </c>
      <c r="X889" s="145">
        <v>19785</v>
      </c>
      <c r="Y889" t="s">
        <v>3920</v>
      </c>
      <c r="Z889"/>
      <c r="AA889"/>
      <c r="AB889" t="s">
        <v>39</v>
      </c>
      <c r="AC889" t="s">
        <v>40</v>
      </c>
      <c r="AD889" t="s">
        <v>41</v>
      </c>
      <c r="AE889"/>
    </row>
    <row r="890" spans="1:31" ht="15" x14ac:dyDescent="0.25">
      <c r="A890" s="1" t="s">
        <v>3921</v>
      </c>
      <c r="B890" t="s">
        <v>28</v>
      </c>
      <c r="C890" t="s">
        <v>29</v>
      </c>
      <c r="D890" t="s">
        <v>30</v>
      </c>
      <c r="E890" t="s">
        <v>31</v>
      </c>
      <c r="F890" t="s">
        <v>3706</v>
      </c>
      <c r="G890" t="s">
        <v>3707</v>
      </c>
      <c r="H890" t="s">
        <v>9756</v>
      </c>
      <c r="I890" t="s">
        <v>3708</v>
      </c>
      <c r="J890" t="s">
        <v>3921</v>
      </c>
      <c r="K890" t="s">
        <v>32</v>
      </c>
      <c r="L890" t="s">
        <v>32</v>
      </c>
      <c r="M890" t="s">
        <v>43</v>
      </c>
      <c r="N890" t="s">
        <v>44</v>
      </c>
      <c r="O890" t="s">
        <v>3922</v>
      </c>
      <c r="P890" t="s">
        <v>381</v>
      </c>
      <c r="Q890" t="s">
        <v>125</v>
      </c>
      <c r="R890" t="s">
        <v>494</v>
      </c>
      <c r="S890" s="1" t="s">
        <v>12061</v>
      </c>
      <c r="T890" t="s">
        <v>66</v>
      </c>
      <c r="U890" t="s">
        <v>49</v>
      </c>
      <c r="V890" t="s">
        <v>50</v>
      </c>
      <c r="W890" t="s">
        <v>1678</v>
      </c>
      <c r="X890" s="145">
        <v>27194</v>
      </c>
      <c r="Y890" t="s">
        <v>1679</v>
      </c>
      <c r="Z890" s="145">
        <v>43160</v>
      </c>
      <c r="AA890" s="145">
        <v>43465</v>
      </c>
      <c r="AB890" t="s">
        <v>39</v>
      </c>
      <c r="AC890" t="s">
        <v>40</v>
      </c>
      <c r="AD890" t="s">
        <v>41</v>
      </c>
      <c r="AE890"/>
    </row>
    <row r="891" spans="1:31" ht="15" x14ac:dyDescent="0.25">
      <c r="A891" s="1" t="s">
        <v>3923</v>
      </c>
      <c r="B891" t="s">
        <v>28</v>
      </c>
      <c r="C891" t="s">
        <v>29</v>
      </c>
      <c r="D891" t="s">
        <v>30</v>
      </c>
      <c r="E891" t="s">
        <v>31</v>
      </c>
      <c r="F891" t="s">
        <v>3706</v>
      </c>
      <c r="G891" t="s">
        <v>3707</v>
      </c>
      <c r="H891" t="s">
        <v>9756</v>
      </c>
      <c r="I891" t="s">
        <v>3708</v>
      </c>
      <c r="J891" t="s">
        <v>3923</v>
      </c>
      <c r="K891" t="s">
        <v>32</v>
      </c>
      <c r="L891" t="s">
        <v>32</v>
      </c>
      <c r="M891" t="s">
        <v>43</v>
      </c>
      <c r="N891" t="s">
        <v>44</v>
      </c>
      <c r="O891" t="s">
        <v>3924</v>
      </c>
      <c r="P891" t="s">
        <v>130</v>
      </c>
      <c r="Q891" t="s">
        <v>432</v>
      </c>
      <c r="R891" t="s">
        <v>910</v>
      </c>
      <c r="S891" s="1" t="s">
        <v>12062</v>
      </c>
      <c r="T891" t="s">
        <v>48</v>
      </c>
      <c r="U891" t="s">
        <v>49</v>
      </c>
      <c r="V891" t="s">
        <v>50</v>
      </c>
      <c r="W891" t="s">
        <v>3925</v>
      </c>
      <c r="X891" s="145">
        <v>22501</v>
      </c>
      <c r="Y891" t="s">
        <v>3926</v>
      </c>
      <c r="Z891" s="145">
        <v>41922</v>
      </c>
      <c r="AA891" s="145">
        <v>42004</v>
      </c>
      <c r="AB891" t="s">
        <v>39</v>
      </c>
      <c r="AC891" t="s">
        <v>40</v>
      </c>
      <c r="AD891" t="s">
        <v>41</v>
      </c>
      <c r="AE891"/>
    </row>
    <row r="892" spans="1:31" ht="15" x14ac:dyDescent="0.25">
      <c r="A892" s="1" t="s">
        <v>3927</v>
      </c>
      <c r="B892" t="s">
        <v>28</v>
      </c>
      <c r="C892" t="s">
        <v>29</v>
      </c>
      <c r="D892" t="s">
        <v>30</v>
      </c>
      <c r="E892" t="s">
        <v>31</v>
      </c>
      <c r="F892" t="s">
        <v>3706</v>
      </c>
      <c r="G892" t="s">
        <v>3707</v>
      </c>
      <c r="H892" t="s">
        <v>9756</v>
      </c>
      <c r="I892" t="s">
        <v>3708</v>
      </c>
      <c r="J892" t="s">
        <v>3927</v>
      </c>
      <c r="K892" t="s">
        <v>32</v>
      </c>
      <c r="L892" t="s">
        <v>32</v>
      </c>
      <c r="M892" t="s">
        <v>43</v>
      </c>
      <c r="N892" t="s">
        <v>44</v>
      </c>
      <c r="O892" t="s">
        <v>3164</v>
      </c>
      <c r="P892" t="s">
        <v>160</v>
      </c>
      <c r="Q892" t="s">
        <v>117</v>
      </c>
      <c r="R892" t="s">
        <v>3734</v>
      </c>
      <c r="S892" s="1" t="s">
        <v>11991</v>
      </c>
      <c r="T892" t="s">
        <v>61</v>
      </c>
      <c r="U892" t="s">
        <v>49</v>
      </c>
      <c r="V892" t="s">
        <v>840</v>
      </c>
      <c r="W892" t="s">
        <v>3735</v>
      </c>
      <c r="X892" s="145">
        <v>22024</v>
      </c>
      <c r="Y892" t="s">
        <v>3736</v>
      </c>
      <c r="Z892" s="145">
        <v>43160</v>
      </c>
      <c r="AA892" s="145">
        <v>43465</v>
      </c>
      <c r="AB892" t="s">
        <v>39</v>
      </c>
      <c r="AC892" t="s">
        <v>40</v>
      </c>
      <c r="AD892" t="s">
        <v>41</v>
      </c>
      <c r="AE892"/>
    </row>
    <row r="893" spans="1:31" ht="15" x14ac:dyDescent="0.25">
      <c r="A893" s="1" t="s">
        <v>3927</v>
      </c>
      <c r="B893" t="s">
        <v>28</v>
      </c>
      <c r="C893" t="s">
        <v>29</v>
      </c>
      <c r="D893" t="s">
        <v>30</v>
      </c>
      <c r="E893" t="s">
        <v>31</v>
      </c>
      <c r="F893" t="s">
        <v>3706</v>
      </c>
      <c r="G893" t="s">
        <v>3707</v>
      </c>
      <c r="H893" t="s">
        <v>9756</v>
      </c>
      <c r="I893" t="s">
        <v>3708</v>
      </c>
      <c r="J893" t="s">
        <v>3927</v>
      </c>
      <c r="K893" t="s">
        <v>32</v>
      </c>
      <c r="L893" t="s">
        <v>32</v>
      </c>
      <c r="M893" t="s">
        <v>43</v>
      </c>
      <c r="N893" t="s">
        <v>63</v>
      </c>
      <c r="O893" t="s">
        <v>3928</v>
      </c>
      <c r="P893" t="s">
        <v>106</v>
      </c>
      <c r="Q893" t="s">
        <v>498</v>
      </c>
      <c r="R893" t="s">
        <v>719</v>
      </c>
      <c r="S893" s="1" t="s">
        <v>12063</v>
      </c>
      <c r="T893" t="s">
        <v>66</v>
      </c>
      <c r="U893" t="s">
        <v>49</v>
      </c>
      <c r="V893" t="s">
        <v>50</v>
      </c>
      <c r="W893" t="s">
        <v>10080</v>
      </c>
      <c r="X893" s="145">
        <v>31472</v>
      </c>
      <c r="Y893" t="s">
        <v>10081</v>
      </c>
      <c r="Z893" s="145">
        <v>43160</v>
      </c>
      <c r="AA893" s="145">
        <v>43465</v>
      </c>
      <c r="AB893" t="s">
        <v>310</v>
      </c>
      <c r="AC893" t="s">
        <v>68</v>
      </c>
      <c r="AD893" t="s">
        <v>41</v>
      </c>
      <c r="AE893"/>
    </row>
    <row r="894" spans="1:31" ht="15" x14ac:dyDescent="0.25">
      <c r="A894" s="1" t="s">
        <v>3929</v>
      </c>
      <c r="B894" t="s">
        <v>28</v>
      </c>
      <c r="C894" t="s">
        <v>29</v>
      </c>
      <c r="D894" t="s">
        <v>30</v>
      </c>
      <c r="E894" t="s">
        <v>31</v>
      </c>
      <c r="F894" t="s">
        <v>3706</v>
      </c>
      <c r="G894" t="s">
        <v>3707</v>
      </c>
      <c r="H894" t="s">
        <v>9756</v>
      </c>
      <c r="I894" t="s">
        <v>3708</v>
      </c>
      <c r="J894" t="s">
        <v>3929</v>
      </c>
      <c r="K894" t="s">
        <v>32</v>
      </c>
      <c r="L894" t="s">
        <v>32</v>
      </c>
      <c r="M894" t="s">
        <v>43</v>
      </c>
      <c r="N894" t="s">
        <v>44</v>
      </c>
      <c r="O894" t="s">
        <v>3930</v>
      </c>
      <c r="P894" t="s">
        <v>3931</v>
      </c>
      <c r="Q894" t="s">
        <v>171</v>
      </c>
      <c r="R894" t="s">
        <v>1643</v>
      </c>
      <c r="S894" s="1" t="s">
        <v>12064</v>
      </c>
      <c r="T894" t="s">
        <v>48</v>
      </c>
      <c r="U894" t="s">
        <v>49</v>
      </c>
      <c r="V894" t="s">
        <v>50</v>
      </c>
      <c r="W894" t="s">
        <v>3932</v>
      </c>
      <c r="X894" s="145">
        <v>21368</v>
      </c>
      <c r="Y894" t="s">
        <v>3933</v>
      </c>
      <c r="Z894"/>
      <c r="AA894"/>
      <c r="AB894" t="s">
        <v>39</v>
      </c>
      <c r="AC894" t="s">
        <v>40</v>
      </c>
      <c r="AD894" t="s">
        <v>41</v>
      </c>
      <c r="AE894"/>
    </row>
    <row r="895" spans="1:31" ht="15" x14ac:dyDescent="0.25">
      <c r="A895" s="1" t="s">
        <v>3934</v>
      </c>
      <c r="B895" t="s">
        <v>28</v>
      </c>
      <c r="C895" t="s">
        <v>29</v>
      </c>
      <c r="D895" t="s">
        <v>30</v>
      </c>
      <c r="E895" t="s">
        <v>31</v>
      </c>
      <c r="F895" t="s">
        <v>3706</v>
      </c>
      <c r="G895" t="s">
        <v>3707</v>
      </c>
      <c r="H895" t="s">
        <v>9756</v>
      </c>
      <c r="I895" t="s">
        <v>3708</v>
      </c>
      <c r="J895" t="s">
        <v>3934</v>
      </c>
      <c r="K895" t="s">
        <v>32</v>
      </c>
      <c r="L895" t="s">
        <v>32</v>
      </c>
      <c r="M895" t="s">
        <v>43</v>
      </c>
      <c r="N895" t="s">
        <v>44</v>
      </c>
      <c r="O895" t="s">
        <v>3935</v>
      </c>
      <c r="P895" t="s">
        <v>79</v>
      </c>
      <c r="Q895" t="s">
        <v>266</v>
      </c>
      <c r="R895" t="s">
        <v>332</v>
      </c>
      <c r="S895" s="1" t="s">
        <v>12065</v>
      </c>
      <c r="T895" t="s">
        <v>66</v>
      </c>
      <c r="U895" t="s">
        <v>49</v>
      </c>
      <c r="V895" t="s">
        <v>50</v>
      </c>
      <c r="W895" t="s">
        <v>3936</v>
      </c>
      <c r="X895" s="145">
        <v>26458</v>
      </c>
      <c r="Y895" t="s">
        <v>3937</v>
      </c>
      <c r="Z895"/>
      <c r="AA895"/>
      <c r="AB895" t="s">
        <v>39</v>
      </c>
      <c r="AC895" t="s">
        <v>40</v>
      </c>
      <c r="AD895" t="s">
        <v>41</v>
      </c>
      <c r="AE895"/>
    </row>
    <row r="896" spans="1:31" ht="15" x14ac:dyDescent="0.25">
      <c r="A896" s="1" t="s">
        <v>3938</v>
      </c>
      <c r="B896" t="s">
        <v>28</v>
      </c>
      <c r="C896" t="s">
        <v>29</v>
      </c>
      <c r="D896" t="s">
        <v>30</v>
      </c>
      <c r="E896" t="s">
        <v>31</v>
      </c>
      <c r="F896" t="s">
        <v>3706</v>
      </c>
      <c r="G896" t="s">
        <v>3707</v>
      </c>
      <c r="H896" t="s">
        <v>9756</v>
      </c>
      <c r="I896" t="s">
        <v>3708</v>
      </c>
      <c r="J896" t="s">
        <v>3938</v>
      </c>
      <c r="K896" t="s">
        <v>32</v>
      </c>
      <c r="L896" t="s">
        <v>80</v>
      </c>
      <c r="M896" t="s">
        <v>80</v>
      </c>
      <c r="N896" t="s">
        <v>44</v>
      </c>
      <c r="O896" t="s">
        <v>54</v>
      </c>
      <c r="P896" t="s">
        <v>152</v>
      </c>
      <c r="Q896" t="s">
        <v>113</v>
      </c>
      <c r="R896" t="s">
        <v>3939</v>
      </c>
      <c r="S896" s="1" t="s">
        <v>12066</v>
      </c>
      <c r="T896" t="s">
        <v>42</v>
      </c>
      <c r="U896" t="s">
        <v>49</v>
      </c>
      <c r="V896" t="s">
        <v>50</v>
      </c>
      <c r="W896" t="s">
        <v>3940</v>
      </c>
      <c r="X896" s="145">
        <v>21055</v>
      </c>
      <c r="Y896" t="s">
        <v>3941</v>
      </c>
      <c r="Z896"/>
      <c r="AA896"/>
      <c r="AB896" t="s">
        <v>39</v>
      </c>
      <c r="AC896" t="s">
        <v>83</v>
      </c>
      <c r="AD896" t="s">
        <v>41</v>
      </c>
      <c r="AE896"/>
    </row>
    <row r="897" spans="1:31" ht="15" x14ac:dyDescent="0.25">
      <c r="A897" s="1" t="s">
        <v>3942</v>
      </c>
      <c r="B897" t="s">
        <v>28</v>
      </c>
      <c r="C897" t="s">
        <v>29</v>
      </c>
      <c r="D897" t="s">
        <v>30</v>
      </c>
      <c r="E897" t="s">
        <v>31</v>
      </c>
      <c r="F897" t="s">
        <v>3706</v>
      </c>
      <c r="G897" t="s">
        <v>3707</v>
      </c>
      <c r="H897" t="s">
        <v>9756</v>
      </c>
      <c r="I897" t="s">
        <v>3708</v>
      </c>
      <c r="J897" t="s">
        <v>3942</v>
      </c>
      <c r="K897" t="s">
        <v>32</v>
      </c>
      <c r="L897" t="s">
        <v>80</v>
      </c>
      <c r="M897" t="s">
        <v>80</v>
      </c>
      <c r="N897" t="s">
        <v>44</v>
      </c>
      <c r="O897" t="s">
        <v>54</v>
      </c>
      <c r="P897" t="s">
        <v>110</v>
      </c>
      <c r="Q897" t="s">
        <v>382</v>
      </c>
      <c r="R897" t="s">
        <v>3943</v>
      </c>
      <c r="S897" s="1" t="s">
        <v>12067</v>
      </c>
      <c r="T897" t="s">
        <v>42</v>
      </c>
      <c r="U897" t="s">
        <v>49</v>
      </c>
      <c r="V897" t="s">
        <v>50</v>
      </c>
      <c r="W897" t="s">
        <v>3944</v>
      </c>
      <c r="X897" s="145">
        <v>28727</v>
      </c>
      <c r="Y897" t="s">
        <v>3945</v>
      </c>
      <c r="Z897"/>
      <c r="AA897"/>
      <c r="AB897" t="s">
        <v>39</v>
      </c>
      <c r="AC897" t="s">
        <v>83</v>
      </c>
      <c r="AD897" t="s">
        <v>41</v>
      </c>
      <c r="AE897"/>
    </row>
    <row r="898" spans="1:31" ht="15" x14ac:dyDescent="0.25">
      <c r="A898" s="1" t="s">
        <v>3946</v>
      </c>
      <c r="B898" t="s">
        <v>28</v>
      </c>
      <c r="C898" t="s">
        <v>29</v>
      </c>
      <c r="D898" t="s">
        <v>30</v>
      </c>
      <c r="E898" t="s">
        <v>31</v>
      </c>
      <c r="F898" t="s">
        <v>3706</v>
      </c>
      <c r="G898" t="s">
        <v>3707</v>
      </c>
      <c r="H898" t="s">
        <v>9756</v>
      </c>
      <c r="I898" t="s">
        <v>3708</v>
      </c>
      <c r="J898" t="s">
        <v>3946</v>
      </c>
      <c r="K898" t="s">
        <v>32</v>
      </c>
      <c r="L898" t="s">
        <v>80</v>
      </c>
      <c r="M898" t="s">
        <v>80</v>
      </c>
      <c r="N898" t="s">
        <v>44</v>
      </c>
      <c r="O898" t="s">
        <v>54</v>
      </c>
      <c r="P898" t="s">
        <v>785</v>
      </c>
      <c r="Q898" t="s">
        <v>262</v>
      </c>
      <c r="R898" t="s">
        <v>3947</v>
      </c>
      <c r="S898" s="1" t="s">
        <v>12068</v>
      </c>
      <c r="T898" t="s">
        <v>42</v>
      </c>
      <c r="U898" t="s">
        <v>49</v>
      </c>
      <c r="V898" t="s">
        <v>50</v>
      </c>
      <c r="W898" t="s">
        <v>3948</v>
      </c>
      <c r="X898" s="145">
        <v>20613</v>
      </c>
      <c r="Y898" t="s">
        <v>3949</v>
      </c>
      <c r="Z898"/>
      <c r="AA898"/>
      <c r="AB898" t="s">
        <v>39</v>
      </c>
      <c r="AC898" t="s">
        <v>83</v>
      </c>
      <c r="AD898" t="s">
        <v>41</v>
      </c>
      <c r="AE898"/>
    </row>
    <row r="899" spans="1:31" ht="15" x14ac:dyDescent="0.25">
      <c r="A899" s="1" t="s">
        <v>3950</v>
      </c>
      <c r="B899" t="s">
        <v>28</v>
      </c>
      <c r="C899" t="s">
        <v>29</v>
      </c>
      <c r="D899" t="s">
        <v>30</v>
      </c>
      <c r="E899" t="s">
        <v>31</v>
      </c>
      <c r="F899" t="s">
        <v>3706</v>
      </c>
      <c r="G899" t="s">
        <v>3707</v>
      </c>
      <c r="H899" t="s">
        <v>9756</v>
      </c>
      <c r="I899" t="s">
        <v>3708</v>
      </c>
      <c r="J899" t="s">
        <v>3950</v>
      </c>
      <c r="K899" t="s">
        <v>32</v>
      </c>
      <c r="L899" t="s">
        <v>80</v>
      </c>
      <c r="M899" t="s">
        <v>80</v>
      </c>
      <c r="N899" t="s">
        <v>44</v>
      </c>
      <c r="O899" t="s">
        <v>54</v>
      </c>
      <c r="P899" t="s">
        <v>250</v>
      </c>
      <c r="Q899" t="s">
        <v>197</v>
      </c>
      <c r="R899" t="s">
        <v>3951</v>
      </c>
      <c r="S899" s="1" t="s">
        <v>12069</v>
      </c>
      <c r="T899" t="s">
        <v>42</v>
      </c>
      <c r="U899" t="s">
        <v>49</v>
      </c>
      <c r="V899" t="s">
        <v>50</v>
      </c>
      <c r="W899" t="s">
        <v>3952</v>
      </c>
      <c r="X899" s="145">
        <v>21652</v>
      </c>
      <c r="Y899" t="s">
        <v>3953</v>
      </c>
      <c r="Z899"/>
      <c r="AA899"/>
      <c r="AB899" t="s">
        <v>39</v>
      </c>
      <c r="AC899" t="s">
        <v>83</v>
      </c>
      <c r="AD899" t="s">
        <v>41</v>
      </c>
      <c r="AE899"/>
    </row>
    <row r="900" spans="1:31" ht="15" x14ac:dyDescent="0.25">
      <c r="A900" s="1" t="s">
        <v>3954</v>
      </c>
      <c r="B900" t="s">
        <v>28</v>
      </c>
      <c r="C900" t="s">
        <v>29</v>
      </c>
      <c r="D900" t="s">
        <v>30</v>
      </c>
      <c r="E900" t="s">
        <v>31</v>
      </c>
      <c r="F900" t="s">
        <v>3706</v>
      </c>
      <c r="G900" t="s">
        <v>3707</v>
      </c>
      <c r="H900" t="s">
        <v>9756</v>
      </c>
      <c r="I900" t="s">
        <v>3708</v>
      </c>
      <c r="J900" t="s">
        <v>3954</v>
      </c>
      <c r="K900" t="s">
        <v>32</v>
      </c>
      <c r="L900" t="s">
        <v>80</v>
      </c>
      <c r="M900" t="s">
        <v>80</v>
      </c>
      <c r="N900" t="s">
        <v>44</v>
      </c>
      <c r="O900" t="s">
        <v>54</v>
      </c>
      <c r="P900" t="s">
        <v>406</v>
      </c>
      <c r="Q900" t="s">
        <v>407</v>
      </c>
      <c r="R900" t="s">
        <v>3955</v>
      </c>
      <c r="S900" s="1" t="s">
        <v>12070</v>
      </c>
      <c r="T900" t="s">
        <v>42</v>
      </c>
      <c r="U900" t="s">
        <v>49</v>
      </c>
      <c r="V900" t="s">
        <v>50</v>
      </c>
      <c r="W900" t="s">
        <v>3956</v>
      </c>
      <c r="X900" s="145">
        <v>20702</v>
      </c>
      <c r="Y900" t="s">
        <v>3957</v>
      </c>
      <c r="Z900"/>
      <c r="AA900"/>
      <c r="AB900" t="s">
        <v>39</v>
      </c>
      <c r="AC900" t="s">
        <v>83</v>
      </c>
      <c r="AD900" t="s">
        <v>41</v>
      </c>
      <c r="AE900"/>
    </row>
    <row r="901" spans="1:31" ht="15" x14ac:dyDescent="0.25">
      <c r="A901" s="1" t="s">
        <v>3958</v>
      </c>
      <c r="B901" t="s">
        <v>28</v>
      </c>
      <c r="C901" t="s">
        <v>29</v>
      </c>
      <c r="D901" t="s">
        <v>30</v>
      </c>
      <c r="E901" t="s">
        <v>31</v>
      </c>
      <c r="F901" t="s">
        <v>3706</v>
      </c>
      <c r="G901" t="s">
        <v>3707</v>
      </c>
      <c r="H901" t="s">
        <v>9756</v>
      </c>
      <c r="I901" t="s">
        <v>3708</v>
      </c>
      <c r="J901" t="s">
        <v>3958</v>
      </c>
      <c r="K901" t="s">
        <v>93</v>
      </c>
      <c r="L901" t="s">
        <v>755</v>
      </c>
      <c r="M901" t="s">
        <v>756</v>
      </c>
      <c r="N901" t="s">
        <v>44</v>
      </c>
      <c r="O901" t="s">
        <v>54</v>
      </c>
      <c r="P901" t="s">
        <v>148</v>
      </c>
      <c r="Q901" t="s">
        <v>110</v>
      </c>
      <c r="R901" t="s">
        <v>616</v>
      </c>
      <c r="S901" s="1" t="s">
        <v>12071</v>
      </c>
      <c r="T901" t="s">
        <v>103</v>
      </c>
      <c r="U901" t="s">
        <v>38</v>
      </c>
      <c r="V901" t="s">
        <v>50</v>
      </c>
      <c r="W901" t="s">
        <v>3959</v>
      </c>
      <c r="X901" s="145">
        <v>21867</v>
      </c>
      <c r="Y901" t="s">
        <v>3960</v>
      </c>
      <c r="Z901"/>
      <c r="AA901"/>
      <c r="AB901" t="s">
        <v>39</v>
      </c>
      <c r="AC901" t="s">
        <v>98</v>
      </c>
      <c r="AD901" t="s">
        <v>41</v>
      </c>
      <c r="AE901"/>
    </row>
    <row r="902" spans="1:31" ht="15" x14ac:dyDescent="0.25">
      <c r="A902" s="1" t="s">
        <v>3961</v>
      </c>
      <c r="B902" t="s">
        <v>28</v>
      </c>
      <c r="C902" t="s">
        <v>29</v>
      </c>
      <c r="D902" t="s">
        <v>30</v>
      </c>
      <c r="E902" t="s">
        <v>31</v>
      </c>
      <c r="F902" t="s">
        <v>3706</v>
      </c>
      <c r="G902" t="s">
        <v>3707</v>
      </c>
      <c r="H902" t="s">
        <v>9756</v>
      </c>
      <c r="I902" t="s">
        <v>3708</v>
      </c>
      <c r="J902" t="s">
        <v>3961</v>
      </c>
      <c r="K902" t="s">
        <v>93</v>
      </c>
      <c r="L902" t="s">
        <v>755</v>
      </c>
      <c r="M902" t="s">
        <v>3962</v>
      </c>
      <c r="N902" t="s">
        <v>63</v>
      </c>
      <c r="O902" t="s">
        <v>3963</v>
      </c>
      <c r="P902" t="s">
        <v>309</v>
      </c>
      <c r="Q902" t="s">
        <v>953</v>
      </c>
      <c r="R902" t="s">
        <v>3964</v>
      </c>
      <c r="S902" s="1" t="s">
        <v>12072</v>
      </c>
      <c r="T902" t="s">
        <v>792</v>
      </c>
      <c r="U902" t="s">
        <v>38</v>
      </c>
      <c r="V902" t="s">
        <v>50</v>
      </c>
      <c r="W902" t="s">
        <v>3965</v>
      </c>
      <c r="X902" s="145">
        <v>27888</v>
      </c>
      <c r="Y902" t="s">
        <v>3966</v>
      </c>
      <c r="Z902" s="145">
        <v>43101</v>
      </c>
      <c r="AA902" s="145">
        <v>43465</v>
      </c>
      <c r="AB902" t="s">
        <v>39</v>
      </c>
      <c r="AC902" t="s">
        <v>98</v>
      </c>
      <c r="AD902" t="s">
        <v>41</v>
      </c>
      <c r="AE902"/>
    </row>
    <row r="903" spans="1:31" ht="15" x14ac:dyDescent="0.25">
      <c r="A903" s="1" t="s">
        <v>3967</v>
      </c>
      <c r="B903" t="s">
        <v>28</v>
      </c>
      <c r="C903" t="s">
        <v>29</v>
      </c>
      <c r="D903" t="s">
        <v>30</v>
      </c>
      <c r="E903" t="s">
        <v>31</v>
      </c>
      <c r="F903" t="s">
        <v>3706</v>
      </c>
      <c r="G903" t="s">
        <v>3707</v>
      </c>
      <c r="H903" t="s">
        <v>9756</v>
      </c>
      <c r="I903" t="s">
        <v>3708</v>
      </c>
      <c r="J903" t="s">
        <v>3967</v>
      </c>
      <c r="K903" t="s">
        <v>93</v>
      </c>
      <c r="L903" t="s">
        <v>745</v>
      </c>
      <c r="M903" t="s">
        <v>793</v>
      </c>
      <c r="N903" t="s">
        <v>44</v>
      </c>
      <c r="O903" t="s">
        <v>54</v>
      </c>
      <c r="P903" t="s">
        <v>235</v>
      </c>
      <c r="Q903" t="s">
        <v>56</v>
      </c>
      <c r="R903" t="s">
        <v>221</v>
      </c>
      <c r="S903" s="1" t="s">
        <v>12073</v>
      </c>
      <c r="T903" t="s">
        <v>845</v>
      </c>
      <c r="U903" t="s">
        <v>38</v>
      </c>
      <c r="V903" t="s">
        <v>50</v>
      </c>
      <c r="W903" t="s">
        <v>3968</v>
      </c>
      <c r="X903" s="145">
        <v>20107</v>
      </c>
      <c r="Y903" t="s">
        <v>3969</v>
      </c>
      <c r="Z903"/>
      <c r="AA903"/>
      <c r="AB903" t="s">
        <v>39</v>
      </c>
      <c r="AC903" t="s">
        <v>98</v>
      </c>
      <c r="AD903" t="s">
        <v>41</v>
      </c>
      <c r="AE903"/>
    </row>
    <row r="904" spans="1:31" ht="15" x14ac:dyDescent="0.25">
      <c r="A904" s="1" t="s">
        <v>3970</v>
      </c>
      <c r="B904" t="s">
        <v>28</v>
      </c>
      <c r="C904" t="s">
        <v>29</v>
      </c>
      <c r="D904" t="s">
        <v>30</v>
      </c>
      <c r="E904" t="s">
        <v>31</v>
      </c>
      <c r="F904" t="s">
        <v>3706</v>
      </c>
      <c r="G904" t="s">
        <v>3707</v>
      </c>
      <c r="H904" t="s">
        <v>9756</v>
      </c>
      <c r="I904" t="s">
        <v>3708</v>
      </c>
      <c r="J904" t="s">
        <v>3970</v>
      </c>
      <c r="K904" t="s">
        <v>93</v>
      </c>
      <c r="L904" t="s">
        <v>745</v>
      </c>
      <c r="M904" t="s">
        <v>1558</v>
      </c>
      <c r="N904" t="s">
        <v>44</v>
      </c>
      <c r="O904" t="s">
        <v>54</v>
      </c>
      <c r="P904" t="s">
        <v>335</v>
      </c>
      <c r="Q904" t="s">
        <v>266</v>
      </c>
      <c r="R904" t="s">
        <v>57</v>
      </c>
      <c r="S904" s="1" t="s">
        <v>12074</v>
      </c>
      <c r="T904" t="s">
        <v>103</v>
      </c>
      <c r="U904" t="s">
        <v>38</v>
      </c>
      <c r="V904" t="s">
        <v>50</v>
      </c>
      <c r="W904" t="s">
        <v>3971</v>
      </c>
      <c r="X904" s="145">
        <v>19983</v>
      </c>
      <c r="Y904" t="s">
        <v>3972</v>
      </c>
      <c r="Z904"/>
      <c r="AA904"/>
      <c r="AB904" t="s">
        <v>39</v>
      </c>
      <c r="AC904" t="s">
        <v>98</v>
      </c>
      <c r="AD904" t="s">
        <v>41</v>
      </c>
      <c r="AE904"/>
    </row>
    <row r="905" spans="1:31" ht="15" x14ac:dyDescent="0.25">
      <c r="A905" s="1" t="s">
        <v>3973</v>
      </c>
      <c r="B905" t="s">
        <v>28</v>
      </c>
      <c r="C905" t="s">
        <v>29</v>
      </c>
      <c r="D905" t="s">
        <v>30</v>
      </c>
      <c r="E905" t="s">
        <v>31</v>
      </c>
      <c r="F905" t="s">
        <v>3706</v>
      </c>
      <c r="G905" t="s">
        <v>3707</v>
      </c>
      <c r="H905" t="s">
        <v>9756</v>
      </c>
      <c r="I905" t="s">
        <v>3708</v>
      </c>
      <c r="J905" t="s">
        <v>3973</v>
      </c>
      <c r="K905" t="s">
        <v>93</v>
      </c>
      <c r="L905" t="s">
        <v>745</v>
      </c>
      <c r="M905" t="s">
        <v>793</v>
      </c>
      <c r="N905" t="s">
        <v>44</v>
      </c>
      <c r="O905" t="s">
        <v>54</v>
      </c>
      <c r="P905" t="s">
        <v>796</v>
      </c>
      <c r="Q905" t="s">
        <v>988</v>
      </c>
      <c r="R905" t="s">
        <v>228</v>
      </c>
      <c r="S905" s="1" t="s">
        <v>12075</v>
      </c>
      <c r="T905" t="s">
        <v>103</v>
      </c>
      <c r="U905" t="s">
        <v>38</v>
      </c>
      <c r="V905" t="s">
        <v>50</v>
      </c>
      <c r="W905" t="s">
        <v>3974</v>
      </c>
      <c r="X905" s="145">
        <v>20987</v>
      </c>
      <c r="Y905" t="s">
        <v>3975</v>
      </c>
      <c r="Z905"/>
      <c r="AA905"/>
      <c r="AB905" t="s">
        <v>39</v>
      </c>
      <c r="AC905" t="s">
        <v>98</v>
      </c>
      <c r="AD905" t="s">
        <v>41</v>
      </c>
      <c r="AE905"/>
    </row>
    <row r="906" spans="1:31" ht="15" x14ac:dyDescent="0.25">
      <c r="A906" s="1" t="s">
        <v>3976</v>
      </c>
      <c r="B906" t="s">
        <v>28</v>
      </c>
      <c r="C906" t="s">
        <v>29</v>
      </c>
      <c r="D906" t="s">
        <v>30</v>
      </c>
      <c r="E906" t="s">
        <v>31</v>
      </c>
      <c r="F906" t="s">
        <v>3706</v>
      </c>
      <c r="G906" t="s">
        <v>3707</v>
      </c>
      <c r="H906" t="s">
        <v>9756</v>
      </c>
      <c r="I906" t="s">
        <v>3708</v>
      </c>
      <c r="J906" t="s">
        <v>3976</v>
      </c>
      <c r="K906" t="s">
        <v>93</v>
      </c>
      <c r="L906" t="s">
        <v>745</v>
      </c>
      <c r="M906" t="s">
        <v>2342</v>
      </c>
      <c r="N906" t="s">
        <v>44</v>
      </c>
      <c r="O906" t="s">
        <v>54</v>
      </c>
      <c r="P906" t="s">
        <v>206</v>
      </c>
      <c r="Q906" t="s">
        <v>3977</v>
      </c>
      <c r="R906" t="s">
        <v>10082</v>
      </c>
      <c r="S906" s="1" t="s">
        <v>12076</v>
      </c>
      <c r="T906" t="s">
        <v>747</v>
      </c>
      <c r="U906" t="s">
        <v>38</v>
      </c>
      <c r="V906" t="s">
        <v>50</v>
      </c>
      <c r="W906" t="s">
        <v>3978</v>
      </c>
      <c r="X906" s="145">
        <v>23170</v>
      </c>
      <c r="Y906" t="s">
        <v>3979</v>
      </c>
      <c r="Z906"/>
      <c r="AA906"/>
      <c r="AB906" t="s">
        <v>39</v>
      </c>
      <c r="AC906" t="s">
        <v>98</v>
      </c>
      <c r="AD906" t="s">
        <v>41</v>
      </c>
      <c r="AE906"/>
    </row>
    <row r="907" spans="1:31" ht="15" x14ac:dyDescent="0.25">
      <c r="A907" s="1" t="s">
        <v>3980</v>
      </c>
      <c r="B907" t="s">
        <v>28</v>
      </c>
      <c r="C907" t="s">
        <v>29</v>
      </c>
      <c r="D907" t="s">
        <v>30</v>
      </c>
      <c r="E907" t="s">
        <v>31</v>
      </c>
      <c r="F907" t="s">
        <v>3706</v>
      </c>
      <c r="G907" t="s">
        <v>3707</v>
      </c>
      <c r="H907" t="s">
        <v>9756</v>
      </c>
      <c r="I907" t="s">
        <v>3708</v>
      </c>
      <c r="J907" t="s">
        <v>3980</v>
      </c>
      <c r="K907" t="s">
        <v>93</v>
      </c>
      <c r="L907" t="s">
        <v>94</v>
      </c>
      <c r="M907" t="s">
        <v>95</v>
      </c>
      <c r="N907" t="s">
        <v>44</v>
      </c>
      <c r="O907" t="s">
        <v>54</v>
      </c>
      <c r="P907" t="s">
        <v>413</v>
      </c>
      <c r="Q907" t="s">
        <v>237</v>
      </c>
      <c r="R907" t="s">
        <v>3484</v>
      </c>
      <c r="S907" s="1" t="s">
        <v>12077</v>
      </c>
      <c r="T907" t="s">
        <v>180</v>
      </c>
      <c r="U907" t="s">
        <v>38</v>
      </c>
      <c r="V907" t="s">
        <v>50</v>
      </c>
      <c r="W907" t="s">
        <v>3981</v>
      </c>
      <c r="X907" s="145">
        <v>22894</v>
      </c>
      <c r="Y907" t="s">
        <v>3982</v>
      </c>
      <c r="Z907"/>
      <c r="AA907"/>
      <c r="AB907" t="s">
        <v>39</v>
      </c>
      <c r="AC907" t="s">
        <v>98</v>
      </c>
      <c r="AD907" t="s">
        <v>41</v>
      </c>
      <c r="AE907"/>
    </row>
    <row r="908" spans="1:31" ht="15" x14ac:dyDescent="0.25">
      <c r="A908" s="1" t="s">
        <v>3983</v>
      </c>
      <c r="B908" t="s">
        <v>28</v>
      </c>
      <c r="C908" t="s">
        <v>29</v>
      </c>
      <c r="D908" t="s">
        <v>30</v>
      </c>
      <c r="E908" t="s">
        <v>31</v>
      </c>
      <c r="F908" t="s">
        <v>3706</v>
      </c>
      <c r="G908" t="s">
        <v>3707</v>
      </c>
      <c r="H908" t="s">
        <v>9756</v>
      </c>
      <c r="I908" t="s">
        <v>3708</v>
      </c>
      <c r="J908" t="s">
        <v>3983</v>
      </c>
      <c r="K908" t="s">
        <v>93</v>
      </c>
      <c r="L908" t="s">
        <v>94</v>
      </c>
      <c r="M908" t="s">
        <v>2370</v>
      </c>
      <c r="N908" t="s">
        <v>44</v>
      </c>
      <c r="O908" t="s">
        <v>3984</v>
      </c>
      <c r="P908" t="s">
        <v>805</v>
      </c>
      <c r="Q908" t="s">
        <v>64</v>
      </c>
      <c r="R908" t="s">
        <v>654</v>
      </c>
      <c r="S908" s="1" t="s">
        <v>12078</v>
      </c>
      <c r="T908" t="s">
        <v>105</v>
      </c>
      <c r="U908" t="s">
        <v>38</v>
      </c>
      <c r="V908" t="s">
        <v>50</v>
      </c>
      <c r="W908" t="s">
        <v>3985</v>
      </c>
      <c r="X908" s="145">
        <v>23519</v>
      </c>
      <c r="Y908" t="s">
        <v>3986</v>
      </c>
      <c r="Z908"/>
      <c r="AA908"/>
      <c r="AB908" t="s">
        <v>39</v>
      </c>
      <c r="AC908" t="s">
        <v>98</v>
      </c>
      <c r="AD908" t="s">
        <v>41</v>
      </c>
      <c r="AE908"/>
    </row>
    <row r="909" spans="1:31" ht="15" x14ac:dyDescent="0.25">
      <c r="A909" s="1" t="s">
        <v>3987</v>
      </c>
      <c r="B909" t="s">
        <v>28</v>
      </c>
      <c r="C909" t="s">
        <v>29</v>
      </c>
      <c r="D909" t="s">
        <v>30</v>
      </c>
      <c r="E909" t="s">
        <v>31</v>
      </c>
      <c r="F909" t="s">
        <v>3706</v>
      </c>
      <c r="G909" t="s">
        <v>3707</v>
      </c>
      <c r="H909" t="s">
        <v>9756</v>
      </c>
      <c r="I909" t="s">
        <v>3708</v>
      </c>
      <c r="J909" t="s">
        <v>3987</v>
      </c>
      <c r="K909" t="s">
        <v>93</v>
      </c>
      <c r="L909" t="s">
        <v>94</v>
      </c>
      <c r="M909" t="s">
        <v>903</v>
      </c>
      <c r="N909" t="s">
        <v>44</v>
      </c>
      <c r="O909" t="s">
        <v>54</v>
      </c>
      <c r="P909" t="s">
        <v>142</v>
      </c>
      <c r="Q909" t="s">
        <v>407</v>
      </c>
      <c r="R909" t="s">
        <v>620</v>
      </c>
      <c r="S909" s="1" t="s">
        <v>12079</v>
      </c>
      <c r="T909" t="s">
        <v>151</v>
      </c>
      <c r="U909" t="s">
        <v>38</v>
      </c>
      <c r="V909" t="s">
        <v>50</v>
      </c>
      <c r="W909" t="s">
        <v>3988</v>
      </c>
      <c r="X909" s="145">
        <v>19676</v>
      </c>
      <c r="Y909" t="s">
        <v>3989</v>
      </c>
      <c r="Z909"/>
      <c r="AA909"/>
      <c r="AB909" t="s">
        <v>39</v>
      </c>
      <c r="AC909" t="s">
        <v>98</v>
      </c>
      <c r="AD909" t="s">
        <v>41</v>
      </c>
      <c r="AE909"/>
    </row>
    <row r="910" spans="1:31" ht="15" x14ac:dyDescent="0.25">
      <c r="A910" s="1" t="s">
        <v>3990</v>
      </c>
      <c r="B910" t="s">
        <v>28</v>
      </c>
      <c r="C910" t="s">
        <v>29</v>
      </c>
      <c r="D910" t="s">
        <v>30</v>
      </c>
      <c r="E910" t="s">
        <v>31</v>
      </c>
      <c r="F910" t="s">
        <v>3706</v>
      </c>
      <c r="G910" t="s">
        <v>3707</v>
      </c>
      <c r="H910" t="s">
        <v>9756</v>
      </c>
      <c r="I910" t="s">
        <v>3708</v>
      </c>
      <c r="J910" t="s">
        <v>3990</v>
      </c>
      <c r="K910" t="s">
        <v>93</v>
      </c>
      <c r="L910" t="s">
        <v>94</v>
      </c>
      <c r="M910" t="s">
        <v>95</v>
      </c>
      <c r="N910" t="s">
        <v>44</v>
      </c>
      <c r="O910" t="s">
        <v>54</v>
      </c>
      <c r="P910" t="s">
        <v>1273</v>
      </c>
      <c r="Q910" t="s">
        <v>340</v>
      </c>
      <c r="R910" t="s">
        <v>3991</v>
      </c>
      <c r="S910" s="1" t="s">
        <v>12080</v>
      </c>
      <c r="T910" t="s">
        <v>196</v>
      </c>
      <c r="U910" t="s">
        <v>38</v>
      </c>
      <c r="V910" t="s">
        <v>50</v>
      </c>
      <c r="W910" t="s">
        <v>3992</v>
      </c>
      <c r="X910" s="145">
        <v>22677</v>
      </c>
      <c r="Y910" t="s">
        <v>3993</v>
      </c>
      <c r="Z910"/>
      <c r="AA910"/>
      <c r="AB910" t="s">
        <v>39</v>
      </c>
      <c r="AC910" t="s">
        <v>98</v>
      </c>
      <c r="AD910" t="s">
        <v>41</v>
      </c>
      <c r="AE910"/>
    </row>
    <row r="911" spans="1:31" ht="15" x14ac:dyDescent="0.25">
      <c r="A911" s="1" t="s">
        <v>3994</v>
      </c>
      <c r="B911" t="s">
        <v>28</v>
      </c>
      <c r="C911" t="s">
        <v>29</v>
      </c>
      <c r="D911" t="s">
        <v>30</v>
      </c>
      <c r="E911" t="s">
        <v>31</v>
      </c>
      <c r="F911" t="s">
        <v>3706</v>
      </c>
      <c r="G911" t="s">
        <v>3707</v>
      </c>
      <c r="H911" t="s">
        <v>9756</v>
      </c>
      <c r="I911" t="s">
        <v>3708</v>
      </c>
      <c r="J911" t="s">
        <v>3994</v>
      </c>
      <c r="K911" t="s">
        <v>93</v>
      </c>
      <c r="L911" t="s">
        <v>94</v>
      </c>
      <c r="M911" t="s">
        <v>95</v>
      </c>
      <c r="N911" t="s">
        <v>44</v>
      </c>
      <c r="O911" t="s">
        <v>3995</v>
      </c>
      <c r="P911" t="s">
        <v>78</v>
      </c>
      <c r="Q911" t="s">
        <v>64</v>
      </c>
      <c r="R911" t="s">
        <v>935</v>
      </c>
      <c r="S911" s="1" t="s">
        <v>12081</v>
      </c>
      <c r="T911" t="s">
        <v>180</v>
      </c>
      <c r="U911" t="s">
        <v>38</v>
      </c>
      <c r="V911" t="s">
        <v>50</v>
      </c>
      <c r="W911" t="s">
        <v>3996</v>
      </c>
      <c r="X911" s="145">
        <v>22787</v>
      </c>
      <c r="Y911" t="s">
        <v>3997</v>
      </c>
      <c r="Z911"/>
      <c r="AA911"/>
      <c r="AB911" t="s">
        <v>39</v>
      </c>
      <c r="AC911" t="s">
        <v>98</v>
      </c>
      <c r="AD911" t="s">
        <v>41</v>
      </c>
      <c r="AE911"/>
    </row>
    <row r="912" spans="1:31" ht="15" x14ac:dyDescent="0.25">
      <c r="A912" s="1" t="s">
        <v>3998</v>
      </c>
      <c r="B912" t="s">
        <v>28</v>
      </c>
      <c r="C912" t="s">
        <v>29</v>
      </c>
      <c r="D912" t="s">
        <v>30</v>
      </c>
      <c r="E912" t="s">
        <v>31</v>
      </c>
      <c r="F912" t="s">
        <v>3706</v>
      </c>
      <c r="G912" t="s">
        <v>3707</v>
      </c>
      <c r="H912" t="s">
        <v>9756</v>
      </c>
      <c r="I912" t="s">
        <v>3708</v>
      </c>
      <c r="J912" t="s">
        <v>3998</v>
      </c>
      <c r="K912" t="s">
        <v>93</v>
      </c>
      <c r="L912" t="s">
        <v>94</v>
      </c>
      <c r="M912" t="s">
        <v>99</v>
      </c>
      <c r="N912" t="s">
        <v>44</v>
      </c>
      <c r="O912" t="s">
        <v>54</v>
      </c>
      <c r="P912" t="s">
        <v>110</v>
      </c>
      <c r="Q912" t="s">
        <v>254</v>
      </c>
      <c r="R912" t="s">
        <v>1009</v>
      </c>
      <c r="S912" s="1" t="s">
        <v>12082</v>
      </c>
      <c r="T912" t="s">
        <v>747</v>
      </c>
      <c r="U912" t="s">
        <v>38</v>
      </c>
      <c r="V912" t="s">
        <v>50</v>
      </c>
      <c r="W912" t="s">
        <v>3999</v>
      </c>
      <c r="X912" s="145">
        <v>22995</v>
      </c>
      <c r="Y912" t="s">
        <v>4000</v>
      </c>
      <c r="Z912"/>
      <c r="AA912"/>
      <c r="AB912" t="s">
        <v>39</v>
      </c>
      <c r="AC912" t="s">
        <v>98</v>
      </c>
      <c r="AD912" t="s">
        <v>41</v>
      </c>
      <c r="AE912"/>
    </row>
    <row r="913" spans="1:31" ht="15" x14ac:dyDescent="0.25">
      <c r="A913" s="1" t="s">
        <v>4001</v>
      </c>
      <c r="B913" t="s">
        <v>28</v>
      </c>
      <c r="C913" t="s">
        <v>29</v>
      </c>
      <c r="D913" t="s">
        <v>30</v>
      </c>
      <c r="E913" t="s">
        <v>31</v>
      </c>
      <c r="F913" t="s">
        <v>3706</v>
      </c>
      <c r="G913" t="s">
        <v>3707</v>
      </c>
      <c r="H913" t="s">
        <v>9756</v>
      </c>
      <c r="I913" t="s">
        <v>3708</v>
      </c>
      <c r="J913" t="s">
        <v>4001</v>
      </c>
      <c r="K913" t="s">
        <v>93</v>
      </c>
      <c r="L913" t="s">
        <v>94</v>
      </c>
      <c r="M913" t="s">
        <v>95</v>
      </c>
      <c r="N913" t="s">
        <v>44</v>
      </c>
      <c r="O913" t="s">
        <v>54</v>
      </c>
      <c r="P913" t="s">
        <v>721</v>
      </c>
      <c r="Q913" t="s">
        <v>197</v>
      </c>
      <c r="R913" t="s">
        <v>4002</v>
      </c>
      <c r="S913" s="1" t="s">
        <v>12083</v>
      </c>
      <c r="T913" t="s">
        <v>103</v>
      </c>
      <c r="U913" t="s">
        <v>38</v>
      </c>
      <c r="V913" t="s">
        <v>50</v>
      </c>
      <c r="W913" t="s">
        <v>4003</v>
      </c>
      <c r="X913" s="145">
        <v>19779</v>
      </c>
      <c r="Y913" t="s">
        <v>4004</v>
      </c>
      <c r="Z913"/>
      <c r="AA913"/>
      <c r="AB913" t="s">
        <v>39</v>
      </c>
      <c r="AC913" t="s">
        <v>98</v>
      </c>
      <c r="AD913" t="s">
        <v>41</v>
      </c>
      <c r="AE913"/>
    </row>
    <row r="914" spans="1:31" ht="15" x14ac:dyDescent="0.25">
      <c r="A914" s="1" t="s">
        <v>4005</v>
      </c>
      <c r="B914" t="s">
        <v>28</v>
      </c>
      <c r="C914" t="s">
        <v>29</v>
      </c>
      <c r="D914" t="s">
        <v>30</v>
      </c>
      <c r="E914" t="s">
        <v>31</v>
      </c>
      <c r="F914" t="s">
        <v>3706</v>
      </c>
      <c r="G914" t="s">
        <v>3707</v>
      </c>
      <c r="H914" t="s">
        <v>9756</v>
      </c>
      <c r="I914" t="s">
        <v>3708</v>
      </c>
      <c r="J914" t="s">
        <v>4005</v>
      </c>
      <c r="K914" t="s">
        <v>93</v>
      </c>
      <c r="L914" t="s">
        <v>94</v>
      </c>
      <c r="M914" t="s">
        <v>95</v>
      </c>
      <c r="N914" t="s">
        <v>44</v>
      </c>
      <c r="O914" t="s">
        <v>54</v>
      </c>
      <c r="P914" t="s">
        <v>4006</v>
      </c>
      <c r="Q914" t="s">
        <v>78</v>
      </c>
      <c r="R914" t="s">
        <v>278</v>
      </c>
      <c r="S914" s="1" t="s">
        <v>12084</v>
      </c>
      <c r="T914" t="s">
        <v>196</v>
      </c>
      <c r="U914" t="s">
        <v>38</v>
      </c>
      <c r="V914" t="s">
        <v>50</v>
      </c>
      <c r="W914" t="s">
        <v>4007</v>
      </c>
      <c r="X914" s="145">
        <v>21667</v>
      </c>
      <c r="Y914" t="s">
        <v>4008</v>
      </c>
      <c r="Z914"/>
      <c r="AA914"/>
      <c r="AB914" t="s">
        <v>39</v>
      </c>
      <c r="AC914" t="s">
        <v>98</v>
      </c>
      <c r="AD914" t="s">
        <v>41</v>
      </c>
      <c r="AE914"/>
    </row>
    <row r="915" spans="1:31" ht="15" x14ac:dyDescent="0.25">
      <c r="A915" s="1" t="s">
        <v>4009</v>
      </c>
      <c r="B915" t="s">
        <v>28</v>
      </c>
      <c r="C915" t="s">
        <v>29</v>
      </c>
      <c r="D915" t="s">
        <v>30</v>
      </c>
      <c r="E915" t="s">
        <v>31</v>
      </c>
      <c r="F915" t="s">
        <v>3706</v>
      </c>
      <c r="G915" t="s">
        <v>3707</v>
      </c>
      <c r="H915" t="s">
        <v>9756</v>
      </c>
      <c r="I915" t="s">
        <v>3708</v>
      </c>
      <c r="J915" t="s">
        <v>4009</v>
      </c>
      <c r="K915" t="s">
        <v>93</v>
      </c>
      <c r="L915" t="s">
        <v>94</v>
      </c>
      <c r="M915" t="s">
        <v>95</v>
      </c>
      <c r="N915" t="s">
        <v>44</v>
      </c>
      <c r="O915" t="s">
        <v>54</v>
      </c>
      <c r="P915" t="s">
        <v>309</v>
      </c>
      <c r="Q915" t="s">
        <v>362</v>
      </c>
      <c r="R915" t="s">
        <v>4010</v>
      </c>
      <c r="S915" s="1" t="s">
        <v>12085</v>
      </c>
      <c r="T915" t="s">
        <v>196</v>
      </c>
      <c r="U915" t="s">
        <v>38</v>
      </c>
      <c r="V915" t="s">
        <v>50</v>
      </c>
      <c r="W915" t="s">
        <v>4011</v>
      </c>
      <c r="X915" s="145">
        <v>18285</v>
      </c>
      <c r="Y915" t="s">
        <v>4012</v>
      </c>
      <c r="Z915"/>
      <c r="AA915"/>
      <c r="AB915" t="s">
        <v>39</v>
      </c>
      <c r="AC915" t="s">
        <v>98</v>
      </c>
      <c r="AD915" t="s">
        <v>41</v>
      </c>
      <c r="AE915"/>
    </row>
    <row r="916" spans="1:31" ht="15" x14ac:dyDescent="0.25">
      <c r="A916" s="1" t="s">
        <v>4013</v>
      </c>
      <c r="B916" t="s">
        <v>28</v>
      </c>
      <c r="C916" t="s">
        <v>29</v>
      </c>
      <c r="D916" t="s">
        <v>30</v>
      </c>
      <c r="E916" t="s">
        <v>31</v>
      </c>
      <c r="F916" t="s">
        <v>3706</v>
      </c>
      <c r="G916" t="s">
        <v>3707</v>
      </c>
      <c r="H916" t="s">
        <v>9756</v>
      </c>
      <c r="I916" t="s">
        <v>3708</v>
      </c>
      <c r="J916" t="s">
        <v>4013</v>
      </c>
      <c r="K916" t="s">
        <v>93</v>
      </c>
      <c r="L916" t="s">
        <v>94</v>
      </c>
      <c r="M916" t="s">
        <v>95</v>
      </c>
      <c r="N916" t="s">
        <v>44</v>
      </c>
      <c r="O916" t="s">
        <v>54</v>
      </c>
      <c r="P916" t="s">
        <v>183</v>
      </c>
      <c r="Q916" t="s">
        <v>84</v>
      </c>
      <c r="R916" t="s">
        <v>715</v>
      </c>
      <c r="S916" s="1" t="s">
        <v>12086</v>
      </c>
      <c r="T916" t="s">
        <v>180</v>
      </c>
      <c r="U916" t="s">
        <v>38</v>
      </c>
      <c r="V916" t="s">
        <v>50</v>
      </c>
      <c r="W916" t="s">
        <v>4014</v>
      </c>
      <c r="X916" s="145">
        <v>19496</v>
      </c>
      <c r="Y916" t="s">
        <v>4015</v>
      </c>
      <c r="Z916"/>
      <c r="AA916"/>
      <c r="AB916" t="s">
        <v>39</v>
      </c>
      <c r="AC916" t="s">
        <v>98</v>
      </c>
      <c r="AD916" t="s">
        <v>41</v>
      </c>
      <c r="AE916"/>
    </row>
    <row r="917" spans="1:31" ht="15" x14ac:dyDescent="0.25">
      <c r="A917" s="1" t="s">
        <v>4016</v>
      </c>
      <c r="B917" t="s">
        <v>28</v>
      </c>
      <c r="C917" t="s">
        <v>29</v>
      </c>
      <c r="D917" t="s">
        <v>30</v>
      </c>
      <c r="E917" t="s">
        <v>31</v>
      </c>
      <c r="F917" t="s">
        <v>3706</v>
      </c>
      <c r="G917" t="s">
        <v>3707</v>
      </c>
      <c r="H917" t="s">
        <v>9756</v>
      </c>
      <c r="I917" t="s">
        <v>3708</v>
      </c>
      <c r="J917" t="s">
        <v>4016</v>
      </c>
      <c r="K917" t="s">
        <v>93</v>
      </c>
      <c r="L917" t="s">
        <v>94</v>
      </c>
      <c r="M917" t="s">
        <v>1329</v>
      </c>
      <c r="N917" t="s">
        <v>44</v>
      </c>
      <c r="O917" t="s">
        <v>4017</v>
      </c>
      <c r="P917" t="s">
        <v>58</v>
      </c>
      <c r="Q917" t="s">
        <v>877</v>
      </c>
      <c r="R917" t="s">
        <v>10083</v>
      </c>
      <c r="S917" s="1" t="s">
        <v>12087</v>
      </c>
      <c r="T917" t="s">
        <v>792</v>
      </c>
      <c r="U917" t="s">
        <v>38</v>
      </c>
      <c r="V917" t="s">
        <v>50</v>
      </c>
      <c r="W917" t="s">
        <v>4018</v>
      </c>
      <c r="X917" s="145">
        <v>24498</v>
      </c>
      <c r="Y917" t="s">
        <v>4019</v>
      </c>
      <c r="Z917"/>
      <c r="AA917"/>
      <c r="AB917" t="s">
        <v>39</v>
      </c>
      <c r="AC917" t="s">
        <v>98</v>
      </c>
      <c r="AD917" t="s">
        <v>41</v>
      </c>
      <c r="AE917"/>
    </row>
    <row r="918" spans="1:31" ht="15" x14ac:dyDescent="0.25">
      <c r="A918" s="1" t="s">
        <v>4020</v>
      </c>
      <c r="B918" t="s">
        <v>28</v>
      </c>
      <c r="C918" t="s">
        <v>29</v>
      </c>
      <c r="D918" t="s">
        <v>30</v>
      </c>
      <c r="E918" t="s">
        <v>31</v>
      </c>
      <c r="F918" t="s">
        <v>3706</v>
      </c>
      <c r="G918" t="s">
        <v>3707</v>
      </c>
      <c r="H918" t="s">
        <v>9756</v>
      </c>
      <c r="I918" t="s">
        <v>3708</v>
      </c>
      <c r="J918" t="s">
        <v>4020</v>
      </c>
      <c r="K918" t="s">
        <v>93</v>
      </c>
      <c r="L918" t="s">
        <v>94</v>
      </c>
      <c r="M918" t="s">
        <v>1329</v>
      </c>
      <c r="N918" t="s">
        <v>44</v>
      </c>
      <c r="O918" t="s">
        <v>1738</v>
      </c>
      <c r="P918" t="s">
        <v>426</v>
      </c>
      <c r="Q918" t="s">
        <v>326</v>
      </c>
      <c r="R918" t="s">
        <v>4021</v>
      </c>
      <c r="S918" s="1" t="s">
        <v>12088</v>
      </c>
      <c r="T918" t="s">
        <v>318</v>
      </c>
      <c r="U918" t="s">
        <v>38</v>
      </c>
      <c r="V918" t="s">
        <v>50</v>
      </c>
      <c r="W918" t="s">
        <v>4022</v>
      </c>
      <c r="X918" s="145">
        <v>21497</v>
      </c>
      <c r="Y918" t="s">
        <v>4023</v>
      </c>
      <c r="Z918"/>
      <c r="AA918"/>
      <c r="AB918" t="s">
        <v>39</v>
      </c>
      <c r="AC918" t="s">
        <v>98</v>
      </c>
      <c r="AD918" t="s">
        <v>41</v>
      </c>
      <c r="AE918"/>
    </row>
    <row r="919" spans="1:31" ht="15" x14ac:dyDescent="0.25">
      <c r="A919" s="1" t="s">
        <v>4024</v>
      </c>
      <c r="B919" t="s">
        <v>28</v>
      </c>
      <c r="C919" t="s">
        <v>29</v>
      </c>
      <c r="D919" t="s">
        <v>30</v>
      </c>
      <c r="E919" t="s">
        <v>31</v>
      </c>
      <c r="F919" t="s">
        <v>3706</v>
      </c>
      <c r="G919" t="s">
        <v>3707</v>
      </c>
      <c r="H919" t="s">
        <v>9756</v>
      </c>
      <c r="I919" t="s">
        <v>3708</v>
      </c>
      <c r="J919" t="s">
        <v>4024</v>
      </c>
      <c r="K919" t="s">
        <v>93</v>
      </c>
      <c r="L919" t="s">
        <v>94</v>
      </c>
      <c r="M919" t="s">
        <v>748</v>
      </c>
      <c r="N919" t="s">
        <v>44</v>
      </c>
      <c r="O919" t="s">
        <v>4025</v>
      </c>
      <c r="P919" t="s">
        <v>186</v>
      </c>
      <c r="Q919" t="s">
        <v>309</v>
      </c>
      <c r="R919" t="s">
        <v>4026</v>
      </c>
      <c r="S919" s="1" t="s">
        <v>12089</v>
      </c>
      <c r="T919" t="s">
        <v>318</v>
      </c>
      <c r="U919" t="s">
        <v>38</v>
      </c>
      <c r="V919" t="s">
        <v>50</v>
      </c>
      <c r="W919" t="s">
        <v>4027</v>
      </c>
      <c r="X919" s="145">
        <v>19821</v>
      </c>
      <c r="Y919" t="s">
        <v>4028</v>
      </c>
      <c r="Z919"/>
      <c r="AA919"/>
      <c r="AB919" t="s">
        <v>39</v>
      </c>
      <c r="AC919" t="s">
        <v>98</v>
      </c>
      <c r="AD919" t="s">
        <v>41</v>
      </c>
      <c r="AE919"/>
    </row>
    <row r="920" spans="1:31" ht="15" x14ac:dyDescent="0.25">
      <c r="A920" s="1" t="s">
        <v>4032</v>
      </c>
      <c r="B920" t="s">
        <v>28</v>
      </c>
      <c r="C920" t="s">
        <v>29</v>
      </c>
      <c r="D920" t="s">
        <v>30</v>
      </c>
      <c r="E920" t="s">
        <v>31</v>
      </c>
      <c r="F920" t="s">
        <v>4029</v>
      </c>
      <c r="G920" t="s">
        <v>4030</v>
      </c>
      <c r="H920" t="s">
        <v>9756</v>
      </c>
      <c r="I920" t="s">
        <v>4031</v>
      </c>
      <c r="J920" t="s">
        <v>4032</v>
      </c>
      <c r="K920" t="s">
        <v>32</v>
      </c>
      <c r="L920" t="s">
        <v>33</v>
      </c>
      <c r="M920" t="s">
        <v>34</v>
      </c>
      <c r="N920" t="s">
        <v>35</v>
      </c>
      <c r="O920" t="s">
        <v>11103</v>
      </c>
      <c r="P920" t="s">
        <v>626</v>
      </c>
      <c r="Q920" t="s">
        <v>666</v>
      </c>
      <c r="R920" t="s">
        <v>809</v>
      </c>
      <c r="S920" s="1" t="s">
        <v>12090</v>
      </c>
      <c r="T920" t="s">
        <v>61</v>
      </c>
      <c r="U920" t="s">
        <v>38</v>
      </c>
      <c r="V920" t="s">
        <v>11105</v>
      </c>
      <c r="W920" t="s">
        <v>4033</v>
      </c>
      <c r="X920" s="145">
        <v>23633</v>
      </c>
      <c r="Y920" t="s">
        <v>4034</v>
      </c>
      <c r="Z920" s="145">
        <v>43374</v>
      </c>
      <c r="AA920" s="145">
        <v>44834</v>
      </c>
      <c r="AB920" t="s">
        <v>39</v>
      </c>
      <c r="AC920" t="s">
        <v>40</v>
      </c>
      <c r="AD920" t="s">
        <v>41</v>
      </c>
      <c r="AE920"/>
    </row>
    <row r="921" spans="1:31" ht="15" x14ac:dyDescent="0.25">
      <c r="A921" s="1" t="s">
        <v>4035</v>
      </c>
      <c r="B921" t="s">
        <v>28</v>
      </c>
      <c r="C921" t="s">
        <v>29</v>
      </c>
      <c r="D921" t="s">
        <v>30</v>
      </c>
      <c r="E921" t="s">
        <v>31</v>
      </c>
      <c r="F921" t="s">
        <v>4029</v>
      </c>
      <c r="G921" t="s">
        <v>4030</v>
      </c>
      <c r="H921" t="s">
        <v>9756</v>
      </c>
      <c r="I921" t="s">
        <v>4031</v>
      </c>
      <c r="J921" t="s">
        <v>4035</v>
      </c>
      <c r="K921" t="s">
        <v>32</v>
      </c>
      <c r="L921" t="s">
        <v>33</v>
      </c>
      <c r="M921" t="s">
        <v>734</v>
      </c>
      <c r="N921" t="s">
        <v>724</v>
      </c>
      <c r="O921" t="s">
        <v>4036</v>
      </c>
      <c r="P921" t="s">
        <v>130</v>
      </c>
      <c r="Q921" t="s">
        <v>248</v>
      </c>
      <c r="R921" t="s">
        <v>4078</v>
      </c>
      <c r="S921" s="1" t="s">
        <v>12091</v>
      </c>
      <c r="T921" t="s">
        <v>37</v>
      </c>
      <c r="U921" t="s">
        <v>890</v>
      </c>
      <c r="V921" t="s">
        <v>50</v>
      </c>
      <c r="W921" t="s">
        <v>4079</v>
      </c>
      <c r="X921" s="145">
        <v>25257</v>
      </c>
      <c r="Y921" t="s">
        <v>4080</v>
      </c>
      <c r="Z921" s="145">
        <v>43101</v>
      </c>
      <c r="AA921" s="145">
        <v>43465</v>
      </c>
      <c r="AB921" t="s">
        <v>39</v>
      </c>
      <c r="AC921" t="s">
        <v>40</v>
      </c>
      <c r="AD921" t="s">
        <v>41</v>
      </c>
      <c r="AE921"/>
    </row>
    <row r="922" spans="1:31" ht="15" x14ac:dyDescent="0.25">
      <c r="A922" s="1" t="s">
        <v>4039</v>
      </c>
      <c r="B922" t="s">
        <v>28</v>
      </c>
      <c r="C922" t="s">
        <v>29</v>
      </c>
      <c r="D922" t="s">
        <v>30</v>
      </c>
      <c r="E922" t="s">
        <v>31</v>
      </c>
      <c r="F922" t="s">
        <v>4029</v>
      </c>
      <c r="G922" t="s">
        <v>4030</v>
      </c>
      <c r="H922" t="s">
        <v>9756</v>
      </c>
      <c r="I922" t="s">
        <v>4031</v>
      </c>
      <c r="J922" t="s">
        <v>4039</v>
      </c>
      <c r="K922" t="s">
        <v>32</v>
      </c>
      <c r="L922" t="s">
        <v>1239</v>
      </c>
      <c r="M922" t="s">
        <v>1240</v>
      </c>
      <c r="N922" t="s">
        <v>724</v>
      </c>
      <c r="O922" t="s">
        <v>4040</v>
      </c>
      <c r="P922" t="s">
        <v>614</v>
      </c>
      <c r="Q922" t="s">
        <v>1049</v>
      </c>
      <c r="R922" t="s">
        <v>4041</v>
      </c>
      <c r="S922" s="1" t="s">
        <v>12092</v>
      </c>
      <c r="T922" t="s">
        <v>61</v>
      </c>
      <c r="U922" t="s">
        <v>38</v>
      </c>
      <c r="V922" t="s">
        <v>50</v>
      </c>
      <c r="W922" t="s">
        <v>4042</v>
      </c>
      <c r="X922" s="145">
        <v>24017</v>
      </c>
      <c r="Y922" t="s">
        <v>4043</v>
      </c>
      <c r="Z922" s="145">
        <v>43160</v>
      </c>
      <c r="AA922" s="145">
        <v>43465</v>
      </c>
      <c r="AB922" t="s">
        <v>39</v>
      </c>
      <c r="AC922" t="s">
        <v>40</v>
      </c>
      <c r="AD922" t="s">
        <v>41</v>
      </c>
      <c r="AE922"/>
    </row>
    <row r="923" spans="1:31" ht="15" x14ac:dyDescent="0.25">
      <c r="A923" s="1" t="s">
        <v>4044</v>
      </c>
      <c r="B923" t="s">
        <v>28</v>
      </c>
      <c r="C923" t="s">
        <v>29</v>
      </c>
      <c r="D923" t="s">
        <v>30</v>
      </c>
      <c r="E923" t="s">
        <v>31</v>
      </c>
      <c r="F923" t="s">
        <v>4029</v>
      </c>
      <c r="G923" t="s">
        <v>4030</v>
      </c>
      <c r="H923" t="s">
        <v>9756</v>
      </c>
      <c r="I923" t="s">
        <v>4031</v>
      </c>
      <c r="J923" t="s">
        <v>4044</v>
      </c>
      <c r="K923" t="s">
        <v>32</v>
      </c>
      <c r="L923" t="s">
        <v>32</v>
      </c>
      <c r="M923" t="s">
        <v>43</v>
      </c>
      <c r="N923" t="s">
        <v>63</v>
      </c>
      <c r="O923" t="s">
        <v>4045</v>
      </c>
      <c r="P923" t="s">
        <v>396</v>
      </c>
      <c r="Q923" t="s">
        <v>796</v>
      </c>
      <c r="R923" t="s">
        <v>7301</v>
      </c>
      <c r="S923" s="1" t="s">
        <v>12093</v>
      </c>
      <c r="T923" t="s">
        <v>66</v>
      </c>
      <c r="U923" t="s">
        <v>49</v>
      </c>
      <c r="V923" t="s">
        <v>50</v>
      </c>
      <c r="W923" t="s">
        <v>7302</v>
      </c>
      <c r="X923" s="145">
        <v>31154</v>
      </c>
      <c r="Y923" t="s">
        <v>7303</v>
      </c>
      <c r="Z923" s="145">
        <v>43171</v>
      </c>
      <c r="AA923" s="145">
        <v>43465</v>
      </c>
      <c r="AB923" t="s">
        <v>310</v>
      </c>
      <c r="AC923" t="s">
        <v>68</v>
      </c>
      <c r="AD923" t="s">
        <v>41</v>
      </c>
      <c r="AE923"/>
    </row>
    <row r="924" spans="1:31" ht="15" x14ac:dyDescent="0.25">
      <c r="A924" s="1" t="s">
        <v>4044</v>
      </c>
      <c r="B924" t="s">
        <v>28</v>
      </c>
      <c r="C924" t="s">
        <v>29</v>
      </c>
      <c r="D924" t="s">
        <v>30</v>
      </c>
      <c r="E924" t="s">
        <v>31</v>
      </c>
      <c r="F924" t="s">
        <v>4029</v>
      </c>
      <c r="G924" t="s">
        <v>4030</v>
      </c>
      <c r="H924" t="s">
        <v>9756</v>
      </c>
      <c r="I924" t="s">
        <v>4031</v>
      </c>
      <c r="J924" t="s">
        <v>4044</v>
      </c>
      <c r="K924" t="s">
        <v>32</v>
      </c>
      <c r="L924" t="s">
        <v>32</v>
      </c>
      <c r="M924" t="s">
        <v>43</v>
      </c>
      <c r="N924" t="s">
        <v>44</v>
      </c>
      <c r="O924" t="s">
        <v>1045</v>
      </c>
      <c r="P924" t="s">
        <v>614</v>
      </c>
      <c r="Q924" t="s">
        <v>1049</v>
      </c>
      <c r="R924" t="s">
        <v>4041</v>
      </c>
      <c r="S924" s="1" t="s">
        <v>12092</v>
      </c>
      <c r="T924" t="s">
        <v>61</v>
      </c>
      <c r="U924" t="s">
        <v>49</v>
      </c>
      <c r="V924" t="s">
        <v>840</v>
      </c>
      <c r="W924" t="s">
        <v>4042</v>
      </c>
      <c r="X924" s="145">
        <v>24017</v>
      </c>
      <c r="Y924" t="s">
        <v>4043</v>
      </c>
      <c r="Z924" s="145">
        <v>43160</v>
      </c>
      <c r="AA924" s="145">
        <v>43465</v>
      </c>
      <c r="AB924" t="s">
        <v>39</v>
      </c>
      <c r="AC924" t="s">
        <v>40</v>
      </c>
      <c r="AD924" t="s">
        <v>41</v>
      </c>
      <c r="AE924"/>
    </row>
    <row r="925" spans="1:31" ht="15" x14ac:dyDescent="0.25">
      <c r="A925" s="1" t="s">
        <v>4049</v>
      </c>
      <c r="B925" t="s">
        <v>28</v>
      </c>
      <c r="C925" t="s">
        <v>29</v>
      </c>
      <c r="D925" t="s">
        <v>30</v>
      </c>
      <c r="E925" t="s">
        <v>31</v>
      </c>
      <c r="F925" t="s">
        <v>4029</v>
      </c>
      <c r="G925" t="s">
        <v>4030</v>
      </c>
      <c r="H925" t="s">
        <v>9756</v>
      </c>
      <c r="I925" t="s">
        <v>4031</v>
      </c>
      <c r="J925" t="s">
        <v>4049</v>
      </c>
      <c r="K925" t="s">
        <v>32</v>
      </c>
      <c r="L925" t="s">
        <v>32</v>
      </c>
      <c r="M925" t="s">
        <v>43</v>
      </c>
      <c r="N925" t="s">
        <v>63</v>
      </c>
      <c r="O925" t="s">
        <v>4050</v>
      </c>
      <c r="P925" t="s">
        <v>303</v>
      </c>
      <c r="Q925" t="s">
        <v>512</v>
      </c>
      <c r="R925" t="s">
        <v>4051</v>
      </c>
      <c r="S925" s="1" t="s">
        <v>12094</v>
      </c>
      <c r="T925" t="s">
        <v>66</v>
      </c>
      <c r="U925" t="s">
        <v>49</v>
      </c>
      <c r="V925" t="s">
        <v>50</v>
      </c>
      <c r="W925" t="s">
        <v>4052</v>
      </c>
      <c r="X925" s="145">
        <v>25953</v>
      </c>
      <c r="Y925" t="s">
        <v>4053</v>
      </c>
      <c r="Z925" s="145">
        <v>43160</v>
      </c>
      <c r="AA925" s="145">
        <v>43465</v>
      </c>
      <c r="AB925" t="s">
        <v>39</v>
      </c>
      <c r="AC925" t="s">
        <v>68</v>
      </c>
      <c r="AD925" t="s">
        <v>41</v>
      </c>
      <c r="AE925"/>
    </row>
    <row r="926" spans="1:31" ht="15" x14ac:dyDescent="0.25">
      <c r="A926" s="1" t="s">
        <v>4054</v>
      </c>
      <c r="B926" t="s">
        <v>28</v>
      </c>
      <c r="C926" t="s">
        <v>29</v>
      </c>
      <c r="D926" t="s">
        <v>30</v>
      </c>
      <c r="E926" t="s">
        <v>31</v>
      </c>
      <c r="F926" t="s">
        <v>4029</v>
      </c>
      <c r="G926" t="s">
        <v>4030</v>
      </c>
      <c r="H926" t="s">
        <v>9756</v>
      </c>
      <c r="I926" t="s">
        <v>4031</v>
      </c>
      <c r="J926" t="s">
        <v>4054</v>
      </c>
      <c r="K926" t="s">
        <v>32</v>
      </c>
      <c r="L926" t="s">
        <v>32</v>
      </c>
      <c r="M926" t="s">
        <v>43</v>
      </c>
      <c r="N926" t="s">
        <v>44</v>
      </c>
      <c r="O926" t="s">
        <v>54</v>
      </c>
      <c r="P926" t="s">
        <v>659</v>
      </c>
      <c r="Q926" t="s">
        <v>280</v>
      </c>
      <c r="R926" t="s">
        <v>4055</v>
      </c>
      <c r="S926" s="1" t="s">
        <v>12095</v>
      </c>
      <c r="T926" t="s">
        <v>48</v>
      </c>
      <c r="U926" t="s">
        <v>49</v>
      </c>
      <c r="V926" t="s">
        <v>50</v>
      </c>
      <c r="W926" t="s">
        <v>4056</v>
      </c>
      <c r="X926" s="145">
        <v>20850</v>
      </c>
      <c r="Y926" t="s">
        <v>4057</v>
      </c>
      <c r="Z926"/>
      <c r="AA926"/>
      <c r="AB926" t="s">
        <v>39</v>
      </c>
      <c r="AC926" t="s">
        <v>40</v>
      </c>
      <c r="AD926" t="s">
        <v>41</v>
      </c>
      <c r="AE926"/>
    </row>
    <row r="927" spans="1:31" ht="15" x14ac:dyDescent="0.25">
      <c r="A927" s="1" t="s">
        <v>4058</v>
      </c>
      <c r="B927" t="s">
        <v>28</v>
      </c>
      <c r="C927" t="s">
        <v>29</v>
      </c>
      <c r="D927" t="s">
        <v>30</v>
      </c>
      <c r="E927" t="s">
        <v>31</v>
      </c>
      <c r="F927" t="s">
        <v>4029</v>
      </c>
      <c r="G927" t="s">
        <v>4030</v>
      </c>
      <c r="H927" t="s">
        <v>9756</v>
      </c>
      <c r="I927" t="s">
        <v>4031</v>
      </c>
      <c r="J927" t="s">
        <v>4058</v>
      </c>
      <c r="K927" t="s">
        <v>32</v>
      </c>
      <c r="L927" t="s">
        <v>32</v>
      </c>
      <c r="M927" t="s">
        <v>43</v>
      </c>
      <c r="N927" t="s">
        <v>44</v>
      </c>
      <c r="O927" t="s">
        <v>54</v>
      </c>
      <c r="P927" t="s">
        <v>51</v>
      </c>
      <c r="Q927" t="s">
        <v>223</v>
      </c>
      <c r="R927" t="s">
        <v>1086</v>
      </c>
      <c r="S927" s="1" t="s">
        <v>12096</v>
      </c>
      <c r="T927" t="s">
        <v>48</v>
      </c>
      <c r="U927" t="s">
        <v>49</v>
      </c>
      <c r="V927" t="s">
        <v>50</v>
      </c>
      <c r="W927" t="s">
        <v>4059</v>
      </c>
      <c r="X927" s="145">
        <v>21838</v>
      </c>
      <c r="Y927" t="s">
        <v>4060</v>
      </c>
      <c r="Z927"/>
      <c r="AA927"/>
      <c r="AB927" t="s">
        <v>39</v>
      </c>
      <c r="AC927" t="s">
        <v>40</v>
      </c>
      <c r="AD927" t="s">
        <v>41</v>
      </c>
      <c r="AE927"/>
    </row>
    <row r="928" spans="1:31" ht="15" x14ac:dyDescent="0.25">
      <c r="A928" s="1" t="s">
        <v>4061</v>
      </c>
      <c r="B928" t="s">
        <v>28</v>
      </c>
      <c r="C928" t="s">
        <v>29</v>
      </c>
      <c r="D928" t="s">
        <v>30</v>
      </c>
      <c r="E928" t="s">
        <v>31</v>
      </c>
      <c r="F928" t="s">
        <v>4029</v>
      </c>
      <c r="G928" t="s">
        <v>4030</v>
      </c>
      <c r="H928" t="s">
        <v>9756</v>
      </c>
      <c r="I928" t="s">
        <v>4031</v>
      </c>
      <c r="J928" t="s">
        <v>4061</v>
      </c>
      <c r="K928" t="s">
        <v>32</v>
      </c>
      <c r="L928" t="s">
        <v>32</v>
      </c>
      <c r="M928" t="s">
        <v>43</v>
      </c>
      <c r="N928" t="s">
        <v>63</v>
      </c>
      <c r="O928" t="s">
        <v>4062</v>
      </c>
      <c r="P928" t="s">
        <v>4295</v>
      </c>
      <c r="Q928" t="s">
        <v>423</v>
      </c>
      <c r="R928" t="s">
        <v>1076</v>
      </c>
      <c r="S928" s="1" t="s">
        <v>12097</v>
      </c>
      <c r="T928" t="s">
        <v>66</v>
      </c>
      <c r="U928" t="s">
        <v>49</v>
      </c>
      <c r="V928" t="s">
        <v>166</v>
      </c>
      <c r="W928" t="s">
        <v>4296</v>
      </c>
      <c r="X928" s="145">
        <v>32098</v>
      </c>
      <c r="Y928" t="s">
        <v>4297</v>
      </c>
      <c r="Z928" s="145">
        <v>43160</v>
      </c>
      <c r="AA928" s="145">
        <v>43465</v>
      </c>
      <c r="AB928" t="s">
        <v>39</v>
      </c>
      <c r="AC928" t="s">
        <v>68</v>
      </c>
      <c r="AD928" t="s">
        <v>41</v>
      </c>
      <c r="AE928"/>
    </row>
    <row r="929" spans="1:31" ht="15" x14ac:dyDescent="0.25">
      <c r="A929" s="1" t="s">
        <v>4065</v>
      </c>
      <c r="B929" t="s">
        <v>28</v>
      </c>
      <c r="C929" t="s">
        <v>29</v>
      </c>
      <c r="D929" t="s">
        <v>30</v>
      </c>
      <c r="E929" t="s">
        <v>31</v>
      </c>
      <c r="F929" t="s">
        <v>4029</v>
      </c>
      <c r="G929" t="s">
        <v>4030</v>
      </c>
      <c r="H929" t="s">
        <v>9756</v>
      </c>
      <c r="I929" t="s">
        <v>4031</v>
      </c>
      <c r="J929" t="s">
        <v>4065</v>
      </c>
      <c r="K929" t="s">
        <v>32</v>
      </c>
      <c r="L929" t="s">
        <v>32</v>
      </c>
      <c r="M929" t="s">
        <v>43</v>
      </c>
      <c r="N929" t="s">
        <v>44</v>
      </c>
      <c r="O929" t="s">
        <v>54</v>
      </c>
      <c r="P929" t="s">
        <v>79</v>
      </c>
      <c r="Q929" t="s">
        <v>125</v>
      </c>
      <c r="R929" t="s">
        <v>582</v>
      </c>
      <c r="S929" s="1" t="s">
        <v>12098</v>
      </c>
      <c r="T929" t="s">
        <v>37</v>
      </c>
      <c r="U929" t="s">
        <v>49</v>
      </c>
      <c r="V929" t="s">
        <v>50</v>
      </c>
      <c r="W929" t="s">
        <v>4066</v>
      </c>
      <c r="X929" s="145">
        <v>23838</v>
      </c>
      <c r="Y929" t="s">
        <v>4067</v>
      </c>
      <c r="Z929"/>
      <c r="AA929"/>
      <c r="AB929" t="s">
        <v>39</v>
      </c>
      <c r="AC929" t="s">
        <v>40</v>
      </c>
      <c r="AD929" t="s">
        <v>41</v>
      </c>
      <c r="AE929"/>
    </row>
    <row r="930" spans="1:31" ht="15" x14ac:dyDescent="0.25">
      <c r="A930" s="1" t="s">
        <v>4068</v>
      </c>
      <c r="B930" t="s">
        <v>28</v>
      </c>
      <c r="C930" t="s">
        <v>29</v>
      </c>
      <c r="D930" t="s">
        <v>30</v>
      </c>
      <c r="E930" t="s">
        <v>31</v>
      </c>
      <c r="F930" t="s">
        <v>4029</v>
      </c>
      <c r="G930" t="s">
        <v>4030</v>
      </c>
      <c r="H930" t="s">
        <v>9756</v>
      </c>
      <c r="I930" t="s">
        <v>4031</v>
      </c>
      <c r="J930" t="s">
        <v>4068</v>
      </c>
      <c r="K930" t="s">
        <v>32</v>
      </c>
      <c r="L930" t="s">
        <v>32</v>
      </c>
      <c r="M930" t="s">
        <v>43</v>
      </c>
      <c r="N930" t="s">
        <v>44</v>
      </c>
      <c r="O930" t="s">
        <v>54</v>
      </c>
      <c r="P930" t="s">
        <v>4069</v>
      </c>
      <c r="Q930" t="s">
        <v>69</v>
      </c>
      <c r="R930" t="s">
        <v>4070</v>
      </c>
      <c r="S930" s="1" t="s">
        <v>12099</v>
      </c>
      <c r="T930" t="s">
        <v>48</v>
      </c>
      <c r="U930" t="s">
        <v>49</v>
      </c>
      <c r="V930" t="s">
        <v>50</v>
      </c>
      <c r="W930" t="s">
        <v>4071</v>
      </c>
      <c r="X930" s="145">
        <v>25349</v>
      </c>
      <c r="Y930" t="s">
        <v>4072</v>
      </c>
      <c r="Z930"/>
      <c r="AA930"/>
      <c r="AB930" t="s">
        <v>39</v>
      </c>
      <c r="AC930" t="s">
        <v>40</v>
      </c>
      <c r="AD930" t="s">
        <v>41</v>
      </c>
      <c r="AE930"/>
    </row>
    <row r="931" spans="1:31" ht="15" x14ac:dyDescent="0.25">
      <c r="A931" s="1" t="s">
        <v>4073</v>
      </c>
      <c r="B931" t="s">
        <v>28</v>
      </c>
      <c r="C931" t="s">
        <v>29</v>
      </c>
      <c r="D931" t="s">
        <v>30</v>
      </c>
      <c r="E931" t="s">
        <v>31</v>
      </c>
      <c r="F931" t="s">
        <v>4029</v>
      </c>
      <c r="G931" t="s">
        <v>4030</v>
      </c>
      <c r="H931" t="s">
        <v>9756</v>
      </c>
      <c r="I931" t="s">
        <v>4031</v>
      </c>
      <c r="J931" t="s">
        <v>4073</v>
      </c>
      <c r="K931" t="s">
        <v>32</v>
      </c>
      <c r="L931" t="s">
        <v>32</v>
      </c>
      <c r="M931" t="s">
        <v>43</v>
      </c>
      <c r="N931" t="s">
        <v>44</v>
      </c>
      <c r="O931" t="s">
        <v>54</v>
      </c>
      <c r="P931" t="s">
        <v>110</v>
      </c>
      <c r="Q931" t="s">
        <v>303</v>
      </c>
      <c r="R931" t="s">
        <v>4074</v>
      </c>
      <c r="S931" s="1" t="s">
        <v>12100</v>
      </c>
      <c r="T931" t="s">
        <v>48</v>
      </c>
      <c r="U931" t="s">
        <v>49</v>
      </c>
      <c r="V931" t="s">
        <v>50</v>
      </c>
      <c r="W931" t="s">
        <v>4075</v>
      </c>
      <c r="X931" s="145">
        <v>21413</v>
      </c>
      <c r="Y931" t="s">
        <v>4076</v>
      </c>
      <c r="Z931"/>
      <c r="AA931"/>
      <c r="AB931" t="s">
        <v>39</v>
      </c>
      <c r="AC931" t="s">
        <v>40</v>
      </c>
      <c r="AD931" t="s">
        <v>41</v>
      </c>
      <c r="AE931"/>
    </row>
    <row r="932" spans="1:31" ht="15" x14ac:dyDescent="0.25">
      <c r="A932" s="1" t="s">
        <v>4077</v>
      </c>
      <c r="B932" t="s">
        <v>28</v>
      </c>
      <c r="C932" t="s">
        <v>29</v>
      </c>
      <c r="D932" t="s">
        <v>30</v>
      </c>
      <c r="E932" t="s">
        <v>31</v>
      </c>
      <c r="F932" t="s">
        <v>4029</v>
      </c>
      <c r="G932" t="s">
        <v>4030</v>
      </c>
      <c r="H932" t="s">
        <v>9756</v>
      </c>
      <c r="I932" t="s">
        <v>4031</v>
      </c>
      <c r="J932" t="s">
        <v>4077</v>
      </c>
      <c r="K932" t="s">
        <v>32</v>
      </c>
      <c r="L932" t="s">
        <v>32</v>
      </c>
      <c r="M932" t="s">
        <v>43</v>
      </c>
      <c r="N932" t="s">
        <v>44</v>
      </c>
      <c r="O932" t="s">
        <v>54</v>
      </c>
      <c r="P932" t="s">
        <v>130</v>
      </c>
      <c r="Q932" t="s">
        <v>248</v>
      </c>
      <c r="R932" t="s">
        <v>4078</v>
      </c>
      <c r="S932" s="1" t="s">
        <v>12091</v>
      </c>
      <c r="T932" t="s">
        <v>37</v>
      </c>
      <c r="U932" t="s">
        <v>49</v>
      </c>
      <c r="V932" t="s">
        <v>840</v>
      </c>
      <c r="W932" t="s">
        <v>4079</v>
      </c>
      <c r="X932" s="145">
        <v>25257</v>
      </c>
      <c r="Y932" t="s">
        <v>4080</v>
      </c>
      <c r="Z932" s="145">
        <v>43101</v>
      </c>
      <c r="AA932" s="145">
        <v>43465</v>
      </c>
      <c r="AB932" t="s">
        <v>39</v>
      </c>
      <c r="AC932" t="s">
        <v>40</v>
      </c>
      <c r="AD932" t="s">
        <v>41</v>
      </c>
      <c r="AE932"/>
    </row>
    <row r="933" spans="1:31" ht="15" x14ac:dyDescent="0.25">
      <c r="A933" s="1" t="s">
        <v>4077</v>
      </c>
      <c r="B933" t="s">
        <v>28</v>
      </c>
      <c r="C933" t="s">
        <v>29</v>
      </c>
      <c r="D933" t="s">
        <v>30</v>
      </c>
      <c r="E933" t="s">
        <v>31</v>
      </c>
      <c r="F933" t="s">
        <v>4029</v>
      </c>
      <c r="G933" t="s">
        <v>4030</v>
      </c>
      <c r="H933" t="s">
        <v>9756</v>
      </c>
      <c r="I933" t="s">
        <v>4031</v>
      </c>
      <c r="J933" t="s">
        <v>4077</v>
      </c>
      <c r="K933" t="s">
        <v>32</v>
      </c>
      <c r="L933" t="s">
        <v>32</v>
      </c>
      <c r="M933" t="s">
        <v>43</v>
      </c>
      <c r="N933" t="s">
        <v>63</v>
      </c>
      <c r="O933" t="s">
        <v>4081</v>
      </c>
      <c r="P933" t="s">
        <v>81</v>
      </c>
      <c r="Q933" t="s">
        <v>153</v>
      </c>
      <c r="R933" t="s">
        <v>8847</v>
      </c>
      <c r="S933" s="1" t="s">
        <v>12101</v>
      </c>
      <c r="T933" t="s">
        <v>66</v>
      </c>
      <c r="U933" t="s">
        <v>49</v>
      </c>
      <c r="V933" t="s">
        <v>50</v>
      </c>
      <c r="W933" t="s">
        <v>8848</v>
      </c>
      <c r="X933" s="145">
        <v>27281</v>
      </c>
      <c r="Y933" t="s">
        <v>8849</v>
      </c>
      <c r="Z933" s="145">
        <v>43160</v>
      </c>
      <c r="AA933" s="145">
        <v>43465</v>
      </c>
      <c r="AB933" t="s">
        <v>310</v>
      </c>
      <c r="AC933" t="s">
        <v>68</v>
      </c>
      <c r="AD933" t="s">
        <v>41</v>
      </c>
      <c r="AE933"/>
    </row>
    <row r="934" spans="1:31" ht="15" x14ac:dyDescent="0.25">
      <c r="A934" s="1" t="s">
        <v>4085</v>
      </c>
      <c r="B934" t="s">
        <v>28</v>
      </c>
      <c r="C934" t="s">
        <v>29</v>
      </c>
      <c r="D934" t="s">
        <v>30</v>
      </c>
      <c r="E934" t="s">
        <v>31</v>
      </c>
      <c r="F934" t="s">
        <v>4029</v>
      </c>
      <c r="G934" t="s">
        <v>4030</v>
      </c>
      <c r="H934" t="s">
        <v>9756</v>
      </c>
      <c r="I934" t="s">
        <v>4031</v>
      </c>
      <c r="J934" t="s">
        <v>4085</v>
      </c>
      <c r="K934" t="s">
        <v>32</v>
      </c>
      <c r="L934" t="s">
        <v>32</v>
      </c>
      <c r="M934" t="s">
        <v>43</v>
      </c>
      <c r="N934" t="s">
        <v>44</v>
      </c>
      <c r="O934" t="s">
        <v>54</v>
      </c>
      <c r="P934" t="s">
        <v>249</v>
      </c>
      <c r="Q934" t="s">
        <v>92</v>
      </c>
      <c r="R934" t="s">
        <v>817</v>
      </c>
      <c r="S934" s="1" t="s">
        <v>12102</v>
      </c>
      <c r="T934" t="s">
        <v>48</v>
      </c>
      <c r="U934" t="s">
        <v>49</v>
      </c>
      <c r="V934" t="s">
        <v>50</v>
      </c>
      <c r="W934" t="s">
        <v>4086</v>
      </c>
      <c r="X934" s="145">
        <v>22776</v>
      </c>
      <c r="Y934" t="s">
        <v>4087</v>
      </c>
      <c r="Z934"/>
      <c r="AA934"/>
      <c r="AB934" t="s">
        <v>39</v>
      </c>
      <c r="AC934" t="s">
        <v>40</v>
      </c>
      <c r="AD934" t="s">
        <v>41</v>
      </c>
      <c r="AE934"/>
    </row>
    <row r="935" spans="1:31" ht="15" x14ac:dyDescent="0.25">
      <c r="A935" s="1" t="s">
        <v>4088</v>
      </c>
      <c r="B935" t="s">
        <v>28</v>
      </c>
      <c r="C935" t="s">
        <v>29</v>
      </c>
      <c r="D935" t="s">
        <v>30</v>
      </c>
      <c r="E935" t="s">
        <v>31</v>
      </c>
      <c r="F935" t="s">
        <v>4029</v>
      </c>
      <c r="G935" t="s">
        <v>4030</v>
      </c>
      <c r="H935" t="s">
        <v>9756</v>
      </c>
      <c r="I935" t="s">
        <v>4031</v>
      </c>
      <c r="J935" t="s">
        <v>4088</v>
      </c>
      <c r="K935" t="s">
        <v>32</v>
      </c>
      <c r="L935" t="s">
        <v>32</v>
      </c>
      <c r="M935" t="s">
        <v>43</v>
      </c>
      <c r="N935" t="s">
        <v>44</v>
      </c>
      <c r="O935" t="s">
        <v>54</v>
      </c>
      <c r="P935" t="s">
        <v>753</v>
      </c>
      <c r="Q935" t="s">
        <v>4089</v>
      </c>
      <c r="R935" t="s">
        <v>4090</v>
      </c>
      <c r="S935" s="1" t="s">
        <v>12103</v>
      </c>
      <c r="T935" t="s">
        <v>48</v>
      </c>
      <c r="U935" t="s">
        <v>49</v>
      </c>
      <c r="V935" t="s">
        <v>50</v>
      </c>
      <c r="W935" t="s">
        <v>4091</v>
      </c>
      <c r="X935" s="145">
        <v>21493</v>
      </c>
      <c r="Y935" t="s">
        <v>4092</v>
      </c>
      <c r="Z935"/>
      <c r="AA935"/>
      <c r="AB935" t="s">
        <v>39</v>
      </c>
      <c r="AC935" t="s">
        <v>40</v>
      </c>
      <c r="AD935" t="s">
        <v>41</v>
      </c>
      <c r="AE935"/>
    </row>
    <row r="936" spans="1:31" ht="15" x14ac:dyDescent="0.25">
      <c r="A936" s="1" t="s">
        <v>4093</v>
      </c>
      <c r="B936" t="s">
        <v>28</v>
      </c>
      <c r="C936" t="s">
        <v>29</v>
      </c>
      <c r="D936" t="s">
        <v>30</v>
      </c>
      <c r="E936" t="s">
        <v>31</v>
      </c>
      <c r="F936" t="s">
        <v>4029</v>
      </c>
      <c r="G936" t="s">
        <v>4030</v>
      </c>
      <c r="H936" t="s">
        <v>9756</v>
      </c>
      <c r="I936" t="s">
        <v>4031</v>
      </c>
      <c r="J936" t="s">
        <v>4093</v>
      </c>
      <c r="K936" t="s">
        <v>32</v>
      </c>
      <c r="L936" t="s">
        <v>32</v>
      </c>
      <c r="M936" t="s">
        <v>43</v>
      </c>
      <c r="N936" t="s">
        <v>63</v>
      </c>
      <c r="O936" t="s">
        <v>12104</v>
      </c>
      <c r="P936" t="s">
        <v>666</v>
      </c>
      <c r="Q936" t="s">
        <v>59</v>
      </c>
      <c r="R936" t="s">
        <v>12105</v>
      </c>
      <c r="S936" s="1" t="s">
        <v>12106</v>
      </c>
      <c r="T936" t="s">
        <v>66</v>
      </c>
      <c r="U936" t="s">
        <v>49</v>
      </c>
      <c r="V936" t="s">
        <v>50</v>
      </c>
      <c r="W936" t="s">
        <v>12107</v>
      </c>
      <c r="X936" s="145">
        <v>25347</v>
      </c>
      <c r="Y936" t="s">
        <v>12108</v>
      </c>
      <c r="Z936" s="145">
        <v>43410</v>
      </c>
      <c r="AA936" s="145">
        <v>43453</v>
      </c>
      <c r="AB936" t="s">
        <v>310</v>
      </c>
      <c r="AC936" t="s">
        <v>68</v>
      </c>
      <c r="AD936" t="s">
        <v>41</v>
      </c>
      <c r="AE936"/>
    </row>
    <row r="937" spans="1:31" ht="15" x14ac:dyDescent="0.25">
      <c r="A937" s="1" t="s">
        <v>4093</v>
      </c>
      <c r="B937" t="s">
        <v>28</v>
      </c>
      <c r="C937" t="s">
        <v>29</v>
      </c>
      <c r="D937" t="s">
        <v>30</v>
      </c>
      <c r="E937" t="s">
        <v>31</v>
      </c>
      <c r="F937" t="s">
        <v>4029</v>
      </c>
      <c r="G937" t="s">
        <v>4030</v>
      </c>
      <c r="H937" t="s">
        <v>9756</v>
      </c>
      <c r="I937" t="s">
        <v>4031</v>
      </c>
      <c r="J937" t="s">
        <v>4093</v>
      </c>
      <c r="K937" t="s">
        <v>32</v>
      </c>
      <c r="L937" t="s">
        <v>32</v>
      </c>
      <c r="M937" t="s">
        <v>43</v>
      </c>
      <c r="N937" t="s">
        <v>44</v>
      </c>
      <c r="O937" t="s">
        <v>54</v>
      </c>
      <c r="P937" t="s">
        <v>336</v>
      </c>
      <c r="Q937" t="s">
        <v>139</v>
      </c>
      <c r="R937" t="s">
        <v>914</v>
      </c>
      <c r="S937" s="1" t="s">
        <v>12109</v>
      </c>
      <c r="T937" t="s">
        <v>61</v>
      </c>
      <c r="U937" t="s">
        <v>49</v>
      </c>
      <c r="V937" t="s">
        <v>311</v>
      </c>
      <c r="W937" t="s">
        <v>4094</v>
      </c>
      <c r="X937" s="145">
        <v>26510</v>
      </c>
      <c r="Y937" t="s">
        <v>4095</v>
      </c>
      <c r="Z937" s="145">
        <v>43410</v>
      </c>
      <c r="AA937" s="145">
        <v>43453</v>
      </c>
      <c r="AB937" t="s">
        <v>39</v>
      </c>
      <c r="AC937" t="s">
        <v>40</v>
      </c>
      <c r="AD937" t="s">
        <v>41</v>
      </c>
      <c r="AE937"/>
    </row>
    <row r="938" spans="1:31" ht="15" x14ac:dyDescent="0.25">
      <c r="A938" s="1" t="s">
        <v>4096</v>
      </c>
      <c r="B938" t="s">
        <v>28</v>
      </c>
      <c r="C938" t="s">
        <v>29</v>
      </c>
      <c r="D938" t="s">
        <v>30</v>
      </c>
      <c r="E938" t="s">
        <v>31</v>
      </c>
      <c r="F938" t="s">
        <v>4029</v>
      </c>
      <c r="G938" t="s">
        <v>4030</v>
      </c>
      <c r="H938" t="s">
        <v>9756</v>
      </c>
      <c r="I938" t="s">
        <v>4031</v>
      </c>
      <c r="J938" t="s">
        <v>4096</v>
      </c>
      <c r="K938" t="s">
        <v>32</v>
      </c>
      <c r="L938" t="s">
        <v>32</v>
      </c>
      <c r="M938" t="s">
        <v>43</v>
      </c>
      <c r="N938" t="s">
        <v>44</v>
      </c>
      <c r="O938" t="s">
        <v>54</v>
      </c>
      <c r="P938" t="s">
        <v>160</v>
      </c>
      <c r="Q938" t="s">
        <v>171</v>
      </c>
      <c r="R938" t="s">
        <v>4097</v>
      </c>
      <c r="S938" s="1" t="s">
        <v>12110</v>
      </c>
      <c r="T938" t="s">
        <v>48</v>
      </c>
      <c r="U938" t="s">
        <v>49</v>
      </c>
      <c r="V938" t="s">
        <v>50</v>
      </c>
      <c r="W938" t="s">
        <v>4098</v>
      </c>
      <c r="X938" s="145">
        <v>22564</v>
      </c>
      <c r="Y938" t="s">
        <v>4099</v>
      </c>
      <c r="Z938"/>
      <c r="AA938"/>
      <c r="AB938" t="s">
        <v>39</v>
      </c>
      <c r="AC938" t="s">
        <v>40</v>
      </c>
      <c r="AD938" t="s">
        <v>41</v>
      </c>
      <c r="AE938"/>
    </row>
    <row r="939" spans="1:31" ht="15" x14ac:dyDescent="0.25">
      <c r="A939" s="1" t="s">
        <v>4100</v>
      </c>
      <c r="B939" t="s">
        <v>28</v>
      </c>
      <c r="C939" t="s">
        <v>29</v>
      </c>
      <c r="D939" t="s">
        <v>30</v>
      </c>
      <c r="E939" t="s">
        <v>31</v>
      </c>
      <c r="F939" t="s">
        <v>4029</v>
      </c>
      <c r="G939" t="s">
        <v>4030</v>
      </c>
      <c r="H939" t="s">
        <v>9756</v>
      </c>
      <c r="I939" t="s">
        <v>4031</v>
      </c>
      <c r="J939" t="s">
        <v>4100</v>
      </c>
      <c r="K939" t="s">
        <v>32</v>
      </c>
      <c r="L939" t="s">
        <v>32</v>
      </c>
      <c r="M939" t="s">
        <v>43</v>
      </c>
      <c r="N939" t="s">
        <v>44</v>
      </c>
      <c r="O939" t="s">
        <v>54</v>
      </c>
      <c r="P939" t="s">
        <v>381</v>
      </c>
      <c r="Q939" t="s">
        <v>885</v>
      </c>
      <c r="R939" t="s">
        <v>945</v>
      </c>
      <c r="S939" s="1" t="s">
        <v>12111</v>
      </c>
      <c r="T939" t="s">
        <v>61</v>
      </c>
      <c r="U939" t="s">
        <v>49</v>
      </c>
      <c r="V939" t="s">
        <v>50</v>
      </c>
      <c r="W939" t="s">
        <v>4101</v>
      </c>
      <c r="X939" s="145">
        <v>22423</v>
      </c>
      <c r="Y939" t="s">
        <v>4102</v>
      </c>
      <c r="Z939"/>
      <c r="AA939"/>
      <c r="AB939" t="s">
        <v>39</v>
      </c>
      <c r="AC939" t="s">
        <v>40</v>
      </c>
      <c r="AD939" t="s">
        <v>41</v>
      </c>
      <c r="AE939"/>
    </row>
    <row r="940" spans="1:31" ht="15" x14ac:dyDescent="0.25">
      <c r="A940" s="1" t="s">
        <v>4103</v>
      </c>
      <c r="B940" t="s">
        <v>28</v>
      </c>
      <c r="C940" t="s">
        <v>29</v>
      </c>
      <c r="D940" t="s">
        <v>30</v>
      </c>
      <c r="E940" t="s">
        <v>31</v>
      </c>
      <c r="F940" t="s">
        <v>4029</v>
      </c>
      <c r="G940" t="s">
        <v>4030</v>
      </c>
      <c r="H940" t="s">
        <v>9756</v>
      </c>
      <c r="I940" t="s">
        <v>4031</v>
      </c>
      <c r="J940" t="s">
        <v>4103</v>
      </c>
      <c r="K940" t="s">
        <v>32</v>
      </c>
      <c r="L940" t="s">
        <v>32</v>
      </c>
      <c r="M940" t="s">
        <v>43</v>
      </c>
      <c r="N940" t="s">
        <v>44</v>
      </c>
      <c r="O940" t="s">
        <v>54</v>
      </c>
      <c r="P940" t="s">
        <v>641</v>
      </c>
      <c r="Q940" t="s">
        <v>137</v>
      </c>
      <c r="R940" t="s">
        <v>599</v>
      </c>
      <c r="S940" s="1" t="s">
        <v>12112</v>
      </c>
      <c r="T940" t="s">
        <v>48</v>
      </c>
      <c r="U940" t="s">
        <v>49</v>
      </c>
      <c r="V940" t="s">
        <v>50</v>
      </c>
      <c r="W940" t="s">
        <v>4104</v>
      </c>
      <c r="X940" s="145">
        <v>25596</v>
      </c>
      <c r="Y940" t="s">
        <v>4105</v>
      </c>
      <c r="Z940"/>
      <c r="AA940"/>
      <c r="AB940" t="s">
        <v>39</v>
      </c>
      <c r="AC940" t="s">
        <v>40</v>
      </c>
      <c r="AD940" t="s">
        <v>41</v>
      </c>
      <c r="AE940"/>
    </row>
    <row r="941" spans="1:31" ht="15" x14ac:dyDescent="0.25">
      <c r="A941" s="1" t="s">
        <v>4106</v>
      </c>
      <c r="B941" t="s">
        <v>28</v>
      </c>
      <c r="C941" t="s">
        <v>29</v>
      </c>
      <c r="D941" t="s">
        <v>30</v>
      </c>
      <c r="E941" t="s">
        <v>31</v>
      </c>
      <c r="F941" t="s">
        <v>4029</v>
      </c>
      <c r="G941" t="s">
        <v>4030</v>
      </c>
      <c r="H941" t="s">
        <v>9756</v>
      </c>
      <c r="I941" t="s">
        <v>4031</v>
      </c>
      <c r="J941" t="s">
        <v>4106</v>
      </c>
      <c r="K941" t="s">
        <v>32</v>
      </c>
      <c r="L941" t="s">
        <v>32</v>
      </c>
      <c r="M941" t="s">
        <v>43</v>
      </c>
      <c r="N941" t="s">
        <v>44</v>
      </c>
      <c r="O941" t="s">
        <v>54</v>
      </c>
      <c r="P941" t="s">
        <v>4107</v>
      </c>
      <c r="Q941" t="s">
        <v>876</v>
      </c>
      <c r="R941" t="s">
        <v>4108</v>
      </c>
      <c r="S941" s="1" t="s">
        <v>12113</v>
      </c>
      <c r="T941" t="s">
        <v>48</v>
      </c>
      <c r="U941" t="s">
        <v>49</v>
      </c>
      <c r="V941" t="s">
        <v>50</v>
      </c>
      <c r="W941" t="s">
        <v>4109</v>
      </c>
      <c r="X941" s="145">
        <v>19841</v>
      </c>
      <c r="Y941" t="s">
        <v>4110</v>
      </c>
      <c r="Z941"/>
      <c r="AA941"/>
      <c r="AB941" t="s">
        <v>39</v>
      </c>
      <c r="AC941" t="s">
        <v>40</v>
      </c>
      <c r="AD941" t="s">
        <v>41</v>
      </c>
      <c r="AE941"/>
    </row>
    <row r="942" spans="1:31" ht="15" x14ac:dyDescent="0.25">
      <c r="A942" s="1" t="s">
        <v>4111</v>
      </c>
      <c r="B942" t="s">
        <v>28</v>
      </c>
      <c r="C942" t="s">
        <v>29</v>
      </c>
      <c r="D942" t="s">
        <v>30</v>
      </c>
      <c r="E942" t="s">
        <v>31</v>
      </c>
      <c r="F942" t="s">
        <v>4029</v>
      </c>
      <c r="G942" t="s">
        <v>4030</v>
      </c>
      <c r="H942" t="s">
        <v>9756</v>
      </c>
      <c r="I942" t="s">
        <v>4031</v>
      </c>
      <c r="J942" t="s">
        <v>4111</v>
      </c>
      <c r="K942" t="s">
        <v>32</v>
      </c>
      <c r="L942" t="s">
        <v>32</v>
      </c>
      <c r="M942" t="s">
        <v>43</v>
      </c>
      <c r="N942" t="s">
        <v>44</v>
      </c>
      <c r="O942" t="s">
        <v>4112</v>
      </c>
      <c r="P942" t="s">
        <v>818</v>
      </c>
      <c r="Q942" t="s">
        <v>139</v>
      </c>
      <c r="R942" t="s">
        <v>4113</v>
      </c>
      <c r="S942" s="1" t="s">
        <v>12114</v>
      </c>
      <c r="T942" t="s">
        <v>53</v>
      </c>
      <c r="U942" t="s">
        <v>49</v>
      </c>
      <c r="V942" t="s">
        <v>50</v>
      </c>
      <c r="W942" t="s">
        <v>4114</v>
      </c>
      <c r="X942" s="145">
        <v>24770</v>
      </c>
      <c r="Y942" t="s">
        <v>4115</v>
      </c>
      <c r="Z942"/>
      <c r="AA942"/>
      <c r="AB942" t="s">
        <v>39</v>
      </c>
      <c r="AC942" t="s">
        <v>40</v>
      </c>
      <c r="AD942" t="s">
        <v>41</v>
      </c>
      <c r="AE942"/>
    </row>
    <row r="943" spans="1:31" ht="15" x14ac:dyDescent="0.25">
      <c r="A943" s="1" t="s">
        <v>4116</v>
      </c>
      <c r="B943" t="s">
        <v>28</v>
      </c>
      <c r="C943" t="s">
        <v>29</v>
      </c>
      <c r="D943" t="s">
        <v>30</v>
      </c>
      <c r="E943" t="s">
        <v>31</v>
      </c>
      <c r="F943" t="s">
        <v>4029</v>
      </c>
      <c r="G943" t="s">
        <v>4030</v>
      </c>
      <c r="H943" t="s">
        <v>9756</v>
      </c>
      <c r="I943" t="s">
        <v>4031</v>
      </c>
      <c r="J943" t="s">
        <v>4116</v>
      </c>
      <c r="K943" t="s">
        <v>32</v>
      </c>
      <c r="L943" t="s">
        <v>32</v>
      </c>
      <c r="M943" t="s">
        <v>43</v>
      </c>
      <c r="N943" t="s">
        <v>44</v>
      </c>
      <c r="O943" t="s">
        <v>4117</v>
      </c>
      <c r="P943" t="s">
        <v>58</v>
      </c>
      <c r="Q943" t="s">
        <v>314</v>
      </c>
      <c r="R943" t="s">
        <v>4118</v>
      </c>
      <c r="S943" s="1" t="s">
        <v>12115</v>
      </c>
      <c r="T943" t="s">
        <v>66</v>
      </c>
      <c r="U943" t="s">
        <v>49</v>
      </c>
      <c r="V943" t="s">
        <v>50</v>
      </c>
      <c r="W943" t="s">
        <v>4119</v>
      </c>
      <c r="X943" s="145">
        <v>26510</v>
      </c>
      <c r="Y943" t="s">
        <v>4120</v>
      </c>
      <c r="Z943"/>
      <c r="AA943"/>
      <c r="AB943" t="s">
        <v>39</v>
      </c>
      <c r="AC943" t="s">
        <v>40</v>
      </c>
      <c r="AD943" t="s">
        <v>41</v>
      </c>
      <c r="AE943"/>
    </row>
    <row r="944" spans="1:31" ht="15" x14ac:dyDescent="0.25">
      <c r="A944" s="1" t="s">
        <v>4121</v>
      </c>
      <c r="B944" t="s">
        <v>28</v>
      </c>
      <c r="C944" t="s">
        <v>29</v>
      </c>
      <c r="D944" t="s">
        <v>30</v>
      </c>
      <c r="E944" t="s">
        <v>31</v>
      </c>
      <c r="F944" t="s">
        <v>4029</v>
      </c>
      <c r="G944" t="s">
        <v>4030</v>
      </c>
      <c r="H944" t="s">
        <v>9756</v>
      </c>
      <c r="I944" t="s">
        <v>4031</v>
      </c>
      <c r="J944" t="s">
        <v>4121</v>
      </c>
      <c r="K944" t="s">
        <v>32</v>
      </c>
      <c r="L944" t="s">
        <v>32</v>
      </c>
      <c r="M944" t="s">
        <v>43</v>
      </c>
      <c r="N944" t="s">
        <v>44</v>
      </c>
      <c r="O944" t="s">
        <v>4122</v>
      </c>
      <c r="P944" t="s">
        <v>156</v>
      </c>
      <c r="Q944" t="s">
        <v>1091</v>
      </c>
      <c r="R944" t="s">
        <v>975</v>
      </c>
      <c r="S944" s="1" t="s">
        <v>12116</v>
      </c>
      <c r="T944" t="s">
        <v>53</v>
      </c>
      <c r="U944" t="s">
        <v>49</v>
      </c>
      <c r="V944" t="s">
        <v>50</v>
      </c>
      <c r="W944" t="s">
        <v>4123</v>
      </c>
      <c r="X944" s="145">
        <v>22080</v>
      </c>
      <c r="Y944" t="s">
        <v>4124</v>
      </c>
      <c r="Z944"/>
      <c r="AA944"/>
      <c r="AB944" t="s">
        <v>39</v>
      </c>
      <c r="AC944" t="s">
        <v>40</v>
      </c>
      <c r="AD944" t="s">
        <v>41</v>
      </c>
      <c r="AE944"/>
    </row>
    <row r="945" spans="1:31" ht="15" x14ac:dyDescent="0.25">
      <c r="A945" s="1" t="s">
        <v>4125</v>
      </c>
      <c r="B945" t="s">
        <v>28</v>
      </c>
      <c r="C945" t="s">
        <v>29</v>
      </c>
      <c r="D945" t="s">
        <v>30</v>
      </c>
      <c r="E945" t="s">
        <v>31</v>
      </c>
      <c r="F945" t="s">
        <v>4029</v>
      </c>
      <c r="G945" t="s">
        <v>4030</v>
      </c>
      <c r="H945" t="s">
        <v>9756</v>
      </c>
      <c r="I945" t="s">
        <v>4031</v>
      </c>
      <c r="J945" t="s">
        <v>4125</v>
      </c>
      <c r="K945" t="s">
        <v>32</v>
      </c>
      <c r="L945" t="s">
        <v>32</v>
      </c>
      <c r="M945" t="s">
        <v>43</v>
      </c>
      <c r="N945" t="s">
        <v>44</v>
      </c>
      <c r="O945" t="s">
        <v>4126</v>
      </c>
      <c r="P945" t="s">
        <v>533</v>
      </c>
      <c r="Q945" t="s">
        <v>4127</v>
      </c>
      <c r="R945" t="s">
        <v>4128</v>
      </c>
      <c r="S945" s="1" t="s">
        <v>12117</v>
      </c>
      <c r="T945" t="s">
        <v>61</v>
      </c>
      <c r="U945" t="s">
        <v>49</v>
      </c>
      <c r="V945" t="s">
        <v>50</v>
      </c>
      <c r="W945" t="s">
        <v>4129</v>
      </c>
      <c r="X945" s="145">
        <v>24415</v>
      </c>
      <c r="Y945" t="s">
        <v>4130</v>
      </c>
      <c r="Z945"/>
      <c r="AA945"/>
      <c r="AB945" t="s">
        <v>39</v>
      </c>
      <c r="AC945" t="s">
        <v>40</v>
      </c>
      <c r="AD945" t="s">
        <v>41</v>
      </c>
      <c r="AE945"/>
    </row>
    <row r="946" spans="1:31" ht="15" x14ac:dyDescent="0.25">
      <c r="A946" s="1" t="s">
        <v>4131</v>
      </c>
      <c r="B946" t="s">
        <v>28</v>
      </c>
      <c r="C946" t="s">
        <v>29</v>
      </c>
      <c r="D946" t="s">
        <v>30</v>
      </c>
      <c r="E946" t="s">
        <v>31</v>
      </c>
      <c r="F946" t="s">
        <v>4029</v>
      </c>
      <c r="G946" t="s">
        <v>4030</v>
      </c>
      <c r="H946" t="s">
        <v>9756</v>
      </c>
      <c r="I946" t="s">
        <v>4031</v>
      </c>
      <c r="J946" t="s">
        <v>4131</v>
      </c>
      <c r="K946" t="s">
        <v>32</v>
      </c>
      <c r="L946" t="s">
        <v>32</v>
      </c>
      <c r="M946" t="s">
        <v>43</v>
      </c>
      <c r="N946" t="s">
        <v>44</v>
      </c>
      <c r="O946" t="s">
        <v>4132</v>
      </c>
      <c r="P946" t="s">
        <v>689</v>
      </c>
      <c r="Q946" t="s">
        <v>224</v>
      </c>
      <c r="R946" t="s">
        <v>647</v>
      </c>
      <c r="S946" s="1" t="s">
        <v>12118</v>
      </c>
      <c r="T946" t="s">
        <v>61</v>
      </c>
      <c r="U946" t="s">
        <v>49</v>
      </c>
      <c r="V946" t="s">
        <v>50</v>
      </c>
      <c r="W946" t="s">
        <v>4133</v>
      </c>
      <c r="X946" s="145">
        <v>25680</v>
      </c>
      <c r="Y946" t="s">
        <v>4134</v>
      </c>
      <c r="Z946"/>
      <c r="AA946"/>
      <c r="AB946" t="s">
        <v>39</v>
      </c>
      <c r="AC946" t="s">
        <v>40</v>
      </c>
      <c r="AD946" t="s">
        <v>41</v>
      </c>
      <c r="AE946"/>
    </row>
    <row r="947" spans="1:31" ht="15" x14ac:dyDescent="0.25">
      <c r="A947" s="1" t="s">
        <v>10084</v>
      </c>
      <c r="B947" t="s">
        <v>28</v>
      </c>
      <c r="C947" t="s">
        <v>29</v>
      </c>
      <c r="D947" t="s">
        <v>30</v>
      </c>
      <c r="E947" t="s">
        <v>31</v>
      </c>
      <c r="F947" t="s">
        <v>4029</v>
      </c>
      <c r="G947" t="s">
        <v>4030</v>
      </c>
      <c r="H947" t="s">
        <v>9756</v>
      </c>
      <c r="I947" t="s">
        <v>4031</v>
      </c>
      <c r="J947" t="s">
        <v>10084</v>
      </c>
      <c r="K947" t="s">
        <v>32</v>
      </c>
      <c r="L947" t="s">
        <v>32</v>
      </c>
      <c r="M947" t="s">
        <v>43</v>
      </c>
      <c r="N947" t="s">
        <v>63</v>
      </c>
      <c r="O947" t="s">
        <v>9727</v>
      </c>
      <c r="P947" t="s">
        <v>626</v>
      </c>
      <c r="Q947" t="s">
        <v>297</v>
      </c>
      <c r="R947" t="s">
        <v>5279</v>
      </c>
      <c r="S947" s="1" t="s">
        <v>12119</v>
      </c>
      <c r="T947" t="s">
        <v>66</v>
      </c>
      <c r="U947" t="s">
        <v>10085</v>
      </c>
      <c r="V947" t="s">
        <v>50</v>
      </c>
      <c r="W947" t="s">
        <v>5280</v>
      </c>
      <c r="X947" s="145">
        <v>29213</v>
      </c>
      <c r="Y947" t="s">
        <v>5281</v>
      </c>
      <c r="Z947" s="145">
        <v>43160</v>
      </c>
      <c r="AA947" s="145">
        <v>43465</v>
      </c>
      <c r="AB947" t="s">
        <v>2801</v>
      </c>
      <c r="AC947" t="s">
        <v>68</v>
      </c>
      <c r="AD947" t="s">
        <v>41</v>
      </c>
      <c r="AE947"/>
    </row>
    <row r="948" spans="1:31" ht="15" x14ac:dyDescent="0.25">
      <c r="A948" s="1" t="s">
        <v>10086</v>
      </c>
      <c r="B948" t="s">
        <v>28</v>
      </c>
      <c r="C948" t="s">
        <v>29</v>
      </c>
      <c r="D948" t="s">
        <v>30</v>
      </c>
      <c r="E948" t="s">
        <v>31</v>
      </c>
      <c r="F948" t="s">
        <v>4029</v>
      </c>
      <c r="G948" t="s">
        <v>4030</v>
      </c>
      <c r="H948" t="s">
        <v>9756</v>
      </c>
      <c r="I948" t="s">
        <v>4031</v>
      </c>
      <c r="J948" t="s">
        <v>10086</v>
      </c>
      <c r="K948" t="s">
        <v>32</v>
      </c>
      <c r="L948" t="s">
        <v>32</v>
      </c>
      <c r="M948" t="s">
        <v>43</v>
      </c>
      <c r="N948" t="s">
        <v>63</v>
      </c>
      <c r="O948" t="s">
        <v>9727</v>
      </c>
      <c r="P948" t="s">
        <v>368</v>
      </c>
      <c r="Q948" t="s">
        <v>248</v>
      </c>
      <c r="R948" t="s">
        <v>10087</v>
      </c>
      <c r="S948" s="1" t="s">
        <v>12120</v>
      </c>
      <c r="T948" t="s">
        <v>66</v>
      </c>
      <c r="U948" t="s">
        <v>890</v>
      </c>
      <c r="V948" t="s">
        <v>50</v>
      </c>
      <c r="W948" t="s">
        <v>10088</v>
      </c>
      <c r="X948" s="145">
        <v>25523</v>
      </c>
      <c r="Y948" t="s">
        <v>10089</v>
      </c>
      <c r="Z948" s="145">
        <v>43160</v>
      </c>
      <c r="AA948" s="145">
        <v>43465</v>
      </c>
      <c r="AB948" t="s">
        <v>2801</v>
      </c>
      <c r="AC948" t="s">
        <v>68</v>
      </c>
      <c r="AD948" t="s">
        <v>41</v>
      </c>
      <c r="AE948"/>
    </row>
    <row r="949" spans="1:31" ht="15" x14ac:dyDescent="0.25">
      <c r="A949" s="1" t="s">
        <v>4143</v>
      </c>
      <c r="B949" t="s">
        <v>28</v>
      </c>
      <c r="C949" t="s">
        <v>29</v>
      </c>
      <c r="D949" t="s">
        <v>30</v>
      </c>
      <c r="E949" t="s">
        <v>31</v>
      </c>
      <c r="F949" t="s">
        <v>4029</v>
      </c>
      <c r="G949" t="s">
        <v>4030</v>
      </c>
      <c r="H949" t="s">
        <v>9756</v>
      </c>
      <c r="I949" t="s">
        <v>4031</v>
      </c>
      <c r="J949" t="s">
        <v>4143</v>
      </c>
      <c r="K949" t="s">
        <v>32</v>
      </c>
      <c r="L949" t="s">
        <v>80</v>
      </c>
      <c r="M949" t="s">
        <v>80</v>
      </c>
      <c r="N949" t="s">
        <v>44</v>
      </c>
      <c r="O949" t="s">
        <v>54</v>
      </c>
      <c r="P949" t="s">
        <v>564</v>
      </c>
      <c r="Q949" t="s">
        <v>110</v>
      </c>
      <c r="R949" t="s">
        <v>4144</v>
      </c>
      <c r="S949" s="1" t="s">
        <v>12121</v>
      </c>
      <c r="T949" t="s">
        <v>42</v>
      </c>
      <c r="U949" t="s">
        <v>49</v>
      </c>
      <c r="V949" t="s">
        <v>50</v>
      </c>
      <c r="W949" t="s">
        <v>4145</v>
      </c>
      <c r="X949" s="145">
        <v>23938</v>
      </c>
      <c r="Y949" t="s">
        <v>4146</v>
      </c>
      <c r="Z949"/>
      <c r="AA949"/>
      <c r="AB949" t="s">
        <v>39</v>
      </c>
      <c r="AC949" t="s">
        <v>83</v>
      </c>
      <c r="AD949" t="s">
        <v>41</v>
      </c>
      <c r="AE949"/>
    </row>
    <row r="950" spans="1:31" ht="15" x14ac:dyDescent="0.25">
      <c r="A950" s="1" t="s">
        <v>4147</v>
      </c>
      <c r="B950" t="s">
        <v>28</v>
      </c>
      <c r="C950" t="s">
        <v>29</v>
      </c>
      <c r="D950" t="s">
        <v>30</v>
      </c>
      <c r="E950" t="s">
        <v>31</v>
      </c>
      <c r="F950" t="s">
        <v>4029</v>
      </c>
      <c r="G950" t="s">
        <v>4030</v>
      </c>
      <c r="H950" t="s">
        <v>9756</v>
      </c>
      <c r="I950" t="s">
        <v>4031</v>
      </c>
      <c r="J950" t="s">
        <v>4147</v>
      </c>
      <c r="K950" t="s">
        <v>32</v>
      </c>
      <c r="L950" t="s">
        <v>80</v>
      </c>
      <c r="M950" t="s">
        <v>80</v>
      </c>
      <c r="N950" t="s">
        <v>44</v>
      </c>
      <c r="O950" t="s">
        <v>54</v>
      </c>
      <c r="P950" t="s">
        <v>4148</v>
      </c>
      <c r="Q950" t="s">
        <v>819</v>
      </c>
      <c r="R950" t="s">
        <v>4149</v>
      </c>
      <c r="S950" s="1" t="s">
        <v>12122</v>
      </c>
      <c r="T950" t="s">
        <v>42</v>
      </c>
      <c r="U950" t="s">
        <v>49</v>
      </c>
      <c r="V950" t="s">
        <v>50</v>
      </c>
      <c r="W950" t="s">
        <v>4150</v>
      </c>
      <c r="X950" s="145">
        <v>19698</v>
      </c>
      <c r="Y950" t="s">
        <v>4151</v>
      </c>
      <c r="Z950"/>
      <c r="AA950"/>
      <c r="AB950" t="s">
        <v>39</v>
      </c>
      <c r="AC950" t="s">
        <v>83</v>
      </c>
      <c r="AD950" t="s">
        <v>41</v>
      </c>
      <c r="AE950"/>
    </row>
    <row r="951" spans="1:31" ht="15" x14ac:dyDescent="0.25">
      <c r="A951" s="1" t="s">
        <v>4152</v>
      </c>
      <c r="B951" t="s">
        <v>28</v>
      </c>
      <c r="C951" t="s">
        <v>29</v>
      </c>
      <c r="D951" t="s">
        <v>30</v>
      </c>
      <c r="E951" t="s">
        <v>31</v>
      </c>
      <c r="F951" t="s">
        <v>4029</v>
      </c>
      <c r="G951" t="s">
        <v>4030</v>
      </c>
      <c r="H951" t="s">
        <v>9756</v>
      </c>
      <c r="I951" t="s">
        <v>4031</v>
      </c>
      <c r="J951" t="s">
        <v>4152</v>
      </c>
      <c r="K951" t="s">
        <v>93</v>
      </c>
      <c r="L951" t="s">
        <v>745</v>
      </c>
      <c r="M951" t="s">
        <v>793</v>
      </c>
      <c r="N951" t="s">
        <v>44</v>
      </c>
      <c r="O951" t="s">
        <v>4153</v>
      </c>
      <c r="P951" t="s">
        <v>142</v>
      </c>
      <c r="Q951" t="s">
        <v>142</v>
      </c>
      <c r="R951" t="s">
        <v>4154</v>
      </c>
      <c r="S951" s="1" t="s">
        <v>12123</v>
      </c>
      <c r="T951" t="s">
        <v>196</v>
      </c>
      <c r="U951" t="s">
        <v>38</v>
      </c>
      <c r="V951" t="s">
        <v>50</v>
      </c>
      <c r="W951" t="s">
        <v>4155</v>
      </c>
      <c r="X951" s="145">
        <v>28583</v>
      </c>
      <c r="Y951" t="s">
        <v>4156</v>
      </c>
      <c r="Z951" s="145">
        <v>42405</v>
      </c>
      <c r="AA951" s="145">
        <v>42735</v>
      </c>
      <c r="AB951" t="s">
        <v>39</v>
      </c>
      <c r="AC951" t="s">
        <v>98</v>
      </c>
      <c r="AD951" t="s">
        <v>41</v>
      </c>
      <c r="AE951"/>
    </row>
    <row r="952" spans="1:31" ht="15" x14ac:dyDescent="0.25">
      <c r="A952" s="1" t="s">
        <v>4157</v>
      </c>
      <c r="B952" t="s">
        <v>28</v>
      </c>
      <c r="C952" t="s">
        <v>29</v>
      </c>
      <c r="D952" t="s">
        <v>30</v>
      </c>
      <c r="E952" t="s">
        <v>31</v>
      </c>
      <c r="F952" t="s">
        <v>4029</v>
      </c>
      <c r="G952" t="s">
        <v>4030</v>
      </c>
      <c r="H952" t="s">
        <v>9756</v>
      </c>
      <c r="I952" t="s">
        <v>4031</v>
      </c>
      <c r="J952" t="s">
        <v>4157</v>
      </c>
      <c r="K952" t="s">
        <v>93</v>
      </c>
      <c r="L952" t="s">
        <v>94</v>
      </c>
      <c r="M952" t="s">
        <v>95</v>
      </c>
      <c r="N952" t="s">
        <v>44</v>
      </c>
      <c r="O952" t="s">
        <v>54</v>
      </c>
      <c r="P952" t="s">
        <v>296</v>
      </c>
      <c r="Q952" t="s">
        <v>237</v>
      </c>
      <c r="R952" t="s">
        <v>4158</v>
      </c>
      <c r="S952" s="1" t="s">
        <v>12124</v>
      </c>
      <c r="T952" t="s">
        <v>103</v>
      </c>
      <c r="U952" t="s">
        <v>38</v>
      </c>
      <c r="V952" t="s">
        <v>50</v>
      </c>
      <c r="W952" t="s">
        <v>4159</v>
      </c>
      <c r="X952" s="145">
        <v>19478</v>
      </c>
      <c r="Y952" t="s">
        <v>4160</v>
      </c>
      <c r="Z952"/>
      <c r="AA952"/>
      <c r="AB952" t="s">
        <v>39</v>
      </c>
      <c r="AC952" t="s">
        <v>98</v>
      </c>
      <c r="AD952" t="s">
        <v>41</v>
      </c>
      <c r="AE952"/>
    </row>
    <row r="953" spans="1:31" ht="15" x14ac:dyDescent="0.25">
      <c r="A953" s="1" t="s">
        <v>4161</v>
      </c>
      <c r="B953" t="s">
        <v>28</v>
      </c>
      <c r="C953" t="s">
        <v>29</v>
      </c>
      <c r="D953" t="s">
        <v>30</v>
      </c>
      <c r="E953" t="s">
        <v>31</v>
      </c>
      <c r="F953" t="s">
        <v>4029</v>
      </c>
      <c r="G953" t="s">
        <v>4030</v>
      </c>
      <c r="H953" t="s">
        <v>9756</v>
      </c>
      <c r="I953" t="s">
        <v>4031</v>
      </c>
      <c r="J953" t="s">
        <v>4161</v>
      </c>
      <c r="K953" t="s">
        <v>93</v>
      </c>
      <c r="L953" t="s">
        <v>94</v>
      </c>
      <c r="M953" t="s">
        <v>95</v>
      </c>
      <c r="N953" t="s">
        <v>44</v>
      </c>
      <c r="O953" t="s">
        <v>54</v>
      </c>
      <c r="P953" t="s">
        <v>329</v>
      </c>
      <c r="Q953" t="s">
        <v>156</v>
      </c>
      <c r="R953" t="s">
        <v>439</v>
      </c>
      <c r="S953" s="1" t="s">
        <v>12125</v>
      </c>
      <c r="T953" t="s">
        <v>97</v>
      </c>
      <c r="U953" t="s">
        <v>38</v>
      </c>
      <c r="V953" t="s">
        <v>50</v>
      </c>
      <c r="W953" t="s">
        <v>4162</v>
      </c>
      <c r="X953" s="145">
        <v>20686</v>
      </c>
      <c r="Y953" t="s">
        <v>4163</v>
      </c>
      <c r="Z953"/>
      <c r="AA953"/>
      <c r="AB953" t="s">
        <v>39</v>
      </c>
      <c r="AC953" t="s">
        <v>98</v>
      </c>
      <c r="AD953" t="s">
        <v>41</v>
      </c>
      <c r="AE953"/>
    </row>
    <row r="954" spans="1:31" ht="15" x14ac:dyDescent="0.25">
      <c r="A954" s="1" t="s">
        <v>4164</v>
      </c>
      <c r="B954" t="s">
        <v>28</v>
      </c>
      <c r="C954" t="s">
        <v>29</v>
      </c>
      <c r="D954" t="s">
        <v>30</v>
      </c>
      <c r="E954" t="s">
        <v>31</v>
      </c>
      <c r="F954" t="s">
        <v>4029</v>
      </c>
      <c r="G954" t="s">
        <v>4030</v>
      </c>
      <c r="H954" t="s">
        <v>9756</v>
      </c>
      <c r="I954" t="s">
        <v>4031</v>
      </c>
      <c r="J954" t="s">
        <v>4164</v>
      </c>
      <c r="K954" t="s">
        <v>93</v>
      </c>
      <c r="L954" t="s">
        <v>94</v>
      </c>
      <c r="M954" t="s">
        <v>903</v>
      </c>
      <c r="N954" t="s">
        <v>44</v>
      </c>
      <c r="O954" t="s">
        <v>54</v>
      </c>
      <c r="P954" t="s">
        <v>4165</v>
      </c>
      <c r="Q954" t="s">
        <v>779</v>
      </c>
      <c r="R954" t="s">
        <v>4166</v>
      </c>
      <c r="S954" s="1" t="s">
        <v>12126</v>
      </c>
      <c r="T954" t="s">
        <v>151</v>
      </c>
      <c r="U954" t="s">
        <v>38</v>
      </c>
      <c r="V954" t="s">
        <v>50</v>
      </c>
      <c r="W954" t="s">
        <v>4167</v>
      </c>
      <c r="X954" s="145">
        <v>25395</v>
      </c>
      <c r="Y954" t="s">
        <v>4168</v>
      </c>
      <c r="Z954"/>
      <c r="AA954"/>
      <c r="AB954" t="s">
        <v>39</v>
      </c>
      <c r="AC954" t="s">
        <v>98</v>
      </c>
      <c r="AD954" t="s">
        <v>41</v>
      </c>
      <c r="AE954"/>
    </row>
    <row r="955" spans="1:31" ht="15" x14ac:dyDescent="0.25">
      <c r="A955" s="1" t="s">
        <v>4169</v>
      </c>
      <c r="B955" t="s">
        <v>28</v>
      </c>
      <c r="C955" t="s">
        <v>29</v>
      </c>
      <c r="D955" t="s">
        <v>30</v>
      </c>
      <c r="E955" t="s">
        <v>31</v>
      </c>
      <c r="F955" t="s">
        <v>4029</v>
      </c>
      <c r="G955" t="s">
        <v>4030</v>
      </c>
      <c r="H955" t="s">
        <v>9756</v>
      </c>
      <c r="I955" t="s">
        <v>4031</v>
      </c>
      <c r="J955" t="s">
        <v>4169</v>
      </c>
      <c r="K955" t="s">
        <v>93</v>
      </c>
      <c r="L955" t="s">
        <v>94</v>
      </c>
      <c r="M955" t="s">
        <v>748</v>
      </c>
      <c r="N955" t="s">
        <v>44</v>
      </c>
      <c r="O955" t="s">
        <v>54</v>
      </c>
      <c r="P955" t="s">
        <v>81</v>
      </c>
      <c r="Q955" t="s">
        <v>904</v>
      </c>
      <c r="R955" t="s">
        <v>4170</v>
      </c>
      <c r="S955" s="1" t="s">
        <v>12127</v>
      </c>
      <c r="T955" t="s">
        <v>747</v>
      </c>
      <c r="U955" t="s">
        <v>38</v>
      </c>
      <c r="V955" t="s">
        <v>50</v>
      </c>
      <c r="W955" t="s">
        <v>4171</v>
      </c>
      <c r="X955" s="145">
        <v>22303</v>
      </c>
      <c r="Y955" t="s">
        <v>4172</v>
      </c>
      <c r="Z955"/>
      <c r="AA955"/>
      <c r="AB955" t="s">
        <v>39</v>
      </c>
      <c r="AC955" t="s">
        <v>98</v>
      </c>
      <c r="AD955" t="s">
        <v>41</v>
      </c>
      <c r="AE955"/>
    </row>
    <row r="956" spans="1:31" ht="15" x14ac:dyDescent="0.25">
      <c r="A956" s="1" t="s">
        <v>4173</v>
      </c>
      <c r="B956" t="s">
        <v>28</v>
      </c>
      <c r="C956" t="s">
        <v>29</v>
      </c>
      <c r="D956" t="s">
        <v>30</v>
      </c>
      <c r="E956" t="s">
        <v>31</v>
      </c>
      <c r="F956" t="s">
        <v>4029</v>
      </c>
      <c r="G956" t="s">
        <v>4030</v>
      </c>
      <c r="H956" t="s">
        <v>9756</v>
      </c>
      <c r="I956" t="s">
        <v>4031</v>
      </c>
      <c r="J956" t="s">
        <v>4173</v>
      </c>
      <c r="K956" t="s">
        <v>93</v>
      </c>
      <c r="L956" t="s">
        <v>94</v>
      </c>
      <c r="M956" t="s">
        <v>99</v>
      </c>
      <c r="N956" t="s">
        <v>44</v>
      </c>
      <c r="O956" t="s">
        <v>54</v>
      </c>
      <c r="P956" t="s">
        <v>78</v>
      </c>
      <c r="Q956" t="s">
        <v>208</v>
      </c>
      <c r="R956" t="s">
        <v>4174</v>
      </c>
      <c r="S956" s="1" t="s">
        <v>12128</v>
      </c>
      <c r="T956" t="s">
        <v>180</v>
      </c>
      <c r="U956" t="s">
        <v>38</v>
      </c>
      <c r="V956" t="s">
        <v>50</v>
      </c>
      <c r="W956" t="s">
        <v>4175</v>
      </c>
      <c r="X956" s="145">
        <v>19403</v>
      </c>
      <c r="Y956" t="s">
        <v>4176</v>
      </c>
      <c r="Z956"/>
      <c r="AA956"/>
      <c r="AB956" t="s">
        <v>39</v>
      </c>
      <c r="AC956" t="s">
        <v>98</v>
      </c>
      <c r="AD956" t="s">
        <v>41</v>
      </c>
      <c r="AE956"/>
    </row>
    <row r="957" spans="1:31" ht="15" x14ac:dyDescent="0.25">
      <c r="A957" s="1" t="s">
        <v>4180</v>
      </c>
      <c r="B957" t="s">
        <v>28</v>
      </c>
      <c r="C957" t="s">
        <v>29</v>
      </c>
      <c r="D957" t="s">
        <v>240</v>
      </c>
      <c r="E957" t="s">
        <v>241</v>
      </c>
      <c r="F957" t="s">
        <v>4177</v>
      </c>
      <c r="G957" t="s">
        <v>4178</v>
      </c>
      <c r="H957" t="s">
        <v>9756</v>
      </c>
      <c r="I957" t="s">
        <v>4179</v>
      </c>
      <c r="J957" t="s">
        <v>4180</v>
      </c>
      <c r="K957" t="s">
        <v>32</v>
      </c>
      <c r="L957" t="s">
        <v>32</v>
      </c>
      <c r="M957" t="s">
        <v>43</v>
      </c>
      <c r="N957" t="s">
        <v>44</v>
      </c>
      <c r="O957" t="s">
        <v>4181</v>
      </c>
      <c r="P957" t="s">
        <v>232</v>
      </c>
      <c r="Q957" t="s">
        <v>175</v>
      </c>
      <c r="R957" t="s">
        <v>878</v>
      </c>
      <c r="S957" s="1" t="s">
        <v>12129</v>
      </c>
      <c r="T957" t="s">
        <v>48</v>
      </c>
      <c r="U957" t="s">
        <v>49</v>
      </c>
      <c r="V957" t="s">
        <v>840</v>
      </c>
      <c r="W957" t="s">
        <v>879</v>
      </c>
      <c r="X957" s="145">
        <v>21980</v>
      </c>
      <c r="Y957" t="s">
        <v>880</v>
      </c>
      <c r="Z957" s="145">
        <v>43101</v>
      </c>
      <c r="AA957" s="145">
        <v>43465</v>
      </c>
      <c r="AB957" t="s">
        <v>39</v>
      </c>
      <c r="AC957" t="s">
        <v>40</v>
      </c>
      <c r="AD957" t="s">
        <v>41</v>
      </c>
      <c r="AE957"/>
    </row>
    <row r="958" spans="1:31" ht="15" x14ac:dyDescent="0.25">
      <c r="A958" s="1" t="s">
        <v>4180</v>
      </c>
      <c r="B958" t="s">
        <v>28</v>
      </c>
      <c r="C958" t="s">
        <v>29</v>
      </c>
      <c r="D958" t="s">
        <v>240</v>
      </c>
      <c r="E958" t="s">
        <v>241</v>
      </c>
      <c r="F958" t="s">
        <v>4177</v>
      </c>
      <c r="G958" t="s">
        <v>4178</v>
      </c>
      <c r="H958" t="s">
        <v>9756</v>
      </c>
      <c r="I958" t="s">
        <v>4179</v>
      </c>
      <c r="J958" t="s">
        <v>4180</v>
      </c>
      <c r="K958" t="s">
        <v>32</v>
      </c>
      <c r="L958" t="s">
        <v>32</v>
      </c>
      <c r="M958" t="s">
        <v>43</v>
      </c>
      <c r="N958" t="s">
        <v>63</v>
      </c>
      <c r="O958" t="s">
        <v>4182</v>
      </c>
      <c r="P958" t="s">
        <v>192</v>
      </c>
      <c r="Q958" t="s">
        <v>239</v>
      </c>
      <c r="R958" t="s">
        <v>462</v>
      </c>
      <c r="S958" s="1" t="s">
        <v>12130</v>
      </c>
      <c r="T958" t="s">
        <v>66</v>
      </c>
      <c r="U958" t="s">
        <v>49</v>
      </c>
      <c r="V958" t="s">
        <v>50</v>
      </c>
      <c r="W958" t="s">
        <v>4183</v>
      </c>
      <c r="X958" s="145">
        <v>25608</v>
      </c>
      <c r="Y958" t="s">
        <v>4184</v>
      </c>
      <c r="Z958" s="145">
        <v>43160</v>
      </c>
      <c r="AA958" s="145">
        <v>43465</v>
      </c>
      <c r="AB958" t="s">
        <v>310</v>
      </c>
      <c r="AC958" t="s">
        <v>68</v>
      </c>
      <c r="AD958" t="s">
        <v>41</v>
      </c>
      <c r="AE958"/>
    </row>
    <row r="959" spans="1:31" ht="15" x14ac:dyDescent="0.25">
      <c r="A959" s="1" t="s">
        <v>4185</v>
      </c>
      <c r="B959" t="s">
        <v>28</v>
      </c>
      <c r="C959" t="s">
        <v>29</v>
      </c>
      <c r="D959" t="s">
        <v>240</v>
      </c>
      <c r="E959" t="s">
        <v>241</v>
      </c>
      <c r="F959" t="s">
        <v>4177</v>
      </c>
      <c r="G959" t="s">
        <v>4178</v>
      </c>
      <c r="H959" t="s">
        <v>9756</v>
      </c>
      <c r="I959" t="s">
        <v>4179</v>
      </c>
      <c r="J959" t="s">
        <v>4185</v>
      </c>
      <c r="K959" t="s">
        <v>32</v>
      </c>
      <c r="L959" t="s">
        <v>32</v>
      </c>
      <c r="M959" t="s">
        <v>43</v>
      </c>
      <c r="N959" t="s">
        <v>63</v>
      </c>
      <c r="O959" t="s">
        <v>4186</v>
      </c>
      <c r="P959" t="s">
        <v>130</v>
      </c>
      <c r="Q959" t="s">
        <v>292</v>
      </c>
      <c r="R959" t="s">
        <v>4187</v>
      </c>
      <c r="S959" s="1" t="s">
        <v>12131</v>
      </c>
      <c r="T959" t="s">
        <v>66</v>
      </c>
      <c r="U959" t="s">
        <v>49</v>
      </c>
      <c r="V959" t="s">
        <v>50</v>
      </c>
      <c r="W959" t="s">
        <v>4188</v>
      </c>
      <c r="X959" s="145">
        <v>26490</v>
      </c>
      <c r="Y959" t="s">
        <v>4189</v>
      </c>
      <c r="Z959"/>
      <c r="AA959"/>
      <c r="AB959" t="s">
        <v>39</v>
      </c>
      <c r="AC959" t="s">
        <v>68</v>
      </c>
      <c r="AD959" t="s">
        <v>41</v>
      </c>
      <c r="AE959"/>
    </row>
    <row r="960" spans="1:31" ht="15" x14ac:dyDescent="0.25">
      <c r="A960" s="1" t="s">
        <v>4190</v>
      </c>
      <c r="B960" t="s">
        <v>28</v>
      </c>
      <c r="C960" t="s">
        <v>29</v>
      </c>
      <c r="D960" t="s">
        <v>240</v>
      </c>
      <c r="E960" t="s">
        <v>241</v>
      </c>
      <c r="F960" t="s">
        <v>4177</v>
      </c>
      <c r="G960" t="s">
        <v>4178</v>
      </c>
      <c r="H960" t="s">
        <v>9756</v>
      </c>
      <c r="I960" t="s">
        <v>4179</v>
      </c>
      <c r="J960" t="s">
        <v>4190</v>
      </c>
      <c r="K960" t="s">
        <v>32</v>
      </c>
      <c r="L960" t="s">
        <v>32</v>
      </c>
      <c r="M960" t="s">
        <v>43</v>
      </c>
      <c r="N960" t="s">
        <v>44</v>
      </c>
      <c r="O960" t="s">
        <v>4191</v>
      </c>
      <c r="P960" t="s">
        <v>78</v>
      </c>
      <c r="Q960" t="s">
        <v>2287</v>
      </c>
      <c r="R960" t="s">
        <v>4192</v>
      </c>
      <c r="S960" s="1" t="s">
        <v>12132</v>
      </c>
      <c r="T960" t="s">
        <v>48</v>
      </c>
      <c r="U960" t="s">
        <v>49</v>
      </c>
      <c r="V960" t="s">
        <v>50</v>
      </c>
      <c r="W960" t="s">
        <v>4193</v>
      </c>
      <c r="X960" s="145">
        <v>28548</v>
      </c>
      <c r="Y960" t="s">
        <v>4194</v>
      </c>
      <c r="Z960" s="145">
        <v>42430</v>
      </c>
      <c r="AA960"/>
      <c r="AB960" t="s">
        <v>39</v>
      </c>
      <c r="AC960" t="s">
        <v>40</v>
      </c>
      <c r="AD960" t="s">
        <v>41</v>
      </c>
      <c r="AE960"/>
    </row>
    <row r="961" spans="1:31" ht="15" x14ac:dyDescent="0.25">
      <c r="A961" s="1" t="s">
        <v>4195</v>
      </c>
      <c r="B961" t="s">
        <v>28</v>
      </c>
      <c r="C961" t="s">
        <v>29</v>
      </c>
      <c r="D961" t="s">
        <v>240</v>
      </c>
      <c r="E961" t="s">
        <v>241</v>
      </c>
      <c r="F961" t="s">
        <v>4177</v>
      </c>
      <c r="G961" t="s">
        <v>4178</v>
      </c>
      <c r="H961" t="s">
        <v>9756</v>
      </c>
      <c r="I961" t="s">
        <v>4179</v>
      </c>
      <c r="J961" t="s">
        <v>4195</v>
      </c>
      <c r="K961" t="s">
        <v>32</v>
      </c>
      <c r="L961" t="s">
        <v>32</v>
      </c>
      <c r="M961" t="s">
        <v>43</v>
      </c>
      <c r="N961" t="s">
        <v>44</v>
      </c>
      <c r="O961" t="s">
        <v>54</v>
      </c>
      <c r="P961" t="s">
        <v>294</v>
      </c>
      <c r="Q961" t="s">
        <v>309</v>
      </c>
      <c r="R961" t="s">
        <v>617</v>
      </c>
      <c r="S961" s="1" t="s">
        <v>12133</v>
      </c>
      <c r="T961" t="s">
        <v>48</v>
      </c>
      <c r="U961" t="s">
        <v>49</v>
      </c>
      <c r="V961" t="s">
        <v>50</v>
      </c>
      <c r="W961" t="s">
        <v>4196</v>
      </c>
      <c r="X961" s="145">
        <v>24351</v>
      </c>
      <c r="Y961" t="s">
        <v>4197</v>
      </c>
      <c r="Z961"/>
      <c r="AA961"/>
      <c r="AB961" t="s">
        <v>39</v>
      </c>
      <c r="AC961" t="s">
        <v>40</v>
      </c>
      <c r="AD961" t="s">
        <v>41</v>
      </c>
      <c r="AE961"/>
    </row>
    <row r="962" spans="1:31" ht="15" x14ac:dyDescent="0.25">
      <c r="A962" s="1" t="s">
        <v>4198</v>
      </c>
      <c r="B962" t="s">
        <v>28</v>
      </c>
      <c r="C962" t="s">
        <v>29</v>
      </c>
      <c r="D962" t="s">
        <v>240</v>
      </c>
      <c r="E962" t="s">
        <v>241</v>
      </c>
      <c r="F962" t="s">
        <v>4177</v>
      </c>
      <c r="G962" t="s">
        <v>4178</v>
      </c>
      <c r="H962" t="s">
        <v>9756</v>
      </c>
      <c r="I962" t="s">
        <v>4179</v>
      </c>
      <c r="J962" t="s">
        <v>4198</v>
      </c>
      <c r="K962" t="s">
        <v>32</v>
      </c>
      <c r="L962" t="s">
        <v>32</v>
      </c>
      <c r="M962" t="s">
        <v>43</v>
      </c>
      <c r="N962" t="s">
        <v>44</v>
      </c>
      <c r="O962" t="s">
        <v>4199</v>
      </c>
      <c r="P962" t="s">
        <v>130</v>
      </c>
      <c r="Q962" t="s">
        <v>201</v>
      </c>
      <c r="R962" t="s">
        <v>4200</v>
      </c>
      <c r="S962" s="1" t="s">
        <v>12134</v>
      </c>
      <c r="T962" t="s">
        <v>61</v>
      </c>
      <c r="U962" t="s">
        <v>49</v>
      </c>
      <c r="V962" t="s">
        <v>50</v>
      </c>
      <c r="W962" t="s">
        <v>4201</v>
      </c>
      <c r="X962" s="145">
        <v>26249</v>
      </c>
      <c r="Y962" t="s">
        <v>4202</v>
      </c>
      <c r="Z962"/>
      <c r="AA962"/>
      <c r="AB962" t="s">
        <v>39</v>
      </c>
      <c r="AC962" t="s">
        <v>40</v>
      </c>
      <c r="AD962" t="s">
        <v>41</v>
      </c>
      <c r="AE962"/>
    </row>
    <row r="963" spans="1:31" ht="15" x14ac:dyDescent="0.25">
      <c r="A963" s="1" t="s">
        <v>4203</v>
      </c>
      <c r="B963" t="s">
        <v>28</v>
      </c>
      <c r="C963" t="s">
        <v>29</v>
      </c>
      <c r="D963" t="s">
        <v>240</v>
      </c>
      <c r="E963" t="s">
        <v>241</v>
      </c>
      <c r="F963" t="s">
        <v>4177</v>
      </c>
      <c r="G963" t="s">
        <v>4178</v>
      </c>
      <c r="H963" t="s">
        <v>9756</v>
      </c>
      <c r="I963" t="s">
        <v>4179</v>
      </c>
      <c r="J963" t="s">
        <v>4203</v>
      </c>
      <c r="K963" t="s">
        <v>32</v>
      </c>
      <c r="L963" t="s">
        <v>32</v>
      </c>
      <c r="M963" t="s">
        <v>43</v>
      </c>
      <c r="N963" t="s">
        <v>44</v>
      </c>
      <c r="O963" t="s">
        <v>54</v>
      </c>
      <c r="P963" t="s">
        <v>176</v>
      </c>
      <c r="Q963" t="s">
        <v>387</v>
      </c>
      <c r="R963" t="s">
        <v>4204</v>
      </c>
      <c r="S963" s="1" t="s">
        <v>12135</v>
      </c>
      <c r="T963" t="s">
        <v>61</v>
      </c>
      <c r="U963" t="s">
        <v>49</v>
      </c>
      <c r="V963" t="s">
        <v>50</v>
      </c>
      <c r="W963" t="s">
        <v>4205</v>
      </c>
      <c r="X963" s="145">
        <v>24885</v>
      </c>
      <c r="Y963" t="s">
        <v>4206</v>
      </c>
      <c r="Z963"/>
      <c r="AA963"/>
      <c r="AB963" t="s">
        <v>39</v>
      </c>
      <c r="AC963" t="s">
        <v>40</v>
      </c>
      <c r="AD963" t="s">
        <v>41</v>
      </c>
      <c r="AE963"/>
    </row>
    <row r="964" spans="1:31" ht="15" x14ac:dyDescent="0.25">
      <c r="A964" s="1" t="s">
        <v>4207</v>
      </c>
      <c r="B964" t="s">
        <v>28</v>
      </c>
      <c r="C964" t="s">
        <v>29</v>
      </c>
      <c r="D964" t="s">
        <v>240</v>
      </c>
      <c r="E964" t="s">
        <v>241</v>
      </c>
      <c r="F964" t="s">
        <v>4177</v>
      </c>
      <c r="G964" t="s">
        <v>4178</v>
      </c>
      <c r="H964" t="s">
        <v>9756</v>
      </c>
      <c r="I964" t="s">
        <v>4179</v>
      </c>
      <c r="J964" t="s">
        <v>4207</v>
      </c>
      <c r="K964" t="s">
        <v>32</v>
      </c>
      <c r="L964" t="s">
        <v>32</v>
      </c>
      <c r="M964" t="s">
        <v>43</v>
      </c>
      <c r="N964" t="s">
        <v>44</v>
      </c>
      <c r="O964" t="s">
        <v>4208</v>
      </c>
      <c r="P964" t="s">
        <v>70</v>
      </c>
      <c r="Q964" t="s">
        <v>59</v>
      </c>
      <c r="R964" t="s">
        <v>4209</v>
      </c>
      <c r="S964" s="1" t="s">
        <v>12136</v>
      </c>
      <c r="T964" t="s">
        <v>37</v>
      </c>
      <c r="U964" t="s">
        <v>49</v>
      </c>
      <c r="V964" t="s">
        <v>50</v>
      </c>
      <c r="W964" t="s">
        <v>4210</v>
      </c>
      <c r="X964" s="145">
        <v>24172</v>
      </c>
      <c r="Y964" t="s">
        <v>4211</v>
      </c>
      <c r="Z964"/>
      <c r="AA964"/>
      <c r="AB964" t="s">
        <v>39</v>
      </c>
      <c r="AC964" t="s">
        <v>40</v>
      </c>
      <c r="AD964" t="s">
        <v>41</v>
      </c>
      <c r="AE964"/>
    </row>
    <row r="965" spans="1:31" ht="15" x14ac:dyDescent="0.25">
      <c r="A965" s="1" t="s">
        <v>4212</v>
      </c>
      <c r="B965" t="s">
        <v>28</v>
      </c>
      <c r="C965" t="s">
        <v>29</v>
      </c>
      <c r="D965" t="s">
        <v>240</v>
      </c>
      <c r="E965" t="s">
        <v>241</v>
      </c>
      <c r="F965" t="s">
        <v>4177</v>
      </c>
      <c r="G965" t="s">
        <v>4178</v>
      </c>
      <c r="H965" t="s">
        <v>9756</v>
      </c>
      <c r="I965" t="s">
        <v>4179</v>
      </c>
      <c r="J965" t="s">
        <v>4212</v>
      </c>
      <c r="K965" t="s">
        <v>32</v>
      </c>
      <c r="L965" t="s">
        <v>80</v>
      </c>
      <c r="M965" t="s">
        <v>80</v>
      </c>
      <c r="N965" t="s">
        <v>63</v>
      </c>
      <c r="O965" t="s">
        <v>4213</v>
      </c>
      <c r="P965" t="s">
        <v>36</v>
      </c>
      <c r="Q965" t="s">
        <v>280</v>
      </c>
      <c r="R965" t="s">
        <v>205</v>
      </c>
      <c r="S965" s="1" t="s">
        <v>12137</v>
      </c>
      <c r="T965" t="s">
        <v>42</v>
      </c>
      <c r="U965" t="s">
        <v>49</v>
      </c>
      <c r="V965" t="s">
        <v>50</v>
      </c>
      <c r="W965" t="s">
        <v>4214</v>
      </c>
      <c r="X965" s="145">
        <v>27417</v>
      </c>
      <c r="Y965" t="s">
        <v>4215</v>
      </c>
      <c r="Z965" s="145">
        <v>43160</v>
      </c>
      <c r="AA965" s="145">
        <v>43465</v>
      </c>
      <c r="AB965" t="s">
        <v>39</v>
      </c>
      <c r="AC965" t="s">
        <v>83</v>
      </c>
      <c r="AD965" t="s">
        <v>41</v>
      </c>
      <c r="AE965"/>
    </row>
    <row r="966" spans="1:31" ht="15" x14ac:dyDescent="0.25">
      <c r="A966" s="1" t="s">
        <v>4219</v>
      </c>
      <c r="B966" t="s">
        <v>28</v>
      </c>
      <c r="C966" t="s">
        <v>29</v>
      </c>
      <c r="D966" t="s">
        <v>240</v>
      </c>
      <c r="E966" t="s">
        <v>241</v>
      </c>
      <c r="F966" t="s">
        <v>4216</v>
      </c>
      <c r="G966" t="s">
        <v>4217</v>
      </c>
      <c r="H966" t="s">
        <v>9756</v>
      </c>
      <c r="I966" t="s">
        <v>4218</v>
      </c>
      <c r="J966" t="s">
        <v>4219</v>
      </c>
      <c r="K966" t="s">
        <v>32</v>
      </c>
      <c r="L966" t="s">
        <v>80</v>
      </c>
      <c r="M966" t="s">
        <v>80</v>
      </c>
      <c r="N966" t="s">
        <v>44</v>
      </c>
      <c r="O966" t="s">
        <v>54</v>
      </c>
      <c r="P966" t="s">
        <v>78</v>
      </c>
      <c r="Q966" t="s">
        <v>4220</v>
      </c>
      <c r="R966" t="s">
        <v>452</v>
      </c>
      <c r="S966" s="1" t="s">
        <v>12138</v>
      </c>
      <c r="T966" t="s">
        <v>42</v>
      </c>
      <c r="U966" t="s">
        <v>49</v>
      </c>
      <c r="V966" t="s">
        <v>50</v>
      </c>
      <c r="W966" t="s">
        <v>4221</v>
      </c>
      <c r="X966" s="145">
        <v>19920</v>
      </c>
      <c r="Y966" t="s">
        <v>4222</v>
      </c>
      <c r="Z966"/>
      <c r="AA966"/>
      <c r="AB966" t="s">
        <v>39</v>
      </c>
      <c r="AC966" t="s">
        <v>83</v>
      </c>
      <c r="AD966" t="s">
        <v>41</v>
      </c>
      <c r="AE966"/>
    </row>
    <row r="967" spans="1:31" ht="15" x14ac:dyDescent="0.25">
      <c r="A967" s="1" t="s">
        <v>4226</v>
      </c>
      <c r="B967" t="s">
        <v>28</v>
      </c>
      <c r="C967" t="s">
        <v>29</v>
      </c>
      <c r="D967" t="s">
        <v>30</v>
      </c>
      <c r="E967" t="s">
        <v>31</v>
      </c>
      <c r="F967" t="s">
        <v>4223</v>
      </c>
      <c r="G967" t="s">
        <v>4224</v>
      </c>
      <c r="H967" t="s">
        <v>9756</v>
      </c>
      <c r="I967" t="s">
        <v>4225</v>
      </c>
      <c r="J967" t="s">
        <v>4226</v>
      </c>
      <c r="K967" t="s">
        <v>32</v>
      </c>
      <c r="L967" t="s">
        <v>33</v>
      </c>
      <c r="M967" t="s">
        <v>34</v>
      </c>
      <c r="N967" t="s">
        <v>35</v>
      </c>
      <c r="O967" t="s">
        <v>11103</v>
      </c>
      <c r="P967" t="s">
        <v>197</v>
      </c>
      <c r="Q967" t="s">
        <v>191</v>
      </c>
      <c r="R967" t="s">
        <v>979</v>
      </c>
      <c r="S967" s="1" t="s">
        <v>12139</v>
      </c>
      <c r="T967" t="s">
        <v>61</v>
      </c>
      <c r="U967" t="s">
        <v>38</v>
      </c>
      <c r="V967" t="s">
        <v>11105</v>
      </c>
      <c r="W967" t="s">
        <v>4227</v>
      </c>
      <c r="X967" s="145">
        <v>23330</v>
      </c>
      <c r="Y967" t="s">
        <v>4228</v>
      </c>
      <c r="Z967" s="145">
        <v>43374</v>
      </c>
      <c r="AA967" s="145">
        <v>44834</v>
      </c>
      <c r="AB967" t="s">
        <v>39</v>
      </c>
      <c r="AC967" t="s">
        <v>40</v>
      </c>
      <c r="AD967" t="s">
        <v>41</v>
      </c>
      <c r="AE967"/>
    </row>
    <row r="968" spans="1:31" ht="15" x14ac:dyDescent="0.25">
      <c r="A968" s="1" t="s">
        <v>4229</v>
      </c>
      <c r="B968" t="s">
        <v>28</v>
      </c>
      <c r="C968" t="s">
        <v>29</v>
      </c>
      <c r="D968" t="s">
        <v>30</v>
      </c>
      <c r="E968" t="s">
        <v>31</v>
      </c>
      <c r="F968" t="s">
        <v>4223</v>
      </c>
      <c r="G968" t="s">
        <v>4224</v>
      </c>
      <c r="H968" t="s">
        <v>9756</v>
      </c>
      <c r="I968" t="s">
        <v>4225</v>
      </c>
      <c r="J968" t="s">
        <v>4229</v>
      </c>
      <c r="K968" t="s">
        <v>32</v>
      </c>
      <c r="L968" t="s">
        <v>32</v>
      </c>
      <c r="M968" t="s">
        <v>43</v>
      </c>
      <c r="N968" t="s">
        <v>44</v>
      </c>
      <c r="O968" t="s">
        <v>54</v>
      </c>
      <c r="P968" t="s">
        <v>605</v>
      </c>
      <c r="Q968" t="s">
        <v>261</v>
      </c>
      <c r="R968" t="s">
        <v>4128</v>
      </c>
      <c r="S968" s="1" t="s">
        <v>12140</v>
      </c>
      <c r="T968" t="s">
        <v>53</v>
      </c>
      <c r="U968" t="s">
        <v>49</v>
      </c>
      <c r="V968" t="s">
        <v>50</v>
      </c>
      <c r="W968" t="s">
        <v>4230</v>
      </c>
      <c r="X968" s="145">
        <v>19640</v>
      </c>
      <c r="Y968" t="s">
        <v>4231</v>
      </c>
      <c r="Z968"/>
      <c r="AA968"/>
      <c r="AB968" t="s">
        <v>39</v>
      </c>
      <c r="AC968" t="s">
        <v>40</v>
      </c>
      <c r="AD968" t="s">
        <v>41</v>
      </c>
      <c r="AE968"/>
    </row>
    <row r="969" spans="1:31" ht="15" x14ac:dyDescent="0.25">
      <c r="A969" s="1" t="s">
        <v>4232</v>
      </c>
      <c r="B969" t="s">
        <v>28</v>
      </c>
      <c r="C969" t="s">
        <v>29</v>
      </c>
      <c r="D969" t="s">
        <v>30</v>
      </c>
      <c r="E969" t="s">
        <v>31</v>
      </c>
      <c r="F969" t="s">
        <v>4223</v>
      </c>
      <c r="G969" t="s">
        <v>4224</v>
      </c>
      <c r="H969" t="s">
        <v>9756</v>
      </c>
      <c r="I969" t="s">
        <v>4225</v>
      </c>
      <c r="J969" t="s">
        <v>4232</v>
      </c>
      <c r="K969" t="s">
        <v>32</v>
      </c>
      <c r="L969" t="s">
        <v>32</v>
      </c>
      <c r="M969" t="s">
        <v>43</v>
      </c>
      <c r="N969" t="s">
        <v>44</v>
      </c>
      <c r="O969" t="s">
        <v>4233</v>
      </c>
      <c r="P969" t="s">
        <v>96</v>
      </c>
      <c r="Q969" t="s">
        <v>71</v>
      </c>
      <c r="R969" t="s">
        <v>777</v>
      </c>
      <c r="S969" s="1" t="s">
        <v>12141</v>
      </c>
      <c r="T969" t="s">
        <v>66</v>
      </c>
      <c r="U969" t="s">
        <v>49</v>
      </c>
      <c r="V969" t="s">
        <v>50</v>
      </c>
      <c r="W969" t="s">
        <v>4234</v>
      </c>
      <c r="X969" s="145">
        <v>23777</v>
      </c>
      <c r="Y969" t="s">
        <v>4235</v>
      </c>
      <c r="Z969"/>
      <c r="AA969"/>
      <c r="AB969" t="s">
        <v>39</v>
      </c>
      <c r="AC969" t="s">
        <v>40</v>
      </c>
      <c r="AD969" t="s">
        <v>41</v>
      </c>
      <c r="AE969"/>
    </row>
    <row r="970" spans="1:31" ht="15" x14ac:dyDescent="0.25">
      <c r="A970" s="1" t="s">
        <v>4236</v>
      </c>
      <c r="B970" t="s">
        <v>28</v>
      </c>
      <c r="C970" t="s">
        <v>29</v>
      </c>
      <c r="D970" t="s">
        <v>30</v>
      </c>
      <c r="E970" t="s">
        <v>31</v>
      </c>
      <c r="F970" t="s">
        <v>4223</v>
      </c>
      <c r="G970" t="s">
        <v>4224</v>
      </c>
      <c r="H970" t="s">
        <v>9756</v>
      </c>
      <c r="I970" t="s">
        <v>4225</v>
      </c>
      <c r="J970" t="s">
        <v>4236</v>
      </c>
      <c r="K970" t="s">
        <v>32</v>
      </c>
      <c r="L970" t="s">
        <v>32</v>
      </c>
      <c r="M970" t="s">
        <v>43</v>
      </c>
      <c r="N970" t="s">
        <v>44</v>
      </c>
      <c r="O970" t="s">
        <v>54</v>
      </c>
      <c r="P970" t="s">
        <v>96</v>
      </c>
      <c r="Q970" t="s">
        <v>71</v>
      </c>
      <c r="R970" t="s">
        <v>383</v>
      </c>
      <c r="S970" s="1" t="s">
        <v>12142</v>
      </c>
      <c r="T970" t="s">
        <v>325</v>
      </c>
      <c r="U970" t="s">
        <v>49</v>
      </c>
      <c r="V970" t="s">
        <v>50</v>
      </c>
      <c r="W970" t="s">
        <v>4237</v>
      </c>
      <c r="X970" s="145">
        <v>26941</v>
      </c>
      <c r="Y970" t="s">
        <v>4238</v>
      </c>
      <c r="Z970"/>
      <c r="AA970"/>
      <c r="AB970" t="s">
        <v>39</v>
      </c>
      <c r="AC970" t="s">
        <v>40</v>
      </c>
      <c r="AD970" t="s">
        <v>41</v>
      </c>
      <c r="AE970"/>
    </row>
    <row r="971" spans="1:31" ht="15" x14ac:dyDescent="0.25">
      <c r="A971" s="1" t="s">
        <v>4239</v>
      </c>
      <c r="B971" t="s">
        <v>28</v>
      </c>
      <c r="C971" t="s">
        <v>29</v>
      </c>
      <c r="D971" t="s">
        <v>30</v>
      </c>
      <c r="E971" t="s">
        <v>31</v>
      </c>
      <c r="F971" t="s">
        <v>4223</v>
      </c>
      <c r="G971" t="s">
        <v>4224</v>
      </c>
      <c r="H971" t="s">
        <v>9756</v>
      </c>
      <c r="I971" t="s">
        <v>4225</v>
      </c>
      <c r="J971" t="s">
        <v>4239</v>
      </c>
      <c r="K971" t="s">
        <v>32</v>
      </c>
      <c r="L971" t="s">
        <v>32</v>
      </c>
      <c r="M971" t="s">
        <v>43</v>
      </c>
      <c r="N971" t="s">
        <v>44</v>
      </c>
      <c r="O971" t="s">
        <v>4240</v>
      </c>
      <c r="P971" t="s">
        <v>130</v>
      </c>
      <c r="Q971" t="s">
        <v>198</v>
      </c>
      <c r="R971" t="s">
        <v>1069</v>
      </c>
      <c r="S971" s="1" t="s">
        <v>12143</v>
      </c>
      <c r="T971" t="s">
        <v>66</v>
      </c>
      <c r="U971" t="s">
        <v>49</v>
      </c>
      <c r="V971" t="s">
        <v>50</v>
      </c>
      <c r="W971" t="s">
        <v>4241</v>
      </c>
      <c r="X971" s="145">
        <v>22691</v>
      </c>
      <c r="Y971" t="s">
        <v>4242</v>
      </c>
      <c r="Z971"/>
      <c r="AA971"/>
      <c r="AB971" t="s">
        <v>39</v>
      </c>
      <c r="AC971" t="s">
        <v>40</v>
      </c>
      <c r="AD971" t="s">
        <v>41</v>
      </c>
      <c r="AE971"/>
    </row>
    <row r="972" spans="1:31" ht="15" x14ac:dyDescent="0.25">
      <c r="A972" s="1" t="s">
        <v>4243</v>
      </c>
      <c r="B972" t="s">
        <v>28</v>
      </c>
      <c r="C972" t="s">
        <v>29</v>
      </c>
      <c r="D972" t="s">
        <v>30</v>
      </c>
      <c r="E972" t="s">
        <v>31</v>
      </c>
      <c r="F972" t="s">
        <v>4223</v>
      </c>
      <c r="G972" t="s">
        <v>4224</v>
      </c>
      <c r="H972" t="s">
        <v>9756</v>
      </c>
      <c r="I972" t="s">
        <v>4225</v>
      </c>
      <c r="J972" t="s">
        <v>4243</v>
      </c>
      <c r="K972" t="s">
        <v>32</v>
      </c>
      <c r="L972" t="s">
        <v>32</v>
      </c>
      <c r="M972" t="s">
        <v>43</v>
      </c>
      <c r="N972" t="s">
        <v>44</v>
      </c>
      <c r="O972" t="s">
        <v>54</v>
      </c>
      <c r="P972" t="s">
        <v>363</v>
      </c>
      <c r="Q972" t="s">
        <v>352</v>
      </c>
      <c r="R972" t="s">
        <v>822</v>
      </c>
      <c r="S972" s="1" t="s">
        <v>12144</v>
      </c>
      <c r="T972" t="s">
        <v>61</v>
      </c>
      <c r="U972" t="s">
        <v>49</v>
      </c>
      <c r="V972" t="s">
        <v>50</v>
      </c>
      <c r="W972" t="s">
        <v>4244</v>
      </c>
      <c r="X972" s="145">
        <v>24254</v>
      </c>
      <c r="Y972" t="s">
        <v>4245</v>
      </c>
      <c r="Z972"/>
      <c r="AA972"/>
      <c r="AB972" t="s">
        <v>39</v>
      </c>
      <c r="AC972" t="s">
        <v>40</v>
      </c>
      <c r="AD972" t="s">
        <v>41</v>
      </c>
      <c r="AE972"/>
    </row>
    <row r="973" spans="1:31" ht="15" x14ac:dyDescent="0.25">
      <c r="A973" s="1" t="s">
        <v>4246</v>
      </c>
      <c r="B973" t="s">
        <v>28</v>
      </c>
      <c r="C973" t="s">
        <v>29</v>
      </c>
      <c r="D973" t="s">
        <v>30</v>
      </c>
      <c r="E973" t="s">
        <v>31</v>
      </c>
      <c r="F973" t="s">
        <v>4223</v>
      </c>
      <c r="G973" t="s">
        <v>4224</v>
      </c>
      <c r="H973" t="s">
        <v>9756</v>
      </c>
      <c r="I973" t="s">
        <v>4225</v>
      </c>
      <c r="J973" t="s">
        <v>4246</v>
      </c>
      <c r="K973" t="s">
        <v>32</v>
      </c>
      <c r="L973" t="s">
        <v>32</v>
      </c>
      <c r="M973" t="s">
        <v>43</v>
      </c>
      <c r="N973" t="s">
        <v>44</v>
      </c>
      <c r="O973" t="s">
        <v>54</v>
      </c>
      <c r="P973" t="s">
        <v>130</v>
      </c>
      <c r="Q973" t="s">
        <v>4247</v>
      </c>
      <c r="R973" t="s">
        <v>4248</v>
      </c>
      <c r="S973" s="1" t="s">
        <v>12145</v>
      </c>
      <c r="T973" t="s">
        <v>48</v>
      </c>
      <c r="U973" t="s">
        <v>49</v>
      </c>
      <c r="V973" t="s">
        <v>50</v>
      </c>
      <c r="W973" t="s">
        <v>4249</v>
      </c>
      <c r="X973" s="145">
        <v>23461</v>
      </c>
      <c r="Y973" t="s">
        <v>4250</v>
      </c>
      <c r="Z973"/>
      <c r="AA973"/>
      <c r="AB973" t="s">
        <v>39</v>
      </c>
      <c r="AC973" t="s">
        <v>40</v>
      </c>
      <c r="AD973" t="s">
        <v>41</v>
      </c>
      <c r="AE973"/>
    </row>
    <row r="974" spans="1:31" ht="15" x14ac:dyDescent="0.25">
      <c r="A974" s="1" t="s">
        <v>4251</v>
      </c>
      <c r="B974" t="s">
        <v>28</v>
      </c>
      <c r="C974" t="s">
        <v>29</v>
      </c>
      <c r="D974" t="s">
        <v>30</v>
      </c>
      <c r="E974" t="s">
        <v>31</v>
      </c>
      <c r="F974" t="s">
        <v>4223</v>
      </c>
      <c r="G974" t="s">
        <v>4224</v>
      </c>
      <c r="H974" t="s">
        <v>9756</v>
      </c>
      <c r="I974" t="s">
        <v>4225</v>
      </c>
      <c r="J974" t="s">
        <v>4251</v>
      </c>
      <c r="K974" t="s">
        <v>32</v>
      </c>
      <c r="L974" t="s">
        <v>32</v>
      </c>
      <c r="M974" t="s">
        <v>43</v>
      </c>
      <c r="N974" t="s">
        <v>44</v>
      </c>
      <c r="O974" t="s">
        <v>54</v>
      </c>
      <c r="P974" t="s">
        <v>353</v>
      </c>
      <c r="Q974" t="s">
        <v>3132</v>
      </c>
      <c r="R974" t="s">
        <v>4252</v>
      </c>
      <c r="S974" s="1" t="s">
        <v>12146</v>
      </c>
      <c r="T974" t="s">
        <v>53</v>
      </c>
      <c r="U974" t="s">
        <v>49</v>
      </c>
      <c r="V974" t="s">
        <v>50</v>
      </c>
      <c r="W974" t="s">
        <v>4253</v>
      </c>
      <c r="X974" s="145">
        <v>19913</v>
      </c>
      <c r="Y974" t="s">
        <v>4254</v>
      </c>
      <c r="Z974"/>
      <c r="AA974"/>
      <c r="AB974" t="s">
        <v>39</v>
      </c>
      <c r="AC974" t="s">
        <v>40</v>
      </c>
      <c r="AD974" t="s">
        <v>41</v>
      </c>
      <c r="AE974"/>
    </row>
    <row r="975" spans="1:31" ht="15" x14ac:dyDescent="0.25">
      <c r="A975" s="1" t="s">
        <v>4255</v>
      </c>
      <c r="B975" t="s">
        <v>28</v>
      </c>
      <c r="C975" t="s">
        <v>29</v>
      </c>
      <c r="D975" t="s">
        <v>30</v>
      </c>
      <c r="E975" t="s">
        <v>31</v>
      </c>
      <c r="F975" t="s">
        <v>4223</v>
      </c>
      <c r="G975" t="s">
        <v>4224</v>
      </c>
      <c r="H975" t="s">
        <v>9756</v>
      </c>
      <c r="I975" t="s">
        <v>4225</v>
      </c>
      <c r="J975" t="s">
        <v>4255</v>
      </c>
      <c r="K975" t="s">
        <v>32</v>
      </c>
      <c r="L975" t="s">
        <v>32</v>
      </c>
      <c r="M975" t="s">
        <v>43</v>
      </c>
      <c r="N975" t="s">
        <v>44</v>
      </c>
      <c r="O975" t="s">
        <v>54</v>
      </c>
      <c r="P975" t="s">
        <v>268</v>
      </c>
      <c r="Q975" t="s">
        <v>4256</v>
      </c>
      <c r="R975" t="s">
        <v>4257</v>
      </c>
      <c r="S975" s="1" t="s">
        <v>12147</v>
      </c>
      <c r="T975" t="s">
        <v>61</v>
      </c>
      <c r="U975" t="s">
        <v>49</v>
      </c>
      <c r="V975" t="s">
        <v>50</v>
      </c>
      <c r="W975" t="s">
        <v>4258</v>
      </c>
      <c r="X975" s="145">
        <v>25716</v>
      </c>
      <c r="Y975" t="s">
        <v>4259</v>
      </c>
      <c r="Z975"/>
      <c r="AA975"/>
      <c r="AB975" t="s">
        <v>39</v>
      </c>
      <c r="AC975" t="s">
        <v>40</v>
      </c>
      <c r="AD975" t="s">
        <v>41</v>
      </c>
      <c r="AE975"/>
    </row>
    <row r="976" spans="1:31" ht="15" x14ac:dyDescent="0.25">
      <c r="A976" s="1" t="s">
        <v>4260</v>
      </c>
      <c r="B976" t="s">
        <v>28</v>
      </c>
      <c r="C976" t="s">
        <v>29</v>
      </c>
      <c r="D976" t="s">
        <v>30</v>
      </c>
      <c r="E976" t="s">
        <v>31</v>
      </c>
      <c r="F976" t="s">
        <v>4223</v>
      </c>
      <c r="G976" t="s">
        <v>4224</v>
      </c>
      <c r="H976" t="s">
        <v>9756</v>
      </c>
      <c r="I976" t="s">
        <v>4225</v>
      </c>
      <c r="J976" t="s">
        <v>4260</v>
      </c>
      <c r="K976" t="s">
        <v>32</v>
      </c>
      <c r="L976" t="s">
        <v>32</v>
      </c>
      <c r="M976" t="s">
        <v>43</v>
      </c>
      <c r="N976" t="s">
        <v>44</v>
      </c>
      <c r="O976" t="s">
        <v>54</v>
      </c>
      <c r="P976" t="s">
        <v>110</v>
      </c>
      <c r="Q976" t="s">
        <v>854</v>
      </c>
      <c r="R976" t="s">
        <v>4261</v>
      </c>
      <c r="S976" s="1" t="s">
        <v>12148</v>
      </c>
      <c r="T976" t="s">
        <v>48</v>
      </c>
      <c r="U976" t="s">
        <v>49</v>
      </c>
      <c r="V976" t="s">
        <v>50</v>
      </c>
      <c r="W976" t="s">
        <v>4262</v>
      </c>
      <c r="X976" s="145">
        <v>21499</v>
      </c>
      <c r="Y976" t="s">
        <v>4263</v>
      </c>
      <c r="Z976"/>
      <c r="AA976"/>
      <c r="AB976" t="s">
        <v>39</v>
      </c>
      <c r="AC976" t="s">
        <v>40</v>
      </c>
      <c r="AD976" t="s">
        <v>41</v>
      </c>
      <c r="AE976"/>
    </row>
    <row r="977" spans="1:31" ht="15" x14ac:dyDescent="0.25">
      <c r="A977" s="1" t="s">
        <v>4264</v>
      </c>
      <c r="B977" t="s">
        <v>28</v>
      </c>
      <c r="C977" t="s">
        <v>29</v>
      </c>
      <c r="D977" t="s">
        <v>30</v>
      </c>
      <c r="E977" t="s">
        <v>31</v>
      </c>
      <c r="F977" t="s">
        <v>4223</v>
      </c>
      <c r="G977" t="s">
        <v>4224</v>
      </c>
      <c r="H977" t="s">
        <v>9756</v>
      </c>
      <c r="I977" t="s">
        <v>4225</v>
      </c>
      <c r="J977" t="s">
        <v>4264</v>
      </c>
      <c r="K977" t="s">
        <v>32</v>
      </c>
      <c r="L977" t="s">
        <v>32</v>
      </c>
      <c r="M977" t="s">
        <v>43</v>
      </c>
      <c r="N977" t="s">
        <v>63</v>
      </c>
      <c r="O977" t="s">
        <v>4265</v>
      </c>
      <c r="P977" t="s">
        <v>4266</v>
      </c>
      <c r="Q977" t="s">
        <v>1059</v>
      </c>
      <c r="R977" t="s">
        <v>4267</v>
      </c>
      <c r="S977" s="1" t="s">
        <v>12149</v>
      </c>
      <c r="T977" t="s">
        <v>66</v>
      </c>
      <c r="U977" t="s">
        <v>49</v>
      </c>
      <c r="V977" t="s">
        <v>166</v>
      </c>
      <c r="W977" t="s">
        <v>4268</v>
      </c>
      <c r="X977" s="145">
        <v>31818</v>
      </c>
      <c r="Y977" t="s">
        <v>4269</v>
      </c>
      <c r="Z977" s="145">
        <v>43160</v>
      </c>
      <c r="AA977" s="145">
        <v>43465</v>
      </c>
      <c r="AB977" t="s">
        <v>39</v>
      </c>
      <c r="AC977" t="s">
        <v>68</v>
      </c>
      <c r="AD977" t="s">
        <v>41</v>
      </c>
      <c r="AE977"/>
    </row>
    <row r="978" spans="1:31" ht="15" x14ac:dyDescent="0.25">
      <c r="A978" s="1" t="s">
        <v>4270</v>
      </c>
      <c r="B978" t="s">
        <v>28</v>
      </c>
      <c r="C978" t="s">
        <v>29</v>
      </c>
      <c r="D978" t="s">
        <v>30</v>
      </c>
      <c r="E978" t="s">
        <v>31</v>
      </c>
      <c r="F978" t="s">
        <v>4223</v>
      </c>
      <c r="G978" t="s">
        <v>4224</v>
      </c>
      <c r="H978" t="s">
        <v>9756</v>
      </c>
      <c r="I978" t="s">
        <v>4225</v>
      </c>
      <c r="J978" t="s">
        <v>4270</v>
      </c>
      <c r="K978" t="s">
        <v>32</v>
      </c>
      <c r="L978" t="s">
        <v>32</v>
      </c>
      <c r="M978" t="s">
        <v>43</v>
      </c>
      <c r="N978" t="s">
        <v>44</v>
      </c>
      <c r="O978" t="s">
        <v>4271</v>
      </c>
      <c r="P978" t="s">
        <v>533</v>
      </c>
      <c r="Q978" t="s">
        <v>389</v>
      </c>
      <c r="R978" t="s">
        <v>221</v>
      </c>
      <c r="S978" s="1" t="s">
        <v>12150</v>
      </c>
      <c r="T978" t="s">
        <v>53</v>
      </c>
      <c r="U978" t="s">
        <v>49</v>
      </c>
      <c r="V978" t="s">
        <v>50</v>
      </c>
      <c r="W978" t="s">
        <v>4272</v>
      </c>
      <c r="X978" s="145">
        <v>27527</v>
      </c>
      <c r="Y978" t="s">
        <v>4273</v>
      </c>
      <c r="Z978"/>
      <c r="AA978"/>
      <c r="AB978" t="s">
        <v>39</v>
      </c>
      <c r="AC978" t="s">
        <v>40</v>
      </c>
      <c r="AD978" t="s">
        <v>41</v>
      </c>
      <c r="AE978"/>
    </row>
    <row r="979" spans="1:31" ht="15" x14ac:dyDescent="0.25">
      <c r="A979" s="1" t="s">
        <v>4274</v>
      </c>
      <c r="B979" t="s">
        <v>28</v>
      </c>
      <c r="C979" t="s">
        <v>29</v>
      </c>
      <c r="D979" t="s">
        <v>30</v>
      </c>
      <c r="E979" t="s">
        <v>31</v>
      </c>
      <c r="F979" t="s">
        <v>4223</v>
      </c>
      <c r="G979" t="s">
        <v>4224</v>
      </c>
      <c r="H979" t="s">
        <v>9756</v>
      </c>
      <c r="I979" t="s">
        <v>4225</v>
      </c>
      <c r="J979" t="s">
        <v>4274</v>
      </c>
      <c r="K979" t="s">
        <v>32</v>
      </c>
      <c r="L979" t="s">
        <v>32</v>
      </c>
      <c r="M979" t="s">
        <v>43</v>
      </c>
      <c r="N979" t="s">
        <v>44</v>
      </c>
      <c r="O979" t="s">
        <v>54</v>
      </c>
      <c r="P979" t="s">
        <v>486</v>
      </c>
      <c r="Q979" t="s">
        <v>237</v>
      </c>
      <c r="R979" t="s">
        <v>727</v>
      </c>
      <c r="S979" s="1" t="s">
        <v>12151</v>
      </c>
      <c r="T979" t="s">
        <v>53</v>
      </c>
      <c r="U979" t="s">
        <v>49</v>
      </c>
      <c r="V979" t="s">
        <v>50</v>
      </c>
      <c r="W979" t="s">
        <v>4275</v>
      </c>
      <c r="X979" s="145">
        <v>22904</v>
      </c>
      <c r="Y979" t="s">
        <v>4276</v>
      </c>
      <c r="Z979"/>
      <c r="AA979"/>
      <c r="AB979" t="s">
        <v>39</v>
      </c>
      <c r="AC979" t="s">
        <v>40</v>
      </c>
      <c r="AD979" t="s">
        <v>41</v>
      </c>
      <c r="AE979"/>
    </row>
    <row r="980" spans="1:31" ht="15" x14ac:dyDescent="0.25">
      <c r="A980" s="1" t="s">
        <v>4277</v>
      </c>
      <c r="B980" t="s">
        <v>28</v>
      </c>
      <c r="C980" t="s">
        <v>29</v>
      </c>
      <c r="D980" t="s">
        <v>30</v>
      </c>
      <c r="E980" t="s">
        <v>31</v>
      </c>
      <c r="F980" t="s">
        <v>4223</v>
      </c>
      <c r="G980" t="s">
        <v>4224</v>
      </c>
      <c r="H980" t="s">
        <v>9756</v>
      </c>
      <c r="I980" t="s">
        <v>4225</v>
      </c>
      <c r="J980" t="s">
        <v>4277</v>
      </c>
      <c r="K980" t="s">
        <v>32</v>
      </c>
      <c r="L980" t="s">
        <v>32</v>
      </c>
      <c r="M980" t="s">
        <v>43</v>
      </c>
      <c r="N980" t="s">
        <v>63</v>
      </c>
      <c r="O980" t="s">
        <v>4278</v>
      </c>
      <c r="P980" t="s">
        <v>386</v>
      </c>
      <c r="Q980" t="s">
        <v>79</v>
      </c>
      <c r="R980" t="s">
        <v>10090</v>
      </c>
      <c r="S980" s="1" t="s">
        <v>12152</v>
      </c>
      <c r="T980" t="s">
        <v>66</v>
      </c>
      <c r="U980" t="s">
        <v>49</v>
      </c>
      <c r="V980" t="s">
        <v>50</v>
      </c>
      <c r="W980" t="s">
        <v>10091</v>
      </c>
      <c r="X980" s="145">
        <v>26289</v>
      </c>
      <c r="Y980" t="s">
        <v>10092</v>
      </c>
      <c r="Z980" s="145">
        <v>43160</v>
      </c>
      <c r="AA980" s="145">
        <v>43465</v>
      </c>
      <c r="AB980" t="s">
        <v>39</v>
      </c>
      <c r="AC980" t="s">
        <v>68</v>
      </c>
      <c r="AD980" t="s">
        <v>41</v>
      </c>
      <c r="AE980"/>
    </row>
    <row r="981" spans="1:31" ht="15" x14ac:dyDescent="0.25">
      <c r="A981" s="1" t="s">
        <v>4282</v>
      </c>
      <c r="B981" t="s">
        <v>28</v>
      </c>
      <c r="C981" t="s">
        <v>29</v>
      </c>
      <c r="D981" t="s">
        <v>30</v>
      </c>
      <c r="E981" t="s">
        <v>31</v>
      </c>
      <c r="F981" t="s">
        <v>4223</v>
      </c>
      <c r="G981" t="s">
        <v>4224</v>
      </c>
      <c r="H981" t="s">
        <v>9756</v>
      </c>
      <c r="I981" t="s">
        <v>4225</v>
      </c>
      <c r="J981" t="s">
        <v>4282</v>
      </c>
      <c r="K981" t="s">
        <v>32</v>
      </c>
      <c r="L981" t="s">
        <v>32</v>
      </c>
      <c r="M981" t="s">
        <v>43</v>
      </c>
      <c r="N981" t="s">
        <v>44</v>
      </c>
      <c r="O981" t="s">
        <v>4283</v>
      </c>
      <c r="P981" t="s">
        <v>78</v>
      </c>
      <c r="Q981" t="s">
        <v>1087</v>
      </c>
      <c r="R981" t="s">
        <v>4284</v>
      </c>
      <c r="S981" s="1" t="s">
        <v>12153</v>
      </c>
      <c r="T981" t="s">
        <v>61</v>
      </c>
      <c r="U981" t="s">
        <v>49</v>
      </c>
      <c r="V981" t="s">
        <v>50</v>
      </c>
      <c r="W981" t="s">
        <v>4285</v>
      </c>
      <c r="X981" s="145">
        <v>24567</v>
      </c>
      <c r="Y981" t="s">
        <v>4286</v>
      </c>
      <c r="Z981"/>
      <c r="AA981"/>
      <c r="AB981" t="s">
        <v>39</v>
      </c>
      <c r="AC981" t="s">
        <v>40</v>
      </c>
      <c r="AD981" t="s">
        <v>41</v>
      </c>
      <c r="AE981"/>
    </row>
    <row r="982" spans="1:31" ht="15" x14ac:dyDescent="0.25">
      <c r="A982" s="1" t="s">
        <v>4287</v>
      </c>
      <c r="B982" t="s">
        <v>28</v>
      </c>
      <c r="C982" t="s">
        <v>29</v>
      </c>
      <c r="D982" t="s">
        <v>30</v>
      </c>
      <c r="E982" t="s">
        <v>31</v>
      </c>
      <c r="F982" t="s">
        <v>4223</v>
      </c>
      <c r="G982" t="s">
        <v>4224</v>
      </c>
      <c r="H982" t="s">
        <v>9756</v>
      </c>
      <c r="I982" t="s">
        <v>4225</v>
      </c>
      <c r="J982" t="s">
        <v>4287</v>
      </c>
      <c r="K982" t="s">
        <v>32</v>
      </c>
      <c r="L982" t="s">
        <v>32</v>
      </c>
      <c r="M982" t="s">
        <v>43</v>
      </c>
      <c r="N982" t="s">
        <v>44</v>
      </c>
      <c r="O982" t="s">
        <v>54</v>
      </c>
      <c r="P982" t="s">
        <v>156</v>
      </c>
      <c r="Q982" t="s">
        <v>552</v>
      </c>
      <c r="R982" t="s">
        <v>772</v>
      </c>
      <c r="S982" s="1" t="s">
        <v>12154</v>
      </c>
      <c r="T982" t="s">
        <v>53</v>
      </c>
      <c r="U982" t="s">
        <v>49</v>
      </c>
      <c r="V982" t="s">
        <v>50</v>
      </c>
      <c r="W982" t="s">
        <v>4288</v>
      </c>
      <c r="X982" s="145">
        <v>24370</v>
      </c>
      <c r="Y982" t="s">
        <v>4289</v>
      </c>
      <c r="Z982"/>
      <c r="AA982"/>
      <c r="AB982" t="s">
        <v>39</v>
      </c>
      <c r="AC982" t="s">
        <v>40</v>
      </c>
      <c r="AD982" t="s">
        <v>41</v>
      </c>
      <c r="AE982"/>
    </row>
    <row r="983" spans="1:31" ht="15" x14ac:dyDescent="0.25">
      <c r="A983" s="1" t="s">
        <v>4290</v>
      </c>
      <c r="B983" t="s">
        <v>28</v>
      </c>
      <c r="C983" t="s">
        <v>29</v>
      </c>
      <c r="D983" t="s">
        <v>30</v>
      </c>
      <c r="E983" t="s">
        <v>31</v>
      </c>
      <c r="F983" t="s">
        <v>4223</v>
      </c>
      <c r="G983" t="s">
        <v>4224</v>
      </c>
      <c r="H983" t="s">
        <v>9756</v>
      </c>
      <c r="I983" t="s">
        <v>4225</v>
      </c>
      <c r="J983" t="s">
        <v>4290</v>
      </c>
      <c r="K983" t="s">
        <v>32</v>
      </c>
      <c r="L983" t="s">
        <v>32</v>
      </c>
      <c r="M983" t="s">
        <v>43</v>
      </c>
      <c r="N983" t="s">
        <v>44</v>
      </c>
      <c r="O983" t="s">
        <v>54</v>
      </c>
      <c r="P983" t="s">
        <v>36</v>
      </c>
      <c r="Q983" t="s">
        <v>77</v>
      </c>
      <c r="R983" t="s">
        <v>378</v>
      </c>
      <c r="S983" s="1" t="s">
        <v>12155</v>
      </c>
      <c r="T983" t="s">
        <v>48</v>
      </c>
      <c r="U983" t="s">
        <v>49</v>
      </c>
      <c r="V983" t="s">
        <v>50</v>
      </c>
      <c r="W983" t="s">
        <v>4291</v>
      </c>
      <c r="X983" s="145">
        <v>23014</v>
      </c>
      <c r="Y983" t="s">
        <v>4292</v>
      </c>
      <c r="Z983"/>
      <c r="AA983"/>
      <c r="AB983" t="s">
        <v>39</v>
      </c>
      <c r="AC983" t="s">
        <v>40</v>
      </c>
      <c r="AD983" t="s">
        <v>41</v>
      </c>
      <c r="AE983"/>
    </row>
    <row r="984" spans="1:31" ht="15" x14ac:dyDescent="0.25">
      <c r="A984" s="1" t="s">
        <v>4293</v>
      </c>
      <c r="B984" t="s">
        <v>28</v>
      </c>
      <c r="C984" t="s">
        <v>29</v>
      </c>
      <c r="D984" t="s">
        <v>30</v>
      </c>
      <c r="E984" t="s">
        <v>31</v>
      </c>
      <c r="F984" t="s">
        <v>4223</v>
      </c>
      <c r="G984" t="s">
        <v>4224</v>
      </c>
      <c r="H984" t="s">
        <v>9756</v>
      </c>
      <c r="I984" t="s">
        <v>4225</v>
      </c>
      <c r="J984" t="s">
        <v>4293</v>
      </c>
      <c r="K984" t="s">
        <v>32</v>
      </c>
      <c r="L984" t="s">
        <v>32</v>
      </c>
      <c r="M984" t="s">
        <v>43</v>
      </c>
      <c r="N984" t="s">
        <v>63</v>
      </c>
      <c r="O984" t="s">
        <v>4294</v>
      </c>
      <c r="P984" t="s">
        <v>542</v>
      </c>
      <c r="Q984" t="s">
        <v>110</v>
      </c>
      <c r="R984" t="s">
        <v>9057</v>
      </c>
      <c r="S984" s="1" t="s">
        <v>12156</v>
      </c>
      <c r="T984" t="s">
        <v>66</v>
      </c>
      <c r="U984" t="s">
        <v>49</v>
      </c>
      <c r="V984" t="s">
        <v>108</v>
      </c>
      <c r="W984" t="s">
        <v>9058</v>
      </c>
      <c r="X984" s="145">
        <v>32797</v>
      </c>
      <c r="Y984" t="s">
        <v>9059</v>
      </c>
      <c r="Z984" s="145">
        <v>43160</v>
      </c>
      <c r="AA984" s="145">
        <v>43465</v>
      </c>
      <c r="AB984" t="s">
        <v>39</v>
      </c>
      <c r="AC984" t="s">
        <v>68</v>
      </c>
      <c r="AD984" t="s">
        <v>41</v>
      </c>
      <c r="AE984"/>
    </row>
    <row r="985" spans="1:31" ht="15" x14ac:dyDescent="0.25">
      <c r="A985" s="1" t="s">
        <v>4298</v>
      </c>
      <c r="B985" t="s">
        <v>28</v>
      </c>
      <c r="C985" t="s">
        <v>29</v>
      </c>
      <c r="D985" t="s">
        <v>30</v>
      </c>
      <c r="E985" t="s">
        <v>31</v>
      </c>
      <c r="F985" t="s">
        <v>4223</v>
      </c>
      <c r="G985" t="s">
        <v>4224</v>
      </c>
      <c r="H985" t="s">
        <v>9756</v>
      </c>
      <c r="I985" t="s">
        <v>4225</v>
      </c>
      <c r="J985" t="s">
        <v>4298</v>
      </c>
      <c r="K985" t="s">
        <v>32</v>
      </c>
      <c r="L985" t="s">
        <v>32</v>
      </c>
      <c r="M985" t="s">
        <v>43</v>
      </c>
      <c r="N985" t="s">
        <v>44</v>
      </c>
      <c r="O985" t="s">
        <v>54</v>
      </c>
      <c r="P985" t="s">
        <v>59</v>
      </c>
      <c r="Q985" t="s">
        <v>551</v>
      </c>
      <c r="R985" t="s">
        <v>4299</v>
      </c>
      <c r="S985" s="1" t="s">
        <v>12157</v>
      </c>
      <c r="T985" t="s">
        <v>53</v>
      </c>
      <c r="U985" t="s">
        <v>49</v>
      </c>
      <c r="V985" t="s">
        <v>50</v>
      </c>
      <c r="W985" t="s">
        <v>4300</v>
      </c>
      <c r="X985" s="145">
        <v>23496</v>
      </c>
      <c r="Y985" t="s">
        <v>4301</v>
      </c>
      <c r="Z985"/>
      <c r="AA985"/>
      <c r="AB985" t="s">
        <v>39</v>
      </c>
      <c r="AC985" t="s">
        <v>40</v>
      </c>
      <c r="AD985" t="s">
        <v>41</v>
      </c>
      <c r="AE985"/>
    </row>
    <row r="986" spans="1:31" ht="15" x14ac:dyDescent="0.25">
      <c r="A986" s="1" t="s">
        <v>4302</v>
      </c>
      <c r="B986" t="s">
        <v>28</v>
      </c>
      <c r="C986" t="s">
        <v>29</v>
      </c>
      <c r="D986" t="s">
        <v>30</v>
      </c>
      <c r="E986" t="s">
        <v>31</v>
      </c>
      <c r="F986" t="s">
        <v>4223</v>
      </c>
      <c r="G986" t="s">
        <v>4224</v>
      </c>
      <c r="H986" t="s">
        <v>9756</v>
      </c>
      <c r="I986" t="s">
        <v>4225</v>
      </c>
      <c r="J986" t="s">
        <v>4302</v>
      </c>
      <c r="K986" t="s">
        <v>32</v>
      </c>
      <c r="L986" t="s">
        <v>32</v>
      </c>
      <c r="M986" t="s">
        <v>43</v>
      </c>
      <c r="N986" t="s">
        <v>44</v>
      </c>
      <c r="O986" t="s">
        <v>4303</v>
      </c>
      <c r="P986" t="s">
        <v>918</v>
      </c>
      <c r="Q986" t="s">
        <v>4304</v>
      </c>
      <c r="R986" t="s">
        <v>4305</v>
      </c>
      <c r="S986" s="1" t="s">
        <v>12158</v>
      </c>
      <c r="T986" t="s">
        <v>48</v>
      </c>
      <c r="U986" t="s">
        <v>49</v>
      </c>
      <c r="V986" t="s">
        <v>50</v>
      </c>
      <c r="W986" t="s">
        <v>4306</v>
      </c>
      <c r="X986" s="145">
        <v>23649</v>
      </c>
      <c r="Y986" t="s">
        <v>4307</v>
      </c>
      <c r="Z986" s="145">
        <v>42522</v>
      </c>
      <c r="AA986"/>
      <c r="AB986" t="s">
        <v>39</v>
      </c>
      <c r="AC986" t="s">
        <v>40</v>
      </c>
      <c r="AD986" t="s">
        <v>41</v>
      </c>
      <c r="AE986"/>
    </row>
    <row r="987" spans="1:31" ht="15" x14ac:dyDescent="0.25">
      <c r="A987" s="1" t="s">
        <v>4308</v>
      </c>
      <c r="B987" t="s">
        <v>28</v>
      </c>
      <c r="C987" t="s">
        <v>29</v>
      </c>
      <c r="D987" t="s">
        <v>30</v>
      </c>
      <c r="E987" t="s">
        <v>31</v>
      </c>
      <c r="F987" t="s">
        <v>4223</v>
      </c>
      <c r="G987" t="s">
        <v>4224</v>
      </c>
      <c r="H987" t="s">
        <v>9756</v>
      </c>
      <c r="I987" t="s">
        <v>4225</v>
      </c>
      <c r="J987" t="s">
        <v>4308</v>
      </c>
      <c r="K987" t="s">
        <v>32</v>
      </c>
      <c r="L987" t="s">
        <v>80</v>
      </c>
      <c r="M987" t="s">
        <v>80</v>
      </c>
      <c r="N987" t="s">
        <v>44</v>
      </c>
      <c r="O987" t="s">
        <v>54</v>
      </c>
      <c r="P987" t="s">
        <v>101</v>
      </c>
      <c r="Q987" t="s">
        <v>139</v>
      </c>
      <c r="R987" t="s">
        <v>4309</v>
      </c>
      <c r="S987" s="1" t="s">
        <v>12159</v>
      </c>
      <c r="T987" t="s">
        <v>42</v>
      </c>
      <c r="U987" t="s">
        <v>49</v>
      </c>
      <c r="V987" t="s">
        <v>50</v>
      </c>
      <c r="W987" t="s">
        <v>4310</v>
      </c>
      <c r="X987" s="145">
        <v>24330</v>
      </c>
      <c r="Y987" t="s">
        <v>4311</v>
      </c>
      <c r="Z987"/>
      <c r="AA987"/>
      <c r="AB987" t="s">
        <v>39</v>
      </c>
      <c r="AC987" t="s">
        <v>83</v>
      </c>
      <c r="AD987" t="s">
        <v>41</v>
      </c>
      <c r="AE987"/>
    </row>
    <row r="988" spans="1:31" ht="15" x14ac:dyDescent="0.25">
      <c r="A988" s="1" t="s">
        <v>4312</v>
      </c>
      <c r="B988" t="s">
        <v>28</v>
      </c>
      <c r="C988" t="s">
        <v>29</v>
      </c>
      <c r="D988" t="s">
        <v>30</v>
      </c>
      <c r="E988" t="s">
        <v>31</v>
      </c>
      <c r="F988" t="s">
        <v>4223</v>
      </c>
      <c r="G988" t="s">
        <v>4224</v>
      </c>
      <c r="H988" t="s">
        <v>9756</v>
      </c>
      <c r="I988" t="s">
        <v>4225</v>
      </c>
      <c r="J988" t="s">
        <v>4312</v>
      </c>
      <c r="K988" t="s">
        <v>32</v>
      </c>
      <c r="L988" t="s">
        <v>80</v>
      </c>
      <c r="M988" t="s">
        <v>80</v>
      </c>
      <c r="N988" t="s">
        <v>44</v>
      </c>
      <c r="O988" t="s">
        <v>4313</v>
      </c>
      <c r="P988" t="s">
        <v>137</v>
      </c>
      <c r="Q988" t="s">
        <v>110</v>
      </c>
      <c r="R988" t="s">
        <v>1069</v>
      </c>
      <c r="S988" s="1" t="s">
        <v>12160</v>
      </c>
      <c r="T988" t="s">
        <v>42</v>
      </c>
      <c r="U988" t="s">
        <v>49</v>
      </c>
      <c r="V988" t="s">
        <v>50</v>
      </c>
      <c r="W988" t="s">
        <v>4314</v>
      </c>
      <c r="X988" s="145">
        <v>23568</v>
      </c>
      <c r="Y988" t="s">
        <v>4315</v>
      </c>
      <c r="Z988"/>
      <c r="AA988"/>
      <c r="AB988" t="s">
        <v>39</v>
      </c>
      <c r="AC988" t="s">
        <v>83</v>
      </c>
      <c r="AD988" t="s">
        <v>41</v>
      </c>
      <c r="AE988"/>
    </row>
    <row r="989" spans="1:31" ht="15" x14ac:dyDescent="0.25">
      <c r="A989" s="1" t="s">
        <v>4316</v>
      </c>
      <c r="B989" t="s">
        <v>28</v>
      </c>
      <c r="C989" t="s">
        <v>29</v>
      </c>
      <c r="D989" t="s">
        <v>30</v>
      </c>
      <c r="E989" t="s">
        <v>31</v>
      </c>
      <c r="F989" t="s">
        <v>4223</v>
      </c>
      <c r="G989" t="s">
        <v>4224</v>
      </c>
      <c r="H989" t="s">
        <v>9756</v>
      </c>
      <c r="I989" t="s">
        <v>4225</v>
      </c>
      <c r="J989" t="s">
        <v>4316</v>
      </c>
      <c r="K989" t="s">
        <v>93</v>
      </c>
      <c r="L989" t="s">
        <v>745</v>
      </c>
      <c r="M989" t="s">
        <v>793</v>
      </c>
      <c r="N989" t="s">
        <v>63</v>
      </c>
      <c r="O989" t="s">
        <v>10093</v>
      </c>
      <c r="P989" t="s">
        <v>4881</v>
      </c>
      <c r="Q989" t="s">
        <v>262</v>
      </c>
      <c r="R989" t="s">
        <v>942</v>
      </c>
      <c r="S989" s="1" t="s">
        <v>12161</v>
      </c>
      <c r="T989" t="s">
        <v>196</v>
      </c>
      <c r="U989" t="s">
        <v>38</v>
      </c>
      <c r="V989" t="s">
        <v>50</v>
      </c>
      <c r="W989" t="s">
        <v>4882</v>
      </c>
      <c r="X989" s="145">
        <v>29575</v>
      </c>
      <c r="Y989" t="s">
        <v>4883</v>
      </c>
      <c r="Z989" s="145">
        <v>43222</v>
      </c>
      <c r="AA989" s="145">
        <v>43465</v>
      </c>
      <c r="AB989" t="s">
        <v>39</v>
      </c>
      <c r="AC989" t="s">
        <v>98</v>
      </c>
      <c r="AD989" t="s">
        <v>41</v>
      </c>
      <c r="AE989"/>
    </row>
    <row r="990" spans="1:31" ht="15" x14ac:dyDescent="0.25">
      <c r="A990" s="1" t="s">
        <v>4317</v>
      </c>
      <c r="B990" t="s">
        <v>28</v>
      </c>
      <c r="C990" t="s">
        <v>29</v>
      </c>
      <c r="D990" t="s">
        <v>30</v>
      </c>
      <c r="E990" t="s">
        <v>31</v>
      </c>
      <c r="F990" t="s">
        <v>4223</v>
      </c>
      <c r="G990" t="s">
        <v>4224</v>
      </c>
      <c r="H990" t="s">
        <v>9756</v>
      </c>
      <c r="I990" t="s">
        <v>4225</v>
      </c>
      <c r="J990" t="s">
        <v>4317</v>
      </c>
      <c r="K990" t="s">
        <v>93</v>
      </c>
      <c r="L990" t="s">
        <v>745</v>
      </c>
      <c r="M990" t="s">
        <v>1715</v>
      </c>
      <c r="N990" t="s">
        <v>44</v>
      </c>
      <c r="O990" t="s">
        <v>54</v>
      </c>
      <c r="P990" t="s">
        <v>110</v>
      </c>
      <c r="Q990" t="s">
        <v>79</v>
      </c>
      <c r="R990" t="s">
        <v>4318</v>
      </c>
      <c r="S990" s="1" t="s">
        <v>12162</v>
      </c>
      <c r="T990" t="s">
        <v>747</v>
      </c>
      <c r="U990" t="s">
        <v>38</v>
      </c>
      <c r="V990" t="s">
        <v>50</v>
      </c>
      <c r="W990" t="s">
        <v>4319</v>
      </c>
      <c r="X990" s="145">
        <v>21624</v>
      </c>
      <c r="Y990" t="s">
        <v>4320</v>
      </c>
      <c r="Z990"/>
      <c r="AA990"/>
      <c r="AB990" t="s">
        <v>39</v>
      </c>
      <c r="AC990" t="s">
        <v>98</v>
      </c>
      <c r="AD990" t="s">
        <v>41</v>
      </c>
      <c r="AE990"/>
    </row>
    <row r="991" spans="1:31" ht="15" x14ac:dyDescent="0.25">
      <c r="A991" s="1" t="s">
        <v>4321</v>
      </c>
      <c r="B991" t="s">
        <v>28</v>
      </c>
      <c r="C991" t="s">
        <v>29</v>
      </c>
      <c r="D991" t="s">
        <v>30</v>
      </c>
      <c r="E991" t="s">
        <v>31</v>
      </c>
      <c r="F991" t="s">
        <v>4223</v>
      </c>
      <c r="G991" t="s">
        <v>4224</v>
      </c>
      <c r="H991" t="s">
        <v>9756</v>
      </c>
      <c r="I991" t="s">
        <v>4225</v>
      </c>
      <c r="J991" t="s">
        <v>4321</v>
      </c>
      <c r="K991" t="s">
        <v>93</v>
      </c>
      <c r="L991" t="s">
        <v>745</v>
      </c>
      <c r="M991" t="s">
        <v>793</v>
      </c>
      <c r="N991" t="s">
        <v>44</v>
      </c>
      <c r="O991" t="s">
        <v>54</v>
      </c>
      <c r="P991" t="s">
        <v>78</v>
      </c>
      <c r="Q991" t="s">
        <v>56</v>
      </c>
      <c r="R991" t="s">
        <v>4322</v>
      </c>
      <c r="S991" s="1" t="s">
        <v>12163</v>
      </c>
      <c r="T991" t="s">
        <v>747</v>
      </c>
      <c r="U991" t="s">
        <v>38</v>
      </c>
      <c r="V991" t="s">
        <v>50</v>
      </c>
      <c r="W991" t="s">
        <v>4323</v>
      </c>
      <c r="X991" s="145">
        <v>22731</v>
      </c>
      <c r="Y991" t="s">
        <v>4324</v>
      </c>
      <c r="Z991"/>
      <c r="AA991"/>
      <c r="AB991" t="s">
        <v>39</v>
      </c>
      <c r="AC991" t="s">
        <v>98</v>
      </c>
      <c r="AD991" t="s">
        <v>41</v>
      </c>
      <c r="AE991"/>
    </row>
    <row r="992" spans="1:31" ht="15" x14ac:dyDescent="0.25">
      <c r="A992" s="1" t="s">
        <v>4325</v>
      </c>
      <c r="B992" t="s">
        <v>28</v>
      </c>
      <c r="C992" t="s">
        <v>29</v>
      </c>
      <c r="D992" t="s">
        <v>30</v>
      </c>
      <c r="E992" t="s">
        <v>31</v>
      </c>
      <c r="F992" t="s">
        <v>4223</v>
      </c>
      <c r="G992" t="s">
        <v>4224</v>
      </c>
      <c r="H992" t="s">
        <v>9756</v>
      </c>
      <c r="I992" t="s">
        <v>4225</v>
      </c>
      <c r="J992" t="s">
        <v>4325</v>
      </c>
      <c r="K992" t="s">
        <v>93</v>
      </c>
      <c r="L992" t="s">
        <v>94</v>
      </c>
      <c r="M992" t="s">
        <v>95</v>
      </c>
      <c r="N992" t="s">
        <v>44</v>
      </c>
      <c r="O992" t="s">
        <v>54</v>
      </c>
      <c r="P992" t="s">
        <v>280</v>
      </c>
      <c r="Q992" t="s">
        <v>426</v>
      </c>
      <c r="R992" t="s">
        <v>4326</v>
      </c>
      <c r="S992" s="1" t="s">
        <v>12164</v>
      </c>
      <c r="T992" t="s">
        <v>180</v>
      </c>
      <c r="U992" t="s">
        <v>38</v>
      </c>
      <c r="V992" t="s">
        <v>50</v>
      </c>
      <c r="W992" t="s">
        <v>4327</v>
      </c>
      <c r="X992" s="145">
        <v>22105</v>
      </c>
      <c r="Y992" t="s">
        <v>4328</v>
      </c>
      <c r="Z992"/>
      <c r="AA992"/>
      <c r="AB992" t="s">
        <v>39</v>
      </c>
      <c r="AC992" t="s">
        <v>98</v>
      </c>
      <c r="AD992" t="s">
        <v>41</v>
      </c>
      <c r="AE992"/>
    </row>
    <row r="993" spans="1:31" ht="15" x14ac:dyDescent="0.25">
      <c r="A993" s="1" t="s">
        <v>4329</v>
      </c>
      <c r="B993" t="s">
        <v>28</v>
      </c>
      <c r="C993" t="s">
        <v>29</v>
      </c>
      <c r="D993" t="s">
        <v>30</v>
      </c>
      <c r="E993" t="s">
        <v>31</v>
      </c>
      <c r="F993" t="s">
        <v>4223</v>
      </c>
      <c r="G993" t="s">
        <v>4224</v>
      </c>
      <c r="H993" t="s">
        <v>9756</v>
      </c>
      <c r="I993" t="s">
        <v>4225</v>
      </c>
      <c r="J993" t="s">
        <v>4329</v>
      </c>
      <c r="K993" t="s">
        <v>93</v>
      </c>
      <c r="L993" t="s">
        <v>94</v>
      </c>
      <c r="M993" t="s">
        <v>95</v>
      </c>
      <c r="N993" t="s">
        <v>44</v>
      </c>
      <c r="O993" t="s">
        <v>54</v>
      </c>
      <c r="P993" t="s">
        <v>110</v>
      </c>
      <c r="Q993" t="s">
        <v>2758</v>
      </c>
      <c r="R993" t="s">
        <v>713</v>
      </c>
      <c r="S993" s="1" t="s">
        <v>12165</v>
      </c>
      <c r="T993" t="s">
        <v>103</v>
      </c>
      <c r="U993" t="s">
        <v>38</v>
      </c>
      <c r="V993" t="s">
        <v>50</v>
      </c>
      <c r="W993" t="s">
        <v>4330</v>
      </c>
      <c r="X993" s="145">
        <v>19199</v>
      </c>
      <c r="Y993" t="s">
        <v>4331</v>
      </c>
      <c r="Z993"/>
      <c r="AA993"/>
      <c r="AB993" t="s">
        <v>39</v>
      </c>
      <c r="AC993" t="s">
        <v>98</v>
      </c>
      <c r="AD993" t="s">
        <v>41</v>
      </c>
      <c r="AE993"/>
    </row>
    <row r="994" spans="1:31" ht="15" x14ac:dyDescent="0.25">
      <c r="A994" s="1" t="s">
        <v>4332</v>
      </c>
      <c r="B994" t="s">
        <v>28</v>
      </c>
      <c r="C994" t="s">
        <v>29</v>
      </c>
      <c r="D994" t="s">
        <v>30</v>
      </c>
      <c r="E994" t="s">
        <v>31</v>
      </c>
      <c r="F994" t="s">
        <v>4223</v>
      </c>
      <c r="G994" t="s">
        <v>4224</v>
      </c>
      <c r="H994" t="s">
        <v>9756</v>
      </c>
      <c r="I994" t="s">
        <v>4225</v>
      </c>
      <c r="J994" t="s">
        <v>4332</v>
      </c>
      <c r="K994" t="s">
        <v>93</v>
      </c>
      <c r="L994" t="s">
        <v>94</v>
      </c>
      <c r="M994" t="s">
        <v>2370</v>
      </c>
      <c r="N994" t="s">
        <v>63</v>
      </c>
      <c r="O994" t="s">
        <v>12166</v>
      </c>
      <c r="P994" t="s">
        <v>639</v>
      </c>
      <c r="Q994" t="s">
        <v>137</v>
      </c>
      <c r="R994" t="s">
        <v>914</v>
      </c>
      <c r="S994" s="1" t="s">
        <v>12167</v>
      </c>
      <c r="T994" t="s">
        <v>105</v>
      </c>
      <c r="U994" t="s">
        <v>38</v>
      </c>
      <c r="V994" t="s">
        <v>50</v>
      </c>
      <c r="W994" t="s">
        <v>10094</v>
      </c>
      <c r="X994" s="145">
        <v>35742</v>
      </c>
      <c r="Y994" t="s">
        <v>10095</v>
      </c>
      <c r="Z994" s="145">
        <v>43374</v>
      </c>
      <c r="AA994" s="145">
        <v>43465</v>
      </c>
      <c r="AB994" t="s">
        <v>39</v>
      </c>
      <c r="AC994" t="s">
        <v>98</v>
      </c>
      <c r="AD994" t="s">
        <v>41</v>
      </c>
      <c r="AE994"/>
    </row>
    <row r="995" spans="1:31" ht="15" x14ac:dyDescent="0.25">
      <c r="A995" s="1" t="s">
        <v>4336</v>
      </c>
      <c r="B995" t="s">
        <v>28</v>
      </c>
      <c r="C995" t="s">
        <v>29</v>
      </c>
      <c r="D995" t="s">
        <v>30</v>
      </c>
      <c r="E995" t="s">
        <v>31</v>
      </c>
      <c r="F995" t="s">
        <v>4333</v>
      </c>
      <c r="G995" t="s">
        <v>4334</v>
      </c>
      <c r="H995" t="s">
        <v>9756</v>
      </c>
      <c r="I995" t="s">
        <v>4335</v>
      </c>
      <c r="J995" t="s">
        <v>4336</v>
      </c>
      <c r="K995" t="s">
        <v>32</v>
      </c>
      <c r="L995" t="s">
        <v>33</v>
      </c>
      <c r="M995" t="s">
        <v>734</v>
      </c>
      <c r="N995" t="s">
        <v>35</v>
      </c>
      <c r="O995" t="s">
        <v>4337</v>
      </c>
      <c r="P995" t="s">
        <v>626</v>
      </c>
      <c r="Q995" t="s">
        <v>297</v>
      </c>
      <c r="R995" t="s">
        <v>4338</v>
      </c>
      <c r="S995" s="1" t="s">
        <v>12168</v>
      </c>
      <c r="T995" t="s">
        <v>48</v>
      </c>
      <c r="U995" t="s">
        <v>38</v>
      </c>
      <c r="V995" t="s">
        <v>108</v>
      </c>
      <c r="W995" t="s">
        <v>4339</v>
      </c>
      <c r="X995" s="145">
        <v>25599</v>
      </c>
      <c r="Y995" t="s">
        <v>4340</v>
      </c>
      <c r="Z995" s="145">
        <v>42064</v>
      </c>
      <c r="AA995" s="145">
        <v>43159</v>
      </c>
      <c r="AB995" t="s">
        <v>39</v>
      </c>
      <c r="AC995" t="s">
        <v>40</v>
      </c>
      <c r="AD995" t="s">
        <v>41</v>
      </c>
      <c r="AE995"/>
    </row>
    <row r="996" spans="1:31" ht="15" x14ac:dyDescent="0.25">
      <c r="A996" s="1" t="s">
        <v>4341</v>
      </c>
      <c r="B996" t="s">
        <v>28</v>
      </c>
      <c r="C996" t="s">
        <v>29</v>
      </c>
      <c r="D996" t="s">
        <v>30</v>
      </c>
      <c r="E996" t="s">
        <v>31</v>
      </c>
      <c r="F996" t="s">
        <v>4333</v>
      </c>
      <c r="G996" t="s">
        <v>4334</v>
      </c>
      <c r="H996" t="s">
        <v>9756</v>
      </c>
      <c r="I996" t="s">
        <v>4335</v>
      </c>
      <c r="J996" t="s">
        <v>4341</v>
      </c>
      <c r="K996" t="s">
        <v>32</v>
      </c>
      <c r="L996" t="s">
        <v>33</v>
      </c>
      <c r="M996" t="s">
        <v>734</v>
      </c>
      <c r="N996" t="s">
        <v>35</v>
      </c>
      <c r="O996" t="s">
        <v>4342</v>
      </c>
      <c r="P996" t="s">
        <v>110</v>
      </c>
      <c r="Q996" t="s">
        <v>778</v>
      </c>
      <c r="R996" t="s">
        <v>4343</v>
      </c>
      <c r="S996" s="1" t="s">
        <v>12169</v>
      </c>
      <c r="T996" t="s">
        <v>48</v>
      </c>
      <c r="U996" t="s">
        <v>38</v>
      </c>
      <c r="V996" t="s">
        <v>108</v>
      </c>
      <c r="W996" t="s">
        <v>4344</v>
      </c>
      <c r="X996" s="145">
        <v>25966</v>
      </c>
      <c r="Y996" t="s">
        <v>4345</v>
      </c>
      <c r="Z996" s="145">
        <v>42064</v>
      </c>
      <c r="AA996" s="145">
        <v>43159</v>
      </c>
      <c r="AB996" t="s">
        <v>39</v>
      </c>
      <c r="AC996" t="s">
        <v>40</v>
      </c>
      <c r="AD996" t="s">
        <v>41</v>
      </c>
      <c r="AE996"/>
    </row>
    <row r="997" spans="1:31" ht="15" x14ac:dyDescent="0.25">
      <c r="A997" s="1" t="s">
        <v>4346</v>
      </c>
      <c r="B997" t="s">
        <v>28</v>
      </c>
      <c r="C997" t="s">
        <v>29</v>
      </c>
      <c r="D997" t="s">
        <v>30</v>
      </c>
      <c r="E997" t="s">
        <v>31</v>
      </c>
      <c r="F997" t="s">
        <v>4333</v>
      </c>
      <c r="G997" t="s">
        <v>4334</v>
      </c>
      <c r="H997" t="s">
        <v>9756</v>
      </c>
      <c r="I997" t="s">
        <v>4335</v>
      </c>
      <c r="J997" t="s">
        <v>4346</v>
      </c>
      <c r="K997" t="s">
        <v>32</v>
      </c>
      <c r="L997" t="s">
        <v>33</v>
      </c>
      <c r="M997" t="s">
        <v>34</v>
      </c>
      <c r="N997" t="s">
        <v>35</v>
      </c>
      <c r="O997" t="s">
        <v>11103</v>
      </c>
      <c r="P997" t="s">
        <v>4347</v>
      </c>
      <c r="Q997" t="s">
        <v>183</v>
      </c>
      <c r="R997" t="s">
        <v>4348</v>
      </c>
      <c r="S997" s="1" t="s">
        <v>12170</v>
      </c>
      <c r="T997" t="s">
        <v>37</v>
      </c>
      <c r="U997" t="s">
        <v>38</v>
      </c>
      <c r="V997" t="s">
        <v>11105</v>
      </c>
      <c r="W997" t="s">
        <v>4349</v>
      </c>
      <c r="X997" s="145">
        <v>23571</v>
      </c>
      <c r="Y997" t="s">
        <v>4350</v>
      </c>
      <c r="Z997" s="145">
        <v>43374</v>
      </c>
      <c r="AA997" s="145">
        <v>44834</v>
      </c>
      <c r="AB997" t="s">
        <v>39</v>
      </c>
      <c r="AC997" t="s">
        <v>40</v>
      </c>
      <c r="AD997" t="s">
        <v>41</v>
      </c>
      <c r="AE997"/>
    </row>
    <row r="998" spans="1:31" ht="15" x14ac:dyDescent="0.25">
      <c r="A998" s="1" t="s">
        <v>4351</v>
      </c>
      <c r="B998" t="s">
        <v>28</v>
      </c>
      <c r="C998" t="s">
        <v>29</v>
      </c>
      <c r="D998" t="s">
        <v>30</v>
      </c>
      <c r="E998" t="s">
        <v>31</v>
      </c>
      <c r="F998" t="s">
        <v>4333</v>
      </c>
      <c r="G998" t="s">
        <v>4334</v>
      </c>
      <c r="H998" t="s">
        <v>9756</v>
      </c>
      <c r="I998" t="s">
        <v>4335</v>
      </c>
      <c r="J998" t="s">
        <v>4351</v>
      </c>
      <c r="K998" t="s">
        <v>32</v>
      </c>
      <c r="L998" t="s">
        <v>1239</v>
      </c>
      <c r="M998" t="s">
        <v>1240</v>
      </c>
      <c r="N998" t="s">
        <v>724</v>
      </c>
      <c r="O998" t="s">
        <v>4352</v>
      </c>
      <c r="P998" t="s">
        <v>4469</v>
      </c>
      <c r="Q998" t="s">
        <v>386</v>
      </c>
      <c r="R998" t="s">
        <v>320</v>
      </c>
      <c r="S998" s="1" t="s">
        <v>12171</v>
      </c>
      <c r="T998" t="s">
        <v>48</v>
      </c>
      <c r="U998" t="s">
        <v>38</v>
      </c>
      <c r="V998" t="s">
        <v>50</v>
      </c>
      <c r="W998" t="s">
        <v>4470</v>
      </c>
      <c r="X998" s="145">
        <v>22337</v>
      </c>
      <c r="Y998" t="s">
        <v>4471</v>
      </c>
      <c r="Z998" s="145">
        <v>43160</v>
      </c>
      <c r="AA998" s="145">
        <v>43465</v>
      </c>
      <c r="AB998" t="s">
        <v>39</v>
      </c>
      <c r="AC998" t="s">
        <v>40</v>
      </c>
      <c r="AD998" t="s">
        <v>41</v>
      </c>
      <c r="AE998"/>
    </row>
    <row r="999" spans="1:31" ht="15" x14ac:dyDescent="0.25">
      <c r="A999" s="1" t="s">
        <v>4356</v>
      </c>
      <c r="B999" t="s">
        <v>28</v>
      </c>
      <c r="C999" t="s">
        <v>29</v>
      </c>
      <c r="D999" t="s">
        <v>30</v>
      </c>
      <c r="E999" t="s">
        <v>31</v>
      </c>
      <c r="F999" t="s">
        <v>4333</v>
      </c>
      <c r="G999" t="s">
        <v>4334</v>
      </c>
      <c r="H999" t="s">
        <v>9756</v>
      </c>
      <c r="I999" t="s">
        <v>4335</v>
      </c>
      <c r="J999" t="s">
        <v>4356</v>
      </c>
      <c r="K999" t="s">
        <v>32</v>
      </c>
      <c r="L999" t="s">
        <v>1239</v>
      </c>
      <c r="M999" t="s">
        <v>1864</v>
      </c>
      <c r="N999" t="s">
        <v>724</v>
      </c>
      <c r="O999" t="s">
        <v>4357</v>
      </c>
      <c r="P999" t="s">
        <v>142</v>
      </c>
      <c r="Q999" t="s">
        <v>160</v>
      </c>
      <c r="R999" t="s">
        <v>4358</v>
      </c>
      <c r="S999" s="1" t="s">
        <v>12172</v>
      </c>
      <c r="T999" t="s">
        <v>37</v>
      </c>
      <c r="U999" t="s">
        <v>38</v>
      </c>
      <c r="V999" t="s">
        <v>50</v>
      </c>
      <c r="W999" t="s">
        <v>4359</v>
      </c>
      <c r="X999" s="145">
        <v>24815</v>
      </c>
      <c r="Y999" t="s">
        <v>4360</v>
      </c>
      <c r="Z999" s="145">
        <v>43160</v>
      </c>
      <c r="AA999" s="145">
        <v>43465</v>
      </c>
      <c r="AB999" t="s">
        <v>39</v>
      </c>
      <c r="AC999" t="s">
        <v>40</v>
      </c>
      <c r="AD999" t="s">
        <v>41</v>
      </c>
      <c r="AE999"/>
    </row>
    <row r="1000" spans="1:31" ht="15" x14ac:dyDescent="0.25">
      <c r="A1000" s="1" t="s">
        <v>4361</v>
      </c>
      <c r="B1000" t="s">
        <v>28</v>
      </c>
      <c r="C1000" t="s">
        <v>29</v>
      </c>
      <c r="D1000" t="s">
        <v>30</v>
      </c>
      <c r="E1000" t="s">
        <v>31</v>
      </c>
      <c r="F1000" t="s">
        <v>4333</v>
      </c>
      <c r="G1000" t="s">
        <v>4334</v>
      </c>
      <c r="H1000" t="s">
        <v>9756</v>
      </c>
      <c r="I1000" t="s">
        <v>4335</v>
      </c>
      <c r="J1000" t="s">
        <v>4361</v>
      </c>
      <c r="K1000" t="s">
        <v>32</v>
      </c>
      <c r="L1000" t="s">
        <v>1239</v>
      </c>
      <c r="M1000" t="s">
        <v>1790</v>
      </c>
      <c r="N1000" t="s">
        <v>724</v>
      </c>
      <c r="O1000" t="s">
        <v>4362</v>
      </c>
      <c r="P1000" t="s">
        <v>508</v>
      </c>
      <c r="Q1000" t="s">
        <v>4483</v>
      </c>
      <c r="R1000" t="s">
        <v>112</v>
      </c>
      <c r="S1000" s="1" t="s">
        <v>12173</v>
      </c>
      <c r="T1000" t="s">
        <v>48</v>
      </c>
      <c r="U1000" t="s">
        <v>38</v>
      </c>
      <c r="V1000" t="s">
        <v>50</v>
      </c>
      <c r="W1000" t="s">
        <v>4484</v>
      </c>
      <c r="X1000" s="145">
        <v>24642</v>
      </c>
      <c r="Y1000" t="s">
        <v>4485</v>
      </c>
      <c r="Z1000" s="145">
        <v>43160</v>
      </c>
      <c r="AA1000" s="145">
        <v>43465</v>
      </c>
      <c r="AB1000" t="s">
        <v>39</v>
      </c>
      <c r="AC1000" t="s">
        <v>40</v>
      </c>
      <c r="AD1000" t="s">
        <v>41</v>
      </c>
      <c r="AE1000"/>
    </row>
    <row r="1001" spans="1:31" ht="15" x14ac:dyDescent="0.25">
      <c r="A1001" s="1" t="s">
        <v>4367</v>
      </c>
      <c r="B1001" t="s">
        <v>28</v>
      </c>
      <c r="C1001" t="s">
        <v>29</v>
      </c>
      <c r="D1001" t="s">
        <v>30</v>
      </c>
      <c r="E1001" t="s">
        <v>31</v>
      </c>
      <c r="F1001" t="s">
        <v>4333</v>
      </c>
      <c r="G1001" t="s">
        <v>4334</v>
      </c>
      <c r="H1001" t="s">
        <v>9756</v>
      </c>
      <c r="I1001" t="s">
        <v>4335</v>
      </c>
      <c r="J1001" t="s">
        <v>4367</v>
      </c>
      <c r="K1001" t="s">
        <v>32</v>
      </c>
      <c r="L1001" t="s">
        <v>1239</v>
      </c>
      <c r="M1001" t="s">
        <v>1771</v>
      </c>
      <c r="N1001" t="s">
        <v>724</v>
      </c>
      <c r="O1001" t="s">
        <v>4368</v>
      </c>
      <c r="P1001" t="s">
        <v>184</v>
      </c>
      <c r="Q1001" t="s">
        <v>72</v>
      </c>
      <c r="R1001" t="s">
        <v>4369</v>
      </c>
      <c r="S1001" s="1" t="s">
        <v>12174</v>
      </c>
      <c r="T1001" t="s">
        <v>48</v>
      </c>
      <c r="U1001" t="s">
        <v>38</v>
      </c>
      <c r="V1001" t="s">
        <v>50</v>
      </c>
      <c r="W1001" t="s">
        <v>4370</v>
      </c>
      <c r="X1001" s="145">
        <v>21429</v>
      </c>
      <c r="Y1001" t="s">
        <v>4371</v>
      </c>
      <c r="Z1001" s="145">
        <v>43160</v>
      </c>
      <c r="AA1001" s="145">
        <v>43465</v>
      </c>
      <c r="AB1001" t="s">
        <v>39</v>
      </c>
      <c r="AC1001" t="s">
        <v>40</v>
      </c>
      <c r="AD1001" t="s">
        <v>41</v>
      </c>
      <c r="AE1001"/>
    </row>
    <row r="1002" spans="1:31" ht="15" x14ac:dyDescent="0.25">
      <c r="A1002" s="1" t="s">
        <v>4372</v>
      </c>
      <c r="B1002" t="s">
        <v>28</v>
      </c>
      <c r="C1002" t="s">
        <v>29</v>
      </c>
      <c r="D1002" t="s">
        <v>30</v>
      </c>
      <c r="E1002" t="s">
        <v>31</v>
      </c>
      <c r="F1002" t="s">
        <v>4333</v>
      </c>
      <c r="G1002" t="s">
        <v>4334</v>
      </c>
      <c r="H1002" t="s">
        <v>9756</v>
      </c>
      <c r="I1002" t="s">
        <v>4335</v>
      </c>
      <c r="J1002" t="s">
        <v>4372</v>
      </c>
      <c r="K1002" t="s">
        <v>32</v>
      </c>
      <c r="L1002" t="s">
        <v>32</v>
      </c>
      <c r="M1002" t="s">
        <v>43</v>
      </c>
      <c r="N1002" t="s">
        <v>44</v>
      </c>
      <c r="O1002" t="s">
        <v>4373</v>
      </c>
      <c r="P1002" t="s">
        <v>797</v>
      </c>
      <c r="Q1002" t="s">
        <v>661</v>
      </c>
      <c r="R1002" t="s">
        <v>4374</v>
      </c>
      <c r="S1002" s="1" t="s">
        <v>12175</v>
      </c>
      <c r="T1002" t="s">
        <v>48</v>
      </c>
      <c r="U1002" t="s">
        <v>49</v>
      </c>
      <c r="V1002" t="s">
        <v>50</v>
      </c>
      <c r="W1002" t="s">
        <v>4375</v>
      </c>
      <c r="X1002" s="145">
        <v>23716</v>
      </c>
      <c r="Y1002" t="s">
        <v>4376</v>
      </c>
      <c r="Z1002" s="145">
        <v>41701</v>
      </c>
      <c r="AA1002" s="145">
        <v>42004</v>
      </c>
      <c r="AB1002" t="s">
        <v>39</v>
      </c>
      <c r="AC1002" t="s">
        <v>40</v>
      </c>
      <c r="AD1002" t="s">
        <v>41</v>
      </c>
      <c r="AE1002"/>
    </row>
    <row r="1003" spans="1:31" ht="15" x14ac:dyDescent="0.25">
      <c r="A1003" s="1" t="s">
        <v>4377</v>
      </c>
      <c r="B1003" t="s">
        <v>28</v>
      </c>
      <c r="C1003" t="s">
        <v>29</v>
      </c>
      <c r="D1003" t="s">
        <v>30</v>
      </c>
      <c r="E1003" t="s">
        <v>31</v>
      </c>
      <c r="F1003" t="s">
        <v>4333</v>
      </c>
      <c r="G1003" t="s">
        <v>4334</v>
      </c>
      <c r="H1003" t="s">
        <v>9756</v>
      </c>
      <c r="I1003" t="s">
        <v>4335</v>
      </c>
      <c r="J1003" t="s">
        <v>4377</v>
      </c>
      <c r="K1003" t="s">
        <v>32</v>
      </c>
      <c r="L1003" t="s">
        <v>32</v>
      </c>
      <c r="M1003" t="s">
        <v>43</v>
      </c>
      <c r="N1003" t="s">
        <v>63</v>
      </c>
      <c r="O1003" t="s">
        <v>4378</v>
      </c>
      <c r="P1003" t="s">
        <v>309</v>
      </c>
      <c r="Q1003" t="s">
        <v>363</v>
      </c>
      <c r="R1003" t="s">
        <v>934</v>
      </c>
      <c r="S1003" s="1" t="s">
        <v>12176</v>
      </c>
      <c r="T1003" t="s">
        <v>66</v>
      </c>
      <c r="U1003" t="s">
        <v>49</v>
      </c>
      <c r="V1003" t="s">
        <v>67</v>
      </c>
      <c r="W1003" t="s">
        <v>10096</v>
      </c>
      <c r="X1003" s="145">
        <v>25340</v>
      </c>
      <c r="Y1003" t="s">
        <v>10097</v>
      </c>
      <c r="Z1003" s="145">
        <v>43160</v>
      </c>
      <c r="AA1003" s="145">
        <v>43465</v>
      </c>
      <c r="AB1003" t="s">
        <v>39</v>
      </c>
      <c r="AC1003" t="s">
        <v>68</v>
      </c>
      <c r="AD1003" t="s">
        <v>41</v>
      </c>
      <c r="AE1003"/>
    </row>
    <row r="1004" spans="1:31" ht="15" x14ac:dyDescent="0.25">
      <c r="A1004" s="1" t="s">
        <v>4382</v>
      </c>
      <c r="B1004" t="s">
        <v>28</v>
      </c>
      <c r="C1004" t="s">
        <v>29</v>
      </c>
      <c r="D1004" t="s">
        <v>30</v>
      </c>
      <c r="E1004" t="s">
        <v>31</v>
      </c>
      <c r="F1004" t="s">
        <v>4333</v>
      </c>
      <c r="G1004" t="s">
        <v>4334</v>
      </c>
      <c r="H1004" t="s">
        <v>9756</v>
      </c>
      <c r="I1004" t="s">
        <v>4335</v>
      </c>
      <c r="J1004" t="s">
        <v>4382</v>
      </c>
      <c r="K1004" t="s">
        <v>32</v>
      </c>
      <c r="L1004" t="s">
        <v>32</v>
      </c>
      <c r="M1004" t="s">
        <v>43</v>
      </c>
      <c r="N1004" t="s">
        <v>63</v>
      </c>
      <c r="O1004" t="s">
        <v>4383</v>
      </c>
      <c r="P1004" t="s">
        <v>224</v>
      </c>
      <c r="Q1004" t="s">
        <v>248</v>
      </c>
      <c r="R1004" t="s">
        <v>896</v>
      </c>
      <c r="S1004" s="1" t="s">
        <v>12177</v>
      </c>
      <c r="T1004" t="s">
        <v>66</v>
      </c>
      <c r="U1004" t="s">
        <v>49</v>
      </c>
      <c r="V1004" t="s">
        <v>108</v>
      </c>
      <c r="W1004" t="s">
        <v>1289</v>
      </c>
      <c r="X1004" s="145">
        <v>29654</v>
      </c>
      <c r="Y1004" t="s">
        <v>1290</v>
      </c>
      <c r="Z1004" s="145">
        <v>43160</v>
      </c>
      <c r="AA1004" s="145">
        <v>43465</v>
      </c>
      <c r="AB1004" t="s">
        <v>39</v>
      </c>
      <c r="AC1004" t="s">
        <v>68</v>
      </c>
      <c r="AD1004" t="s">
        <v>41</v>
      </c>
      <c r="AE1004"/>
    </row>
    <row r="1005" spans="1:31" ht="15" x14ac:dyDescent="0.25">
      <c r="A1005" s="1" t="s">
        <v>4386</v>
      </c>
      <c r="B1005" t="s">
        <v>28</v>
      </c>
      <c r="C1005" t="s">
        <v>29</v>
      </c>
      <c r="D1005" t="s">
        <v>30</v>
      </c>
      <c r="E1005" t="s">
        <v>31</v>
      </c>
      <c r="F1005" t="s">
        <v>4333</v>
      </c>
      <c r="G1005" t="s">
        <v>4334</v>
      </c>
      <c r="H1005" t="s">
        <v>9756</v>
      </c>
      <c r="I1005" t="s">
        <v>4335</v>
      </c>
      <c r="J1005" t="s">
        <v>4386</v>
      </c>
      <c r="K1005" t="s">
        <v>32</v>
      </c>
      <c r="L1005" t="s">
        <v>32</v>
      </c>
      <c r="M1005" t="s">
        <v>43</v>
      </c>
      <c r="N1005" t="s">
        <v>44</v>
      </c>
      <c r="O1005" t="s">
        <v>4387</v>
      </c>
      <c r="P1005" t="s">
        <v>58</v>
      </c>
      <c r="Q1005" t="s">
        <v>753</v>
      </c>
      <c r="R1005" t="s">
        <v>398</v>
      </c>
      <c r="S1005" s="1" t="s">
        <v>12178</v>
      </c>
      <c r="T1005" t="s">
        <v>66</v>
      </c>
      <c r="U1005" t="s">
        <v>49</v>
      </c>
      <c r="V1005" t="s">
        <v>50</v>
      </c>
      <c r="W1005" t="s">
        <v>4388</v>
      </c>
      <c r="X1005" s="145">
        <v>23821</v>
      </c>
      <c r="Y1005" t="s">
        <v>4389</v>
      </c>
      <c r="Z1005"/>
      <c r="AA1005"/>
      <c r="AB1005" t="s">
        <v>39</v>
      </c>
      <c r="AC1005" t="s">
        <v>40</v>
      </c>
      <c r="AD1005" t="s">
        <v>41</v>
      </c>
      <c r="AE1005"/>
    </row>
    <row r="1006" spans="1:31" ht="15" x14ac:dyDescent="0.25">
      <c r="A1006" s="1" t="s">
        <v>4390</v>
      </c>
      <c r="B1006" t="s">
        <v>28</v>
      </c>
      <c r="C1006" t="s">
        <v>29</v>
      </c>
      <c r="D1006" t="s">
        <v>30</v>
      </c>
      <c r="E1006" t="s">
        <v>31</v>
      </c>
      <c r="F1006" t="s">
        <v>4333</v>
      </c>
      <c r="G1006" t="s">
        <v>4334</v>
      </c>
      <c r="H1006" t="s">
        <v>9756</v>
      </c>
      <c r="I1006" t="s">
        <v>4335</v>
      </c>
      <c r="J1006" t="s">
        <v>4390</v>
      </c>
      <c r="K1006" t="s">
        <v>32</v>
      </c>
      <c r="L1006" t="s">
        <v>32</v>
      </c>
      <c r="M1006" t="s">
        <v>43</v>
      </c>
      <c r="N1006" t="s">
        <v>44</v>
      </c>
      <c r="O1006" t="s">
        <v>54</v>
      </c>
      <c r="P1006" t="s">
        <v>4363</v>
      </c>
      <c r="Q1006" t="s">
        <v>223</v>
      </c>
      <c r="R1006" t="s">
        <v>4364</v>
      </c>
      <c r="S1006" s="1" t="s">
        <v>12179</v>
      </c>
      <c r="T1006" t="s">
        <v>48</v>
      </c>
      <c r="U1006" t="s">
        <v>49</v>
      </c>
      <c r="V1006" t="s">
        <v>50</v>
      </c>
      <c r="W1006" t="s">
        <v>4365</v>
      </c>
      <c r="X1006" s="145">
        <v>22905</v>
      </c>
      <c r="Y1006" t="s">
        <v>4366</v>
      </c>
      <c r="Z1006" s="145">
        <v>42795</v>
      </c>
      <c r="AA1006" s="145">
        <v>43100</v>
      </c>
      <c r="AB1006" t="s">
        <v>39</v>
      </c>
      <c r="AC1006" t="s">
        <v>40</v>
      </c>
      <c r="AD1006" t="s">
        <v>41</v>
      </c>
      <c r="AE1006"/>
    </row>
    <row r="1007" spans="1:31" ht="15" x14ac:dyDescent="0.25">
      <c r="A1007" s="1" t="s">
        <v>4391</v>
      </c>
      <c r="B1007" t="s">
        <v>28</v>
      </c>
      <c r="C1007" t="s">
        <v>29</v>
      </c>
      <c r="D1007" t="s">
        <v>30</v>
      </c>
      <c r="E1007" t="s">
        <v>31</v>
      </c>
      <c r="F1007" t="s">
        <v>4333</v>
      </c>
      <c r="G1007" t="s">
        <v>4334</v>
      </c>
      <c r="H1007" t="s">
        <v>9756</v>
      </c>
      <c r="I1007" t="s">
        <v>4335</v>
      </c>
      <c r="J1007" t="s">
        <v>4391</v>
      </c>
      <c r="K1007" t="s">
        <v>32</v>
      </c>
      <c r="L1007" t="s">
        <v>32</v>
      </c>
      <c r="M1007" t="s">
        <v>43</v>
      </c>
      <c r="N1007" t="s">
        <v>44</v>
      </c>
      <c r="O1007" t="s">
        <v>10098</v>
      </c>
      <c r="P1007" t="s">
        <v>309</v>
      </c>
      <c r="Q1007" t="s">
        <v>130</v>
      </c>
      <c r="R1007" t="s">
        <v>1356</v>
      </c>
      <c r="S1007" s="1" t="s">
        <v>12180</v>
      </c>
      <c r="T1007" t="s">
        <v>61</v>
      </c>
      <c r="U1007" t="s">
        <v>49</v>
      </c>
      <c r="V1007" t="s">
        <v>311</v>
      </c>
      <c r="W1007" t="s">
        <v>1357</v>
      </c>
      <c r="X1007" s="145">
        <v>25500</v>
      </c>
      <c r="Y1007" t="s">
        <v>1358</v>
      </c>
      <c r="Z1007" s="145">
        <v>43342</v>
      </c>
      <c r="AA1007" s="145">
        <v>43430</v>
      </c>
      <c r="AB1007" t="s">
        <v>39</v>
      </c>
      <c r="AC1007" t="s">
        <v>40</v>
      </c>
      <c r="AD1007" t="s">
        <v>41</v>
      </c>
      <c r="AE1007"/>
    </row>
    <row r="1008" spans="1:31" ht="15" x14ac:dyDescent="0.25">
      <c r="A1008" s="1" t="s">
        <v>4391</v>
      </c>
      <c r="B1008" t="s">
        <v>28</v>
      </c>
      <c r="C1008" t="s">
        <v>29</v>
      </c>
      <c r="D1008" t="s">
        <v>30</v>
      </c>
      <c r="E1008" t="s">
        <v>31</v>
      </c>
      <c r="F1008" t="s">
        <v>4333</v>
      </c>
      <c r="G1008" t="s">
        <v>4334</v>
      </c>
      <c r="H1008" t="s">
        <v>9756</v>
      </c>
      <c r="I1008" t="s">
        <v>4335</v>
      </c>
      <c r="J1008" t="s">
        <v>4391</v>
      </c>
      <c r="K1008" t="s">
        <v>32</v>
      </c>
      <c r="L1008" t="s">
        <v>32</v>
      </c>
      <c r="M1008" t="s">
        <v>43</v>
      </c>
      <c r="N1008" t="s">
        <v>63</v>
      </c>
      <c r="O1008" t="s">
        <v>12181</v>
      </c>
      <c r="P1008" t="s">
        <v>10099</v>
      </c>
      <c r="Q1008" t="s">
        <v>135</v>
      </c>
      <c r="R1008" t="s">
        <v>1753</v>
      </c>
      <c r="S1008" s="1" t="s">
        <v>12182</v>
      </c>
      <c r="T1008" t="s">
        <v>66</v>
      </c>
      <c r="U1008" t="s">
        <v>49</v>
      </c>
      <c r="V1008" t="s">
        <v>50</v>
      </c>
      <c r="W1008" t="s">
        <v>10100</v>
      </c>
      <c r="X1008" s="145">
        <v>27377</v>
      </c>
      <c r="Y1008" t="s">
        <v>10101</v>
      </c>
      <c r="Z1008" s="145">
        <v>43342</v>
      </c>
      <c r="AA1008" s="145">
        <v>43430</v>
      </c>
      <c r="AB1008" t="s">
        <v>310</v>
      </c>
      <c r="AC1008" t="s">
        <v>68</v>
      </c>
      <c r="AD1008" t="s">
        <v>41</v>
      </c>
      <c r="AE1008"/>
    </row>
    <row r="1009" spans="1:31" ht="15" x14ac:dyDescent="0.25">
      <c r="A1009" s="1" t="s">
        <v>4392</v>
      </c>
      <c r="B1009" t="s">
        <v>28</v>
      </c>
      <c r="C1009" t="s">
        <v>29</v>
      </c>
      <c r="D1009" t="s">
        <v>30</v>
      </c>
      <c r="E1009" t="s">
        <v>31</v>
      </c>
      <c r="F1009" t="s">
        <v>4333</v>
      </c>
      <c r="G1009" t="s">
        <v>4334</v>
      </c>
      <c r="H1009" t="s">
        <v>9756</v>
      </c>
      <c r="I1009" t="s">
        <v>4335</v>
      </c>
      <c r="J1009" t="s">
        <v>4392</v>
      </c>
      <c r="K1009" t="s">
        <v>32</v>
      </c>
      <c r="L1009" t="s">
        <v>32</v>
      </c>
      <c r="M1009" t="s">
        <v>43</v>
      </c>
      <c r="N1009" t="s">
        <v>63</v>
      </c>
      <c r="O1009" t="s">
        <v>10102</v>
      </c>
      <c r="P1009" t="s">
        <v>296</v>
      </c>
      <c r="Q1009" t="s">
        <v>4838</v>
      </c>
      <c r="R1009" t="s">
        <v>4839</v>
      </c>
      <c r="S1009" s="1" t="s">
        <v>12183</v>
      </c>
      <c r="T1009" t="s">
        <v>66</v>
      </c>
      <c r="U1009" t="s">
        <v>49</v>
      </c>
      <c r="V1009" t="s">
        <v>50</v>
      </c>
      <c r="W1009" t="s">
        <v>4840</v>
      </c>
      <c r="X1009" s="145">
        <v>30421</v>
      </c>
      <c r="Y1009" t="s">
        <v>4841</v>
      </c>
      <c r="Z1009" s="145">
        <v>43346</v>
      </c>
      <c r="AA1009" s="145">
        <v>43465</v>
      </c>
      <c r="AB1009" t="s">
        <v>39</v>
      </c>
      <c r="AC1009" t="s">
        <v>68</v>
      </c>
      <c r="AD1009" t="s">
        <v>41</v>
      </c>
      <c r="AE1009"/>
    </row>
    <row r="1010" spans="1:31" ht="15" x14ac:dyDescent="0.25">
      <c r="A1010" s="1" t="s">
        <v>4393</v>
      </c>
      <c r="B1010" t="s">
        <v>28</v>
      </c>
      <c r="C1010" t="s">
        <v>29</v>
      </c>
      <c r="D1010" t="s">
        <v>30</v>
      </c>
      <c r="E1010" t="s">
        <v>31</v>
      </c>
      <c r="F1010" t="s">
        <v>4333</v>
      </c>
      <c r="G1010" t="s">
        <v>4334</v>
      </c>
      <c r="H1010" t="s">
        <v>9756</v>
      </c>
      <c r="I1010" t="s">
        <v>4335</v>
      </c>
      <c r="J1010" t="s">
        <v>4393</v>
      </c>
      <c r="K1010" t="s">
        <v>32</v>
      </c>
      <c r="L1010" t="s">
        <v>32</v>
      </c>
      <c r="M1010" t="s">
        <v>43</v>
      </c>
      <c r="N1010" t="s">
        <v>44</v>
      </c>
      <c r="O1010" t="s">
        <v>54</v>
      </c>
      <c r="P1010" t="s">
        <v>948</v>
      </c>
      <c r="Q1010" t="s">
        <v>307</v>
      </c>
      <c r="R1010" t="s">
        <v>4394</v>
      </c>
      <c r="S1010" s="1" t="s">
        <v>12184</v>
      </c>
      <c r="T1010" t="s">
        <v>66</v>
      </c>
      <c r="U1010" t="s">
        <v>49</v>
      </c>
      <c r="V1010" t="s">
        <v>50</v>
      </c>
      <c r="W1010" t="s">
        <v>4395</v>
      </c>
      <c r="X1010" s="145">
        <v>25021</v>
      </c>
      <c r="Y1010" t="s">
        <v>4396</v>
      </c>
      <c r="Z1010"/>
      <c r="AA1010"/>
      <c r="AB1010" t="s">
        <v>39</v>
      </c>
      <c r="AC1010" t="s">
        <v>40</v>
      </c>
      <c r="AD1010" t="s">
        <v>41</v>
      </c>
      <c r="AE1010"/>
    </row>
    <row r="1011" spans="1:31" ht="15" x14ac:dyDescent="0.25">
      <c r="A1011" s="1" t="s">
        <v>4397</v>
      </c>
      <c r="B1011" t="s">
        <v>28</v>
      </c>
      <c r="C1011" t="s">
        <v>29</v>
      </c>
      <c r="D1011" t="s">
        <v>30</v>
      </c>
      <c r="E1011" t="s">
        <v>31</v>
      </c>
      <c r="F1011" t="s">
        <v>4333</v>
      </c>
      <c r="G1011" t="s">
        <v>4334</v>
      </c>
      <c r="H1011" t="s">
        <v>9756</v>
      </c>
      <c r="I1011" t="s">
        <v>4335</v>
      </c>
      <c r="J1011" t="s">
        <v>4397</v>
      </c>
      <c r="K1011" t="s">
        <v>32</v>
      </c>
      <c r="L1011" t="s">
        <v>32</v>
      </c>
      <c r="M1011" t="s">
        <v>43</v>
      </c>
      <c r="N1011" t="s">
        <v>63</v>
      </c>
      <c r="O1011" t="s">
        <v>4398</v>
      </c>
      <c r="P1011" t="s">
        <v>710</v>
      </c>
      <c r="Q1011" t="s">
        <v>7706</v>
      </c>
      <c r="R1011" t="s">
        <v>10103</v>
      </c>
      <c r="S1011" s="1" t="s">
        <v>12185</v>
      </c>
      <c r="T1011" t="s">
        <v>66</v>
      </c>
      <c r="U1011" t="s">
        <v>49</v>
      </c>
      <c r="V1011" t="s">
        <v>166</v>
      </c>
      <c r="W1011" t="s">
        <v>10104</v>
      </c>
      <c r="X1011" s="145">
        <v>30988</v>
      </c>
      <c r="Y1011" t="s">
        <v>10105</v>
      </c>
      <c r="Z1011" s="145">
        <v>43160</v>
      </c>
      <c r="AA1011" s="145">
        <v>43465</v>
      </c>
      <c r="AB1011" t="s">
        <v>39</v>
      </c>
      <c r="AC1011" t="s">
        <v>68</v>
      </c>
      <c r="AD1011" t="s">
        <v>41</v>
      </c>
      <c r="AE1011"/>
    </row>
    <row r="1012" spans="1:31" ht="15" x14ac:dyDescent="0.25">
      <c r="A1012" s="1" t="s">
        <v>4399</v>
      </c>
      <c r="B1012" t="s">
        <v>28</v>
      </c>
      <c r="C1012" t="s">
        <v>29</v>
      </c>
      <c r="D1012" t="s">
        <v>30</v>
      </c>
      <c r="E1012" t="s">
        <v>31</v>
      </c>
      <c r="F1012" t="s">
        <v>4333</v>
      </c>
      <c r="G1012" t="s">
        <v>4334</v>
      </c>
      <c r="H1012" t="s">
        <v>9756</v>
      </c>
      <c r="I1012" t="s">
        <v>4335</v>
      </c>
      <c r="J1012" t="s">
        <v>4399</v>
      </c>
      <c r="K1012" t="s">
        <v>32</v>
      </c>
      <c r="L1012" t="s">
        <v>32</v>
      </c>
      <c r="M1012" t="s">
        <v>43</v>
      </c>
      <c r="N1012" t="s">
        <v>44</v>
      </c>
      <c r="O1012" t="s">
        <v>54</v>
      </c>
      <c r="P1012" t="s">
        <v>109</v>
      </c>
      <c r="Q1012" t="s">
        <v>329</v>
      </c>
      <c r="R1012" t="s">
        <v>4400</v>
      </c>
      <c r="S1012" s="1" t="s">
        <v>12186</v>
      </c>
      <c r="T1012" t="s">
        <v>53</v>
      </c>
      <c r="U1012" t="s">
        <v>49</v>
      </c>
      <c r="V1012" t="s">
        <v>50</v>
      </c>
      <c r="W1012" t="s">
        <v>4401</v>
      </c>
      <c r="X1012" s="145">
        <v>21790</v>
      </c>
      <c r="Y1012" t="s">
        <v>4402</v>
      </c>
      <c r="Z1012"/>
      <c r="AA1012"/>
      <c r="AB1012" t="s">
        <v>39</v>
      </c>
      <c r="AC1012" t="s">
        <v>40</v>
      </c>
      <c r="AD1012" t="s">
        <v>41</v>
      </c>
      <c r="AE1012"/>
    </row>
    <row r="1013" spans="1:31" ht="15" x14ac:dyDescent="0.25">
      <c r="A1013" s="1" t="s">
        <v>4403</v>
      </c>
      <c r="B1013" t="s">
        <v>28</v>
      </c>
      <c r="C1013" t="s">
        <v>29</v>
      </c>
      <c r="D1013" t="s">
        <v>30</v>
      </c>
      <c r="E1013" t="s">
        <v>31</v>
      </c>
      <c r="F1013" t="s">
        <v>4333</v>
      </c>
      <c r="G1013" t="s">
        <v>4334</v>
      </c>
      <c r="H1013" t="s">
        <v>9756</v>
      </c>
      <c r="I1013" t="s">
        <v>4335</v>
      </c>
      <c r="J1013" t="s">
        <v>4403</v>
      </c>
      <c r="K1013" t="s">
        <v>32</v>
      </c>
      <c r="L1013" t="s">
        <v>32</v>
      </c>
      <c r="M1013" t="s">
        <v>43</v>
      </c>
      <c r="N1013" t="s">
        <v>44</v>
      </c>
      <c r="O1013" t="s">
        <v>54</v>
      </c>
      <c r="P1013" t="s">
        <v>666</v>
      </c>
      <c r="Q1013" t="s">
        <v>4404</v>
      </c>
      <c r="R1013" t="s">
        <v>4405</v>
      </c>
      <c r="S1013" s="1" t="s">
        <v>12187</v>
      </c>
      <c r="T1013" t="s">
        <v>48</v>
      </c>
      <c r="U1013" t="s">
        <v>49</v>
      </c>
      <c r="V1013" t="s">
        <v>50</v>
      </c>
      <c r="W1013" t="s">
        <v>4406</v>
      </c>
      <c r="X1013" s="145">
        <v>20727</v>
      </c>
      <c r="Y1013" t="s">
        <v>4407</v>
      </c>
      <c r="Z1013"/>
      <c r="AA1013"/>
      <c r="AB1013" t="s">
        <v>39</v>
      </c>
      <c r="AC1013" t="s">
        <v>40</v>
      </c>
      <c r="AD1013" t="s">
        <v>41</v>
      </c>
      <c r="AE1013"/>
    </row>
    <row r="1014" spans="1:31" ht="15" x14ac:dyDescent="0.25">
      <c r="A1014" s="1" t="s">
        <v>4408</v>
      </c>
      <c r="B1014" t="s">
        <v>28</v>
      </c>
      <c r="C1014" t="s">
        <v>29</v>
      </c>
      <c r="D1014" t="s">
        <v>30</v>
      </c>
      <c r="E1014" t="s">
        <v>31</v>
      </c>
      <c r="F1014" t="s">
        <v>4333</v>
      </c>
      <c r="G1014" t="s">
        <v>4334</v>
      </c>
      <c r="H1014" t="s">
        <v>9756</v>
      </c>
      <c r="I1014" t="s">
        <v>4335</v>
      </c>
      <c r="J1014" t="s">
        <v>4408</v>
      </c>
      <c r="K1014" t="s">
        <v>32</v>
      </c>
      <c r="L1014" t="s">
        <v>32</v>
      </c>
      <c r="M1014" t="s">
        <v>43</v>
      </c>
      <c r="N1014" t="s">
        <v>44</v>
      </c>
      <c r="O1014" t="s">
        <v>4409</v>
      </c>
      <c r="P1014" t="s">
        <v>715</v>
      </c>
      <c r="Q1014" t="s">
        <v>716</v>
      </c>
      <c r="R1014" t="s">
        <v>933</v>
      </c>
      <c r="S1014" s="1" t="s">
        <v>12188</v>
      </c>
      <c r="T1014" t="s">
        <v>48</v>
      </c>
      <c r="U1014" t="s">
        <v>49</v>
      </c>
      <c r="V1014" t="s">
        <v>311</v>
      </c>
      <c r="W1014" t="s">
        <v>4410</v>
      </c>
      <c r="X1014" s="145">
        <v>24018</v>
      </c>
      <c r="Y1014" t="s">
        <v>4411</v>
      </c>
      <c r="Z1014" s="145">
        <v>43103</v>
      </c>
      <c r="AA1014" s="145">
        <v>43465</v>
      </c>
      <c r="AB1014" t="s">
        <v>39</v>
      </c>
      <c r="AC1014" t="s">
        <v>40</v>
      </c>
      <c r="AD1014" t="s">
        <v>41</v>
      </c>
      <c r="AE1014"/>
    </row>
    <row r="1015" spans="1:31" ht="15" x14ac:dyDescent="0.25">
      <c r="A1015" s="1" t="s">
        <v>4408</v>
      </c>
      <c r="B1015" t="s">
        <v>28</v>
      </c>
      <c r="C1015" t="s">
        <v>29</v>
      </c>
      <c r="D1015" t="s">
        <v>30</v>
      </c>
      <c r="E1015" t="s">
        <v>31</v>
      </c>
      <c r="F1015" t="s">
        <v>4333</v>
      </c>
      <c r="G1015" t="s">
        <v>4334</v>
      </c>
      <c r="H1015" t="s">
        <v>9756</v>
      </c>
      <c r="I1015" t="s">
        <v>4335</v>
      </c>
      <c r="J1015" t="s">
        <v>4408</v>
      </c>
      <c r="K1015" t="s">
        <v>32</v>
      </c>
      <c r="L1015" t="s">
        <v>32</v>
      </c>
      <c r="M1015" t="s">
        <v>43</v>
      </c>
      <c r="N1015" t="s">
        <v>63</v>
      </c>
      <c r="O1015" t="s">
        <v>10106</v>
      </c>
      <c r="P1015" t="s">
        <v>262</v>
      </c>
      <c r="Q1015" t="s">
        <v>533</v>
      </c>
      <c r="R1015" t="s">
        <v>10107</v>
      </c>
      <c r="S1015" s="1" t="s">
        <v>12189</v>
      </c>
      <c r="T1015" t="s">
        <v>66</v>
      </c>
      <c r="U1015" t="s">
        <v>49</v>
      </c>
      <c r="V1015" t="s">
        <v>50</v>
      </c>
      <c r="W1015" t="s">
        <v>10108</v>
      </c>
      <c r="X1015" s="145">
        <v>34224</v>
      </c>
      <c r="Y1015" t="s">
        <v>10109</v>
      </c>
      <c r="Z1015" s="145">
        <v>43160</v>
      </c>
      <c r="AA1015" s="145">
        <v>43465</v>
      </c>
      <c r="AB1015" t="s">
        <v>310</v>
      </c>
      <c r="AC1015" t="s">
        <v>68</v>
      </c>
      <c r="AD1015" t="s">
        <v>41</v>
      </c>
      <c r="AE1015"/>
    </row>
    <row r="1016" spans="1:31" ht="15" x14ac:dyDescent="0.25">
      <c r="A1016" s="1" t="s">
        <v>4413</v>
      </c>
      <c r="B1016" t="s">
        <v>28</v>
      </c>
      <c r="C1016" t="s">
        <v>29</v>
      </c>
      <c r="D1016" t="s">
        <v>30</v>
      </c>
      <c r="E1016" t="s">
        <v>31</v>
      </c>
      <c r="F1016" t="s">
        <v>4333</v>
      </c>
      <c r="G1016" t="s">
        <v>4334</v>
      </c>
      <c r="H1016" t="s">
        <v>9756</v>
      </c>
      <c r="I1016" t="s">
        <v>4335</v>
      </c>
      <c r="J1016" t="s">
        <v>4413</v>
      </c>
      <c r="K1016" t="s">
        <v>32</v>
      </c>
      <c r="L1016" t="s">
        <v>32</v>
      </c>
      <c r="M1016" t="s">
        <v>43</v>
      </c>
      <c r="N1016" t="s">
        <v>44</v>
      </c>
      <c r="O1016" t="s">
        <v>4414</v>
      </c>
      <c r="P1016" t="s">
        <v>389</v>
      </c>
      <c r="Q1016" t="s">
        <v>836</v>
      </c>
      <c r="R1016" t="s">
        <v>543</v>
      </c>
      <c r="S1016" s="1" t="s">
        <v>12190</v>
      </c>
      <c r="T1016" t="s">
        <v>66</v>
      </c>
      <c r="U1016" t="s">
        <v>49</v>
      </c>
      <c r="V1016" t="s">
        <v>50</v>
      </c>
      <c r="W1016" t="s">
        <v>4415</v>
      </c>
      <c r="X1016" s="145">
        <v>25860</v>
      </c>
      <c r="Y1016" t="s">
        <v>4416</v>
      </c>
      <c r="Z1016"/>
      <c r="AA1016"/>
      <c r="AB1016" t="s">
        <v>39</v>
      </c>
      <c r="AC1016" t="s">
        <v>40</v>
      </c>
      <c r="AD1016" t="s">
        <v>41</v>
      </c>
      <c r="AE1016"/>
    </row>
    <row r="1017" spans="1:31" ht="15" x14ac:dyDescent="0.25">
      <c r="A1017" s="1" t="s">
        <v>4417</v>
      </c>
      <c r="B1017" t="s">
        <v>28</v>
      </c>
      <c r="C1017" t="s">
        <v>29</v>
      </c>
      <c r="D1017" t="s">
        <v>30</v>
      </c>
      <c r="E1017" t="s">
        <v>31</v>
      </c>
      <c r="F1017" t="s">
        <v>4333</v>
      </c>
      <c r="G1017" t="s">
        <v>4334</v>
      </c>
      <c r="H1017" t="s">
        <v>9756</v>
      </c>
      <c r="I1017" t="s">
        <v>4335</v>
      </c>
      <c r="J1017" t="s">
        <v>4417</v>
      </c>
      <c r="K1017" t="s">
        <v>32</v>
      </c>
      <c r="L1017" t="s">
        <v>32</v>
      </c>
      <c r="M1017" t="s">
        <v>43</v>
      </c>
      <c r="N1017" t="s">
        <v>44</v>
      </c>
      <c r="O1017" t="s">
        <v>54</v>
      </c>
      <c r="P1017" t="s">
        <v>195</v>
      </c>
      <c r="Q1017" t="s">
        <v>183</v>
      </c>
      <c r="R1017" t="s">
        <v>4418</v>
      </c>
      <c r="S1017" s="1" t="s">
        <v>12191</v>
      </c>
      <c r="T1017" t="s">
        <v>53</v>
      </c>
      <c r="U1017" t="s">
        <v>49</v>
      </c>
      <c r="V1017" t="s">
        <v>50</v>
      </c>
      <c r="W1017" t="s">
        <v>4419</v>
      </c>
      <c r="X1017" s="145">
        <v>22552</v>
      </c>
      <c r="Y1017" t="s">
        <v>4420</v>
      </c>
      <c r="Z1017"/>
      <c r="AA1017"/>
      <c r="AB1017" t="s">
        <v>39</v>
      </c>
      <c r="AC1017" t="s">
        <v>40</v>
      </c>
      <c r="AD1017" t="s">
        <v>41</v>
      </c>
      <c r="AE1017"/>
    </row>
    <row r="1018" spans="1:31" ht="15" x14ac:dyDescent="0.25">
      <c r="A1018" s="1" t="s">
        <v>4421</v>
      </c>
      <c r="B1018" t="s">
        <v>28</v>
      </c>
      <c r="C1018" t="s">
        <v>29</v>
      </c>
      <c r="D1018" t="s">
        <v>30</v>
      </c>
      <c r="E1018" t="s">
        <v>31</v>
      </c>
      <c r="F1018" t="s">
        <v>4333</v>
      </c>
      <c r="G1018" t="s">
        <v>4334</v>
      </c>
      <c r="H1018" t="s">
        <v>9756</v>
      </c>
      <c r="I1018" t="s">
        <v>4335</v>
      </c>
      <c r="J1018" t="s">
        <v>4421</v>
      </c>
      <c r="K1018" t="s">
        <v>32</v>
      </c>
      <c r="L1018" t="s">
        <v>32</v>
      </c>
      <c r="M1018" t="s">
        <v>43</v>
      </c>
      <c r="N1018" t="s">
        <v>44</v>
      </c>
      <c r="O1018" t="s">
        <v>54</v>
      </c>
      <c r="P1018" t="s">
        <v>184</v>
      </c>
      <c r="Q1018" t="s">
        <v>72</v>
      </c>
      <c r="R1018" t="s">
        <v>4369</v>
      </c>
      <c r="S1018" s="1" t="s">
        <v>12174</v>
      </c>
      <c r="T1018" t="s">
        <v>48</v>
      </c>
      <c r="U1018" t="s">
        <v>49</v>
      </c>
      <c r="V1018" t="s">
        <v>840</v>
      </c>
      <c r="W1018" t="s">
        <v>4370</v>
      </c>
      <c r="X1018" s="145">
        <v>21429</v>
      </c>
      <c r="Y1018" t="s">
        <v>4371</v>
      </c>
      <c r="Z1018" s="145">
        <v>43160</v>
      </c>
      <c r="AA1018" s="145">
        <v>43465</v>
      </c>
      <c r="AB1018" t="s">
        <v>39</v>
      </c>
      <c r="AC1018" t="s">
        <v>40</v>
      </c>
      <c r="AD1018" t="s">
        <v>41</v>
      </c>
      <c r="AE1018"/>
    </row>
    <row r="1019" spans="1:31" ht="15" x14ac:dyDescent="0.25">
      <c r="A1019" s="1" t="s">
        <v>4421</v>
      </c>
      <c r="B1019" t="s">
        <v>28</v>
      </c>
      <c r="C1019" t="s">
        <v>29</v>
      </c>
      <c r="D1019" t="s">
        <v>30</v>
      </c>
      <c r="E1019" t="s">
        <v>31</v>
      </c>
      <c r="F1019" t="s">
        <v>4333</v>
      </c>
      <c r="G1019" t="s">
        <v>4334</v>
      </c>
      <c r="H1019" t="s">
        <v>9756</v>
      </c>
      <c r="I1019" t="s">
        <v>4335</v>
      </c>
      <c r="J1019" t="s">
        <v>4421</v>
      </c>
      <c r="K1019" t="s">
        <v>32</v>
      </c>
      <c r="L1019" t="s">
        <v>32</v>
      </c>
      <c r="M1019" t="s">
        <v>43</v>
      </c>
      <c r="N1019" t="s">
        <v>63</v>
      </c>
      <c r="O1019" t="s">
        <v>4422</v>
      </c>
      <c r="P1019" t="s">
        <v>304</v>
      </c>
      <c r="Q1019" t="s">
        <v>304</v>
      </c>
      <c r="R1019" t="s">
        <v>1448</v>
      </c>
      <c r="S1019" s="1" t="s">
        <v>12192</v>
      </c>
      <c r="T1019" t="s">
        <v>66</v>
      </c>
      <c r="U1019" t="s">
        <v>49</v>
      </c>
      <c r="V1019" t="s">
        <v>50</v>
      </c>
      <c r="W1019" t="s">
        <v>1449</v>
      </c>
      <c r="X1019" s="145">
        <v>32130</v>
      </c>
      <c r="Y1019" t="s">
        <v>1450</v>
      </c>
      <c r="Z1019" s="145">
        <v>43160</v>
      </c>
      <c r="AA1019" s="145">
        <v>43465</v>
      </c>
      <c r="AB1019" t="s">
        <v>310</v>
      </c>
      <c r="AC1019" t="s">
        <v>68</v>
      </c>
      <c r="AD1019" t="s">
        <v>41</v>
      </c>
      <c r="AE1019"/>
    </row>
    <row r="1020" spans="1:31" ht="15" x14ac:dyDescent="0.25">
      <c r="A1020" s="1" t="s">
        <v>4425</v>
      </c>
      <c r="B1020" t="s">
        <v>28</v>
      </c>
      <c r="C1020" t="s">
        <v>29</v>
      </c>
      <c r="D1020" t="s">
        <v>30</v>
      </c>
      <c r="E1020" t="s">
        <v>31</v>
      </c>
      <c r="F1020" t="s">
        <v>4333</v>
      </c>
      <c r="G1020" t="s">
        <v>4334</v>
      </c>
      <c r="H1020" t="s">
        <v>9756</v>
      </c>
      <c r="I1020" t="s">
        <v>4335</v>
      </c>
      <c r="J1020" t="s">
        <v>4425</v>
      </c>
      <c r="K1020" t="s">
        <v>32</v>
      </c>
      <c r="L1020" t="s">
        <v>32</v>
      </c>
      <c r="M1020" t="s">
        <v>43</v>
      </c>
      <c r="N1020" t="s">
        <v>44</v>
      </c>
      <c r="O1020" t="s">
        <v>54</v>
      </c>
      <c r="P1020" t="s">
        <v>528</v>
      </c>
      <c r="Q1020" t="s">
        <v>130</v>
      </c>
      <c r="R1020" t="s">
        <v>896</v>
      </c>
      <c r="S1020" s="1" t="s">
        <v>12193</v>
      </c>
      <c r="T1020" t="s">
        <v>48</v>
      </c>
      <c r="U1020" t="s">
        <v>49</v>
      </c>
      <c r="V1020" t="s">
        <v>50</v>
      </c>
      <c r="W1020" t="s">
        <v>4426</v>
      </c>
      <c r="X1020" s="145">
        <v>21025</v>
      </c>
      <c r="Y1020" t="s">
        <v>4427</v>
      </c>
      <c r="Z1020"/>
      <c r="AA1020"/>
      <c r="AB1020" t="s">
        <v>39</v>
      </c>
      <c r="AC1020" t="s">
        <v>40</v>
      </c>
      <c r="AD1020" t="s">
        <v>41</v>
      </c>
      <c r="AE1020"/>
    </row>
    <row r="1021" spans="1:31" ht="15" x14ac:dyDescent="0.25">
      <c r="A1021" s="1" t="s">
        <v>4428</v>
      </c>
      <c r="B1021" t="s">
        <v>28</v>
      </c>
      <c r="C1021" t="s">
        <v>29</v>
      </c>
      <c r="D1021" t="s">
        <v>30</v>
      </c>
      <c r="E1021" t="s">
        <v>31</v>
      </c>
      <c r="F1021" t="s">
        <v>4333</v>
      </c>
      <c r="G1021" t="s">
        <v>4334</v>
      </c>
      <c r="H1021" t="s">
        <v>9756</v>
      </c>
      <c r="I1021" t="s">
        <v>4335</v>
      </c>
      <c r="J1021" t="s">
        <v>4428</v>
      </c>
      <c r="K1021" t="s">
        <v>32</v>
      </c>
      <c r="L1021" t="s">
        <v>32</v>
      </c>
      <c r="M1021" t="s">
        <v>43</v>
      </c>
      <c r="N1021" t="s">
        <v>44</v>
      </c>
      <c r="O1021" t="s">
        <v>54</v>
      </c>
      <c r="P1021" t="s">
        <v>142</v>
      </c>
      <c r="Q1021" t="s">
        <v>530</v>
      </c>
      <c r="R1021" t="s">
        <v>221</v>
      </c>
      <c r="S1021" s="1" t="s">
        <v>12194</v>
      </c>
      <c r="T1021" t="s">
        <v>48</v>
      </c>
      <c r="U1021" t="s">
        <v>49</v>
      </c>
      <c r="V1021" t="s">
        <v>50</v>
      </c>
      <c r="W1021" t="s">
        <v>4429</v>
      </c>
      <c r="X1021" s="145">
        <v>21992</v>
      </c>
      <c r="Y1021" t="s">
        <v>4430</v>
      </c>
      <c r="Z1021"/>
      <c r="AA1021"/>
      <c r="AB1021" t="s">
        <v>39</v>
      </c>
      <c r="AC1021" t="s">
        <v>40</v>
      </c>
      <c r="AD1021" t="s">
        <v>41</v>
      </c>
      <c r="AE1021"/>
    </row>
    <row r="1022" spans="1:31" ht="15" x14ac:dyDescent="0.25">
      <c r="A1022" s="1" t="s">
        <v>4431</v>
      </c>
      <c r="B1022" t="s">
        <v>28</v>
      </c>
      <c r="C1022" t="s">
        <v>29</v>
      </c>
      <c r="D1022" t="s">
        <v>30</v>
      </c>
      <c r="E1022" t="s">
        <v>31</v>
      </c>
      <c r="F1022" t="s">
        <v>4333</v>
      </c>
      <c r="G1022" t="s">
        <v>4334</v>
      </c>
      <c r="H1022" t="s">
        <v>9756</v>
      </c>
      <c r="I1022" t="s">
        <v>4335</v>
      </c>
      <c r="J1022" t="s">
        <v>4431</v>
      </c>
      <c r="K1022" t="s">
        <v>32</v>
      </c>
      <c r="L1022" t="s">
        <v>32</v>
      </c>
      <c r="M1022" t="s">
        <v>43</v>
      </c>
      <c r="N1022" t="s">
        <v>44</v>
      </c>
      <c r="O1022" t="s">
        <v>54</v>
      </c>
      <c r="P1022" t="s">
        <v>130</v>
      </c>
      <c r="Q1022" t="s">
        <v>4432</v>
      </c>
      <c r="R1022" t="s">
        <v>729</v>
      </c>
      <c r="S1022" s="1" t="s">
        <v>12195</v>
      </c>
      <c r="T1022" t="s">
        <v>53</v>
      </c>
      <c r="U1022" t="s">
        <v>49</v>
      </c>
      <c r="V1022" t="s">
        <v>50</v>
      </c>
      <c r="W1022" t="s">
        <v>4433</v>
      </c>
      <c r="X1022" s="145">
        <v>19669</v>
      </c>
      <c r="Y1022" t="s">
        <v>4434</v>
      </c>
      <c r="Z1022"/>
      <c r="AA1022"/>
      <c r="AB1022" t="s">
        <v>39</v>
      </c>
      <c r="AC1022" t="s">
        <v>40</v>
      </c>
      <c r="AD1022" t="s">
        <v>41</v>
      </c>
      <c r="AE1022"/>
    </row>
    <row r="1023" spans="1:31" ht="15" x14ac:dyDescent="0.25">
      <c r="A1023" s="1" t="s">
        <v>4435</v>
      </c>
      <c r="B1023" t="s">
        <v>28</v>
      </c>
      <c r="C1023" t="s">
        <v>29</v>
      </c>
      <c r="D1023" t="s">
        <v>30</v>
      </c>
      <c r="E1023" t="s">
        <v>31</v>
      </c>
      <c r="F1023" t="s">
        <v>4333</v>
      </c>
      <c r="G1023" t="s">
        <v>4334</v>
      </c>
      <c r="H1023" t="s">
        <v>9756</v>
      </c>
      <c r="I1023" t="s">
        <v>4335</v>
      </c>
      <c r="J1023" t="s">
        <v>4435</v>
      </c>
      <c r="K1023" t="s">
        <v>32</v>
      </c>
      <c r="L1023" t="s">
        <v>32</v>
      </c>
      <c r="M1023" t="s">
        <v>43</v>
      </c>
      <c r="N1023" t="s">
        <v>44</v>
      </c>
      <c r="O1023" t="s">
        <v>54</v>
      </c>
      <c r="P1023" t="s">
        <v>130</v>
      </c>
      <c r="Q1023" t="s">
        <v>217</v>
      </c>
      <c r="R1023" t="s">
        <v>4436</v>
      </c>
      <c r="S1023" s="1" t="s">
        <v>12196</v>
      </c>
      <c r="T1023" t="s">
        <v>48</v>
      </c>
      <c r="U1023" t="s">
        <v>49</v>
      </c>
      <c r="V1023" t="s">
        <v>50</v>
      </c>
      <c r="W1023" t="s">
        <v>4437</v>
      </c>
      <c r="X1023" s="145">
        <v>21477</v>
      </c>
      <c r="Y1023" t="s">
        <v>4438</v>
      </c>
      <c r="Z1023"/>
      <c r="AA1023"/>
      <c r="AB1023" t="s">
        <v>39</v>
      </c>
      <c r="AC1023" t="s">
        <v>40</v>
      </c>
      <c r="AD1023" t="s">
        <v>41</v>
      </c>
      <c r="AE1023"/>
    </row>
    <row r="1024" spans="1:31" ht="15" x14ac:dyDescent="0.25">
      <c r="A1024" s="1" t="s">
        <v>4439</v>
      </c>
      <c r="B1024" t="s">
        <v>28</v>
      </c>
      <c r="C1024" t="s">
        <v>29</v>
      </c>
      <c r="D1024" t="s">
        <v>30</v>
      </c>
      <c r="E1024" t="s">
        <v>31</v>
      </c>
      <c r="F1024" t="s">
        <v>4333</v>
      </c>
      <c r="G1024" t="s">
        <v>4334</v>
      </c>
      <c r="H1024" t="s">
        <v>9756</v>
      </c>
      <c r="I1024" t="s">
        <v>4335</v>
      </c>
      <c r="J1024" t="s">
        <v>4439</v>
      </c>
      <c r="K1024" t="s">
        <v>32</v>
      </c>
      <c r="L1024" t="s">
        <v>32</v>
      </c>
      <c r="M1024" t="s">
        <v>43</v>
      </c>
      <c r="N1024" t="s">
        <v>44</v>
      </c>
      <c r="O1024" t="s">
        <v>4440</v>
      </c>
      <c r="P1024" t="s">
        <v>303</v>
      </c>
      <c r="Q1024" t="s">
        <v>313</v>
      </c>
      <c r="R1024" t="s">
        <v>4441</v>
      </c>
      <c r="S1024" s="1" t="s">
        <v>12197</v>
      </c>
      <c r="T1024" t="s">
        <v>66</v>
      </c>
      <c r="U1024" t="s">
        <v>49</v>
      </c>
      <c r="V1024" t="s">
        <v>50</v>
      </c>
      <c r="W1024" t="s">
        <v>4442</v>
      </c>
      <c r="X1024" s="145">
        <v>23480</v>
      </c>
      <c r="Y1024" t="s">
        <v>4443</v>
      </c>
      <c r="Z1024"/>
      <c r="AA1024"/>
      <c r="AB1024" t="s">
        <v>39</v>
      </c>
      <c r="AC1024" t="s">
        <v>40</v>
      </c>
      <c r="AD1024" t="s">
        <v>41</v>
      </c>
      <c r="AE1024"/>
    </row>
    <row r="1025" spans="1:31" ht="15" x14ac:dyDescent="0.25">
      <c r="A1025" s="1" t="s">
        <v>4444</v>
      </c>
      <c r="B1025" t="s">
        <v>28</v>
      </c>
      <c r="C1025" t="s">
        <v>29</v>
      </c>
      <c r="D1025" t="s">
        <v>30</v>
      </c>
      <c r="E1025" t="s">
        <v>31</v>
      </c>
      <c r="F1025" t="s">
        <v>4333</v>
      </c>
      <c r="G1025" t="s">
        <v>4334</v>
      </c>
      <c r="H1025" t="s">
        <v>9756</v>
      </c>
      <c r="I1025" t="s">
        <v>4335</v>
      </c>
      <c r="J1025" t="s">
        <v>4444</v>
      </c>
      <c r="K1025" t="s">
        <v>32</v>
      </c>
      <c r="L1025" t="s">
        <v>32</v>
      </c>
      <c r="M1025" t="s">
        <v>43</v>
      </c>
      <c r="N1025" t="s">
        <v>44</v>
      </c>
      <c r="O1025" t="s">
        <v>54</v>
      </c>
      <c r="P1025" t="s">
        <v>130</v>
      </c>
      <c r="Q1025" t="s">
        <v>78</v>
      </c>
      <c r="R1025" t="s">
        <v>4445</v>
      </c>
      <c r="S1025" s="1" t="s">
        <v>12198</v>
      </c>
      <c r="T1025" t="s">
        <v>53</v>
      </c>
      <c r="U1025" t="s">
        <v>49</v>
      </c>
      <c r="V1025" t="s">
        <v>4446</v>
      </c>
      <c r="W1025" t="s">
        <v>4447</v>
      </c>
      <c r="X1025" s="145">
        <v>25050</v>
      </c>
      <c r="Y1025" t="s">
        <v>4448</v>
      </c>
      <c r="Z1025" s="145">
        <v>42370</v>
      </c>
      <c r="AA1025" s="145">
        <v>43465</v>
      </c>
      <c r="AB1025" t="s">
        <v>39</v>
      </c>
      <c r="AC1025" t="s">
        <v>40</v>
      </c>
      <c r="AD1025" t="s">
        <v>41</v>
      </c>
      <c r="AE1025"/>
    </row>
    <row r="1026" spans="1:31" ht="15" x14ac:dyDescent="0.25">
      <c r="A1026" s="1" t="s">
        <v>4444</v>
      </c>
      <c r="B1026" t="s">
        <v>28</v>
      </c>
      <c r="C1026" t="s">
        <v>29</v>
      </c>
      <c r="D1026" t="s">
        <v>30</v>
      </c>
      <c r="E1026" t="s">
        <v>31</v>
      </c>
      <c r="F1026" t="s">
        <v>4333</v>
      </c>
      <c r="G1026" t="s">
        <v>4334</v>
      </c>
      <c r="H1026" t="s">
        <v>9756</v>
      </c>
      <c r="I1026" t="s">
        <v>4335</v>
      </c>
      <c r="J1026" t="s">
        <v>4444</v>
      </c>
      <c r="K1026" t="s">
        <v>32</v>
      </c>
      <c r="L1026" t="s">
        <v>32</v>
      </c>
      <c r="M1026" t="s">
        <v>43</v>
      </c>
      <c r="N1026" t="s">
        <v>63</v>
      </c>
      <c r="O1026" t="s">
        <v>10110</v>
      </c>
      <c r="P1026" t="s">
        <v>142</v>
      </c>
      <c r="Q1026" t="s">
        <v>319</v>
      </c>
      <c r="R1026" t="s">
        <v>278</v>
      </c>
      <c r="S1026" s="1" t="s">
        <v>12199</v>
      </c>
      <c r="T1026" t="s">
        <v>66</v>
      </c>
      <c r="U1026" t="s">
        <v>49</v>
      </c>
      <c r="V1026" t="s">
        <v>50</v>
      </c>
      <c r="W1026" t="s">
        <v>2150</v>
      </c>
      <c r="X1026" s="145">
        <v>29146</v>
      </c>
      <c r="Y1026" t="s">
        <v>2151</v>
      </c>
      <c r="Z1026" s="145">
        <v>43160</v>
      </c>
      <c r="AA1026" s="145">
        <v>43465</v>
      </c>
      <c r="AB1026" t="s">
        <v>310</v>
      </c>
      <c r="AC1026" t="s">
        <v>68</v>
      </c>
      <c r="AD1026" t="s">
        <v>41</v>
      </c>
      <c r="AE1026"/>
    </row>
    <row r="1027" spans="1:31" ht="15" x14ac:dyDescent="0.25">
      <c r="A1027" s="1" t="s">
        <v>4449</v>
      </c>
      <c r="B1027" t="s">
        <v>28</v>
      </c>
      <c r="C1027" t="s">
        <v>29</v>
      </c>
      <c r="D1027" t="s">
        <v>30</v>
      </c>
      <c r="E1027" t="s">
        <v>31</v>
      </c>
      <c r="F1027" t="s">
        <v>4333</v>
      </c>
      <c r="G1027" t="s">
        <v>4334</v>
      </c>
      <c r="H1027" t="s">
        <v>9756</v>
      </c>
      <c r="I1027" t="s">
        <v>4335</v>
      </c>
      <c r="J1027" t="s">
        <v>4449</v>
      </c>
      <c r="K1027" t="s">
        <v>32</v>
      </c>
      <c r="L1027" t="s">
        <v>32</v>
      </c>
      <c r="M1027" t="s">
        <v>43</v>
      </c>
      <c r="N1027" t="s">
        <v>63</v>
      </c>
      <c r="O1027" t="s">
        <v>4450</v>
      </c>
      <c r="P1027" t="s">
        <v>130</v>
      </c>
      <c r="Q1027" t="s">
        <v>232</v>
      </c>
      <c r="R1027" t="s">
        <v>1068</v>
      </c>
      <c r="S1027" s="1" t="s">
        <v>12200</v>
      </c>
      <c r="T1027" t="s">
        <v>37</v>
      </c>
      <c r="U1027" t="s">
        <v>49</v>
      </c>
      <c r="V1027" t="s">
        <v>50</v>
      </c>
      <c r="W1027" t="s">
        <v>10111</v>
      </c>
      <c r="X1027" s="145">
        <v>31142</v>
      </c>
      <c r="Y1027" t="s">
        <v>10112</v>
      </c>
      <c r="Z1027" s="145">
        <v>43160</v>
      </c>
      <c r="AA1027" s="145">
        <v>43465</v>
      </c>
      <c r="AB1027" t="s">
        <v>310</v>
      </c>
      <c r="AC1027" t="s">
        <v>68</v>
      </c>
      <c r="AD1027" t="s">
        <v>41</v>
      </c>
      <c r="AE1027"/>
    </row>
    <row r="1028" spans="1:31" ht="15" x14ac:dyDescent="0.25">
      <c r="A1028" s="1" t="s">
        <v>4449</v>
      </c>
      <c r="B1028" t="s">
        <v>28</v>
      </c>
      <c r="C1028" t="s">
        <v>29</v>
      </c>
      <c r="D1028" t="s">
        <v>30</v>
      </c>
      <c r="E1028" t="s">
        <v>31</v>
      </c>
      <c r="F1028" t="s">
        <v>4333</v>
      </c>
      <c r="G1028" t="s">
        <v>4334</v>
      </c>
      <c r="H1028" t="s">
        <v>9756</v>
      </c>
      <c r="I1028" t="s">
        <v>4335</v>
      </c>
      <c r="J1028" t="s">
        <v>4449</v>
      </c>
      <c r="K1028" t="s">
        <v>32</v>
      </c>
      <c r="L1028" t="s">
        <v>32</v>
      </c>
      <c r="M1028" t="s">
        <v>43</v>
      </c>
      <c r="N1028" t="s">
        <v>44</v>
      </c>
      <c r="O1028" t="s">
        <v>54</v>
      </c>
      <c r="P1028" t="s">
        <v>142</v>
      </c>
      <c r="Q1028" t="s">
        <v>160</v>
      </c>
      <c r="R1028" t="s">
        <v>4358</v>
      </c>
      <c r="S1028" s="1" t="s">
        <v>12172</v>
      </c>
      <c r="T1028" t="s">
        <v>37</v>
      </c>
      <c r="U1028" t="s">
        <v>49</v>
      </c>
      <c r="V1028" t="s">
        <v>840</v>
      </c>
      <c r="W1028" t="s">
        <v>4359</v>
      </c>
      <c r="X1028" s="145">
        <v>24815</v>
      </c>
      <c r="Y1028" t="s">
        <v>4360</v>
      </c>
      <c r="Z1028" s="145">
        <v>43160</v>
      </c>
      <c r="AA1028" s="145">
        <v>43465</v>
      </c>
      <c r="AB1028" t="s">
        <v>39</v>
      </c>
      <c r="AC1028" t="s">
        <v>40</v>
      </c>
      <c r="AD1028" t="s">
        <v>41</v>
      </c>
      <c r="AE1028"/>
    </row>
    <row r="1029" spans="1:31" ht="15" x14ac:dyDescent="0.25">
      <c r="A1029" s="1" t="s">
        <v>4454</v>
      </c>
      <c r="B1029" t="s">
        <v>28</v>
      </c>
      <c r="C1029" t="s">
        <v>29</v>
      </c>
      <c r="D1029" t="s">
        <v>30</v>
      </c>
      <c r="E1029" t="s">
        <v>31</v>
      </c>
      <c r="F1029" t="s">
        <v>4333</v>
      </c>
      <c r="G1029" t="s">
        <v>4334</v>
      </c>
      <c r="H1029" t="s">
        <v>9756</v>
      </c>
      <c r="I1029" t="s">
        <v>4335</v>
      </c>
      <c r="J1029" t="s">
        <v>4454</v>
      </c>
      <c r="K1029" t="s">
        <v>32</v>
      </c>
      <c r="L1029" t="s">
        <v>32</v>
      </c>
      <c r="M1029" t="s">
        <v>43</v>
      </c>
      <c r="N1029" t="s">
        <v>44</v>
      </c>
      <c r="O1029" t="s">
        <v>4455</v>
      </c>
      <c r="P1029" t="s">
        <v>333</v>
      </c>
      <c r="Q1029" t="s">
        <v>4456</v>
      </c>
      <c r="R1029" t="s">
        <v>598</v>
      </c>
      <c r="S1029" s="1" t="s">
        <v>12201</v>
      </c>
      <c r="T1029" t="s">
        <v>66</v>
      </c>
      <c r="U1029" t="s">
        <v>49</v>
      </c>
      <c r="V1029" t="s">
        <v>50</v>
      </c>
      <c r="W1029" t="s">
        <v>4457</v>
      </c>
      <c r="X1029" s="145">
        <v>24115</v>
      </c>
      <c r="Y1029" t="s">
        <v>4458</v>
      </c>
      <c r="Z1029"/>
      <c r="AA1029"/>
      <c r="AB1029" t="s">
        <v>39</v>
      </c>
      <c r="AC1029" t="s">
        <v>40</v>
      </c>
      <c r="AD1029" t="s">
        <v>41</v>
      </c>
      <c r="AE1029"/>
    </row>
    <row r="1030" spans="1:31" ht="15" x14ac:dyDescent="0.25">
      <c r="A1030" s="1" t="s">
        <v>4459</v>
      </c>
      <c r="B1030" t="s">
        <v>28</v>
      </c>
      <c r="C1030" t="s">
        <v>29</v>
      </c>
      <c r="D1030" t="s">
        <v>30</v>
      </c>
      <c r="E1030" t="s">
        <v>31</v>
      </c>
      <c r="F1030" t="s">
        <v>4333</v>
      </c>
      <c r="G1030" t="s">
        <v>4334</v>
      </c>
      <c r="H1030" t="s">
        <v>9756</v>
      </c>
      <c r="I1030" t="s">
        <v>4335</v>
      </c>
      <c r="J1030" t="s">
        <v>4459</v>
      </c>
      <c r="K1030" t="s">
        <v>32</v>
      </c>
      <c r="L1030" t="s">
        <v>32</v>
      </c>
      <c r="M1030" t="s">
        <v>43</v>
      </c>
      <c r="N1030" t="s">
        <v>44</v>
      </c>
      <c r="O1030" t="s">
        <v>54</v>
      </c>
      <c r="P1030" t="s">
        <v>110</v>
      </c>
      <c r="Q1030" t="s">
        <v>172</v>
      </c>
      <c r="R1030" t="s">
        <v>654</v>
      </c>
      <c r="S1030" s="1" t="s">
        <v>12202</v>
      </c>
      <c r="T1030" t="s">
        <v>48</v>
      </c>
      <c r="U1030" t="s">
        <v>49</v>
      </c>
      <c r="V1030" t="s">
        <v>50</v>
      </c>
      <c r="W1030" t="s">
        <v>4460</v>
      </c>
      <c r="X1030" s="145">
        <v>22763</v>
      </c>
      <c r="Y1030" t="s">
        <v>4461</v>
      </c>
      <c r="Z1030"/>
      <c r="AA1030"/>
      <c r="AB1030" t="s">
        <v>39</v>
      </c>
      <c r="AC1030" t="s">
        <v>40</v>
      </c>
      <c r="AD1030" t="s">
        <v>41</v>
      </c>
      <c r="AE1030"/>
    </row>
    <row r="1031" spans="1:31" ht="15" x14ac:dyDescent="0.25">
      <c r="A1031" s="1" t="s">
        <v>4462</v>
      </c>
      <c r="B1031" t="s">
        <v>28</v>
      </c>
      <c r="C1031" t="s">
        <v>29</v>
      </c>
      <c r="D1031" t="s">
        <v>30</v>
      </c>
      <c r="E1031" t="s">
        <v>31</v>
      </c>
      <c r="F1031" t="s">
        <v>4333</v>
      </c>
      <c r="G1031" t="s">
        <v>4334</v>
      </c>
      <c r="H1031" t="s">
        <v>9756</v>
      </c>
      <c r="I1031" t="s">
        <v>4335</v>
      </c>
      <c r="J1031" t="s">
        <v>4462</v>
      </c>
      <c r="K1031" t="s">
        <v>32</v>
      </c>
      <c r="L1031" t="s">
        <v>32</v>
      </c>
      <c r="M1031" t="s">
        <v>43</v>
      </c>
      <c r="N1031" t="s">
        <v>44</v>
      </c>
      <c r="O1031" t="s">
        <v>54</v>
      </c>
      <c r="P1031" t="s">
        <v>257</v>
      </c>
      <c r="Q1031" t="s">
        <v>130</v>
      </c>
      <c r="R1031" t="s">
        <v>221</v>
      </c>
      <c r="S1031" s="1" t="s">
        <v>12203</v>
      </c>
      <c r="T1031" t="s">
        <v>48</v>
      </c>
      <c r="U1031" t="s">
        <v>49</v>
      </c>
      <c r="V1031" t="s">
        <v>50</v>
      </c>
      <c r="W1031" t="s">
        <v>4463</v>
      </c>
      <c r="X1031" s="145">
        <v>21861</v>
      </c>
      <c r="Y1031" t="s">
        <v>4464</v>
      </c>
      <c r="Z1031"/>
      <c r="AA1031"/>
      <c r="AB1031" t="s">
        <v>39</v>
      </c>
      <c r="AC1031" t="s">
        <v>40</v>
      </c>
      <c r="AD1031" t="s">
        <v>41</v>
      </c>
      <c r="AE1031"/>
    </row>
    <row r="1032" spans="1:31" ht="15" x14ac:dyDescent="0.25">
      <c r="A1032" s="1" t="s">
        <v>4465</v>
      </c>
      <c r="B1032" t="s">
        <v>28</v>
      </c>
      <c r="C1032" t="s">
        <v>29</v>
      </c>
      <c r="D1032" t="s">
        <v>30</v>
      </c>
      <c r="E1032" t="s">
        <v>31</v>
      </c>
      <c r="F1032" t="s">
        <v>4333</v>
      </c>
      <c r="G1032" t="s">
        <v>4334</v>
      </c>
      <c r="H1032" t="s">
        <v>9756</v>
      </c>
      <c r="I1032" t="s">
        <v>4335</v>
      </c>
      <c r="J1032" t="s">
        <v>4465</v>
      </c>
      <c r="K1032" t="s">
        <v>32</v>
      </c>
      <c r="L1032" t="s">
        <v>32</v>
      </c>
      <c r="M1032" t="s">
        <v>43</v>
      </c>
      <c r="N1032" t="s">
        <v>44</v>
      </c>
      <c r="O1032" t="s">
        <v>54</v>
      </c>
      <c r="P1032" t="s">
        <v>172</v>
      </c>
      <c r="Q1032" t="s">
        <v>110</v>
      </c>
      <c r="R1032" t="s">
        <v>922</v>
      </c>
      <c r="S1032" s="1" t="s">
        <v>12204</v>
      </c>
      <c r="T1032" t="s">
        <v>48</v>
      </c>
      <c r="U1032" t="s">
        <v>49</v>
      </c>
      <c r="V1032" t="s">
        <v>50</v>
      </c>
      <c r="W1032" t="s">
        <v>4466</v>
      </c>
      <c r="X1032" s="145">
        <v>19866</v>
      </c>
      <c r="Y1032" t="s">
        <v>4467</v>
      </c>
      <c r="Z1032"/>
      <c r="AA1032"/>
      <c r="AB1032" t="s">
        <v>39</v>
      </c>
      <c r="AC1032" t="s">
        <v>40</v>
      </c>
      <c r="AD1032" t="s">
        <v>41</v>
      </c>
      <c r="AE1032"/>
    </row>
    <row r="1033" spans="1:31" ht="15" x14ac:dyDescent="0.25">
      <c r="A1033" s="1" t="s">
        <v>4468</v>
      </c>
      <c r="B1033" t="s">
        <v>28</v>
      </c>
      <c r="C1033" t="s">
        <v>29</v>
      </c>
      <c r="D1033" t="s">
        <v>30</v>
      </c>
      <c r="E1033" t="s">
        <v>31</v>
      </c>
      <c r="F1033" t="s">
        <v>4333</v>
      </c>
      <c r="G1033" t="s">
        <v>4334</v>
      </c>
      <c r="H1033" t="s">
        <v>9756</v>
      </c>
      <c r="I1033" t="s">
        <v>4335</v>
      </c>
      <c r="J1033" t="s">
        <v>4468</v>
      </c>
      <c r="K1033" t="s">
        <v>32</v>
      </c>
      <c r="L1033" t="s">
        <v>32</v>
      </c>
      <c r="M1033" t="s">
        <v>43</v>
      </c>
      <c r="N1033" t="s">
        <v>63</v>
      </c>
      <c r="O1033" t="s">
        <v>10113</v>
      </c>
      <c r="P1033" t="s">
        <v>110</v>
      </c>
      <c r="Q1033" t="s">
        <v>294</v>
      </c>
      <c r="R1033" t="s">
        <v>807</v>
      </c>
      <c r="S1033" s="1" t="s">
        <v>12205</v>
      </c>
      <c r="T1033" t="s">
        <v>66</v>
      </c>
      <c r="U1033" t="s">
        <v>49</v>
      </c>
      <c r="V1033" t="s">
        <v>50</v>
      </c>
      <c r="W1033" t="s">
        <v>4754</v>
      </c>
      <c r="X1033" s="145">
        <v>32358</v>
      </c>
      <c r="Y1033" t="s">
        <v>4755</v>
      </c>
      <c r="Z1033" s="145">
        <v>43160</v>
      </c>
      <c r="AA1033" s="145">
        <v>43465</v>
      </c>
      <c r="AB1033" t="s">
        <v>310</v>
      </c>
      <c r="AC1033" t="s">
        <v>68</v>
      </c>
      <c r="AD1033" t="s">
        <v>41</v>
      </c>
      <c r="AE1033"/>
    </row>
    <row r="1034" spans="1:31" ht="15" x14ac:dyDescent="0.25">
      <c r="A1034" s="1" t="s">
        <v>4468</v>
      </c>
      <c r="B1034" t="s">
        <v>28</v>
      </c>
      <c r="C1034" t="s">
        <v>29</v>
      </c>
      <c r="D1034" t="s">
        <v>30</v>
      </c>
      <c r="E1034" t="s">
        <v>31</v>
      </c>
      <c r="F1034" t="s">
        <v>4333</v>
      </c>
      <c r="G1034" t="s">
        <v>4334</v>
      </c>
      <c r="H1034" t="s">
        <v>9756</v>
      </c>
      <c r="I1034" t="s">
        <v>4335</v>
      </c>
      <c r="J1034" t="s">
        <v>4468</v>
      </c>
      <c r="K1034" t="s">
        <v>32</v>
      </c>
      <c r="L1034" t="s">
        <v>32</v>
      </c>
      <c r="M1034" t="s">
        <v>43</v>
      </c>
      <c r="N1034" t="s">
        <v>44</v>
      </c>
      <c r="O1034" t="s">
        <v>54</v>
      </c>
      <c r="P1034" t="s">
        <v>4469</v>
      </c>
      <c r="Q1034" t="s">
        <v>386</v>
      </c>
      <c r="R1034" t="s">
        <v>320</v>
      </c>
      <c r="S1034" s="1" t="s">
        <v>12171</v>
      </c>
      <c r="T1034" t="s">
        <v>48</v>
      </c>
      <c r="U1034" t="s">
        <v>49</v>
      </c>
      <c r="V1034" t="s">
        <v>840</v>
      </c>
      <c r="W1034" t="s">
        <v>4470</v>
      </c>
      <c r="X1034" s="145">
        <v>22337</v>
      </c>
      <c r="Y1034" t="s">
        <v>4471</v>
      </c>
      <c r="Z1034" s="145">
        <v>43160</v>
      </c>
      <c r="AA1034" s="145">
        <v>43465</v>
      </c>
      <c r="AB1034" t="s">
        <v>39</v>
      </c>
      <c r="AC1034" t="s">
        <v>40</v>
      </c>
      <c r="AD1034" t="s">
        <v>41</v>
      </c>
      <c r="AE1034"/>
    </row>
    <row r="1035" spans="1:31" ht="15" x14ac:dyDescent="0.25">
      <c r="A1035" s="1" t="s">
        <v>4472</v>
      </c>
      <c r="B1035" t="s">
        <v>28</v>
      </c>
      <c r="C1035" t="s">
        <v>29</v>
      </c>
      <c r="D1035" t="s">
        <v>30</v>
      </c>
      <c r="E1035" t="s">
        <v>31</v>
      </c>
      <c r="F1035" t="s">
        <v>4333</v>
      </c>
      <c r="G1035" t="s">
        <v>4334</v>
      </c>
      <c r="H1035" t="s">
        <v>9756</v>
      </c>
      <c r="I1035" t="s">
        <v>4335</v>
      </c>
      <c r="J1035" t="s">
        <v>4472</v>
      </c>
      <c r="K1035" t="s">
        <v>32</v>
      </c>
      <c r="L1035" t="s">
        <v>32</v>
      </c>
      <c r="M1035" t="s">
        <v>43</v>
      </c>
      <c r="N1035" t="s">
        <v>44</v>
      </c>
      <c r="O1035" t="s">
        <v>4473</v>
      </c>
      <c r="P1035" t="s">
        <v>4474</v>
      </c>
      <c r="Q1035" t="s">
        <v>110</v>
      </c>
      <c r="R1035" t="s">
        <v>4475</v>
      </c>
      <c r="S1035" s="1" t="s">
        <v>12206</v>
      </c>
      <c r="T1035" t="s">
        <v>66</v>
      </c>
      <c r="U1035" t="s">
        <v>49</v>
      </c>
      <c r="V1035" t="s">
        <v>50</v>
      </c>
      <c r="W1035" t="s">
        <v>4476</v>
      </c>
      <c r="X1035" s="145">
        <v>26813</v>
      </c>
      <c r="Y1035" t="s">
        <v>4477</v>
      </c>
      <c r="Z1035"/>
      <c r="AA1035"/>
      <c r="AB1035" t="s">
        <v>39</v>
      </c>
      <c r="AC1035" t="s">
        <v>40</v>
      </c>
      <c r="AD1035" t="s">
        <v>41</v>
      </c>
      <c r="AE1035"/>
    </row>
    <row r="1036" spans="1:31" ht="15" x14ac:dyDescent="0.25">
      <c r="A1036" s="1" t="s">
        <v>4478</v>
      </c>
      <c r="B1036" t="s">
        <v>28</v>
      </c>
      <c r="C1036" t="s">
        <v>29</v>
      </c>
      <c r="D1036" t="s">
        <v>30</v>
      </c>
      <c r="E1036" t="s">
        <v>31</v>
      </c>
      <c r="F1036" t="s">
        <v>4333</v>
      </c>
      <c r="G1036" t="s">
        <v>4334</v>
      </c>
      <c r="H1036" t="s">
        <v>9756</v>
      </c>
      <c r="I1036" t="s">
        <v>4335</v>
      </c>
      <c r="J1036" t="s">
        <v>4478</v>
      </c>
      <c r="K1036" t="s">
        <v>32</v>
      </c>
      <c r="L1036" t="s">
        <v>32</v>
      </c>
      <c r="M1036" t="s">
        <v>43</v>
      </c>
      <c r="N1036" t="s">
        <v>44</v>
      </c>
      <c r="O1036" t="s">
        <v>54</v>
      </c>
      <c r="P1036" t="s">
        <v>160</v>
      </c>
      <c r="Q1036" t="s">
        <v>785</v>
      </c>
      <c r="R1036" t="s">
        <v>4479</v>
      </c>
      <c r="S1036" s="1" t="s">
        <v>12207</v>
      </c>
      <c r="T1036" t="s">
        <v>48</v>
      </c>
      <c r="U1036" t="s">
        <v>49</v>
      </c>
      <c r="V1036" t="s">
        <v>50</v>
      </c>
      <c r="W1036" t="s">
        <v>4480</v>
      </c>
      <c r="X1036" s="145">
        <v>21850</v>
      </c>
      <c r="Y1036" t="s">
        <v>4481</v>
      </c>
      <c r="Z1036"/>
      <c r="AA1036"/>
      <c r="AB1036" t="s">
        <v>39</v>
      </c>
      <c r="AC1036" t="s">
        <v>40</v>
      </c>
      <c r="AD1036" t="s">
        <v>41</v>
      </c>
      <c r="AE1036"/>
    </row>
    <row r="1037" spans="1:31" ht="15" x14ac:dyDescent="0.25">
      <c r="A1037" s="1" t="s">
        <v>4482</v>
      </c>
      <c r="B1037" t="s">
        <v>28</v>
      </c>
      <c r="C1037" t="s">
        <v>29</v>
      </c>
      <c r="D1037" t="s">
        <v>30</v>
      </c>
      <c r="E1037" t="s">
        <v>31</v>
      </c>
      <c r="F1037" t="s">
        <v>4333</v>
      </c>
      <c r="G1037" t="s">
        <v>4334</v>
      </c>
      <c r="H1037" t="s">
        <v>9756</v>
      </c>
      <c r="I1037" t="s">
        <v>4335</v>
      </c>
      <c r="J1037" t="s">
        <v>4482</v>
      </c>
      <c r="K1037" t="s">
        <v>32</v>
      </c>
      <c r="L1037" t="s">
        <v>32</v>
      </c>
      <c r="M1037" t="s">
        <v>43</v>
      </c>
      <c r="N1037" t="s">
        <v>63</v>
      </c>
      <c r="O1037" t="s">
        <v>10114</v>
      </c>
      <c r="P1037" t="s">
        <v>163</v>
      </c>
      <c r="Q1037" t="s">
        <v>186</v>
      </c>
      <c r="R1037" t="s">
        <v>10115</v>
      </c>
      <c r="S1037" s="1" t="s">
        <v>12208</v>
      </c>
      <c r="T1037" t="s">
        <v>66</v>
      </c>
      <c r="U1037" t="s">
        <v>49</v>
      </c>
      <c r="V1037" t="s">
        <v>50</v>
      </c>
      <c r="W1037" t="s">
        <v>10116</v>
      </c>
      <c r="X1037" s="145">
        <v>31607</v>
      </c>
      <c r="Y1037" t="s">
        <v>10117</v>
      </c>
      <c r="Z1037" s="145">
        <v>43160</v>
      </c>
      <c r="AA1037" s="145">
        <v>43465</v>
      </c>
      <c r="AB1037" t="s">
        <v>310</v>
      </c>
      <c r="AC1037" t="s">
        <v>68</v>
      </c>
      <c r="AD1037" t="s">
        <v>41</v>
      </c>
      <c r="AE1037"/>
    </row>
    <row r="1038" spans="1:31" ht="15" x14ac:dyDescent="0.25">
      <c r="A1038" s="1" t="s">
        <v>4482</v>
      </c>
      <c r="B1038" t="s">
        <v>28</v>
      </c>
      <c r="C1038" t="s">
        <v>29</v>
      </c>
      <c r="D1038" t="s">
        <v>30</v>
      </c>
      <c r="E1038" t="s">
        <v>31</v>
      </c>
      <c r="F1038" t="s">
        <v>4333</v>
      </c>
      <c r="G1038" t="s">
        <v>4334</v>
      </c>
      <c r="H1038" t="s">
        <v>9756</v>
      </c>
      <c r="I1038" t="s">
        <v>4335</v>
      </c>
      <c r="J1038" t="s">
        <v>4482</v>
      </c>
      <c r="K1038" t="s">
        <v>32</v>
      </c>
      <c r="L1038" t="s">
        <v>32</v>
      </c>
      <c r="M1038" t="s">
        <v>43</v>
      </c>
      <c r="N1038" t="s">
        <v>44</v>
      </c>
      <c r="O1038" t="s">
        <v>54</v>
      </c>
      <c r="P1038" t="s">
        <v>508</v>
      </c>
      <c r="Q1038" t="s">
        <v>4483</v>
      </c>
      <c r="R1038" t="s">
        <v>112</v>
      </c>
      <c r="S1038" s="1" t="s">
        <v>12173</v>
      </c>
      <c r="T1038" t="s">
        <v>48</v>
      </c>
      <c r="U1038" t="s">
        <v>49</v>
      </c>
      <c r="V1038" t="s">
        <v>840</v>
      </c>
      <c r="W1038" t="s">
        <v>4484</v>
      </c>
      <c r="X1038" s="145">
        <v>24642</v>
      </c>
      <c r="Y1038" t="s">
        <v>4485</v>
      </c>
      <c r="Z1038" s="145">
        <v>43160</v>
      </c>
      <c r="AA1038" s="145">
        <v>43465</v>
      </c>
      <c r="AB1038" t="s">
        <v>39</v>
      </c>
      <c r="AC1038" t="s">
        <v>40</v>
      </c>
      <c r="AD1038" t="s">
        <v>41</v>
      </c>
      <c r="AE1038"/>
    </row>
    <row r="1039" spans="1:31" ht="15" x14ac:dyDescent="0.25">
      <c r="A1039" s="1" t="s">
        <v>4486</v>
      </c>
      <c r="B1039" t="s">
        <v>28</v>
      </c>
      <c r="C1039" t="s">
        <v>29</v>
      </c>
      <c r="D1039" t="s">
        <v>30</v>
      </c>
      <c r="E1039" t="s">
        <v>31</v>
      </c>
      <c r="F1039" t="s">
        <v>4333</v>
      </c>
      <c r="G1039" t="s">
        <v>4334</v>
      </c>
      <c r="H1039" t="s">
        <v>9756</v>
      </c>
      <c r="I1039" t="s">
        <v>4335</v>
      </c>
      <c r="J1039" t="s">
        <v>4486</v>
      </c>
      <c r="K1039" t="s">
        <v>32</v>
      </c>
      <c r="L1039" t="s">
        <v>32</v>
      </c>
      <c r="M1039" t="s">
        <v>43</v>
      </c>
      <c r="N1039" t="s">
        <v>63</v>
      </c>
      <c r="O1039" t="s">
        <v>4487</v>
      </c>
      <c r="P1039" t="s">
        <v>6675</v>
      </c>
      <c r="Q1039" t="s">
        <v>117</v>
      </c>
      <c r="R1039" t="s">
        <v>181</v>
      </c>
      <c r="S1039" s="1" t="s">
        <v>12209</v>
      </c>
      <c r="T1039" t="s">
        <v>66</v>
      </c>
      <c r="U1039" t="s">
        <v>49</v>
      </c>
      <c r="V1039" t="s">
        <v>166</v>
      </c>
      <c r="W1039" t="s">
        <v>10118</v>
      </c>
      <c r="X1039" s="145">
        <v>27775</v>
      </c>
      <c r="Y1039" t="s">
        <v>10119</v>
      </c>
      <c r="Z1039" s="145">
        <v>43160</v>
      </c>
      <c r="AA1039" s="145">
        <v>43465</v>
      </c>
      <c r="AB1039" t="s">
        <v>39</v>
      </c>
      <c r="AC1039" t="s">
        <v>68</v>
      </c>
      <c r="AD1039" t="s">
        <v>41</v>
      </c>
      <c r="AE1039"/>
    </row>
    <row r="1040" spans="1:31" ht="15" x14ac:dyDescent="0.25">
      <c r="A1040" s="1" t="s">
        <v>4488</v>
      </c>
      <c r="B1040" t="s">
        <v>28</v>
      </c>
      <c r="C1040" t="s">
        <v>29</v>
      </c>
      <c r="D1040" t="s">
        <v>30</v>
      </c>
      <c r="E1040" t="s">
        <v>31</v>
      </c>
      <c r="F1040" t="s">
        <v>4333</v>
      </c>
      <c r="G1040" t="s">
        <v>4334</v>
      </c>
      <c r="H1040" t="s">
        <v>9756</v>
      </c>
      <c r="I1040" t="s">
        <v>4335</v>
      </c>
      <c r="J1040" t="s">
        <v>4488</v>
      </c>
      <c r="K1040" t="s">
        <v>32</v>
      </c>
      <c r="L1040" t="s">
        <v>32</v>
      </c>
      <c r="M1040" t="s">
        <v>43</v>
      </c>
      <c r="N1040" t="s">
        <v>44</v>
      </c>
      <c r="O1040" t="s">
        <v>4489</v>
      </c>
      <c r="P1040" t="s">
        <v>69</v>
      </c>
      <c r="Q1040" t="s">
        <v>907</v>
      </c>
      <c r="R1040" t="s">
        <v>4490</v>
      </c>
      <c r="S1040" s="1" t="s">
        <v>12210</v>
      </c>
      <c r="T1040" t="s">
        <v>48</v>
      </c>
      <c r="U1040" t="s">
        <v>49</v>
      </c>
      <c r="V1040" t="s">
        <v>50</v>
      </c>
      <c r="W1040" t="s">
        <v>4491</v>
      </c>
      <c r="X1040" s="145">
        <v>23140</v>
      </c>
      <c r="Y1040" t="s">
        <v>4492</v>
      </c>
      <c r="Z1040"/>
      <c r="AA1040"/>
      <c r="AB1040" t="s">
        <v>39</v>
      </c>
      <c r="AC1040" t="s">
        <v>40</v>
      </c>
      <c r="AD1040" t="s">
        <v>41</v>
      </c>
      <c r="AE1040"/>
    </row>
    <row r="1041" spans="1:31" ht="15" x14ac:dyDescent="0.25">
      <c r="A1041" s="1" t="s">
        <v>4493</v>
      </c>
      <c r="B1041" t="s">
        <v>28</v>
      </c>
      <c r="C1041" t="s">
        <v>29</v>
      </c>
      <c r="D1041" t="s">
        <v>30</v>
      </c>
      <c r="E1041" t="s">
        <v>31</v>
      </c>
      <c r="F1041" t="s">
        <v>4333</v>
      </c>
      <c r="G1041" t="s">
        <v>4334</v>
      </c>
      <c r="H1041" t="s">
        <v>9756</v>
      </c>
      <c r="I1041" t="s">
        <v>4335</v>
      </c>
      <c r="J1041" t="s">
        <v>4493</v>
      </c>
      <c r="K1041" t="s">
        <v>32</v>
      </c>
      <c r="L1041" t="s">
        <v>32</v>
      </c>
      <c r="M1041" t="s">
        <v>43</v>
      </c>
      <c r="N1041" t="s">
        <v>63</v>
      </c>
      <c r="O1041" t="s">
        <v>4494</v>
      </c>
      <c r="P1041" t="s">
        <v>168</v>
      </c>
      <c r="Q1041" t="s">
        <v>977</v>
      </c>
      <c r="R1041" t="s">
        <v>828</v>
      </c>
      <c r="S1041" s="1" t="s">
        <v>12211</v>
      </c>
      <c r="T1041" t="s">
        <v>66</v>
      </c>
      <c r="U1041" t="s">
        <v>49</v>
      </c>
      <c r="V1041" t="s">
        <v>166</v>
      </c>
      <c r="W1041" t="s">
        <v>4495</v>
      </c>
      <c r="X1041" s="145">
        <v>25935</v>
      </c>
      <c r="Y1041" t="s">
        <v>4496</v>
      </c>
      <c r="Z1041" s="145">
        <v>43160</v>
      </c>
      <c r="AA1041" s="145">
        <v>43465</v>
      </c>
      <c r="AB1041" t="s">
        <v>39</v>
      </c>
      <c r="AC1041" t="s">
        <v>68</v>
      </c>
      <c r="AD1041" t="s">
        <v>41</v>
      </c>
      <c r="AE1041"/>
    </row>
    <row r="1042" spans="1:31" ht="15" x14ac:dyDescent="0.25">
      <c r="A1042" s="1" t="s">
        <v>4497</v>
      </c>
      <c r="B1042" t="s">
        <v>28</v>
      </c>
      <c r="C1042" t="s">
        <v>29</v>
      </c>
      <c r="D1042" t="s">
        <v>30</v>
      </c>
      <c r="E1042" t="s">
        <v>31</v>
      </c>
      <c r="F1042" t="s">
        <v>4333</v>
      </c>
      <c r="G1042" t="s">
        <v>4334</v>
      </c>
      <c r="H1042" t="s">
        <v>9756</v>
      </c>
      <c r="I1042" t="s">
        <v>4335</v>
      </c>
      <c r="J1042" t="s">
        <v>4497</v>
      </c>
      <c r="K1042" t="s">
        <v>32</v>
      </c>
      <c r="L1042" t="s">
        <v>32</v>
      </c>
      <c r="M1042" t="s">
        <v>43</v>
      </c>
      <c r="N1042" t="s">
        <v>44</v>
      </c>
      <c r="O1042" t="s">
        <v>4498</v>
      </c>
      <c r="P1042" t="s">
        <v>149</v>
      </c>
      <c r="Q1042" t="s">
        <v>79</v>
      </c>
      <c r="R1042" t="s">
        <v>4499</v>
      </c>
      <c r="S1042" s="1" t="s">
        <v>12212</v>
      </c>
      <c r="T1042" t="s">
        <v>53</v>
      </c>
      <c r="U1042" t="s">
        <v>49</v>
      </c>
      <c r="V1042" t="s">
        <v>50</v>
      </c>
      <c r="W1042" t="s">
        <v>4500</v>
      </c>
      <c r="X1042" s="145">
        <v>27381</v>
      </c>
      <c r="Y1042" t="s">
        <v>4501</v>
      </c>
      <c r="Z1042"/>
      <c r="AA1042"/>
      <c r="AB1042" t="s">
        <v>39</v>
      </c>
      <c r="AC1042" t="s">
        <v>40</v>
      </c>
      <c r="AD1042" t="s">
        <v>41</v>
      </c>
      <c r="AE1042"/>
    </row>
    <row r="1043" spans="1:31" ht="15" x14ac:dyDescent="0.25">
      <c r="A1043" s="1" t="s">
        <v>4502</v>
      </c>
      <c r="B1043" t="s">
        <v>28</v>
      </c>
      <c r="C1043" t="s">
        <v>29</v>
      </c>
      <c r="D1043" t="s">
        <v>30</v>
      </c>
      <c r="E1043" t="s">
        <v>31</v>
      </c>
      <c r="F1043" t="s">
        <v>4333</v>
      </c>
      <c r="G1043" t="s">
        <v>4334</v>
      </c>
      <c r="H1043" t="s">
        <v>9756</v>
      </c>
      <c r="I1043" t="s">
        <v>4335</v>
      </c>
      <c r="J1043" t="s">
        <v>4502</v>
      </c>
      <c r="K1043" t="s">
        <v>32</v>
      </c>
      <c r="L1043" t="s">
        <v>32</v>
      </c>
      <c r="M1043" t="s">
        <v>43</v>
      </c>
      <c r="N1043" t="s">
        <v>44</v>
      </c>
      <c r="O1043" t="s">
        <v>54</v>
      </c>
      <c r="P1043" t="s">
        <v>156</v>
      </c>
      <c r="Q1043" t="s">
        <v>59</v>
      </c>
      <c r="R1043" t="s">
        <v>549</v>
      </c>
      <c r="S1043" s="1" t="s">
        <v>12213</v>
      </c>
      <c r="T1043" t="s">
        <v>53</v>
      </c>
      <c r="U1043" t="s">
        <v>49</v>
      </c>
      <c r="V1043" t="s">
        <v>50</v>
      </c>
      <c r="W1043" t="s">
        <v>4503</v>
      </c>
      <c r="X1043" s="145">
        <v>25884</v>
      </c>
      <c r="Y1043" t="s">
        <v>4504</v>
      </c>
      <c r="Z1043"/>
      <c r="AA1043"/>
      <c r="AB1043" t="s">
        <v>39</v>
      </c>
      <c r="AC1043" t="s">
        <v>40</v>
      </c>
      <c r="AD1043" t="s">
        <v>41</v>
      </c>
      <c r="AE1043"/>
    </row>
    <row r="1044" spans="1:31" ht="15" x14ac:dyDescent="0.25">
      <c r="A1044" s="1" t="s">
        <v>4505</v>
      </c>
      <c r="B1044" t="s">
        <v>28</v>
      </c>
      <c r="C1044" t="s">
        <v>29</v>
      </c>
      <c r="D1044" t="s">
        <v>30</v>
      </c>
      <c r="E1044" t="s">
        <v>31</v>
      </c>
      <c r="F1044" t="s">
        <v>4333</v>
      </c>
      <c r="G1044" t="s">
        <v>4334</v>
      </c>
      <c r="H1044" t="s">
        <v>9756</v>
      </c>
      <c r="I1044" t="s">
        <v>4335</v>
      </c>
      <c r="J1044" t="s">
        <v>4505</v>
      </c>
      <c r="K1044" t="s">
        <v>32</v>
      </c>
      <c r="L1044" t="s">
        <v>32</v>
      </c>
      <c r="M1044" t="s">
        <v>43</v>
      </c>
      <c r="N1044" t="s">
        <v>44</v>
      </c>
      <c r="O1044" t="s">
        <v>54</v>
      </c>
      <c r="P1044" t="s">
        <v>909</v>
      </c>
      <c r="Q1044" t="s">
        <v>403</v>
      </c>
      <c r="R1044" t="s">
        <v>4506</v>
      </c>
      <c r="S1044" s="1" t="s">
        <v>12214</v>
      </c>
      <c r="T1044" t="s">
        <v>48</v>
      </c>
      <c r="U1044" t="s">
        <v>49</v>
      </c>
      <c r="V1044" t="s">
        <v>50</v>
      </c>
      <c r="W1044" t="s">
        <v>4507</v>
      </c>
      <c r="X1044" s="145">
        <v>20857</v>
      </c>
      <c r="Y1044" t="s">
        <v>4508</v>
      </c>
      <c r="Z1044"/>
      <c r="AA1044"/>
      <c r="AB1044" t="s">
        <v>39</v>
      </c>
      <c r="AC1044" t="s">
        <v>40</v>
      </c>
      <c r="AD1044" t="s">
        <v>41</v>
      </c>
      <c r="AE1044"/>
    </row>
    <row r="1045" spans="1:31" ht="15" x14ac:dyDescent="0.25">
      <c r="A1045" s="1" t="s">
        <v>4509</v>
      </c>
      <c r="B1045" t="s">
        <v>28</v>
      </c>
      <c r="C1045" t="s">
        <v>29</v>
      </c>
      <c r="D1045" t="s">
        <v>30</v>
      </c>
      <c r="E1045" t="s">
        <v>31</v>
      </c>
      <c r="F1045" t="s">
        <v>4333</v>
      </c>
      <c r="G1045" t="s">
        <v>4334</v>
      </c>
      <c r="H1045" t="s">
        <v>9756</v>
      </c>
      <c r="I1045" t="s">
        <v>4335</v>
      </c>
      <c r="J1045" t="s">
        <v>4509</v>
      </c>
      <c r="K1045" t="s">
        <v>32</v>
      </c>
      <c r="L1045" t="s">
        <v>32</v>
      </c>
      <c r="M1045" t="s">
        <v>43</v>
      </c>
      <c r="N1045" t="s">
        <v>44</v>
      </c>
      <c r="O1045" t="s">
        <v>54</v>
      </c>
      <c r="P1045" t="s">
        <v>36</v>
      </c>
      <c r="Q1045" t="s">
        <v>110</v>
      </c>
      <c r="R1045" t="s">
        <v>238</v>
      </c>
      <c r="S1045" s="1" t="s">
        <v>12215</v>
      </c>
      <c r="T1045" t="s">
        <v>48</v>
      </c>
      <c r="U1045" t="s">
        <v>49</v>
      </c>
      <c r="V1045" t="s">
        <v>50</v>
      </c>
      <c r="W1045" t="s">
        <v>4510</v>
      </c>
      <c r="X1045" s="145">
        <v>20519</v>
      </c>
      <c r="Y1045" t="s">
        <v>4511</v>
      </c>
      <c r="Z1045"/>
      <c r="AA1045"/>
      <c r="AB1045" t="s">
        <v>39</v>
      </c>
      <c r="AC1045" t="s">
        <v>40</v>
      </c>
      <c r="AD1045" t="s">
        <v>41</v>
      </c>
      <c r="AE1045"/>
    </row>
    <row r="1046" spans="1:31" ht="15" x14ac:dyDescent="0.25">
      <c r="A1046" s="1" t="s">
        <v>4512</v>
      </c>
      <c r="B1046" t="s">
        <v>28</v>
      </c>
      <c r="C1046" t="s">
        <v>29</v>
      </c>
      <c r="D1046" t="s">
        <v>30</v>
      </c>
      <c r="E1046" t="s">
        <v>31</v>
      </c>
      <c r="F1046" t="s">
        <v>4333</v>
      </c>
      <c r="G1046" t="s">
        <v>4334</v>
      </c>
      <c r="H1046" t="s">
        <v>9756</v>
      </c>
      <c r="I1046" t="s">
        <v>4335</v>
      </c>
      <c r="J1046" t="s">
        <v>4512</v>
      </c>
      <c r="K1046" t="s">
        <v>32</v>
      </c>
      <c r="L1046" t="s">
        <v>32</v>
      </c>
      <c r="M1046" t="s">
        <v>43</v>
      </c>
      <c r="N1046" t="s">
        <v>44</v>
      </c>
      <c r="O1046" t="s">
        <v>54</v>
      </c>
      <c r="P1046" t="s">
        <v>261</v>
      </c>
      <c r="Q1046" t="s">
        <v>136</v>
      </c>
      <c r="R1046" t="s">
        <v>4513</v>
      </c>
      <c r="S1046" s="1" t="s">
        <v>12216</v>
      </c>
      <c r="T1046" t="s">
        <v>53</v>
      </c>
      <c r="U1046" t="s">
        <v>49</v>
      </c>
      <c r="V1046" t="s">
        <v>50</v>
      </c>
      <c r="W1046" t="s">
        <v>4514</v>
      </c>
      <c r="X1046" s="145">
        <v>25617</v>
      </c>
      <c r="Y1046" t="s">
        <v>4515</v>
      </c>
      <c r="Z1046"/>
      <c r="AA1046"/>
      <c r="AB1046" t="s">
        <v>39</v>
      </c>
      <c r="AC1046" t="s">
        <v>40</v>
      </c>
      <c r="AD1046" t="s">
        <v>41</v>
      </c>
      <c r="AE1046"/>
    </row>
    <row r="1047" spans="1:31" ht="15" x14ac:dyDescent="0.25">
      <c r="A1047" s="1" t="s">
        <v>4516</v>
      </c>
      <c r="B1047" t="s">
        <v>28</v>
      </c>
      <c r="C1047" t="s">
        <v>29</v>
      </c>
      <c r="D1047" t="s">
        <v>30</v>
      </c>
      <c r="E1047" t="s">
        <v>31</v>
      </c>
      <c r="F1047" t="s">
        <v>4333</v>
      </c>
      <c r="G1047" t="s">
        <v>4334</v>
      </c>
      <c r="H1047" t="s">
        <v>9756</v>
      </c>
      <c r="I1047" t="s">
        <v>4335</v>
      </c>
      <c r="J1047" t="s">
        <v>4516</v>
      </c>
      <c r="K1047" t="s">
        <v>32</v>
      </c>
      <c r="L1047" t="s">
        <v>32</v>
      </c>
      <c r="M1047" t="s">
        <v>43</v>
      </c>
      <c r="N1047" t="s">
        <v>63</v>
      </c>
      <c r="O1047" t="s">
        <v>4517</v>
      </c>
      <c r="P1047" t="s">
        <v>137</v>
      </c>
      <c r="Q1047" t="s">
        <v>79</v>
      </c>
      <c r="R1047" t="s">
        <v>2558</v>
      </c>
      <c r="S1047" s="1" t="s">
        <v>12217</v>
      </c>
      <c r="T1047" t="s">
        <v>66</v>
      </c>
      <c r="U1047" t="s">
        <v>49</v>
      </c>
      <c r="V1047" t="s">
        <v>50</v>
      </c>
      <c r="W1047" t="s">
        <v>2559</v>
      </c>
      <c r="X1047" s="145">
        <v>27909</v>
      </c>
      <c r="Y1047" t="s">
        <v>2560</v>
      </c>
      <c r="Z1047" s="145">
        <v>43160</v>
      </c>
      <c r="AA1047" s="145">
        <v>43465</v>
      </c>
      <c r="AB1047" t="s">
        <v>39</v>
      </c>
      <c r="AC1047" t="s">
        <v>68</v>
      </c>
      <c r="AD1047" t="s">
        <v>41</v>
      </c>
      <c r="AE1047"/>
    </row>
    <row r="1048" spans="1:31" ht="15" x14ac:dyDescent="0.25">
      <c r="A1048" s="1" t="s">
        <v>4521</v>
      </c>
      <c r="B1048" t="s">
        <v>28</v>
      </c>
      <c r="C1048" t="s">
        <v>29</v>
      </c>
      <c r="D1048" t="s">
        <v>30</v>
      </c>
      <c r="E1048" t="s">
        <v>31</v>
      </c>
      <c r="F1048" t="s">
        <v>4333</v>
      </c>
      <c r="G1048" t="s">
        <v>4334</v>
      </c>
      <c r="H1048" t="s">
        <v>9756</v>
      </c>
      <c r="I1048" t="s">
        <v>4335</v>
      </c>
      <c r="J1048" t="s">
        <v>4521</v>
      </c>
      <c r="K1048" t="s">
        <v>32</v>
      </c>
      <c r="L1048" t="s">
        <v>32</v>
      </c>
      <c r="M1048" t="s">
        <v>43</v>
      </c>
      <c r="N1048" t="s">
        <v>44</v>
      </c>
      <c r="O1048" t="s">
        <v>54</v>
      </c>
      <c r="P1048" t="s">
        <v>4522</v>
      </c>
      <c r="Q1048" t="s">
        <v>396</v>
      </c>
      <c r="R1048" t="s">
        <v>1029</v>
      </c>
      <c r="S1048" s="1" t="s">
        <v>12218</v>
      </c>
      <c r="T1048" t="s">
        <v>53</v>
      </c>
      <c r="U1048" t="s">
        <v>49</v>
      </c>
      <c r="V1048" t="s">
        <v>50</v>
      </c>
      <c r="W1048" t="s">
        <v>4523</v>
      </c>
      <c r="X1048" s="145">
        <v>21972</v>
      </c>
      <c r="Y1048" t="s">
        <v>4524</v>
      </c>
      <c r="Z1048"/>
      <c r="AA1048"/>
      <c r="AB1048" t="s">
        <v>39</v>
      </c>
      <c r="AC1048" t="s">
        <v>40</v>
      </c>
      <c r="AD1048" t="s">
        <v>41</v>
      </c>
      <c r="AE1048"/>
    </row>
    <row r="1049" spans="1:31" ht="15" x14ac:dyDescent="0.25">
      <c r="A1049" s="1" t="s">
        <v>4525</v>
      </c>
      <c r="B1049" t="s">
        <v>28</v>
      </c>
      <c r="C1049" t="s">
        <v>29</v>
      </c>
      <c r="D1049" t="s">
        <v>30</v>
      </c>
      <c r="E1049" t="s">
        <v>31</v>
      </c>
      <c r="F1049" t="s">
        <v>4333</v>
      </c>
      <c r="G1049" t="s">
        <v>4334</v>
      </c>
      <c r="H1049" t="s">
        <v>9756</v>
      </c>
      <c r="I1049" t="s">
        <v>4335</v>
      </c>
      <c r="J1049" t="s">
        <v>4525</v>
      </c>
      <c r="K1049" t="s">
        <v>32</v>
      </c>
      <c r="L1049" t="s">
        <v>32</v>
      </c>
      <c r="M1049" t="s">
        <v>43</v>
      </c>
      <c r="N1049" t="s">
        <v>44</v>
      </c>
      <c r="O1049" t="s">
        <v>54</v>
      </c>
      <c r="P1049" t="s">
        <v>237</v>
      </c>
      <c r="Q1049" t="s">
        <v>237</v>
      </c>
      <c r="R1049" t="s">
        <v>238</v>
      </c>
      <c r="S1049" s="1" t="s">
        <v>12219</v>
      </c>
      <c r="T1049" t="s">
        <v>48</v>
      </c>
      <c r="U1049" t="s">
        <v>49</v>
      </c>
      <c r="V1049" t="s">
        <v>50</v>
      </c>
      <c r="W1049" t="s">
        <v>4526</v>
      </c>
      <c r="X1049" s="145">
        <v>20391</v>
      </c>
      <c r="Y1049" t="s">
        <v>4527</v>
      </c>
      <c r="Z1049"/>
      <c r="AA1049"/>
      <c r="AB1049" t="s">
        <v>39</v>
      </c>
      <c r="AC1049" t="s">
        <v>40</v>
      </c>
      <c r="AD1049" t="s">
        <v>41</v>
      </c>
      <c r="AE1049"/>
    </row>
    <row r="1050" spans="1:31" ht="15" x14ac:dyDescent="0.25">
      <c r="A1050" s="1" t="s">
        <v>4528</v>
      </c>
      <c r="B1050" t="s">
        <v>28</v>
      </c>
      <c r="C1050" t="s">
        <v>29</v>
      </c>
      <c r="D1050" t="s">
        <v>30</v>
      </c>
      <c r="E1050" t="s">
        <v>31</v>
      </c>
      <c r="F1050" t="s">
        <v>4333</v>
      </c>
      <c r="G1050" t="s">
        <v>4334</v>
      </c>
      <c r="H1050" t="s">
        <v>9756</v>
      </c>
      <c r="I1050" t="s">
        <v>4335</v>
      </c>
      <c r="J1050" t="s">
        <v>4528</v>
      </c>
      <c r="K1050" t="s">
        <v>32</v>
      </c>
      <c r="L1050" t="s">
        <v>32</v>
      </c>
      <c r="M1050" t="s">
        <v>43</v>
      </c>
      <c r="N1050" t="s">
        <v>44</v>
      </c>
      <c r="O1050" t="s">
        <v>4529</v>
      </c>
      <c r="P1050" t="s">
        <v>915</v>
      </c>
      <c r="Q1050" t="s">
        <v>766</v>
      </c>
      <c r="R1050" t="s">
        <v>411</v>
      </c>
      <c r="S1050" s="1" t="s">
        <v>12220</v>
      </c>
      <c r="T1050" t="s">
        <v>48</v>
      </c>
      <c r="U1050" t="s">
        <v>49</v>
      </c>
      <c r="V1050" t="s">
        <v>50</v>
      </c>
      <c r="W1050" t="s">
        <v>4530</v>
      </c>
      <c r="X1050" s="145">
        <v>28870</v>
      </c>
      <c r="Y1050" t="s">
        <v>4531</v>
      </c>
      <c r="Z1050"/>
      <c r="AA1050"/>
      <c r="AB1050" t="s">
        <v>39</v>
      </c>
      <c r="AC1050" t="s">
        <v>40</v>
      </c>
      <c r="AD1050" t="s">
        <v>41</v>
      </c>
      <c r="AE1050"/>
    </row>
    <row r="1051" spans="1:31" ht="15" x14ac:dyDescent="0.25">
      <c r="A1051" s="1" t="s">
        <v>4532</v>
      </c>
      <c r="B1051" t="s">
        <v>28</v>
      </c>
      <c r="C1051" t="s">
        <v>29</v>
      </c>
      <c r="D1051" t="s">
        <v>30</v>
      </c>
      <c r="E1051" t="s">
        <v>31</v>
      </c>
      <c r="F1051" t="s">
        <v>4333</v>
      </c>
      <c r="G1051" t="s">
        <v>4334</v>
      </c>
      <c r="H1051" t="s">
        <v>9756</v>
      </c>
      <c r="I1051" t="s">
        <v>4335</v>
      </c>
      <c r="J1051" t="s">
        <v>4532</v>
      </c>
      <c r="K1051" t="s">
        <v>32</v>
      </c>
      <c r="L1051" t="s">
        <v>32</v>
      </c>
      <c r="M1051" t="s">
        <v>43</v>
      </c>
      <c r="N1051" t="s">
        <v>44</v>
      </c>
      <c r="O1051" t="s">
        <v>54</v>
      </c>
      <c r="P1051" t="s">
        <v>831</v>
      </c>
      <c r="Q1051" t="s">
        <v>1031</v>
      </c>
      <c r="R1051" t="s">
        <v>370</v>
      </c>
      <c r="S1051" s="1" t="s">
        <v>12221</v>
      </c>
      <c r="T1051" t="s">
        <v>53</v>
      </c>
      <c r="U1051" t="s">
        <v>49</v>
      </c>
      <c r="V1051" t="s">
        <v>50</v>
      </c>
      <c r="W1051" t="s">
        <v>4533</v>
      </c>
      <c r="X1051" s="145">
        <v>23414</v>
      </c>
      <c r="Y1051" t="s">
        <v>4534</v>
      </c>
      <c r="Z1051"/>
      <c r="AA1051"/>
      <c r="AB1051" t="s">
        <v>39</v>
      </c>
      <c r="AC1051" t="s">
        <v>40</v>
      </c>
      <c r="AD1051" t="s">
        <v>41</v>
      </c>
      <c r="AE1051"/>
    </row>
    <row r="1052" spans="1:31" ht="15" x14ac:dyDescent="0.25">
      <c r="A1052" s="1" t="s">
        <v>4535</v>
      </c>
      <c r="B1052" t="s">
        <v>28</v>
      </c>
      <c r="C1052" t="s">
        <v>29</v>
      </c>
      <c r="D1052" t="s">
        <v>30</v>
      </c>
      <c r="E1052" t="s">
        <v>31</v>
      </c>
      <c r="F1052" t="s">
        <v>4333</v>
      </c>
      <c r="G1052" t="s">
        <v>4334</v>
      </c>
      <c r="H1052" t="s">
        <v>9756</v>
      </c>
      <c r="I1052" t="s">
        <v>4335</v>
      </c>
      <c r="J1052" t="s">
        <v>4535</v>
      </c>
      <c r="K1052" t="s">
        <v>32</v>
      </c>
      <c r="L1052" t="s">
        <v>32</v>
      </c>
      <c r="M1052" t="s">
        <v>43</v>
      </c>
      <c r="N1052" t="s">
        <v>63</v>
      </c>
      <c r="O1052" t="s">
        <v>4536</v>
      </c>
      <c r="P1052" t="s">
        <v>261</v>
      </c>
      <c r="Q1052" t="s">
        <v>693</v>
      </c>
      <c r="R1052" t="s">
        <v>981</v>
      </c>
      <c r="S1052" s="1" t="s">
        <v>12222</v>
      </c>
      <c r="T1052" t="s">
        <v>66</v>
      </c>
      <c r="U1052" t="s">
        <v>49</v>
      </c>
      <c r="V1052" t="s">
        <v>50</v>
      </c>
      <c r="W1052" t="s">
        <v>4537</v>
      </c>
      <c r="X1052" s="145">
        <v>25351</v>
      </c>
      <c r="Y1052" t="s">
        <v>4538</v>
      </c>
      <c r="Z1052" s="145">
        <v>43160</v>
      </c>
      <c r="AA1052" s="145">
        <v>43465</v>
      </c>
      <c r="AB1052" t="s">
        <v>39</v>
      </c>
      <c r="AC1052" t="s">
        <v>68</v>
      </c>
      <c r="AD1052" t="s">
        <v>41</v>
      </c>
      <c r="AE1052"/>
    </row>
    <row r="1053" spans="1:31" ht="15" x14ac:dyDescent="0.25">
      <c r="A1053" s="1" t="s">
        <v>4539</v>
      </c>
      <c r="B1053" t="s">
        <v>28</v>
      </c>
      <c r="C1053" t="s">
        <v>29</v>
      </c>
      <c r="D1053" t="s">
        <v>30</v>
      </c>
      <c r="E1053" t="s">
        <v>31</v>
      </c>
      <c r="F1053" t="s">
        <v>4333</v>
      </c>
      <c r="G1053" t="s">
        <v>4334</v>
      </c>
      <c r="H1053" t="s">
        <v>9756</v>
      </c>
      <c r="I1053" t="s">
        <v>4335</v>
      </c>
      <c r="J1053" t="s">
        <v>4539</v>
      </c>
      <c r="K1053" t="s">
        <v>32</v>
      </c>
      <c r="L1053" t="s">
        <v>32</v>
      </c>
      <c r="M1053" t="s">
        <v>43</v>
      </c>
      <c r="N1053" t="s">
        <v>63</v>
      </c>
      <c r="O1053" t="s">
        <v>12223</v>
      </c>
      <c r="P1053" t="s">
        <v>227</v>
      </c>
      <c r="Q1053" t="s">
        <v>394</v>
      </c>
      <c r="R1053" t="s">
        <v>12224</v>
      </c>
      <c r="S1053" s="1" t="s">
        <v>12225</v>
      </c>
      <c r="T1053" t="s">
        <v>66</v>
      </c>
      <c r="U1053" t="s">
        <v>49</v>
      </c>
      <c r="V1053" t="s">
        <v>50</v>
      </c>
      <c r="W1053" t="s">
        <v>12226</v>
      </c>
      <c r="X1053" s="145">
        <v>24883</v>
      </c>
      <c r="Y1053" t="s">
        <v>12227</v>
      </c>
      <c r="Z1053" s="145">
        <v>43347</v>
      </c>
      <c r="AA1053" s="145">
        <v>43376</v>
      </c>
      <c r="AB1053" t="s">
        <v>310</v>
      </c>
      <c r="AC1053" t="s">
        <v>68</v>
      </c>
      <c r="AD1053" t="s">
        <v>41</v>
      </c>
      <c r="AE1053"/>
    </row>
    <row r="1054" spans="1:31" ht="15" x14ac:dyDescent="0.25">
      <c r="A1054" s="1" t="s">
        <v>4539</v>
      </c>
      <c r="B1054" t="s">
        <v>28</v>
      </c>
      <c r="C1054" t="s">
        <v>29</v>
      </c>
      <c r="D1054" t="s">
        <v>30</v>
      </c>
      <c r="E1054" t="s">
        <v>31</v>
      </c>
      <c r="F1054" t="s">
        <v>4333</v>
      </c>
      <c r="G1054" t="s">
        <v>4334</v>
      </c>
      <c r="H1054" t="s">
        <v>9756</v>
      </c>
      <c r="I1054" t="s">
        <v>4335</v>
      </c>
      <c r="J1054" t="s">
        <v>4539</v>
      </c>
      <c r="K1054" t="s">
        <v>32</v>
      </c>
      <c r="L1054" t="s">
        <v>32</v>
      </c>
      <c r="M1054" t="s">
        <v>43</v>
      </c>
      <c r="N1054" t="s">
        <v>44</v>
      </c>
      <c r="O1054" t="s">
        <v>4540</v>
      </c>
      <c r="P1054" t="s">
        <v>163</v>
      </c>
      <c r="Q1054" t="s">
        <v>110</v>
      </c>
      <c r="R1054" t="s">
        <v>4541</v>
      </c>
      <c r="S1054" s="1" t="s">
        <v>12228</v>
      </c>
      <c r="T1054" t="s">
        <v>66</v>
      </c>
      <c r="U1054" t="s">
        <v>49</v>
      </c>
      <c r="V1054" t="s">
        <v>311</v>
      </c>
      <c r="W1054" t="s">
        <v>4542</v>
      </c>
      <c r="X1054" s="145">
        <v>23606</v>
      </c>
      <c r="Y1054" t="s">
        <v>4543</v>
      </c>
      <c r="Z1054" s="145">
        <v>43346</v>
      </c>
      <c r="AA1054" s="145">
        <v>43376</v>
      </c>
      <c r="AB1054" t="s">
        <v>39</v>
      </c>
      <c r="AC1054" t="s">
        <v>40</v>
      </c>
      <c r="AD1054" t="s">
        <v>41</v>
      </c>
      <c r="AE1054"/>
    </row>
    <row r="1055" spans="1:31" ht="15" x14ac:dyDescent="0.25">
      <c r="A1055" s="1" t="s">
        <v>4544</v>
      </c>
      <c r="B1055" t="s">
        <v>28</v>
      </c>
      <c r="C1055" t="s">
        <v>29</v>
      </c>
      <c r="D1055" t="s">
        <v>30</v>
      </c>
      <c r="E1055" t="s">
        <v>31</v>
      </c>
      <c r="F1055" t="s">
        <v>4333</v>
      </c>
      <c r="G1055" t="s">
        <v>4334</v>
      </c>
      <c r="H1055" t="s">
        <v>9756</v>
      </c>
      <c r="I1055" t="s">
        <v>4335</v>
      </c>
      <c r="J1055" t="s">
        <v>4544</v>
      </c>
      <c r="K1055" t="s">
        <v>32</v>
      </c>
      <c r="L1055" t="s">
        <v>32</v>
      </c>
      <c r="M1055" t="s">
        <v>43</v>
      </c>
      <c r="N1055" t="s">
        <v>44</v>
      </c>
      <c r="O1055" t="s">
        <v>4545</v>
      </c>
      <c r="P1055" t="s">
        <v>294</v>
      </c>
      <c r="Q1055" t="s">
        <v>4353</v>
      </c>
      <c r="R1055" t="s">
        <v>1717</v>
      </c>
      <c r="S1055" s="1" t="s">
        <v>12229</v>
      </c>
      <c r="T1055" t="s">
        <v>48</v>
      </c>
      <c r="U1055" t="s">
        <v>49</v>
      </c>
      <c r="V1055" t="s">
        <v>50</v>
      </c>
      <c r="W1055" t="s">
        <v>4354</v>
      </c>
      <c r="X1055" s="145">
        <v>21756</v>
      </c>
      <c r="Y1055" t="s">
        <v>4355</v>
      </c>
      <c r="Z1055" s="145">
        <v>42985</v>
      </c>
      <c r="AA1055" s="145">
        <v>43100</v>
      </c>
      <c r="AB1055" t="s">
        <v>39</v>
      </c>
      <c r="AC1055" t="s">
        <v>40</v>
      </c>
      <c r="AD1055" t="s">
        <v>41</v>
      </c>
      <c r="AE1055"/>
    </row>
    <row r="1056" spans="1:31" ht="15" x14ac:dyDescent="0.25">
      <c r="A1056" s="1" t="s">
        <v>4550</v>
      </c>
      <c r="B1056" t="s">
        <v>28</v>
      </c>
      <c r="C1056" t="s">
        <v>29</v>
      </c>
      <c r="D1056" t="s">
        <v>30</v>
      </c>
      <c r="E1056" t="s">
        <v>31</v>
      </c>
      <c r="F1056" t="s">
        <v>4333</v>
      </c>
      <c r="G1056" t="s">
        <v>4334</v>
      </c>
      <c r="H1056" t="s">
        <v>9756</v>
      </c>
      <c r="I1056" t="s">
        <v>4335</v>
      </c>
      <c r="J1056" t="s">
        <v>4550</v>
      </c>
      <c r="K1056" t="s">
        <v>32</v>
      </c>
      <c r="L1056" t="s">
        <v>32</v>
      </c>
      <c r="M1056" t="s">
        <v>43</v>
      </c>
      <c r="N1056" t="s">
        <v>44</v>
      </c>
      <c r="O1056" t="s">
        <v>4551</v>
      </c>
      <c r="P1056" t="s">
        <v>2006</v>
      </c>
      <c r="Q1056" t="s">
        <v>1381</v>
      </c>
      <c r="R1056" t="s">
        <v>4552</v>
      </c>
      <c r="S1056" s="1" t="s">
        <v>12230</v>
      </c>
      <c r="T1056" t="s">
        <v>66</v>
      </c>
      <c r="U1056" t="s">
        <v>49</v>
      </c>
      <c r="V1056" t="s">
        <v>50</v>
      </c>
      <c r="W1056" t="s">
        <v>4553</v>
      </c>
      <c r="X1056" s="145">
        <v>26139</v>
      </c>
      <c r="Y1056" t="s">
        <v>4554</v>
      </c>
      <c r="Z1056"/>
      <c r="AA1056"/>
      <c r="AB1056" t="s">
        <v>39</v>
      </c>
      <c r="AC1056" t="s">
        <v>40</v>
      </c>
      <c r="AD1056" t="s">
        <v>41</v>
      </c>
      <c r="AE1056"/>
    </row>
    <row r="1057" spans="1:31" ht="15" x14ac:dyDescent="0.25">
      <c r="A1057" s="1" t="s">
        <v>4555</v>
      </c>
      <c r="B1057" t="s">
        <v>28</v>
      </c>
      <c r="C1057" t="s">
        <v>29</v>
      </c>
      <c r="D1057" t="s">
        <v>30</v>
      </c>
      <c r="E1057" t="s">
        <v>31</v>
      </c>
      <c r="F1057" t="s">
        <v>4333</v>
      </c>
      <c r="G1057" t="s">
        <v>4334</v>
      </c>
      <c r="H1057" t="s">
        <v>9756</v>
      </c>
      <c r="I1057" t="s">
        <v>4335</v>
      </c>
      <c r="J1057" t="s">
        <v>4555</v>
      </c>
      <c r="K1057" t="s">
        <v>32</v>
      </c>
      <c r="L1057" t="s">
        <v>32</v>
      </c>
      <c r="M1057" t="s">
        <v>43</v>
      </c>
      <c r="N1057" t="s">
        <v>44</v>
      </c>
      <c r="O1057" t="s">
        <v>4556</v>
      </c>
      <c r="P1057" t="s">
        <v>70</v>
      </c>
      <c r="Q1057" t="s">
        <v>186</v>
      </c>
      <c r="R1057" t="s">
        <v>476</v>
      </c>
      <c r="S1057" s="1" t="s">
        <v>12231</v>
      </c>
      <c r="T1057" t="s">
        <v>48</v>
      </c>
      <c r="U1057" t="s">
        <v>49</v>
      </c>
      <c r="V1057" t="s">
        <v>50</v>
      </c>
      <c r="W1057" t="s">
        <v>4557</v>
      </c>
      <c r="X1057" s="145">
        <v>22586</v>
      </c>
      <c r="Y1057" t="s">
        <v>4558</v>
      </c>
      <c r="Z1057"/>
      <c r="AA1057"/>
      <c r="AB1057" t="s">
        <v>39</v>
      </c>
      <c r="AC1057" t="s">
        <v>40</v>
      </c>
      <c r="AD1057" t="s">
        <v>41</v>
      </c>
      <c r="AE1057"/>
    </row>
    <row r="1058" spans="1:31" ht="15" x14ac:dyDescent="0.25">
      <c r="A1058" s="1" t="s">
        <v>4559</v>
      </c>
      <c r="B1058" t="s">
        <v>28</v>
      </c>
      <c r="C1058" t="s">
        <v>29</v>
      </c>
      <c r="D1058" t="s">
        <v>30</v>
      </c>
      <c r="E1058" t="s">
        <v>31</v>
      </c>
      <c r="F1058" t="s">
        <v>4333</v>
      </c>
      <c r="G1058" t="s">
        <v>4334</v>
      </c>
      <c r="H1058" t="s">
        <v>9756</v>
      </c>
      <c r="I1058" t="s">
        <v>4335</v>
      </c>
      <c r="J1058" t="s">
        <v>4559</v>
      </c>
      <c r="K1058" t="s">
        <v>32</v>
      </c>
      <c r="L1058" t="s">
        <v>32</v>
      </c>
      <c r="M1058" t="s">
        <v>43</v>
      </c>
      <c r="N1058" t="s">
        <v>63</v>
      </c>
      <c r="O1058" t="s">
        <v>4560</v>
      </c>
      <c r="P1058" t="s">
        <v>237</v>
      </c>
      <c r="Q1058" t="s">
        <v>79</v>
      </c>
      <c r="R1058" t="s">
        <v>10120</v>
      </c>
      <c r="S1058" s="1" t="s">
        <v>12232</v>
      </c>
      <c r="T1058" t="s">
        <v>66</v>
      </c>
      <c r="U1058" t="s">
        <v>49</v>
      </c>
      <c r="V1058" t="s">
        <v>67</v>
      </c>
      <c r="W1058" t="s">
        <v>10121</v>
      </c>
      <c r="X1058" s="145">
        <v>34472</v>
      </c>
      <c r="Y1058" t="s">
        <v>10122</v>
      </c>
      <c r="Z1058" s="145">
        <v>43160</v>
      </c>
      <c r="AA1058" s="145">
        <v>43465</v>
      </c>
      <c r="AB1058" t="s">
        <v>39</v>
      </c>
      <c r="AC1058" t="s">
        <v>68</v>
      </c>
      <c r="AD1058" t="s">
        <v>41</v>
      </c>
      <c r="AE1058"/>
    </row>
    <row r="1059" spans="1:31" ht="15" x14ac:dyDescent="0.25">
      <c r="A1059" s="1" t="s">
        <v>4561</v>
      </c>
      <c r="B1059" t="s">
        <v>28</v>
      </c>
      <c r="C1059" t="s">
        <v>29</v>
      </c>
      <c r="D1059" t="s">
        <v>30</v>
      </c>
      <c r="E1059" t="s">
        <v>31</v>
      </c>
      <c r="F1059" t="s">
        <v>4333</v>
      </c>
      <c r="G1059" t="s">
        <v>4334</v>
      </c>
      <c r="H1059" t="s">
        <v>9756</v>
      </c>
      <c r="I1059" t="s">
        <v>4335</v>
      </c>
      <c r="J1059" t="s">
        <v>4561</v>
      </c>
      <c r="K1059" t="s">
        <v>32</v>
      </c>
      <c r="L1059" t="s">
        <v>32</v>
      </c>
      <c r="M1059" t="s">
        <v>43</v>
      </c>
      <c r="N1059" t="s">
        <v>44</v>
      </c>
      <c r="O1059" t="s">
        <v>4562</v>
      </c>
      <c r="P1059" t="s">
        <v>824</v>
      </c>
      <c r="Q1059" t="s">
        <v>498</v>
      </c>
      <c r="R1059" t="s">
        <v>496</v>
      </c>
      <c r="S1059" s="1" t="s">
        <v>12233</v>
      </c>
      <c r="T1059" t="s">
        <v>61</v>
      </c>
      <c r="U1059" t="s">
        <v>49</v>
      </c>
      <c r="V1059" t="s">
        <v>50</v>
      </c>
      <c r="W1059" t="s">
        <v>4563</v>
      </c>
      <c r="X1059" s="145">
        <v>26001</v>
      </c>
      <c r="Y1059" t="s">
        <v>4564</v>
      </c>
      <c r="Z1059"/>
      <c r="AA1059"/>
      <c r="AB1059" t="s">
        <v>39</v>
      </c>
      <c r="AC1059" t="s">
        <v>40</v>
      </c>
      <c r="AD1059" t="s">
        <v>41</v>
      </c>
      <c r="AE1059"/>
    </row>
    <row r="1060" spans="1:31" ht="15" x14ac:dyDescent="0.25">
      <c r="A1060" s="1" t="s">
        <v>4565</v>
      </c>
      <c r="B1060" t="s">
        <v>28</v>
      </c>
      <c r="C1060" t="s">
        <v>29</v>
      </c>
      <c r="D1060" t="s">
        <v>30</v>
      </c>
      <c r="E1060" t="s">
        <v>31</v>
      </c>
      <c r="F1060" t="s">
        <v>4333</v>
      </c>
      <c r="G1060" t="s">
        <v>4334</v>
      </c>
      <c r="H1060" t="s">
        <v>9756</v>
      </c>
      <c r="I1060" t="s">
        <v>4335</v>
      </c>
      <c r="J1060" t="s">
        <v>4565</v>
      </c>
      <c r="K1060" t="s">
        <v>32</v>
      </c>
      <c r="L1060" t="s">
        <v>32</v>
      </c>
      <c r="M1060" t="s">
        <v>43</v>
      </c>
      <c r="N1060" t="s">
        <v>44</v>
      </c>
      <c r="O1060" t="s">
        <v>4566</v>
      </c>
      <c r="P1060" t="s">
        <v>337</v>
      </c>
      <c r="Q1060" t="s">
        <v>338</v>
      </c>
      <c r="R1060" t="s">
        <v>4209</v>
      </c>
      <c r="S1060" s="1" t="s">
        <v>12234</v>
      </c>
      <c r="T1060" t="s">
        <v>66</v>
      </c>
      <c r="U1060" t="s">
        <v>49</v>
      </c>
      <c r="V1060" t="s">
        <v>50</v>
      </c>
      <c r="W1060" t="s">
        <v>4567</v>
      </c>
      <c r="X1060" s="145">
        <v>26928</v>
      </c>
      <c r="Y1060" t="s">
        <v>4568</v>
      </c>
      <c r="Z1060"/>
      <c r="AA1060"/>
      <c r="AB1060" t="s">
        <v>39</v>
      </c>
      <c r="AC1060" t="s">
        <v>40</v>
      </c>
      <c r="AD1060" t="s">
        <v>41</v>
      </c>
      <c r="AE1060"/>
    </row>
    <row r="1061" spans="1:31" ht="15" x14ac:dyDescent="0.25">
      <c r="A1061" s="1" t="s">
        <v>4569</v>
      </c>
      <c r="B1061" t="s">
        <v>28</v>
      </c>
      <c r="C1061" t="s">
        <v>29</v>
      </c>
      <c r="D1061" t="s">
        <v>30</v>
      </c>
      <c r="E1061" t="s">
        <v>31</v>
      </c>
      <c r="F1061" t="s">
        <v>4333</v>
      </c>
      <c r="G1061" t="s">
        <v>4334</v>
      </c>
      <c r="H1061" t="s">
        <v>9756</v>
      </c>
      <c r="I1061" t="s">
        <v>4335</v>
      </c>
      <c r="J1061" t="s">
        <v>4569</v>
      </c>
      <c r="K1061" t="s">
        <v>32</v>
      </c>
      <c r="L1061" t="s">
        <v>32</v>
      </c>
      <c r="M1061" t="s">
        <v>43</v>
      </c>
      <c r="N1061" t="s">
        <v>44</v>
      </c>
      <c r="O1061" t="s">
        <v>4570</v>
      </c>
      <c r="P1061" t="s">
        <v>1075</v>
      </c>
      <c r="Q1061" t="s">
        <v>1706</v>
      </c>
      <c r="R1061" t="s">
        <v>4571</v>
      </c>
      <c r="S1061" s="1" t="s">
        <v>12235</v>
      </c>
      <c r="T1061" t="s">
        <v>53</v>
      </c>
      <c r="U1061" t="s">
        <v>49</v>
      </c>
      <c r="V1061" t="s">
        <v>50</v>
      </c>
      <c r="W1061" t="s">
        <v>4572</v>
      </c>
      <c r="X1061" s="145">
        <v>20215</v>
      </c>
      <c r="Y1061" t="s">
        <v>4573</v>
      </c>
      <c r="Z1061"/>
      <c r="AA1061"/>
      <c r="AB1061" t="s">
        <v>39</v>
      </c>
      <c r="AC1061" t="s">
        <v>40</v>
      </c>
      <c r="AD1061" t="s">
        <v>41</v>
      </c>
      <c r="AE1061"/>
    </row>
    <row r="1062" spans="1:31" ht="15" x14ac:dyDescent="0.25">
      <c r="A1062" s="1" t="s">
        <v>4574</v>
      </c>
      <c r="B1062" t="s">
        <v>28</v>
      </c>
      <c r="C1062" t="s">
        <v>29</v>
      </c>
      <c r="D1062" t="s">
        <v>30</v>
      </c>
      <c r="E1062" t="s">
        <v>31</v>
      </c>
      <c r="F1062" t="s">
        <v>4333</v>
      </c>
      <c r="G1062" t="s">
        <v>4334</v>
      </c>
      <c r="H1062" t="s">
        <v>9756</v>
      </c>
      <c r="I1062" t="s">
        <v>4335</v>
      </c>
      <c r="J1062" t="s">
        <v>4574</v>
      </c>
      <c r="K1062" t="s">
        <v>32</v>
      </c>
      <c r="L1062" t="s">
        <v>32</v>
      </c>
      <c r="M1062" t="s">
        <v>43</v>
      </c>
      <c r="N1062" t="s">
        <v>44</v>
      </c>
      <c r="O1062" t="s">
        <v>145</v>
      </c>
      <c r="P1062" t="s">
        <v>296</v>
      </c>
      <c r="Q1062" t="s">
        <v>130</v>
      </c>
      <c r="R1062" t="s">
        <v>1014</v>
      </c>
      <c r="S1062" s="1" t="s">
        <v>12236</v>
      </c>
      <c r="T1062" t="s">
        <v>66</v>
      </c>
      <c r="U1062" t="s">
        <v>49</v>
      </c>
      <c r="V1062" t="s">
        <v>50</v>
      </c>
      <c r="W1062" t="s">
        <v>4575</v>
      </c>
      <c r="X1062" s="145">
        <v>25582</v>
      </c>
      <c r="Y1062" t="s">
        <v>4576</v>
      </c>
      <c r="Z1062"/>
      <c r="AA1062"/>
      <c r="AB1062" t="s">
        <v>39</v>
      </c>
      <c r="AC1062" t="s">
        <v>40</v>
      </c>
      <c r="AD1062" t="s">
        <v>41</v>
      </c>
      <c r="AE1062"/>
    </row>
    <row r="1063" spans="1:31" ht="15" x14ac:dyDescent="0.25">
      <c r="A1063" s="1" t="s">
        <v>4577</v>
      </c>
      <c r="B1063" t="s">
        <v>28</v>
      </c>
      <c r="C1063" t="s">
        <v>29</v>
      </c>
      <c r="D1063" t="s">
        <v>30</v>
      </c>
      <c r="E1063" t="s">
        <v>31</v>
      </c>
      <c r="F1063" t="s">
        <v>4333</v>
      </c>
      <c r="G1063" t="s">
        <v>4334</v>
      </c>
      <c r="H1063" t="s">
        <v>9756</v>
      </c>
      <c r="I1063" t="s">
        <v>4335</v>
      </c>
      <c r="J1063" t="s">
        <v>4577</v>
      </c>
      <c r="K1063" t="s">
        <v>32</v>
      </c>
      <c r="L1063" t="s">
        <v>32</v>
      </c>
      <c r="M1063" t="s">
        <v>43</v>
      </c>
      <c r="N1063" t="s">
        <v>44</v>
      </c>
      <c r="O1063" t="s">
        <v>4578</v>
      </c>
      <c r="P1063" t="s">
        <v>520</v>
      </c>
      <c r="Q1063" t="s">
        <v>79</v>
      </c>
      <c r="R1063" t="s">
        <v>420</v>
      </c>
      <c r="S1063" s="1" t="s">
        <v>12237</v>
      </c>
      <c r="T1063" t="s">
        <v>66</v>
      </c>
      <c r="U1063" t="s">
        <v>49</v>
      </c>
      <c r="V1063" t="s">
        <v>50</v>
      </c>
      <c r="W1063" t="s">
        <v>1977</v>
      </c>
      <c r="X1063" s="145">
        <v>29509</v>
      </c>
      <c r="Y1063" t="s">
        <v>1978</v>
      </c>
      <c r="Z1063" s="145">
        <v>43160</v>
      </c>
      <c r="AA1063" s="145">
        <v>43465</v>
      </c>
      <c r="AB1063" t="s">
        <v>39</v>
      </c>
      <c r="AC1063" t="s">
        <v>40</v>
      </c>
      <c r="AD1063" t="s">
        <v>41</v>
      </c>
      <c r="AE1063"/>
    </row>
    <row r="1064" spans="1:31" ht="15" x14ac:dyDescent="0.25">
      <c r="A1064" s="1" t="s">
        <v>4579</v>
      </c>
      <c r="B1064" t="s">
        <v>28</v>
      </c>
      <c r="C1064" t="s">
        <v>29</v>
      </c>
      <c r="D1064" t="s">
        <v>30</v>
      </c>
      <c r="E1064" t="s">
        <v>31</v>
      </c>
      <c r="F1064" t="s">
        <v>4333</v>
      </c>
      <c r="G1064" t="s">
        <v>4334</v>
      </c>
      <c r="H1064" t="s">
        <v>9756</v>
      </c>
      <c r="I1064" t="s">
        <v>4335</v>
      </c>
      <c r="J1064" t="s">
        <v>4579</v>
      </c>
      <c r="K1064" t="s">
        <v>32</v>
      </c>
      <c r="L1064" t="s">
        <v>32</v>
      </c>
      <c r="M1064" t="s">
        <v>43</v>
      </c>
      <c r="N1064" t="s">
        <v>63</v>
      </c>
      <c r="O1064" t="s">
        <v>10123</v>
      </c>
      <c r="P1064" t="s">
        <v>133</v>
      </c>
      <c r="Q1064" t="s">
        <v>10124</v>
      </c>
      <c r="R1064" t="s">
        <v>10125</v>
      </c>
      <c r="S1064" s="1" t="s">
        <v>12238</v>
      </c>
      <c r="T1064" t="s">
        <v>66</v>
      </c>
      <c r="U1064" t="s">
        <v>49</v>
      </c>
      <c r="V1064" t="s">
        <v>50</v>
      </c>
      <c r="W1064" t="s">
        <v>10126</v>
      </c>
      <c r="X1064" s="145">
        <v>27599</v>
      </c>
      <c r="Y1064" t="s">
        <v>10127</v>
      </c>
      <c r="Z1064" s="145">
        <v>43160</v>
      </c>
      <c r="AA1064" s="145">
        <v>43465</v>
      </c>
      <c r="AB1064" t="s">
        <v>39</v>
      </c>
      <c r="AC1064" t="s">
        <v>68</v>
      </c>
      <c r="AD1064" t="s">
        <v>41</v>
      </c>
      <c r="AE1064"/>
    </row>
    <row r="1065" spans="1:31" ht="15" x14ac:dyDescent="0.25">
      <c r="A1065" s="1" t="s">
        <v>4581</v>
      </c>
      <c r="B1065" t="s">
        <v>28</v>
      </c>
      <c r="C1065" t="s">
        <v>29</v>
      </c>
      <c r="D1065" t="s">
        <v>30</v>
      </c>
      <c r="E1065" t="s">
        <v>31</v>
      </c>
      <c r="F1065" t="s">
        <v>4333</v>
      </c>
      <c r="G1065" t="s">
        <v>4334</v>
      </c>
      <c r="H1065" t="s">
        <v>9756</v>
      </c>
      <c r="I1065" t="s">
        <v>4335</v>
      </c>
      <c r="J1065" t="s">
        <v>4581</v>
      </c>
      <c r="K1065" t="s">
        <v>32</v>
      </c>
      <c r="L1065" t="s">
        <v>80</v>
      </c>
      <c r="M1065" t="s">
        <v>80</v>
      </c>
      <c r="N1065" t="s">
        <v>44</v>
      </c>
      <c r="O1065" t="s">
        <v>54</v>
      </c>
      <c r="P1065" t="s">
        <v>293</v>
      </c>
      <c r="Q1065" t="s">
        <v>754</v>
      </c>
      <c r="R1065" t="s">
        <v>4582</v>
      </c>
      <c r="S1065" s="1" t="s">
        <v>12239</v>
      </c>
      <c r="T1065" t="s">
        <v>42</v>
      </c>
      <c r="U1065" t="s">
        <v>49</v>
      </c>
      <c r="V1065" t="s">
        <v>50</v>
      </c>
      <c r="W1065" t="s">
        <v>4583</v>
      </c>
      <c r="X1065" s="145">
        <v>21509</v>
      </c>
      <c r="Y1065" t="s">
        <v>4584</v>
      </c>
      <c r="Z1065"/>
      <c r="AA1065"/>
      <c r="AB1065" t="s">
        <v>39</v>
      </c>
      <c r="AC1065" t="s">
        <v>83</v>
      </c>
      <c r="AD1065" t="s">
        <v>41</v>
      </c>
      <c r="AE1065"/>
    </row>
    <row r="1066" spans="1:31" ht="15" x14ac:dyDescent="0.25">
      <c r="A1066" s="1" t="s">
        <v>4585</v>
      </c>
      <c r="B1066" t="s">
        <v>28</v>
      </c>
      <c r="C1066" t="s">
        <v>29</v>
      </c>
      <c r="D1066" t="s">
        <v>30</v>
      </c>
      <c r="E1066" t="s">
        <v>31</v>
      </c>
      <c r="F1066" t="s">
        <v>4333</v>
      </c>
      <c r="G1066" t="s">
        <v>4334</v>
      </c>
      <c r="H1066" t="s">
        <v>9756</v>
      </c>
      <c r="I1066" t="s">
        <v>4335</v>
      </c>
      <c r="J1066" t="s">
        <v>4585</v>
      </c>
      <c r="K1066" t="s">
        <v>32</v>
      </c>
      <c r="L1066" t="s">
        <v>80</v>
      </c>
      <c r="M1066" t="s">
        <v>80</v>
      </c>
      <c r="N1066" t="s">
        <v>63</v>
      </c>
      <c r="O1066" t="s">
        <v>4586</v>
      </c>
      <c r="P1066" t="s">
        <v>565</v>
      </c>
      <c r="Q1066" t="s">
        <v>78</v>
      </c>
      <c r="R1066" t="s">
        <v>5296</v>
      </c>
      <c r="S1066" s="1" t="s">
        <v>12240</v>
      </c>
      <c r="T1066" t="s">
        <v>42</v>
      </c>
      <c r="U1066" t="s">
        <v>49</v>
      </c>
      <c r="V1066" t="s">
        <v>50</v>
      </c>
      <c r="W1066" t="s">
        <v>5297</v>
      </c>
      <c r="X1066" s="145">
        <v>25295</v>
      </c>
      <c r="Y1066" t="s">
        <v>5298</v>
      </c>
      <c r="Z1066" s="145">
        <v>43160</v>
      </c>
      <c r="AA1066" s="145">
        <v>43465</v>
      </c>
      <c r="AB1066" t="s">
        <v>39</v>
      </c>
      <c r="AC1066" t="s">
        <v>83</v>
      </c>
      <c r="AD1066" t="s">
        <v>41</v>
      </c>
      <c r="AE1066"/>
    </row>
    <row r="1067" spans="1:31" ht="15" x14ac:dyDescent="0.25">
      <c r="A1067" s="1" t="s">
        <v>4587</v>
      </c>
      <c r="B1067" t="s">
        <v>28</v>
      </c>
      <c r="C1067" t="s">
        <v>29</v>
      </c>
      <c r="D1067" t="s">
        <v>30</v>
      </c>
      <c r="E1067" t="s">
        <v>31</v>
      </c>
      <c r="F1067" t="s">
        <v>4333</v>
      </c>
      <c r="G1067" t="s">
        <v>4334</v>
      </c>
      <c r="H1067" t="s">
        <v>9756</v>
      </c>
      <c r="I1067" t="s">
        <v>4335</v>
      </c>
      <c r="J1067" t="s">
        <v>4587</v>
      </c>
      <c r="K1067" t="s">
        <v>32</v>
      </c>
      <c r="L1067" t="s">
        <v>80</v>
      </c>
      <c r="M1067" t="s">
        <v>80</v>
      </c>
      <c r="N1067" t="s">
        <v>44</v>
      </c>
      <c r="O1067" t="s">
        <v>54</v>
      </c>
      <c r="P1067" t="s">
        <v>130</v>
      </c>
      <c r="Q1067" t="s">
        <v>190</v>
      </c>
      <c r="R1067" t="s">
        <v>4588</v>
      </c>
      <c r="S1067" s="1" t="s">
        <v>12241</v>
      </c>
      <c r="T1067" t="s">
        <v>42</v>
      </c>
      <c r="U1067" t="s">
        <v>49</v>
      </c>
      <c r="V1067" t="s">
        <v>50</v>
      </c>
      <c r="W1067" t="s">
        <v>4589</v>
      </c>
      <c r="X1067" s="145">
        <v>21174</v>
      </c>
      <c r="Y1067" t="s">
        <v>4590</v>
      </c>
      <c r="Z1067"/>
      <c r="AA1067"/>
      <c r="AB1067" t="s">
        <v>39</v>
      </c>
      <c r="AC1067" t="s">
        <v>83</v>
      </c>
      <c r="AD1067" t="s">
        <v>41</v>
      </c>
      <c r="AE1067"/>
    </row>
    <row r="1068" spans="1:31" ht="15" x14ac:dyDescent="0.25">
      <c r="A1068" s="1" t="s">
        <v>4591</v>
      </c>
      <c r="B1068" t="s">
        <v>28</v>
      </c>
      <c r="C1068" t="s">
        <v>29</v>
      </c>
      <c r="D1068" t="s">
        <v>30</v>
      </c>
      <c r="E1068" t="s">
        <v>31</v>
      </c>
      <c r="F1068" t="s">
        <v>4333</v>
      </c>
      <c r="G1068" t="s">
        <v>4334</v>
      </c>
      <c r="H1068" t="s">
        <v>9756</v>
      </c>
      <c r="I1068" t="s">
        <v>4335</v>
      </c>
      <c r="J1068" t="s">
        <v>4591</v>
      </c>
      <c r="K1068" t="s">
        <v>32</v>
      </c>
      <c r="L1068" t="s">
        <v>80</v>
      </c>
      <c r="M1068" t="s">
        <v>80</v>
      </c>
      <c r="N1068" t="s">
        <v>44</v>
      </c>
      <c r="O1068" t="s">
        <v>54</v>
      </c>
      <c r="P1068" t="s">
        <v>1033</v>
      </c>
      <c r="Q1068" t="s">
        <v>137</v>
      </c>
      <c r="R1068" t="s">
        <v>4592</v>
      </c>
      <c r="S1068" s="1" t="s">
        <v>12242</v>
      </c>
      <c r="T1068" t="s">
        <v>42</v>
      </c>
      <c r="U1068" t="s">
        <v>49</v>
      </c>
      <c r="V1068" t="s">
        <v>50</v>
      </c>
      <c r="W1068" t="s">
        <v>4593</v>
      </c>
      <c r="X1068" s="145">
        <v>21481</v>
      </c>
      <c r="Y1068" t="s">
        <v>4594</v>
      </c>
      <c r="Z1068"/>
      <c r="AA1068"/>
      <c r="AB1068" t="s">
        <v>39</v>
      </c>
      <c r="AC1068" t="s">
        <v>83</v>
      </c>
      <c r="AD1068" t="s">
        <v>41</v>
      </c>
      <c r="AE1068"/>
    </row>
    <row r="1069" spans="1:31" ht="15" x14ac:dyDescent="0.25">
      <c r="A1069" s="1" t="s">
        <v>4595</v>
      </c>
      <c r="B1069" t="s">
        <v>28</v>
      </c>
      <c r="C1069" t="s">
        <v>29</v>
      </c>
      <c r="D1069" t="s">
        <v>30</v>
      </c>
      <c r="E1069" t="s">
        <v>31</v>
      </c>
      <c r="F1069" t="s">
        <v>4333</v>
      </c>
      <c r="G1069" t="s">
        <v>4334</v>
      </c>
      <c r="H1069" t="s">
        <v>9756</v>
      </c>
      <c r="I1069" t="s">
        <v>4335</v>
      </c>
      <c r="J1069" t="s">
        <v>4595</v>
      </c>
      <c r="K1069" t="s">
        <v>93</v>
      </c>
      <c r="L1069" t="s">
        <v>755</v>
      </c>
      <c r="M1069" t="s">
        <v>4596</v>
      </c>
      <c r="N1069" t="s">
        <v>44</v>
      </c>
      <c r="O1069" t="s">
        <v>54</v>
      </c>
      <c r="P1069" t="s">
        <v>340</v>
      </c>
      <c r="Q1069" t="s">
        <v>197</v>
      </c>
      <c r="R1069" t="s">
        <v>238</v>
      </c>
      <c r="S1069" s="1" t="s">
        <v>12243</v>
      </c>
      <c r="T1069" t="s">
        <v>2326</v>
      </c>
      <c r="U1069" t="s">
        <v>38</v>
      </c>
      <c r="V1069" t="s">
        <v>50</v>
      </c>
      <c r="W1069" t="s">
        <v>4597</v>
      </c>
      <c r="X1069" s="145">
        <v>21480</v>
      </c>
      <c r="Y1069" t="s">
        <v>4598</v>
      </c>
      <c r="Z1069"/>
      <c r="AA1069"/>
      <c r="AB1069" t="s">
        <v>39</v>
      </c>
      <c r="AC1069" t="s">
        <v>98</v>
      </c>
      <c r="AD1069" t="s">
        <v>41</v>
      </c>
      <c r="AE1069"/>
    </row>
    <row r="1070" spans="1:31" ht="15" x14ac:dyDescent="0.25">
      <c r="A1070" s="1" t="s">
        <v>4599</v>
      </c>
      <c r="B1070" t="s">
        <v>28</v>
      </c>
      <c r="C1070" t="s">
        <v>29</v>
      </c>
      <c r="D1070" t="s">
        <v>30</v>
      </c>
      <c r="E1070" t="s">
        <v>31</v>
      </c>
      <c r="F1070" t="s">
        <v>4333</v>
      </c>
      <c r="G1070" t="s">
        <v>4334</v>
      </c>
      <c r="H1070" t="s">
        <v>9756</v>
      </c>
      <c r="I1070" t="s">
        <v>4335</v>
      </c>
      <c r="J1070" t="s">
        <v>4599</v>
      </c>
      <c r="K1070" t="s">
        <v>93</v>
      </c>
      <c r="L1070" t="s">
        <v>755</v>
      </c>
      <c r="M1070" t="s">
        <v>1551</v>
      </c>
      <c r="N1070" t="s">
        <v>63</v>
      </c>
      <c r="O1070" t="s">
        <v>4600</v>
      </c>
      <c r="P1070" t="s">
        <v>78</v>
      </c>
      <c r="Q1070" t="s">
        <v>361</v>
      </c>
      <c r="R1070" t="s">
        <v>10128</v>
      </c>
      <c r="S1070" s="1" t="s">
        <v>12244</v>
      </c>
      <c r="T1070" t="s">
        <v>792</v>
      </c>
      <c r="U1070" t="s">
        <v>38</v>
      </c>
      <c r="V1070" t="s">
        <v>50</v>
      </c>
      <c r="W1070" t="s">
        <v>10129</v>
      </c>
      <c r="X1070" s="145">
        <v>26725</v>
      </c>
      <c r="Y1070" t="s">
        <v>10130</v>
      </c>
      <c r="Z1070" s="145">
        <v>43222</v>
      </c>
      <c r="AA1070" s="145">
        <v>43465</v>
      </c>
      <c r="AB1070" t="s">
        <v>39</v>
      </c>
      <c r="AC1070" t="s">
        <v>98</v>
      </c>
      <c r="AD1070" t="s">
        <v>41</v>
      </c>
      <c r="AE1070"/>
    </row>
    <row r="1071" spans="1:31" ht="15" x14ac:dyDescent="0.25">
      <c r="A1071" s="1" t="s">
        <v>4601</v>
      </c>
      <c r="B1071" t="s">
        <v>28</v>
      </c>
      <c r="C1071" t="s">
        <v>29</v>
      </c>
      <c r="D1071" t="s">
        <v>30</v>
      </c>
      <c r="E1071" t="s">
        <v>31</v>
      </c>
      <c r="F1071" t="s">
        <v>4333</v>
      </c>
      <c r="G1071" t="s">
        <v>4334</v>
      </c>
      <c r="H1071" t="s">
        <v>9756</v>
      </c>
      <c r="I1071" t="s">
        <v>4335</v>
      </c>
      <c r="J1071" t="s">
        <v>4601</v>
      </c>
      <c r="K1071" t="s">
        <v>93</v>
      </c>
      <c r="L1071" t="s">
        <v>755</v>
      </c>
      <c r="M1071" t="s">
        <v>756</v>
      </c>
      <c r="N1071" t="s">
        <v>44</v>
      </c>
      <c r="O1071" t="s">
        <v>54</v>
      </c>
      <c r="P1071" t="s">
        <v>203</v>
      </c>
      <c r="Q1071" t="s">
        <v>292</v>
      </c>
      <c r="R1071" t="s">
        <v>4602</v>
      </c>
      <c r="S1071" s="1" t="s">
        <v>12245</v>
      </c>
      <c r="T1071" t="s">
        <v>1554</v>
      </c>
      <c r="U1071" t="s">
        <v>38</v>
      </c>
      <c r="V1071" t="s">
        <v>50</v>
      </c>
      <c r="W1071" t="s">
        <v>4603</v>
      </c>
      <c r="X1071" s="145">
        <v>20775</v>
      </c>
      <c r="Y1071" t="s">
        <v>4604</v>
      </c>
      <c r="Z1071"/>
      <c r="AA1071"/>
      <c r="AB1071" t="s">
        <v>39</v>
      </c>
      <c r="AC1071" t="s">
        <v>98</v>
      </c>
      <c r="AD1071" t="s">
        <v>41</v>
      </c>
      <c r="AE1071"/>
    </row>
    <row r="1072" spans="1:31" ht="15" x14ac:dyDescent="0.25">
      <c r="A1072" s="1" t="s">
        <v>4605</v>
      </c>
      <c r="B1072" t="s">
        <v>28</v>
      </c>
      <c r="C1072" t="s">
        <v>29</v>
      </c>
      <c r="D1072" t="s">
        <v>30</v>
      </c>
      <c r="E1072" t="s">
        <v>31</v>
      </c>
      <c r="F1072" t="s">
        <v>4333</v>
      </c>
      <c r="G1072" t="s">
        <v>4334</v>
      </c>
      <c r="H1072" t="s">
        <v>9756</v>
      </c>
      <c r="I1072" t="s">
        <v>4335</v>
      </c>
      <c r="J1072" t="s">
        <v>4605</v>
      </c>
      <c r="K1072" t="s">
        <v>93</v>
      </c>
      <c r="L1072" t="s">
        <v>745</v>
      </c>
      <c r="M1072" t="s">
        <v>4606</v>
      </c>
      <c r="N1072" t="s">
        <v>44</v>
      </c>
      <c r="O1072" t="s">
        <v>4607</v>
      </c>
      <c r="P1072" t="s">
        <v>716</v>
      </c>
      <c r="Q1072" t="s">
        <v>279</v>
      </c>
      <c r="R1072" t="s">
        <v>633</v>
      </c>
      <c r="S1072" s="1" t="s">
        <v>12246</v>
      </c>
      <c r="T1072" t="s">
        <v>196</v>
      </c>
      <c r="U1072" t="s">
        <v>38</v>
      </c>
      <c r="V1072" t="s">
        <v>50</v>
      </c>
      <c r="W1072" t="s">
        <v>4608</v>
      </c>
      <c r="X1072" s="145">
        <v>27353</v>
      </c>
      <c r="Y1072" t="s">
        <v>4609</v>
      </c>
      <c r="Z1072" s="145">
        <v>42736</v>
      </c>
      <c r="AA1072"/>
      <c r="AB1072" t="s">
        <v>39</v>
      </c>
      <c r="AC1072" t="s">
        <v>98</v>
      </c>
      <c r="AD1072" t="s">
        <v>41</v>
      </c>
      <c r="AE1072"/>
    </row>
    <row r="1073" spans="1:31" ht="15" x14ac:dyDescent="0.25">
      <c r="A1073" s="1" t="s">
        <v>4610</v>
      </c>
      <c r="B1073" t="s">
        <v>28</v>
      </c>
      <c r="C1073" t="s">
        <v>29</v>
      </c>
      <c r="D1073" t="s">
        <v>30</v>
      </c>
      <c r="E1073" t="s">
        <v>31</v>
      </c>
      <c r="F1073" t="s">
        <v>4333</v>
      </c>
      <c r="G1073" t="s">
        <v>4334</v>
      </c>
      <c r="H1073" t="s">
        <v>9756</v>
      </c>
      <c r="I1073" t="s">
        <v>4335</v>
      </c>
      <c r="J1073" t="s">
        <v>4610</v>
      </c>
      <c r="K1073" t="s">
        <v>93</v>
      </c>
      <c r="L1073" t="s">
        <v>745</v>
      </c>
      <c r="M1073" t="s">
        <v>1558</v>
      </c>
      <c r="N1073" t="s">
        <v>44</v>
      </c>
      <c r="O1073" t="s">
        <v>54</v>
      </c>
      <c r="P1073" t="s">
        <v>333</v>
      </c>
      <c r="Q1073" t="s">
        <v>4611</v>
      </c>
      <c r="R1073" t="s">
        <v>4612</v>
      </c>
      <c r="S1073" s="1" t="s">
        <v>12247</v>
      </c>
      <c r="T1073" t="s">
        <v>747</v>
      </c>
      <c r="U1073" t="s">
        <v>38</v>
      </c>
      <c r="V1073" t="s">
        <v>50</v>
      </c>
      <c r="W1073" t="s">
        <v>4613</v>
      </c>
      <c r="X1073" s="145">
        <v>24435</v>
      </c>
      <c r="Y1073" t="s">
        <v>4614</v>
      </c>
      <c r="Z1073"/>
      <c r="AA1073"/>
      <c r="AB1073" t="s">
        <v>39</v>
      </c>
      <c r="AC1073" t="s">
        <v>98</v>
      </c>
      <c r="AD1073" t="s">
        <v>41</v>
      </c>
      <c r="AE1073"/>
    </row>
    <row r="1074" spans="1:31" ht="15" x14ac:dyDescent="0.25">
      <c r="A1074" s="1" t="s">
        <v>1577</v>
      </c>
      <c r="B1074" t="s">
        <v>28</v>
      </c>
      <c r="C1074" t="s">
        <v>29</v>
      </c>
      <c r="D1074" t="s">
        <v>30</v>
      </c>
      <c r="E1074" t="s">
        <v>31</v>
      </c>
      <c r="F1074" t="s">
        <v>4333</v>
      </c>
      <c r="G1074" t="s">
        <v>4334</v>
      </c>
      <c r="H1074" t="s">
        <v>9756</v>
      </c>
      <c r="I1074" t="s">
        <v>4335</v>
      </c>
      <c r="J1074" t="s">
        <v>1577</v>
      </c>
      <c r="K1074" t="s">
        <v>93</v>
      </c>
      <c r="L1074" t="s">
        <v>745</v>
      </c>
      <c r="M1074" t="s">
        <v>746</v>
      </c>
      <c r="N1074" t="s">
        <v>63</v>
      </c>
      <c r="O1074" t="s">
        <v>10131</v>
      </c>
      <c r="P1074" t="s">
        <v>519</v>
      </c>
      <c r="Q1074" t="s">
        <v>148</v>
      </c>
      <c r="R1074" t="s">
        <v>714</v>
      </c>
      <c r="S1074" s="1" t="s">
        <v>12248</v>
      </c>
      <c r="T1074" t="s">
        <v>196</v>
      </c>
      <c r="U1074" t="s">
        <v>38</v>
      </c>
      <c r="V1074" t="s">
        <v>50</v>
      </c>
      <c r="W1074" t="s">
        <v>10132</v>
      </c>
      <c r="X1074" s="145">
        <v>32604</v>
      </c>
      <c r="Y1074" t="s">
        <v>10133</v>
      </c>
      <c r="Z1074" s="145">
        <v>43269</v>
      </c>
      <c r="AA1074" s="145">
        <v>43465</v>
      </c>
      <c r="AB1074" t="s">
        <v>39</v>
      </c>
      <c r="AC1074" t="s">
        <v>98</v>
      </c>
      <c r="AD1074" t="s">
        <v>41</v>
      </c>
      <c r="AE1074"/>
    </row>
    <row r="1075" spans="1:31" ht="15" x14ac:dyDescent="0.25">
      <c r="A1075" s="1" t="s">
        <v>4615</v>
      </c>
      <c r="B1075" t="s">
        <v>28</v>
      </c>
      <c r="C1075" t="s">
        <v>29</v>
      </c>
      <c r="D1075" t="s">
        <v>30</v>
      </c>
      <c r="E1075" t="s">
        <v>31</v>
      </c>
      <c r="F1075" t="s">
        <v>4333</v>
      </c>
      <c r="G1075" t="s">
        <v>4334</v>
      </c>
      <c r="H1075" t="s">
        <v>9756</v>
      </c>
      <c r="I1075" t="s">
        <v>4335</v>
      </c>
      <c r="J1075" t="s">
        <v>4615</v>
      </c>
      <c r="K1075" t="s">
        <v>93</v>
      </c>
      <c r="L1075" t="s">
        <v>94</v>
      </c>
      <c r="M1075" t="s">
        <v>95</v>
      </c>
      <c r="N1075" t="s">
        <v>44</v>
      </c>
      <c r="O1075" t="s">
        <v>54</v>
      </c>
      <c r="P1075" t="s">
        <v>689</v>
      </c>
      <c r="Q1075" t="s">
        <v>58</v>
      </c>
      <c r="R1075" t="s">
        <v>4616</v>
      </c>
      <c r="S1075" s="1" t="s">
        <v>12249</v>
      </c>
      <c r="T1075" t="s">
        <v>103</v>
      </c>
      <c r="U1075" t="s">
        <v>38</v>
      </c>
      <c r="V1075" t="s">
        <v>50</v>
      </c>
      <c r="W1075" t="s">
        <v>4617</v>
      </c>
      <c r="X1075" s="145">
        <v>20775</v>
      </c>
      <c r="Y1075" t="s">
        <v>4618</v>
      </c>
      <c r="Z1075"/>
      <c r="AA1075"/>
      <c r="AB1075" t="s">
        <v>39</v>
      </c>
      <c r="AC1075" t="s">
        <v>98</v>
      </c>
      <c r="AD1075" t="s">
        <v>41</v>
      </c>
      <c r="AE1075"/>
    </row>
    <row r="1076" spans="1:31" ht="15" x14ac:dyDescent="0.25">
      <c r="A1076" s="1" t="s">
        <v>4619</v>
      </c>
      <c r="B1076" t="s">
        <v>28</v>
      </c>
      <c r="C1076" t="s">
        <v>29</v>
      </c>
      <c r="D1076" t="s">
        <v>30</v>
      </c>
      <c r="E1076" t="s">
        <v>31</v>
      </c>
      <c r="F1076" t="s">
        <v>4333</v>
      </c>
      <c r="G1076" t="s">
        <v>4334</v>
      </c>
      <c r="H1076" t="s">
        <v>9756</v>
      </c>
      <c r="I1076" t="s">
        <v>4335</v>
      </c>
      <c r="J1076" t="s">
        <v>4619</v>
      </c>
      <c r="K1076" t="s">
        <v>93</v>
      </c>
      <c r="L1076" t="s">
        <v>94</v>
      </c>
      <c r="M1076" t="s">
        <v>95</v>
      </c>
      <c r="N1076" t="s">
        <v>44</v>
      </c>
      <c r="O1076" t="s">
        <v>54</v>
      </c>
      <c r="P1076" t="s">
        <v>280</v>
      </c>
      <c r="Q1076" t="s">
        <v>680</v>
      </c>
      <c r="R1076" t="s">
        <v>987</v>
      </c>
      <c r="S1076" s="1" t="s">
        <v>12250</v>
      </c>
      <c r="T1076" t="s">
        <v>196</v>
      </c>
      <c r="U1076" t="s">
        <v>38</v>
      </c>
      <c r="V1076" t="s">
        <v>311</v>
      </c>
      <c r="W1076" t="s">
        <v>4620</v>
      </c>
      <c r="X1076" s="145">
        <v>21312</v>
      </c>
      <c r="Y1076" t="s">
        <v>4621</v>
      </c>
      <c r="Z1076" s="145">
        <v>43364</v>
      </c>
      <c r="AA1076" s="145">
        <v>43393</v>
      </c>
      <c r="AB1076" t="s">
        <v>39</v>
      </c>
      <c r="AC1076" t="s">
        <v>98</v>
      </c>
      <c r="AD1076" t="s">
        <v>41</v>
      </c>
      <c r="AE1076"/>
    </row>
    <row r="1077" spans="1:31" ht="15" x14ac:dyDescent="0.25">
      <c r="A1077" s="1" t="s">
        <v>4619</v>
      </c>
      <c r="B1077" t="s">
        <v>28</v>
      </c>
      <c r="C1077" t="s">
        <v>29</v>
      </c>
      <c r="D1077" t="s">
        <v>30</v>
      </c>
      <c r="E1077" t="s">
        <v>31</v>
      </c>
      <c r="F1077" t="s">
        <v>4333</v>
      </c>
      <c r="G1077" t="s">
        <v>4334</v>
      </c>
      <c r="H1077" t="s">
        <v>9756</v>
      </c>
      <c r="I1077" t="s">
        <v>4335</v>
      </c>
      <c r="J1077" t="s">
        <v>4619</v>
      </c>
      <c r="K1077" t="s">
        <v>93</v>
      </c>
      <c r="L1077" t="s">
        <v>94</v>
      </c>
      <c r="M1077" t="s">
        <v>95</v>
      </c>
      <c r="N1077" t="s">
        <v>63</v>
      </c>
      <c r="O1077" t="s">
        <v>12251</v>
      </c>
      <c r="P1077" t="s">
        <v>160</v>
      </c>
      <c r="Q1077" t="s">
        <v>79</v>
      </c>
      <c r="R1077" t="s">
        <v>10134</v>
      </c>
      <c r="S1077" s="1" t="s">
        <v>12252</v>
      </c>
      <c r="T1077" t="s">
        <v>105</v>
      </c>
      <c r="U1077" t="s">
        <v>38</v>
      </c>
      <c r="V1077" t="s">
        <v>50</v>
      </c>
      <c r="W1077" t="s">
        <v>10135</v>
      </c>
      <c r="X1077" s="145">
        <v>34335</v>
      </c>
      <c r="Y1077" t="s">
        <v>10136</v>
      </c>
      <c r="Z1077" s="145">
        <v>43364</v>
      </c>
      <c r="AA1077" s="145">
        <v>43393</v>
      </c>
      <c r="AB1077" t="s">
        <v>310</v>
      </c>
      <c r="AC1077" t="s">
        <v>98</v>
      </c>
      <c r="AD1077" t="s">
        <v>41</v>
      </c>
      <c r="AE1077"/>
    </row>
    <row r="1078" spans="1:31" ht="15" x14ac:dyDescent="0.25">
      <c r="A1078" s="1" t="s">
        <v>4622</v>
      </c>
      <c r="B1078" t="s">
        <v>28</v>
      </c>
      <c r="C1078" t="s">
        <v>29</v>
      </c>
      <c r="D1078" t="s">
        <v>30</v>
      </c>
      <c r="E1078" t="s">
        <v>31</v>
      </c>
      <c r="F1078" t="s">
        <v>4333</v>
      </c>
      <c r="G1078" t="s">
        <v>4334</v>
      </c>
      <c r="H1078" t="s">
        <v>9756</v>
      </c>
      <c r="I1078" t="s">
        <v>4335</v>
      </c>
      <c r="J1078" t="s">
        <v>4622</v>
      </c>
      <c r="K1078" t="s">
        <v>93</v>
      </c>
      <c r="L1078" t="s">
        <v>94</v>
      </c>
      <c r="M1078" t="s">
        <v>95</v>
      </c>
      <c r="N1078" t="s">
        <v>44</v>
      </c>
      <c r="O1078" t="s">
        <v>54</v>
      </c>
      <c r="P1078" t="s">
        <v>531</v>
      </c>
      <c r="Q1078" t="s">
        <v>10137</v>
      </c>
      <c r="R1078" t="s">
        <v>10138</v>
      </c>
      <c r="S1078" s="1" t="s">
        <v>12253</v>
      </c>
      <c r="T1078" t="s">
        <v>97</v>
      </c>
      <c r="U1078" t="s">
        <v>38</v>
      </c>
      <c r="V1078" t="s">
        <v>50</v>
      </c>
      <c r="W1078" t="s">
        <v>4623</v>
      </c>
      <c r="X1078" s="145">
        <v>20194</v>
      </c>
      <c r="Y1078" t="s">
        <v>4624</v>
      </c>
      <c r="Z1078"/>
      <c r="AA1078"/>
      <c r="AB1078" t="s">
        <v>39</v>
      </c>
      <c r="AC1078" t="s">
        <v>98</v>
      </c>
      <c r="AD1078" t="s">
        <v>41</v>
      </c>
      <c r="AE1078"/>
    </row>
    <row r="1079" spans="1:31" ht="15" x14ac:dyDescent="0.25">
      <c r="A1079" s="1" t="s">
        <v>4625</v>
      </c>
      <c r="B1079" t="s">
        <v>28</v>
      </c>
      <c r="C1079" t="s">
        <v>29</v>
      </c>
      <c r="D1079" t="s">
        <v>30</v>
      </c>
      <c r="E1079" t="s">
        <v>31</v>
      </c>
      <c r="F1079" t="s">
        <v>4333</v>
      </c>
      <c r="G1079" t="s">
        <v>4334</v>
      </c>
      <c r="H1079" t="s">
        <v>9756</v>
      </c>
      <c r="I1079" t="s">
        <v>4335</v>
      </c>
      <c r="J1079" t="s">
        <v>4625</v>
      </c>
      <c r="K1079" t="s">
        <v>93</v>
      </c>
      <c r="L1079" t="s">
        <v>94</v>
      </c>
      <c r="M1079" t="s">
        <v>95</v>
      </c>
      <c r="N1079" t="s">
        <v>44</v>
      </c>
      <c r="O1079" t="s">
        <v>54</v>
      </c>
      <c r="P1079" t="s">
        <v>130</v>
      </c>
      <c r="Q1079" t="s">
        <v>172</v>
      </c>
      <c r="R1079" t="s">
        <v>910</v>
      </c>
      <c r="S1079" s="1" t="s">
        <v>12254</v>
      </c>
      <c r="T1079" t="s">
        <v>196</v>
      </c>
      <c r="U1079" t="s">
        <v>38</v>
      </c>
      <c r="V1079" t="s">
        <v>50</v>
      </c>
      <c r="W1079" t="s">
        <v>4626</v>
      </c>
      <c r="X1079" s="145">
        <v>23106</v>
      </c>
      <c r="Y1079" t="s">
        <v>4627</v>
      </c>
      <c r="Z1079"/>
      <c r="AA1079"/>
      <c r="AB1079" t="s">
        <v>39</v>
      </c>
      <c r="AC1079" t="s">
        <v>98</v>
      </c>
      <c r="AD1079" t="s">
        <v>41</v>
      </c>
      <c r="AE1079"/>
    </row>
    <row r="1080" spans="1:31" ht="15" x14ac:dyDescent="0.25">
      <c r="A1080" s="1" t="s">
        <v>4628</v>
      </c>
      <c r="B1080" t="s">
        <v>28</v>
      </c>
      <c r="C1080" t="s">
        <v>29</v>
      </c>
      <c r="D1080" t="s">
        <v>30</v>
      </c>
      <c r="E1080" t="s">
        <v>31</v>
      </c>
      <c r="F1080" t="s">
        <v>4333</v>
      </c>
      <c r="G1080" t="s">
        <v>4334</v>
      </c>
      <c r="H1080" t="s">
        <v>9756</v>
      </c>
      <c r="I1080" t="s">
        <v>4335</v>
      </c>
      <c r="J1080" t="s">
        <v>4628</v>
      </c>
      <c r="K1080" t="s">
        <v>93</v>
      </c>
      <c r="L1080" t="s">
        <v>94</v>
      </c>
      <c r="M1080" t="s">
        <v>95</v>
      </c>
      <c r="N1080" t="s">
        <v>44</v>
      </c>
      <c r="O1080" t="s">
        <v>4629</v>
      </c>
      <c r="P1080" t="s">
        <v>467</v>
      </c>
      <c r="Q1080" t="s">
        <v>257</v>
      </c>
      <c r="R1080" t="s">
        <v>1032</v>
      </c>
      <c r="S1080" s="1" t="s">
        <v>12255</v>
      </c>
      <c r="T1080" t="s">
        <v>105</v>
      </c>
      <c r="U1080" t="s">
        <v>38</v>
      </c>
      <c r="V1080" t="s">
        <v>50</v>
      </c>
      <c r="W1080" t="s">
        <v>4630</v>
      </c>
      <c r="X1080" s="145">
        <v>24025</v>
      </c>
      <c r="Y1080" t="s">
        <v>4631</v>
      </c>
      <c r="Z1080"/>
      <c r="AA1080"/>
      <c r="AB1080" t="s">
        <v>39</v>
      </c>
      <c r="AC1080" t="s">
        <v>98</v>
      </c>
      <c r="AD1080" t="s">
        <v>41</v>
      </c>
      <c r="AE1080"/>
    </row>
    <row r="1081" spans="1:31" ht="15" x14ac:dyDescent="0.25">
      <c r="A1081" s="1" t="s">
        <v>4632</v>
      </c>
      <c r="B1081" t="s">
        <v>28</v>
      </c>
      <c r="C1081" t="s">
        <v>29</v>
      </c>
      <c r="D1081" t="s">
        <v>30</v>
      </c>
      <c r="E1081" t="s">
        <v>31</v>
      </c>
      <c r="F1081" t="s">
        <v>4333</v>
      </c>
      <c r="G1081" t="s">
        <v>4334</v>
      </c>
      <c r="H1081" t="s">
        <v>9756</v>
      </c>
      <c r="I1081" t="s">
        <v>4335</v>
      </c>
      <c r="J1081" t="s">
        <v>4632</v>
      </c>
      <c r="K1081" t="s">
        <v>93</v>
      </c>
      <c r="L1081" t="s">
        <v>94</v>
      </c>
      <c r="M1081" t="s">
        <v>903</v>
      </c>
      <c r="N1081" t="s">
        <v>44</v>
      </c>
      <c r="O1081" t="s">
        <v>54</v>
      </c>
      <c r="P1081" t="s">
        <v>352</v>
      </c>
      <c r="Q1081" t="s">
        <v>36</v>
      </c>
      <c r="R1081" t="s">
        <v>228</v>
      </c>
      <c r="S1081" s="1" t="s">
        <v>12256</v>
      </c>
      <c r="T1081" t="s">
        <v>151</v>
      </c>
      <c r="U1081" t="s">
        <v>38</v>
      </c>
      <c r="V1081" t="s">
        <v>50</v>
      </c>
      <c r="W1081" t="s">
        <v>4633</v>
      </c>
      <c r="X1081" s="145">
        <v>19157</v>
      </c>
      <c r="Y1081" t="s">
        <v>4634</v>
      </c>
      <c r="Z1081"/>
      <c r="AA1081"/>
      <c r="AB1081" t="s">
        <v>39</v>
      </c>
      <c r="AC1081" t="s">
        <v>98</v>
      </c>
      <c r="AD1081" t="s">
        <v>41</v>
      </c>
      <c r="AE1081"/>
    </row>
    <row r="1082" spans="1:31" ht="15" x14ac:dyDescent="0.25">
      <c r="A1082" s="1" t="s">
        <v>4635</v>
      </c>
      <c r="B1082" t="s">
        <v>28</v>
      </c>
      <c r="C1082" t="s">
        <v>29</v>
      </c>
      <c r="D1082" t="s">
        <v>30</v>
      </c>
      <c r="E1082" t="s">
        <v>31</v>
      </c>
      <c r="F1082" t="s">
        <v>4333</v>
      </c>
      <c r="G1082" t="s">
        <v>4334</v>
      </c>
      <c r="H1082" t="s">
        <v>9756</v>
      </c>
      <c r="I1082" t="s">
        <v>4335</v>
      </c>
      <c r="J1082" t="s">
        <v>4635</v>
      </c>
      <c r="K1082" t="s">
        <v>93</v>
      </c>
      <c r="L1082" t="s">
        <v>94</v>
      </c>
      <c r="M1082" t="s">
        <v>748</v>
      </c>
      <c r="N1082" t="s">
        <v>44</v>
      </c>
      <c r="O1082" t="s">
        <v>54</v>
      </c>
      <c r="P1082" t="s">
        <v>4636</v>
      </c>
      <c r="Q1082" t="s">
        <v>659</v>
      </c>
      <c r="R1082" t="s">
        <v>10139</v>
      </c>
      <c r="S1082" s="1" t="s">
        <v>12257</v>
      </c>
      <c r="T1082" t="s">
        <v>747</v>
      </c>
      <c r="U1082" t="s">
        <v>38</v>
      </c>
      <c r="V1082" t="s">
        <v>50</v>
      </c>
      <c r="W1082" t="s">
        <v>4637</v>
      </c>
      <c r="X1082" s="145">
        <v>23105</v>
      </c>
      <c r="Y1082" t="s">
        <v>4638</v>
      </c>
      <c r="Z1082"/>
      <c r="AA1082"/>
      <c r="AB1082" t="s">
        <v>39</v>
      </c>
      <c r="AC1082" t="s">
        <v>98</v>
      </c>
      <c r="AD1082" t="s">
        <v>41</v>
      </c>
      <c r="AE1082"/>
    </row>
    <row r="1083" spans="1:31" ht="15" x14ac:dyDescent="0.25">
      <c r="A1083" s="1" t="s">
        <v>4639</v>
      </c>
      <c r="B1083" t="s">
        <v>28</v>
      </c>
      <c r="C1083" t="s">
        <v>29</v>
      </c>
      <c r="D1083" t="s">
        <v>30</v>
      </c>
      <c r="E1083" t="s">
        <v>31</v>
      </c>
      <c r="F1083" t="s">
        <v>4333</v>
      </c>
      <c r="G1083" t="s">
        <v>4334</v>
      </c>
      <c r="H1083" t="s">
        <v>9756</v>
      </c>
      <c r="I1083" t="s">
        <v>4335</v>
      </c>
      <c r="J1083" t="s">
        <v>4639</v>
      </c>
      <c r="K1083" t="s">
        <v>93</v>
      </c>
      <c r="L1083" t="s">
        <v>94</v>
      </c>
      <c r="M1083" t="s">
        <v>95</v>
      </c>
      <c r="N1083" t="s">
        <v>44</v>
      </c>
      <c r="O1083" t="s">
        <v>54</v>
      </c>
      <c r="P1083" t="s">
        <v>110</v>
      </c>
      <c r="Q1083" t="s">
        <v>59</v>
      </c>
      <c r="R1083" t="s">
        <v>4640</v>
      </c>
      <c r="S1083" s="1" t="s">
        <v>12258</v>
      </c>
      <c r="T1083" t="s">
        <v>196</v>
      </c>
      <c r="U1083" t="s">
        <v>38</v>
      </c>
      <c r="V1083" t="s">
        <v>50</v>
      </c>
      <c r="W1083" t="s">
        <v>4641</v>
      </c>
      <c r="X1083" s="145">
        <v>17721</v>
      </c>
      <c r="Y1083" t="s">
        <v>4642</v>
      </c>
      <c r="Z1083"/>
      <c r="AA1083"/>
      <c r="AB1083" t="s">
        <v>39</v>
      </c>
      <c r="AC1083" t="s">
        <v>98</v>
      </c>
      <c r="AD1083" t="s">
        <v>41</v>
      </c>
      <c r="AE1083"/>
    </row>
    <row r="1084" spans="1:31" ht="15" x14ac:dyDescent="0.25">
      <c r="A1084" s="1" t="s">
        <v>4643</v>
      </c>
      <c r="B1084" t="s">
        <v>28</v>
      </c>
      <c r="C1084" t="s">
        <v>29</v>
      </c>
      <c r="D1084" t="s">
        <v>30</v>
      </c>
      <c r="E1084" t="s">
        <v>31</v>
      </c>
      <c r="F1084" t="s">
        <v>4333</v>
      </c>
      <c r="G1084" t="s">
        <v>4334</v>
      </c>
      <c r="H1084" t="s">
        <v>9756</v>
      </c>
      <c r="I1084" t="s">
        <v>4335</v>
      </c>
      <c r="J1084" t="s">
        <v>4643</v>
      </c>
      <c r="K1084" t="s">
        <v>93</v>
      </c>
      <c r="L1084" t="s">
        <v>94</v>
      </c>
      <c r="M1084" t="s">
        <v>95</v>
      </c>
      <c r="N1084" t="s">
        <v>44</v>
      </c>
      <c r="O1084" t="s">
        <v>54</v>
      </c>
      <c r="P1084" t="s">
        <v>136</v>
      </c>
      <c r="Q1084" t="s">
        <v>340</v>
      </c>
      <c r="R1084" t="s">
        <v>1013</v>
      </c>
      <c r="S1084" s="1" t="s">
        <v>12259</v>
      </c>
      <c r="T1084" t="s">
        <v>180</v>
      </c>
      <c r="U1084" t="s">
        <v>38</v>
      </c>
      <c r="V1084" t="s">
        <v>50</v>
      </c>
      <c r="W1084" t="s">
        <v>4644</v>
      </c>
      <c r="X1084" s="145">
        <v>21015</v>
      </c>
      <c r="Y1084" t="s">
        <v>4645</v>
      </c>
      <c r="Z1084"/>
      <c r="AA1084"/>
      <c r="AB1084" t="s">
        <v>39</v>
      </c>
      <c r="AC1084" t="s">
        <v>98</v>
      </c>
      <c r="AD1084" t="s">
        <v>41</v>
      </c>
      <c r="AE1084"/>
    </row>
    <row r="1085" spans="1:31" ht="15" x14ac:dyDescent="0.25">
      <c r="A1085" s="1" t="s">
        <v>4646</v>
      </c>
      <c r="B1085" t="s">
        <v>28</v>
      </c>
      <c r="C1085" t="s">
        <v>29</v>
      </c>
      <c r="D1085" t="s">
        <v>30</v>
      </c>
      <c r="E1085" t="s">
        <v>31</v>
      </c>
      <c r="F1085" t="s">
        <v>4333</v>
      </c>
      <c r="G1085" t="s">
        <v>4334</v>
      </c>
      <c r="H1085" t="s">
        <v>9756</v>
      </c>
      <c r="I1085" t="s">
        <v>4335</v>
      </c>
      <c r="J1085" t="s">
        <v>4646</v>
      </c>
      <c r="K1085" t="s">
        <v>93</v>
      </c>
      <c r="L1085" t="s">
        <v>94</v>
      </c>
      <c r="M1085" t="s">
        <v>95</v>
      </c>
      <c r="N1085" t="s">
        <v>44</v>
      </c>
      <c r="O1085" t="s">
        <v>54</v>
      </c>
      <c r="P1085" t="s">
        <v>136</v>
      </c>
      <c r="Q1085" t="s">
        <v>136</v>
      </c>
      <c r="R1085" t="s">
        <v>935</v>
      </c>
      <c r="S1085" s="1" t="s">
        <v>12260</v>
      </c>
      <c r="T1085" t="s">
        <v>151</v>
      </c>
      <c r="U1085" t="s">
        <v>38</v>
      </c>
      <c r="V1085" t="s">
        <v>50</v>
      </c>
      <c r="W1085" t="s">
        <v>4647</v>
      </c>
      <c r="X1085" s="145">
        <v>23515</v>
      </c>
      <c r="Y1085" t="s">
        <v>4648</v>
      </c>
      <c r="Z1085"/>
      <c r="AA1085"/>
      <c r="AB1085" t="s">
        <v>39</v>
      </c>
      <c r="AC1085" t="s">
        <v>98</v>
      </c>
      <c r="AD1085" t="s">
        <v>41</v>
      </c>
      <c r="AE1085"/>
    </row>
    <row r="1086" spans="1:31" ht="15" x14ac:dyDescent="0.25">
      <c r="A1086" s="1" t="s">
        <v>4649</v>
      </c>
      <c r="B1086" t="s">
        <v>28</v>
      </c>
      <c r="C1086" t="s">
        <v>29</v>
      </c>
      <c r="D1086" t="s">
        <v>30</v>
      </c>
      <c r="E1086" t="s">
        <v>31</v>
      </c>
      <c r="F1086" t="s">
        <v>4333</v>
      </c>
      <c r="G1086" t="s">
        <v>4334</v>
      </c>
      <c r="H1086" t="s">
        <v>9756</v>
      </c>
      <c r="I1086" t="s">
        <v>4335</v>
      </c>
      <c r="J1086" t="s">
        <v>4649</v>
      </c>
      <c r="K1086" t="s">
        <v>93</v>
      </c>
      <c r="L1086" t="s">
        <v>94</v>
      </c>
      <c r="M1086" t="s">
        <v>1329</v>
      </c>
      <c r="N1086" t="s">
        <v>44</v>
      </c>
      <c r="O1086" t="s">
        <v>54</v>
      </c>
      <c r="P1086" t="s">
        <v>701</v>
      </c>
      <c r="Q1086" t="s">
        <v>327</v>
      </c>
      <c r="R1086" t="s">
        <v>10140</v>
      </c>
      <c r="S1086" s="1" t="s">
        <v>12261</v>
      </c>
      <c r="T1086" t="s">
        <v>792</v>
      </c>
      <c r="U1086" t="s">
        <v>38</v>
      </c>
      <c r="V1086" t="s">
        <v>50</v>
      </c>
      <c r="W1086" t="s">
        <v>4650</v>
      </c>
      <c r="X1086" s="145">
        <v>21794</v>
      </c>
      <c r="Y1086" t="s">
        <v>4651</v>
      </c>
      <c r="Z1086"/>
      <c r="AA1086"/>
      <c r="AB1086" t="s">
        <v>39</v>
      </c>
      <c r="AC1086" t="s">
        <v>98</v>
      </c>
      <c r="AD1086" t="s">
        <v>41</v>
      </c>
      <c r="AE1086"/>
    </row>
    <row r="1087" spans="1:31" ht="15" x14ac:dyDescent="0.25">
      <c r="A1087" s="1" t="s">
        <v>4652</v>
      </c>
      <c r="B1087" t="s">
        <v>28</v>
      </c>
      <c r="C1087" t="s">
        <v>29</v>
      </c>
      <c r="D1087" t="s">
        <v>30</v>
      </c>
      <c r="E1087" t="s">
        <v>31</v>
      </c>
      <c r="F1087" t="s">
        <v>4333</v>
      </c>
      <c r="G1087" t="s">
        <v>4334</v>
      </c>
      <c r="H1087" t="s">
        <v>9756</v>
      </c>
      <c r="I1087" t="s">
        <v>4335</v>
      </c>
      <c r="J1087" t="s">
        <v>4652</v>
      </c>
      <c r="K1087" t="s">
        <v>93</v>
      </c>
      <c r="L1087" t="s">
        <v>94</v>
      </c>
      <c r="M1087" t="s">
        <v>95</v>
      </c>
      <c r="N1087" t="s">
        <v>44</v>
      </c>
      <c r="O1087" t="s">
        <v>440</v>
      </c>
      <c r="P1087" t="s">
        <v>4653</v>
      </c>
      <c r="Q1087" t="s">
        <v>78</v>
      </c>
      <c r="R1087" t="s">
        <v>846</v>
      </c>
      <c r="S1087" s="1" t="s">
        <v>12262</v>
      </c>
      <c r="T1087" t="s">
        <v>105</v>
      </c>
      <c r="U1087" t="s">
        <v>38</v>
      </c>
      <c r="V1087" t="s">
        <v>50</v>
      </c>
      <c r="W1087" t="s">
        <v>4654</v>
      </c>
      <c r="X1087" s="145">
        <v>22957</v>
      </c>
      <c r="Y1087" t="s">
        <v>4655</v>
      </c>
      <c r="Z1087"/>
      <c r="AA1087"/>
      <c r="AB1087" t="s">
        <v>39</v>
      </c>
      <c r="AC1087" t="s">
        <v>98</v>
      </c>
      <c r="AD1087" t="s">
        <v>41</v>
      </c>
      <c r="AE1087"/>
    </row>
    <row r="1088" spans="1:31" ht="15" x14ac:dyDescent="0.25">
      <c r="A1088" s="1" t="s">
        <v>4659</v>
      </c>
      <c r="B1088" t="s">
        <v>28</v>
      </c>
      <c r="C1088" t="s">
        <v>29</v>
      </c>
      <c r="D1088" t="s">
        <v>30</v>
      </c>
      <c r="E1088" t="s">
        <v>31</v>
      </c>
      <c r="F1088" t="s">
        <v>4656</v>
      </c>
      <c r="G1088" t="s">
        <v>4657</v>
      </c>
      <c r="H1088" t="s">
        <v>9756</v>
      </c>
      <c r="I1088" t="s">
        <v>4658</v>
      </c>
      <c r="J1088" t="s">
        <v>4659</v>
      </c>
      <c r="K1088" t="s">
        <v>32</v>
      </c>
      <c r="L1088" t="s">
        <v>33</v>
      </c>
      <c r="M1088" t="s">
        <v>34</v>
      </c>
      <c r="N1088" t="s">
        <v>35</v>
      </c>
      <c r="O1088" t="s">
        <v>4660</v>
      </c>
      <c r="P1088" t="s">
        <v>362</v>
      </c>
      <c r="Q1088" t="s">
        <v>144</v>
      </c>
      <c r="R1088" t="s">
        <v>4661</v>
      </c>
      <c r="S1088" s="1" t="s">
        <v>12263</v>
      </c>
      <c r="T1088" t="s">
        <v>61</v>
      </c>
      <c r="U1088" t="s">
        <v>38</v>
      </c>
      <c r="V1088" t="s">
        <v>108</v>
      </c>
      <c r="W1088" t="s">
        <v>4662</v>
      </c>
      <c r="X1088" s="145">
        <v>23585</v>
      </c>
      <c r="Y1088" t="s">
        <v>4663</v>
      </c>
      <c r="Z1088" s="145">
        <v>42064</v>
      </c>
      <c r="AA1088" s="145">
        <v>43159</v>
      </c>
      <c r="AB1088" t="s">
        <v>39</v>
      </c>
      <c r="AC1088" t="s">
        <v>40</v>
      </c>
      <c r="AD1088" t="s">
        <v>41</v>
      </c>
      <c r="AE1088"/>
    </row>
    <row r="1089" spans="1:31" ht="15" x14ac:dyDescent="0.25">
      <c r="A1089" s="1" t="s">
        <v>4664</v>
      </c>
      <c r="B1089" t="s">
        <v>28</v>
      </c>
      <c r="C1089" t="s">
        <v>29</v>
      </c>
      <c r="D1089" t="s">
        <v>30</v>
      </c>
      <c r="E1089" t="s">
        <v>31</v>
      </c>
      <c r="F1089" t="s">
        <v>4656</v>
      </c>
      <c r="G1089" t="s">
        <v>4657</v>
      </c>
      <c r="H1089" t="s">
        <v>9756</v>
      </c>
      <c r="I1089" t="s">
        <v>4658</v>
      </c>
      <c r="J1089" t="s">
        <v>4664</v>
      </c>
      <c r="K1089" t="s">
        <v>32</v>
      </c>
      <c r="L1089" t="s">
        <v>33</v>
      </c>
      <c r="M1089" t="s">
        <v>734</v>
      </c>
      <c r="N1089" t="s">
        <v>35</v>
      </c>
      <c r="O1089" t="s">
        <v>11103</v>
      </c>
      <c r="P1089" t="s">
        <v>59</v>
      </c>
      <c r="Q1089" t="s">
        <v>130</v>
      </c>
      <c r="R1089" t="s">
        <v>4665</v>
      </c>
      <c r="S1089" s="1" t="s">
        <v>12264</v>
      </c>
      <c r="T1089" t="s">
        <v>37</v>
      </c>
      <c r="U1089" t="s">
        <v>38</v>
      </c>
      <c r="V1089" t="s">
        <v>11105</v>
      </c>
      <c r="W1089" t="s">
        <v>4666</v>
      </c>
      <c r="X1089" s="145">
        <v>23994</v>
      </c>
      <c r="Y1089" t="s">
        <v>4667</v>
      </c>
      <c r="Z1089" s="145">
        <v>43374</v>
      </c>
      <c r="AA1089" s="145">
        <v>44834</v>
      </c>
      <c r="AB1089" t="s">
        <v>39</v>
      </c>
      <c r="AC1089" t="s">
        <v>40</v>
      </c>
      <c r="AD1089" t="s">
        <v>41</v>
      </c>
      <c r="AE1089"/>
    </row>
    <row r="1090" spans="1:31" ht="15" x14ac:dyDescent="0.25">
      <c r="A1090" s="1" t="s">
        <v>4668</v>
      </c>
      <c r="B1090" t="s">
        <v>28</v>
      </c>
      <c r="C1090" t="s">
        <v>29</v>
      </c>
      <c r="D1090" t="s">
        <v>30</v>
      </c>
      <c r="E1090" t="s">
        <v>31</v>
      </c>
      <c r="F1090" t="s">
        <v>4656</v>
      </c>
      <c r="G1090" t="s">
        <v>4657</v>
      </c>
      <c r="H1090" t="s">
        <v>9756</v>
      </c>
      <c r="I1090" t="s">
        <v>4658</v>
      </c>
      <c r="J1090" t="s">
        <v>4668</v>
      </c>
      <c r="K1090" t="s">
        <v>32</v>
      </c>
      <c r="L1090" t="s">
        <v>1239</v>
      </c>
      <c r="M1090" t="s">
        <v>1240</v>
      </c>
      <c r="N1090" t="s">
        <v>724</v>
      </c>
      <c r="O1090" t="s">
        <v>4669</v>
      </c>
      <c r="P1090" t="s">
        <v>296</v>
      </c>
      <c r="Q1090" t="s">
        <v>1053</v>
      </c>
      <c r="R1090" t="s">
        <v>695</v>
      </c>
      <c r="S1090" s="1" t="s">
        <v>12265</v>
      </c>
      <c r="T1090" t="s">
        <v>48</v>
      </c>
      <c r="U1090" t="s">
        <v>38</v>
      </c>
      <c r="V1090" t="s">
        <v>50</v>
      </c>
      <c r="W1090" t="s">
        <v>4670</v>
      </c>
      <c r="X1090" s="145">
        <v>20312</v>
      </c>
      <c r="Y1090" t="s">
        <v>4671</v>
      </c>
      <c r="Z1090" s="145">
        <v>43160</v>
      </c>
      <c r="AA1090" s="145">
        <v>43465</v>
      </c>
      <c r="AB1090" t="s">
        <v>39</v>
      </c>
      <c r="AC1090" t="s">
        <v>40</v>
      </c>
      <c r="AD1090" t="s">
        <v>41</v>
      </c>
      <c r="AE1090"/>
    </row>
    <row r="1091" spans="1:31" ht="15" x14ac:dyDescent="0.25">
      <c r="A1091" s="1" t="s">
        <v>4672</v>
      </c>
      <c r="B1091" t="s">
        <v>28</v>
      </c>
      <c r="C1091" t="s">
        <v>29</v>
      </c>
      <c r="D1091" t="s">
        <v>30</v>
      </c>
      <c r="E1091" t="s">
        <v>31</v>
      </c>
      <c r="F1091" t="s">
        <v>4656</v>
      </c>
      <c r="G1091" t="s">
        <v>4657</v>
      </c>
      <c r="H1091" t="s">
        <v>9756</v>
      </c>
      <c r="I1091" t="s">
        <v>4658</v>
      </c>
      <c r="J1091" t="s">
        <v>4672</v>
      </c>
      <c r="K1091" t="s">
        <v>32</v>
      </c>
      <c r="L1091" t="s">
        <v>1239</v>
      </c>
      <c r="M1091" t="s">
        <v>1771</v>
      </c>
      <c r="N1091" t="s">
        <v>44</v>
      </c>
      <c r="O1091" t="s">
        <v>54</v>
      </c>
      <c r="P1091" t="s">
        <v>326</v>
      </c>
      <c r="Q1091" t="s">
        <v>307</v>
      </c>
      <c r="R1091" t="s">
        <v>4673</v>
      </c>
      <c r="S1091" s="1" t="s">
        <v>12266</v>
      </c>
      <c r="T1091" t="s">
        <v>48</v>
      </c>
      <c r="U1091" t="s">
        <v>38</v>
      </c>
      <c r="V1091" t="s">
        <v>50</v>
      </c>
      <c r="W1091" t="s">
        <v>4674</v>
      </c>
      <c r="X1091" s="145">
        <v>21078</v>
      </c>
      <c r="Y1091" t="s">
        <v>4675</v>
      </c>
      <c r="Z1091"/>
      <c r="AA1091"/>
      <c r="AB1091" t="s">
        <v>39</v>
      </c>
      <c r="AC1091" t="s">
        <v>40</v>
      </c>
      <c r="AD1091" t="s">
        <v>41</v>
      </c>
      <c r="AE1091"/>
    </row>
    <row r="1092" spans="1:31" ht="15" x14ac:dyDescent="0.25">
      <c r="A1092" s="1" t="s">
        <v>4676</v>
      </c>
      <c r="B1092" t="s">
        <v>28</v>
      </c>
      <c r="C1092" t="s">
        <v>29</v>
      </c>
      <c r="D1092" t="s">
        <v>30</v>
      </c>
      <c r="E1092" t="s">
        <v>31</v>
      </c>
      <c r="F1092" t="s">
        <v>4656</v>
      </c>
      <c r="G1092" t="s">
        <v>4657</v>
      </c>
      <c r="H1092" t="s">
        <v>9756</v>
      </c>
      <c r="I1092" t="s">
        <v>4658</v>
      </c>
      <c r="J1092" t="s">
        <v>4676</v>
      </c>
      <c r="K1092" t="s">
        <v>32</v>
      </c>
      <c r="L1092" t="s">
        <v>1239</v>
      </c>
      <c r="M1092" t="s">
        <v>4677</v>
      </c>
      <c r="N1092" t="s">
        <v>724</v>
      </c>
      <c r="O1092" t="s">
        <v>4678</v>
      </c>
      <c r="P1092" t="s">
        <v>448</v>
      </c>
      <c r="Q1092" t="s">
        <v>995</v>
      </c>
      <c r="R1092" t="s">
        <v>1002</v>
      </c>
      <c r="S1092" s="1" t="s">
        <v>12267</v>
      </c>
      <c r="T1092" t="s">
        <v>53</v>
      </c>
      <c r="U1092" t="s">
        <v>38</v>
      </c>
      <c r="V1092" t="s">
        <v>50</v>
      </c>
      <c r="W1092" t="s">
        <v>4679</v>
      </c>
      <c r="X1092" s="145">
        <v>23376</v>
      </c>
      <c r="Y1092" t="s">
        <v>4680</v>
      </c>
      <c r="Z1092" s="145">
        <v>43160</v>
      </c>
      <c r="AA1092" s="145">
        <v>43465</v>
      </c>
      <c r="AB1092" t="s">
        <v>39</v>
      </c>
      <c r="AC1092" t="s">
        <v>40</v>
      </c>
      <c r="AD1092" t="s">
        <v>41</v>
      </c>
      <c r="AE1092"/>
    </row>
    <row r="1093" spans="1:31" ht="15" x14ac:dyDescent="0.25">
      <c r="A1093" s="1" t="s">
        <v>4681</v>
      </c>
      <c r="B1093" t="s">
        <v>28</v>
      </c>
      <c r="C1093" t="s">
        <v>29</v>
      </c>
      <c r="D1093" t="s">
        <v>30</v>
      </c>
      <c r="E1093" t="s">
        <v>31</v>
      </c>
      <c r="F1093" t="s">
        <v>4656</v>
      </c>
      <c r="G1093" t="s">
        <v>4657</v>
      </c>
      <c r="H1093" t="s">
        <v>9756</v>
      </c>
      <c r="I1093" t="s">
        <v>4658</v>
      </c>
      <c r="J1093" t="s">
        <v>4681</v>
      </c>
      <c r="K1093" t="s">
        <v>32</v>
      </c>
      <c r="L1093" t="s">
        <v>1239</v>
      </c>
      <c r="M1093" t="s">
        <v>4682</v>
      </c>
      <c r="N1093" t="s">
        <v>724</v>
      </c>
      <c r="O1093" t="s">
        <v>4683</v>
      </c>
      <c r="P1093" t="s">
        <v>136</v>
      </c>
      <c r="Q1093" t="s">
        <v>551</v>
      </c>
      <c r="R1093" t="s">
        <v>1029</v>
      </c>
      <c r="S1093" s="1" t="s">
        <v>12268</v>
      </c>
      <c r="T1093" t="s">
        <v>48</v>
      </c>
      <c r="U1093" t="s">
        <v>38</v>
      </c>
      <c r="V1093" t="s">
        <v>50</v>
      </c>
      <c r="W1093" t="s">
        <v>4684</v>
      </c>
      <c r="X1093" s="145">
        <v>21520</v>
      </c>
      <c r="Y1093" t="s">
        <v>4685</v>
      </c>
      <c r="Z1093" s="145">
        <v>43160</v>
      </c>
      <c r="AA1093" s="145">
        <v>43465</v>
      </c>
      <c r="AB1093" t="s">
        <v>39</v>
      </c>
      <c r="AC1093" t="s">
        <v>40</v>
      </c>
      <c r="AD1093" t="s">
        <v>41</v>
      </c>
      <c r="AE1093"/>
    </row>
    <row r="1094" spans="1:31" ht="15" x14ac:dyDescent="0.25">
      <c r="A1094" s="1" t="s">
        <v>4686</v>
      </c>
      <c r="B1094" t="s">
        <v>28</v>
      </c>
      <c r="C1094" t="s">
        <v>29</v>
      </c>
      <c r="D1094" t="s">
        <v>30</v>
      </c>
      <c r="E1094" t="s">
        <v>31</v>
      </c>
      <c r="F1094" t="s">
        <v>4656</v>
      </c>
      <c r="G1094" t="s">
        <v>4657</v>
      </c>
      <c r="H1094" t="s">
        <v>9756</v>
      </c>
      <c r="I1094" t="s">
        <v>4658</v>
      </c>
      <c r="J1094" t="s">
        <v>4686</v>
      </c>
      <c r="K1094" t="s">
        <v>32</v>
      </c>
      <c r="L1094" t="s">
        <v>1239</v>
      </c>
      <c r="M1094" t="s">
        <v>1864</v>
      </c>
      <c r="N1094" t="s">
        <v>724</v>
      </c>
      <c r="O1094" t="s">
        <v>4687</v>
      </c>
      <c r="P1094" t="s">
        <v>471</v>
      </c>
      <c r="Q1094" t="s">
        <v>110</v>
      </c>
      <c r="R1094" t="s">
        <v>4688</v>
      </c>
      <c r="S1094" s="1" t="s">
        <v>12269</v>
      </c>
      <c r="T1094" t="s">
        <v>48</v>
      </c>
      <c r="U1094" t="s">
        <v>38</v>
      </c>
      <c r="V1094" t="s">
        <v>50</v>
      </c>
      <c r="W1094" t="s">
        <v>4689</v>
      </c>
      <c r="X1094" s="145">
        <v>23315</v>
      </c>
      <c r="Y1094" t="s">
        <v>4690</v>
      </c>
      <c r="Z1094" s="145">
        <v>43160</v>
      </c>
      <c r="AA1094" s="145">
        <v>43465</v>
      </c>
      <c r="AB1094" t="s">
        <v>39</v>
      </c>
      <c r="AC1094" t="s">
        <v>40</v>
      </c>
      <c r="AD1094" t="s">
        <v>41</v>
      </c>
      <c r="AE1094"/>
    </row>
    <row r="1095" spans="1:31" ht="15" x14ac:dyDescent="0.25">
      <c r="A1095" s="1" t="s">
        <v>4691</v>
      </c>
      <c r="B1095" t="s">
        <v>28</v>
      </c>
      <c r="C1095" t="s">
        <v>29</v>
      </c>
      <c r="D1095" t="s">
        <v>30</v>
      </c>
      <c r="E1095" t="s">
        <v>31</v>
      </c>
      <c r="F1095" t="s">
        <v>4656</v>
      </c>
      <c r="G1095" t="s">
        <v>4657</v>
      </c>
      <c r="H1095" t="s">
        <v>9756</v>
      </c>
      <c r="I1095" t="s">
        <v>4658</v>
      </c>
      <c r="J1095" t="s">
        <v>4691</v>
      </c>
      <c r="K1095" t="s">
        <v>32</v>
      </c>
      <c r="L1095" t="s">
        <v>1239</v>
      </c>
      <c r="M1095" t="s">
        <v>1864</v>
      </c>
      <c r="N1095" t="s">
        <v>724</v>
      </c>
      <c r="O1095" t="s">
        <v>4692</v>
      </c>
      <c r="P1095" t="s">
        <v>1102</v>
      </c>
      <c r="Q1095" t="s">
        <v>130</v>
      </c>
      <c r="R1095" t="s">
        <v>727</v>
      </c>
      <c r="S1095" s="1" t="s">
        <v>12270</v>
      </c>
      <c r="T1095" t="s">
        <v>48</v>
      </c>
      <c r="U1095" t="s">
        <v>38</v>
      </c>
      <c r="V1095" t="s">
        <v>50</v>
      </c>
      <c r="W1095" t="s">
        <v>4693</v>
      </c>
      <c r="X1095" s="145">
        <v>22979</v>
      </c>
      <c r="Y1095" t="s">
        <v>4694</v>
      </c>
      <c r="Z1095" s="145">
        <v>43160</v>
      </c>
      <c r="AA1095" s="145">
        <v>43465</v>
      </c>
      <c r="AB1095" t="s">
        <v>39</v>
      </c>
      <c r="AC1095" t="s">
        <v>40</v>
      </c>
      <c r="AD1095" t="s">
        <v>41</v>
      </c>
      <c r="AE1095"/>
    </row>
    <row r="1096" spans="1:31" ht="15" x14ac:dyDescent="0.25">
      <c r="A1096" s="1" t="s">
        <v>4695</v>
      </c>
      <c r="B1096" t="s">
        <v>28</v>
      </c>
      <c r="C1096" t="s">
        <v>29</v>
      </c>
      <c r="D1096" t="s">
        <v>30</v>
      </c>
      <c r="E1096" t="s">
        <v>31</v>
      </c>
      <c r="F1096" t="s">
        <v>4656</v>
      </c>
      <c r="G1096" t="s">
        <v>4657</v>
      </c>
      <c r="H1096" t="s">
        <v>9756</v>
      </c>
      <c r="I1096" t="s">
        <v>4658</v>
      </c>
      <c r="J1096" t="s">
        <v>4695</v>
      </c>
      <c r="K1096" t="s">
        <v>32</v>
      </c>
      <c r="L1096" t="s">
        <v>32</v>
      </c>
      <c r="M1096" t="s">
        <v>43</v>
      </c>
      <c r="N1096" t="s">
        <v>44</v>
      </c>
      <c r="O1096" t="s">
        <v>2975</v>
      </c>
      <c r="P1096" t="s">
        <v>78</v>
      </c>
      <c r="Q1096" t="s">
        <v>78</v>
      </c>
      <c r="R1096" t="s">
        <v>742</v>
      </c>
      <c r="S1096" s="1" t="s">
        <v>12271</v>
      </c>
      <c r="T1096" t="s">
        <v>48</v>
      </c>
      <c r="U1096" t="s">
        <v>49</v>
      </c>
      <c r="V1096" t="s">
        <v>50</v>
      </c>
      <c r="W1096" t="s">
        <v>4696</v>
      </c>
      <c r="X1096" s="145">
        <v>22563</v>
      </c>
      <c r="Y1096" t="s">
        <v>4697</v>
      </c>
      <c r="Z1096"/>
      <c r="AA1096"/>
      <c r="AB1096" t="s">
        <v>39</v>
      </c>
      <c r="AC1096" t="s">
        <v>40</v>
      </c>
      <c r="AD1096" t="s">
        <v>41</v>
      </c>
      <c r="AE1096"/>
    </row>
    <row r="1097" spans="1:31" ht="15" x14ac:dyDescent="0.25">
      <c r="A1097" s="1" t="s">
        <v>4698</v>
      </c>
      <c r="B1097" t="s">
        <v>28</v>
      </c>
      <c r="C1097" t="s">
        <v>29</v>
      </c>
      <c r="D1097" t="s">
        <v>30</v>
      </c>
      <c r="E1097" t="s">
        <v>31</v>
      </c>
      <c r="F1097" t="s">
        <v>4656</v>
      </c>
      <c r="G1097" t="s">
        <v>4657</v>
      </c>
      <c r="H1097" t="s">
        <v>9756</v>
      </c>
      <c r="I1097" t="s">
        <v>4658</v>
      </c>
      <c r="J1097" t="s">
        <v>4698</v>
      </c>
      <c r="K1097" t="s">
        <v>32</v>
      </c>
      <c r="L1097" t="s">
        <v>32</v>
      </c>
      <c r="M1097" t="s">
        <v>43</v>
      </c>
      <c r="N1097" t="s">
        <v>44</v>
      </c>
      <c r="O1097" t="s">
        <v>4699</v>
      </c>
      <c r="P1097" t="s">
        <v>280</v>
      </c>
      <c r="Q1097" t="s">
        <v>148</v>
      </c>
      <c r="R1097" t="s">
        <v>128</v>
      </c>
      <c r="S1097" s="1" t="s">
        <v>12272</v>
      </c>
      <c r="T1097" t="s">
        <v>66</v>
      </c>
      <c r="U1097" t="s">
        <v>49</v>
      </c>
      <c r="V1097" t="s">
        <v>50</v>
      </c>
      <c r="W1097" t="s">
        <v>4700</v>
      </c>
      <c r="X1097" s="145">
        <v>27245</v>
      </c>
      <c r="Y1097" t="s">
        <v>4701</v>
      </c>
      <c r="Z1097"/>
      <c r="AA1097"/>
      <c r="AB1097" t="s">
        <v>39</v>
      </c>
      <c r="AC1097" t="s">
        <v>40</v>
      </c>
      <c r="AD1097" t="s">
        <v>41</v>
      </c>
      <c r="AE1097"/>
    </row>
    <row r="1098" spans="1:31" ht="15" x14ac:dyDescent="0.25">
      <c r="A1098" s="1" t="s">
        <v>4702</v>
      </c>
      <c r="B1098" t="s">
        <v>28</v>
      </c>
      <c r="C1098" t="s">
        <v>29</v>
      </c>
      <c r="D1098" t="s">
        <v>30</v>
      </c>
      <c r="E1098" t="s">
        <v>31</v>
      </c>
      <c r="F1098" t="s">
        <v>4656</v>
      </c>
      <c r="G1098" t="s">
        <v>4657</v>
      </c>
      <c r="H1098" t="s">
        <v>9756</v>
      </c>
      <c r="I1098" t="s">
        <v>4658</v>
      </c>
      <c r="J1098" t="s">
        <v>4702</v>
      </c>
      <c r="K1098" t="s">
        <v>32</v>
      </c>
      <c r="L1098" t="s">
        <v>32</v>
      </c>
      <c r="M1098" t="s">
        <v>43</v>
      </c>
      <c r="N1098" t="s">
        <v>44</v>
      </c>
      <c r="O1098" t="s">
        <v>4703</v>
      </c>
      <c r="P1098" t="s">
        <v>612</v>
      </c>
      <c r="Q1098" t="s">
        <v>856</v>
      </c>
      <c r="R1098" t="s">
        <v>494</v>
      </c>
      <c r="S1098" s="1" t="s">
        <v>12273</v>
      </c>
      <c r="T1098" t="s">
        <v>48</v>
      </c>
      <c r="U1098" t="s">
        <v>49</v>
      </c>
      <c r="V1098" t="s">
        <v>50</v>
      </c>
      <c r="W1098" t="s">
        <v>4704</v>
      </c>
      <c r="X1098" s="145">
        <v>22993</v>
      </c>
      <c r="Y1098" t="s">
        <v>4705</v>
      </c>
      <c r="Z1098"/>
      <c r="AA1098"/>
      <c r="AB1098" t="s">
        <v>39</v>
      </c>
      <c r="AC1098" t="s">
        <v>40</v>
      </c>
      <c r="AD1098" t="s">
        <v>41</v>
      </c>
      <c r="AE1098"/>
    </row>
    <row r="1099" spans="1:31" ht="15" x14ac:dyDescent="0.25">
      <c r="A1099" s="1" t="s">
        <v>4706</v>
      </c>
      <c r="B1099" t="s">
        <v>28</v>
      </c>
      <c r="C1099" t="s">
        <v>29</v>
      </c>
      <c r="D1099" t="s">
        <v>30</v>
      </c>
      <c r="E1099" t="s">
        <v>31</v>
      </c>
      <c r="F1099" t="s">
        <v>4656</v>
      </c>
      <c r="G1099" t="s">
        <v>4657</v>
      </c>
      <c r="H1099" t="s">
        <v>9756</v>
      </c>
      <c r="I1099" t="s">
        <v>4658</v>
      </c>
      <c r="J1099" t="s">
        <v>4706</v>
      </c>
      <c r="K1099" t="s">
        <v>32</v>
      </c>
      <c r="L1099" t="s">
        <v>32</v>
      </c>
      <c r="M1099" t="s">
        <v>43</v>
      </c>
      <c r="N1099" t="s">
        <v>44</v>
      </c>
      <c r="O1099" t="s">
        <v>4707</v>
      </c>
      <c r="P1099" t="s">
        <v>172</v>
      </c>
      <c r="Q1099" t="s">
        <v>172</v>
      </c>
      <c r="R1099" t="s">
        <v>4708</v>
      </c>
      <c r="S1099" s="1" t="s">
        <v>12274</v>
      </c>
      <c r="T1099" t="s">
        <v>48</v>
      </c>
      <c r="U1099" t="s">
        <v>49</v>
      </c>
      <c r="V1099" t="s">
        <v>50</v>
      </c>
      <c r="W1099" t="s">
        <v>4709</v>
      </c>
      <c r="X1099" s="145">
        <v>21441</v>
      </c>
      <c r="Y1099" t="s">
        <v>4710</v>
      </c>
      <c r="Z1099"/>
      <c r="AA1099"/>
      <c r="AB1099" t="s">
        <v>39</v>
      </c>
      <c r="AC1099" t="s">
        <v>40</v>
      </c>
      <c r="AD1099" t="s">
        <v>41</v>
      </c>
      <c r="AE1099"/>
    </row>
    <row r="1100" spans="1:31" ht="15" x14ac:dyDescent="0.25">
      <c r="A1100" s="1" t="s">
        <v>4711</v>
      </c>
      <c r="B1100" t="s">
        <v>28</v>
      </c>
      <c r="C1100" t="s">
        <v>29</v>
      </c>
      <c r="D1100" t="s">
        <v>30</v>
      </c>
      <c r="E1100" t="s">
        <v>31</v>
      </c>
      <c r="F1100" t="s">
        <v>4656</v>
      </c>
      <c r="G1100" t="s">
        <v>4657</v>
      </c>
      <c r="H1100" t="s">
        <v>9756</v>
      </c>
      <c r="I1100" t="s">
        <v>4658</v>
      </c>
      <c r="J1100" t="s">
        <v>4711</v>
      </c>
      <c r="K1100" t="s">
        <v>32</v>
      </c>
      <c r="L1100" t="s">
        <v>32</v>
      </c>
      <c r="M1100" t="s">
        <v>43</v>
      </c>
      <c r="N1100" t="s">
        <v>63</v>
      </c>
      <c r="O1100" t="s">
        <v>10141</v>
      </c>
      <c r="P1100" t="s">
        <v>191</v>
      </c>
      <c r="Q1100" t="s">
        <v>689</v>
      </c>
      <c r="R1100" t="s">
        <v>4279</v>
      </c>
      <c r="S1100" s="1" t="s">
        <v>12275</v>
      </c>
      <c r="T1100" t="s">
        <v>66</v>
      </c>
      <c r="U1100" t="s">
        <v>49</v>
      </c>
      <c r="V1100" t="s">
        <v>50</v>
      </c>
      <c r="W1100" t="s">
        <v>4280</v>
      </c>
      <c r="X1100" s="145">
        <v>26875</v>
      </c>
      <c r="Y1100" t="s">
        <v>4281</v>
      </c>
      <c r="Z1100" s="145">
        <v>43171</v>
      </c>
      <c r="AA1100" s="145">
        <v>43465</v>
      </c>
      <c r="AB1100" t="s">
        <v>39</v>
      </c>
      <c r="AC1100" t="s">
        <v>68</v>
      </c>
      <c r="AD1100" t="s">
        <v>41</v>
      </c>
      <c r="AE1100"/>
    </row>
    <row r="1101" spans="1:31" ht="15" x14ac:dyDescent="0.25">
      <c r="A1101" s="1" t="s">
        <v>4712</v>
      </c>
      <c r="B1101" t="s">
        <v>28</v>
      </c>
      <c r="C1101" t="s">
        <v>29</v>
      </c>
      <c r="D1101" t="s">
        <v>30</v>
      </c>
      <c r="E1101" t="s">
        <v>31</v>
      </c>
      <c r="F1101" t="s">
        <v>4656</v>
      </c>
      <c r="G1101" t="s">
        <v>4657</v>
      </c>
      <c r="H1101" t="s">
        <v>9756</v>
      </c>
      <c r="I1101" t="s">
        <v>4658</v>
      </c>
      <c r="J1101" t="s">
        <v>4712</v>
      </c>
      <c r="K1101" t="s">
        <v>32</v>
      </c>
      <c r="L1101" t="s">
        <v>32</v>
      </c>
      <c r="M1101" t="s">
        <v>43</v>
      </c>
      <c r="N1101" t="s">
        <v>44</v>
      </c>
      <c r="O1101" t="s">
        <v>54</v>
      </c>
      <c r="P1101" t="s">
        <v>1102</v>
      </c>
      <c r="Q1101" t="s">
        <v>130</v>
      </c>
      <c r="R1101" t="s">
        <v>727</v>
      </c>
      <c r="S1101" s="1" t="s">
        <v>12270</v>
      </c>
      <c r="T1101" t="s">
        <v>48</v>
      </c>
      <c r="U1101" t="s">
        <v>49</v>
      </c>
      <c r="V1101" t="s">
        <v>840</v>
      </c>
      <c r="W1101" t="s">
        <v>4693</v>
      </c>
      <c r="X1101" s="145">
        <v>22979</v>
      </c>
      <c r="Y1101" t="s">
        <v>4694</v>
      </c>
      <c r="Z1101" s="145">
        <v>43160</v>
      </c>
      <c r="AA1101" s="145">
        <v>43465</v>
      </c>
      <c r="AB1101" t="s">
        <v>39</v>
      </c>
      <c r="AC1101" t="s">
        <v>40</v>
      </c>
      <c r="AD1101" t="s">
        <v>41</v>
      </c>
      <c r="AE1101"/>
    </row>
    <row r="1102" spans="1:31" ht="15" x14ac:dyDescent="0.25">
      <c r="A1102" s="1" t="s">
        <v>4712</v>
      </c>
      <c r="B1102" t="s">
        <v>28</v>
      </c>
      <c r="C1102" t="s">
        <v>29</v>
      </c>
      <c r="D1102" t="s">
        <v>30</v>
      </c>
      <c r="E1102" t="s">
        <v>31</v>
      </c>
      <c r="F1102" t="s">
        <v>4656</v>
      </c>
      <c r="G1102" t="s">
        <v>4657</v>
      </c>
      <c r="H1102" t="s">
        <v>9756</v>
      </c>
      <c r="I1102" t="s">
        <v>4658</v>
      </c>
      <c r="J1102" t="s">
        <v>4712</v>
      </c>
      <c r="K1102" t="s">
        <v>32</v>
      </c>
      <c r="L1102" t="s">
        <v>32</v>
      </c>
      <c r="M1102" t="s">
        <v>43</v>
      </c>
      <c r="N1102" t="s">
        <v>63</v>
      </c>
      <c r="O1102" t="s">
        <v>4713</v>
      </c>
      <c r="P1102" t="s">
        <v>679</v>
      </c>
      <c r="Q1102" t="s">
        <v>10142</v>
      </c>
      <c r="R1102" t="s">
        <v>6730</v>
      </c>
      <c r="S1102" s="1" t="s">
        <v>12276</v>
      </c>
      <c r="T1102" t="s">
        <v>66</v>
      </c>
      <c r="U1102" t="s">
        <v>49</v>
      </c>
      <c r="V1102" t="s">
        <v>50</v>
      </c>
      <c r="W1102" t="s">
        <v>10143</v>
      </c>
      <c r="X1102" s="145">
        <v>30059</v>
      </c>
      <c r="Y1102" t="s">
        <v>10144</v>
      </c>
      <c r="Z1102" s="145">
        <v>43160</v>
      </c>
      <c r="AA1102" s="145">
        <v>43465</v>
      </c>
      <c r="AB1102" t="s">
        <v>310</v>
      </c>
      <c r="AC1102" t="s">
        <v>68</v>
      </c>
      <c r="AD1102" t="s">
        <v>41</v>
      </c>
      <c r="AE1102"/>
    </row>
    <row r="1103" spans="1:31" ht="15" x14ac:dyDescent="0.25">
      <c r="A1103" s="1" t="s">
        <v>4714</v>
      </c>
      <c r="B1103" t="s">
        <v>28</v>
      </c>
      <c r="C1103" t="s">
        <v>29</v>
      </c>
      <c r="D1103" t="s">
        <v>30</v>
      </c>
      <c r="E1103" t="s">
        <v>31</v>
      </c>
      <c r="F1103" t="s">
        <v>4656</v>
      </c>
      <c r="G1103" t="s">
        <v>4657</v>
      </c>
      <c r="H1103" t="s">
        <v>9756</v>
      </c>
      <c r="I1103" t="s">
        <v>4658</v>
      </c>
      <c r="J1103" t="s">
        <v>4714</v>
      </c>
      <c r="K1103" t="s">
        <v>32</v>
      </c>
      <c r="L1103" t="s">
        <v>32</v>
      </c>
      <c r="M1103" t="s">
        <v>43</v>
      </c>
      <c r="N1103" t="s">
        <v>63</v>
      </c>
      <c r="O1103" t="s">
        <v>4715</v>
      </c>
      <c r="P1103" t="s">
        <v>258</v>
      </c>
      <c r="Q1103" t="s">
        <v>110</v>
      </c>
      <c r="R1103" t="s">
        <v>10145</v>
      </c>
      <c r="S1103" s="1" t="s">
        <v>12277</v>
      </c>
      <c r="T1103" t="s">
        <v>66</v>
      </c>
      <c r="U1103" t="s">
        <v>49</v>
      </c>
      <c r="V1103" t="s">
        <v>67</v>
      </c>
      <c r="W1103" t="s">
        <v>10146</v>
      </c>
      <c r="X1103" s="145">
        <v>33954</v>
      </c>
      <c r="Y1103" t="s">
        <v>10147</v>
      </c>
      <c r="Z1103" s="145">
        <v>43160</v>
      </c>
      <c r="AA1103" s="145">
        <v>43465</v>
      </c>
      <c r="AB1103" t="s">
        <v>39</v>
      </c>
      <c r="AC1103" t="s">
        <v>68</v>
      </c>
      <c r="AD1103" t="s">
        <v>41</v>
      </c>
      <c r="AE1103"/>
    </row>
    <row r="1104" spans="1:31" ht="15" x14ac:dyDescent="0.25">
      <c r="A1104" s="1" t="s">
        <v>4718</v>
      </c>
      <c r="B1104" t="s">
        <v>28</v>
      </c>
      <c r="C1104" t="s">
        <v>29</v>
      </c>
      <c r="D1104" t="s">
        <v>30</v>
      </c>
      <c r="E1104" t="s">
        <v>31</v>
      </c>
      <c r="F1104" t="s">
        <v>4656</v>
      </c>
      <c r="G1104" t="s">
        <v>4657</v>
      </c>
      <c r="H1104" t="s">
        <v>9756</v>
      </c>
      <c r="I1104" t="s">
        <v>4658</v>
      </c>
      <c r="J1104" t="s">
        <v>4718</v>
      </c>
      <c r="K1104" t="s">
        <v>32</v>
      </c>
      <c r="L1104" t="s">
        <v>32</v>
      </c>
      <c r="M1104" t="s">
        <v>43</v>
      </c>
      <c r="N1104" t="s">
        <v>44</v>
      </c>
      <c r="O1104" t="s">
        <v>54</v>
      </c>
      <c r="P1104" t="s">
        <v>663</v>
      </c>
      <c r="Q1104" t="s">
        <v>4719</v>
      </c>
      <c r="R1104" t="s">
        <v>864</v>
      </c>
      <c r="S1104" s="1" t="s">
        <v>12278</v>
      </c>
      <c r="T1104" t="s">
        <v>48</v>
      </c>
      <c r="U1104" t="s">
        <v>49</v>
      </c>
      <c r="V1104" t="s">
        <v>5414</v>
      </c>
      <c r="W1104" t="s">
        <v>4720</v>
      </c>
      <c r="X1104" s="145">
        <v>21457</v>
      </c>
      <c r="Y1104" t="s">
        <v>4721</v>
      </c>
      <c r="Z1104" s="145">
        <v>43402</v>
      </c>
      <c r="AA1104" s="145">
        <v>43432</v>
      </c>
      <c r="AB1104" t="s">
        <v>39</v>
      </c>
      <c r="AC1104" t="s">
        <v>40</v>
      </c>
      <c r="AD1104" t="s">
        <v>41</v>
      </c>
      <c r="AE1104"/>
    </row>
    <row r="1105" spans="1:31" ht="15" x14ac:dyDescent="0.25">
      <c r="A1105" s="1" t="s">
        <v>4718</v>
      </c>
      <c r="B1105" t="s">
        <v>28</v>
      </c>
      <c r="C1105" t="s">
        <v>29</v>
      </c>
      <c r="D1105" t="s">
        <v>30</v>
      </c>
      <c r="E1105" t="s">
        <v>31</v>
      </c>
      <c r="F1105" t="s">
        <v>4656</v>
      </c>
      <c r="G1105" t="s">
        <v>4657</v>
      </c>
      <c r="H1105" t="s">
        <v>9756</v>
      </c>
      <c r="I1105" t="s">
        <v>4658</v>
      </c>
      <c r="J1105" t="s">
        <v>4718</v>
      </c>
      <c r="K1105" t="s">
        <v>32</v>
      </c>
      <c r="L1105" t="s">
        <v>32</v>
      </c>
      <c r="M1105" t="s">
        <v>43</v>
      </c>
      <c r="N1105" t="s">
        <v>63</v>
      </c>
      <c r="O1105" t="s">
        <v>12279</v>
      </c>
      <c r="P1105" t="s">
        <v>162</v>
      </c>
      <c r="Q1105" t="s">
        <v>651</v>
      </c>
      <c r="R1105" t="s">
        <v>12280</v>
      </c>
      <c r="S1105" s="1" t="s">
        <v>12281</v>
      </c>
      <c r="T1105" t="s">
        <v>66</v>
      </c>
      <c r="U1105" t="s">
        <v>49</v>
      </c>
      <c r="V1105" t="s">
        <v>50</v>
      </c>
      <c r="W1105" t="s">
        <v>12282</v>
      </c>
      <c r="X1105" s="145">
        <v>27164</v>
      </c>
      <c r="Y1105" t="s">
        <v>12283</v>
      </c>
      <c r="Z1105" s="145">
        <v>43402</v>
      </c>
      <c r="AA1105" s="145">
        <v>43432</v>
      </c>
      <c r="AB1105" t="s">
        <v>310</v>
      </c>
      <c r="AC1105" t="s">
        <v>68</v>
      </c>
      <c r="AD1105" t="s">
        <v>41</v>
      </c>
      <c r="AE1105"/>
    </row>
    <row r="1106" spans="1:31" ht="15" x14ac:dyDescent="0.25">
      <c r="A1106" s="1" t="s">
        <v>4722</v>
      </c>
      <c r="B1106" t="s">
        <v>28</v>
      </c>
      <c r="C1106" t="s">
        <v>29</v>
      </c>
      <c r="D1106" t="s">
        <v>30</v>
      </c>
      <c r="E1106" t="s">
        <v>31</v>
      </c>
      <c r="F1106" t="s">
        <v>4656</v>
      </c>
      <c r="G1106" t="s">
        <v>4657</v>
      </c>
      <c r="H1106" t="s">
        <v>9756</v>
      </c>
      <c r="I1106" t="s">
        <v>4658</v>
      </c>
      <c r="J1106" t="s">
        <v>4722</v>
      </c>
      <c r="K1106" t="s">
        <v>32</v>
      </c>
      <c r="L1106" t="s">
        <v>32</v>
      </c>
      <c r="M1106" t="s">
        <v>3394</v>
      </c>
      <c r="N1106" t="s">
        <v>44</v>
      </c>
      <c r="O1106" t="s">
        <v>54</v>
      </c>
      <c r="P1106" t="s">
        <v>330</v>
      </c>
      <c r="Q1106" t="s">
        <v>4723</v>
      </c>
      <c r="R1106" t="s">
        <v>4724</v>
      </c>
      <c r="S1106" s="1" t="s">
        <v>12284</v>
      </c>
      <c r="T1106" t="s">
        <v>66</v>
      </c>
      <c r="U1106" t="s">
        <v>49</v>
      </c>
      <c r="V1106" t="s">
        <v>3395</v>
      </c>
      <c r="W1106" t="s">
        <v>4725</v>
      </c>
      <c r="X1106" s="145">
        <v>23865</v>
      </c>
      <c r="Y1106" t="s">
        <v>4726</v>
      </c>
      <c r="Z1106" s="145">
        <v>43160</v>
      </c>
      <c r="AA1106" s="145">
        <v>43465</v>
      </c>
      <c r="AB1106" t="s">
        <v>39</v>
      </c>
      <c r="AC1106" t="s">
        <v>40</v>
      </c>
      <c r="AD1106" t="s">
        <v>41</v>
      </c>
      <c r="AE1106"/>
    </row>
    <row r="1107" spans="1:31" ht="15" x14ac:dyDescent="0.25">
      <c r="A1107" s="1" t="s">
        <v>4722</v>
      </c>
      <c r="B1107" t="s">
        <v>28</v>
      </c>
      <c r="C1107" t="s">
        <v>29</v>
      </c>
      <c r="D1107" t="s">
        <v>30</v>
      </c>
      <c r="E1107" t="s">
        <v>31</v>
      </c>
      <c r="F1107" t="s">
        <v>4656</v>
      </c>
      <c r="G1107" t="s">
        <v>4657</v>
      </c>
      <c r="H1107" t="s">
        <v>9756</v>
      </c>
      <c r="I1107" t="s">
        <v>4658</v>
      </c>
      <c r="J1107" t="s">
        <v>4722</v>
      </c>
      <c r="K1107" t="s">
        <v>32</v>
      </c>
      <c r="L1107" t="s">
        <v>32</v>
      </c>
      <c r="M1107" t="s">
        <v>43</v>
      </c>
      <c r="N1107" t="s">
        <v>63</v>
      </c>
      <c r="O1107" t="s">
        <v>10148</v>
      </c>
      <c r="P1107" t="s">
        <v>853</v>
      </c>
      <c r="Q1107" t="s">
        <v>326</v>
      </c>
      <c r="R1107" t="s">
        <v>1717</v>
      </c>
      <c r="S1107" s="1" t="s">
        <v>11326</v>
      </c>
      <c r="T1107" t="s">
        <v>66</v>
      </c>
      <c r="U1107" t="s">
        <v>811</v>
      </c>
      <c r="V1107" t="s">
        <v>50</v>
      </c>
      <c r="W1107" t="s">
        <v>1718</v>
      </c>
      <c r="X1107" s="145">
        <v>22779</v>
      </c>
      <c r="Y1107" t="s">
        <v>1719</v>
      </c>
      <c r="Z1107" s="145">
        <v>43160</v>
      </c>
      <c r="AA1107" s="145">
        <v>43465</v>
      </c>
      <c r="AB1107" t="s">
        <v>310</v>
      </c>
      <c r="AC1107" t="s">
        <v>68</v>
      </c>
      <c r="AD1107" t="s">
        <v>41</v>
      </c>
      <c r="AE1107"/>
    </row>
    <row r="1108" spans="1:31" ht="15" x14ac:dyDescent="0.25">
      <c r="A1108" s="1" t="s">
        <v>4727</v>
      </c>
      <c r="B1108" t="s">
        <v>28</v>
      </c>
      <c r="C1108" t="s">
        <v>29</v>
      </c>
      <c r="D1108" t="s">
        <v>30</v>
      </c>
      <c r="E1108" t="s">
        <v>31</v>
      </c>
      <c r="F1108" t="s">
        <v>4656</v>
      </c>
      <c r="G1108" t="s">
        <v>4657</v>
      </c>
      <c r="H1108" t="s">
        <v>9756</v>
      </c>
      <c r="I1108" t="s">
        <v>4658</v>
      </c>
      <c r="J1108" t="s">
        <v>4727</v>
      </c>
      <c r="K1108" t="s">
        <v>32</v>
      </c>
      <c r="L1108" t="s">
        <v>32</v>
      </c>
      <c r="M1108" t="s">
        <v>43</v>
      </c>
      <c r="N1108" t="s">
        <v>63</v>
      </c>
      <c r="O1108" t="s">
        <v>4728</v>
      </c>
      <c r="P1108" t="s">
        <v>2048</v>
      </c>
      <c r="Q1108" t="s">
        <v>540</v>
      </c>
      <c r="R1108" t="s">
        <v>10149</v>
      </c>
      <c r="S1108" s="1" t="s">
        <v>12285</v>
      </c>
      <c r="T1108" t="s">
        <v>66</v>
      </c>
      <c r="U1108" t="s">
        <v>49</v>
      </c>
      <c r="V1108" t="s">
        <v>9863</v>
      </c>
      <c r="W1108" t="s">
        <v>10150</v>
      </c>
      <c r="X1108" s="145">
        <v>33740</v>
      </c>
      <c r="Y1108" t="s">
        <v>10151</v>
      </c>
      <c r="Z1108" s="145">
        <v>43160</v>
      </c>
      <c r="AA1108" s="145">
        <v>43465</v>
      </c>
      <c r="AB1108" t="s">
        <v>39</v>
      </c>
      <c r="AC1108" t="s">
        <v>68</v>
      </c>
      <c r="AD1108" t="s">
        <v>41</v>
      </c>
      <c r="AE1108"/>
    </row>
    <row r="1109" spans="1:31" ht="15" x14ac:dyDescent="0.25">
      <c r="A1109" s="1" t="s">
        <v>4732</v>
      </c>
      <c r="B1109" t="s">
        <v>28</v>
      </c>
      <c r="C1109" t="s">
        <v>29</v>
      </c>
      <c r="D1109" t="s">
        <v>30</v>
      </c>
      <c r="E1109" t="s">
        <v>31</v>
      </c>
      <c r="F1109" t="s">
        <v>4656</v>
      </c>
      <c r="G1109" t="s">
        <v>4657</v>
      </c>
      <c r="H1109" t="s">
        <v>9756</v>
      </c>
      <c r="I1109" t="s">
        <v>4658</v>
      </c>
      <c r="J1109" t="s">
        <v>4732</v>
      </c>
      <c r="K1109" t="s">
        <v>32</v>
      </c>
      <c r="L1109" t="s">
        <v>32</v>
      </c>
      <c r="M1109" t="s">
        <v>43</v>
      </c>
      <c r="N1109" t="s">
        <v>44</v>
      </c>
      <c r="O1109" t="s">
        <v>54</v>
      </c>
      <c r="P1109" t="s">
        <v>4733</v>
      </c>
      <c r="Q1109" t="s">
        <v>110</v>
      </c>
      <c r="R1109" t="s">
        <v>4734</v>
      </c>
      <c r="S1109" s="1" t="s">
        <v>12286</v>
      </c>
      <c r="T1109" t="s">
        <v>48</v>
      </c>
      <c r="U1109" t="s">
        <v>49</v>
      </c>
      <c r="V1109" t="s">
        <v>50</v>
      </c>
      <c r="W1109" t="s">
        <v>4735</v>
      </c>
      <c r="X1109" s="145">
        <v>22295</v>
      </c>
      <c r="Y1109" t="s">
        <v>4736</v>
      </c>
      <c r="Z1109"/>
      <c r="AA1109"/>
      <c r="AB1109" t="s">
        <v>39</v>
      </c>
      <c r="AC1109" t="s">
        <v>40</v>
      </c>
      <c r="AD1109" t="s">
        <v>41</v>
      </c>
      <c r="AE1109"/>
    </row>
    <row r="1110" spans="1:31" ht="15" x14ac:dyDescent="0.25">
      <c r="A1110" s="1" t="s">
        <v>4737</v>
      </c>
      <c r="B1110" t="s">
        <v>28</v>
      </c>
      <c r="C1110" t="s">
        <v>29</v>
      </c>
      <c r="D1110" t="s">
        <v>30</v>
      </c>
      <c r="E1110" t="s">
        <v>31</v>
      </c>
      <c r="F1110" t="s">
        <v>4656</v>
      </c>
      <c r="G1110" t="s">
        <v>4657</v>
      </c>
      <c r="H1110" t="s">
        <v>9756</v>
      </c>
      <c r="I1110" t="s">
        <v>4658</v>
      </c>
      <c r="J1110" t="s">
        <v>4737</v>
      </c>
      <c r="K1110" t="s">
        <v>32</v>
      </c>
      <c r="L1110" t="s">
        <v>32</v>
      </c>
      <c r="M1110" t="s">
        <v>43</v>
      </c>
      <c r="N1110" t="s">
        <v>44</v>
      </c>
      <c r="O1110" t="s">
        <v>54</v>
      </c>
      <c r="P1110" t="s">
        <v>130</v>
      </c>
      <c r="Q1110" t="s">
        <v>820</v>
      </c>
      <c r="R1110" t="s">
        <v>970</v>
      </c>
      <c r="S1110" s="1" t="s">
        <v>12287</v>
      </c>
      <c r="T1110" t="s">
        <v>53</v>
      </c>
      <c r="U1110" t="s">
        <v>49</v>
      </c>
      <c r="V1110" t="s">
        <v>50</v>
      </c>
      <c r="W1110" t="s">
        <v>4738</v>
      </c>
      <c r="X1110" s="145">
        <v>21580</v>
      </c>
      <c r="Y1110" t="s">
        <v>4739</v>
      </c>
      <c r="Z1110"/>
      <c r="AA1110"/>
      <c r="AB1110" t="s">
        <v>39</v>
      </c>
      <c r="AC1110" t="s">
        <v>40</v>
      </c>
      <c r="AD1110" t="s">
        <v>41</v>
      </c>
      <c r="AE1110"/>
    </row>
    <row r="1111" spans="1:31" ht="15" x14ac:dyDescent="0.25">
      <c r="A1111" s="1" t="s">
        <v>4740</v>
      </c>
      <c r="B1111" t="s">
        <v>28</v>
      </c>
      <c r="C1111" t="s">
        <v>29</v>
      </c>
      <c r="D1111" t="s">
        <v>30</v>
      </c>
      <c r="E1111" t="s">
        <v>31</v>
      </c>
      <c r="F1111" t="s">
        <v>4656</v>
      </c>
      <c r="G1111" t="s">
        <v>4657</v>
      </c>
      <c r="H1111" t="s">
        <v>9756</v>
      </c>
      <c r="I1111" t="s">
        <v>4658</v>
      </c>
      <c r="J1111" t="s">
        <v>4740</v>
      </c>
      <c r="K1111" t="s">
        <v>32</v>
      </c>
      <c r="L1111" t="s">
        <v>32</v>
      </c>
      <c r="M1111" t="s">
        <v>43</v>
      </c>
      <c r="N1111" t="s">
        <v>44</v>
      </c>
      <c r="O1111" t="s">
        <v>54</v>
      </c>
      <c r="P1111" t="s">
        <v>786</v>
      </c>
      <c r="Q1111" t="s">
        <v>294</v>
      </c>
      <c r="R1111" t="s">
        <v>4741</v>
      </c>
      <c r="S1111" s="1" t="s">
        <v>12288</v>
      </c>
      <c r="T1111" t="s">
        <v>48</v>
      </c>
      <c r="U1111" t="s">
        <v>49</v>
      </c>
      <c r="V1111" t="s">
        <v>50</v>
      </c>
      <c r="W1111" t="s">
        <v>4742</v>
      </c>
      <c r="X1111" s="145">
        <v>20210</v>
      </c>
      <c r="Y1111" t="s">
        <v>4743</v>
      </c>
      <c r="Z1111"/>
      <c r="AA1111"/>
      <c r="AB1111" t="s">
        <v>39</v>
      </c>
      <c r="AC1111" t="s">
        <v>40</v>
      </c>
      <c r="AD1111" t="s">
        <v>41</v>
      </c>
      <c r="AE1111"/>
    </row>
    <row r="1112" spans="1:31" ht="15" x14ac:dyDescent="0.25">
      <c r="A1112" s="1" t="s">
        <v>4744</v>
      </c>
      <c r="B1112" t="s">
        <v>28</v>
      </c>
      <c r="C1112" t="s">
        <v>29</v>
      </c>
      <c r="D1112" t="s">
        <v>30</v>
      </c>
      <c r="E1112" t="s">
        <v>31</v>
      </c>
      <c r="F1112" t="s">
        <v>4656</v>
      </c>
      <c r="G1112" t="s">
        <v>4657</v>
      </c>
      <c r="H1112" t="s">
        <v>9756</v>
      </c>
      <c r="I1112" t="s">
        <v>4658</v>
      </c>
      <c r="J1112" t="s">
        <v>4744</v>
      </c>
      <c r="K1112" t="s">
        <v>32</v>
      </c>
      <c r="L1112" t="s">
        <v>32</v>
      </c>
      <c r="M1112" t="s">
        <v>43</v>
      </c>
      <c r="N1112" t="s">
        <v>44</v>
      </c>
      <c r="O1112" t="s">
        <v>54</v>
      </c>
      <c r="P1112" t="s">
        <v>4747</v>
      </c>
      <c r="Q1112" t="s">
        <v>4748</v>
      </c>
      <c r="R1112" t="s">
        <v>4749</v>
      </c>
      <c r="S1112" s="1" t="s">
        <v>12289</v>
      </c>
      <c r="T1112" t="s">
        <v>61</v>
      </c>
      <c r="U1112" t="s">
        <v>49</v>
      </c>
      <c r="V1112" t="s">
        <v>50</v>
      </c>
      <c r="W1112" t="s">
        <v>4750</v>
      </c>
      <c r="X1112" s="145">
        <v>24559</v>
      </c>
      <c r="Y1112" t="s">
        <v>4751</v>
      </c>
      <c r="Z1112" s="145">
        <v>42795</v>
      </c>
      <c r="AA1112" s="145">
        <v>43100</v>
      </c>
      <c r="AB1112" t="s">
        <v>39</v>
      </c>
      <c r="AC1112" t="s">
        <v>40</v>
      </c>
      <c r="AD1112" t="s">
        <v>41</v>
      </c>
      <c r="AE1112"/>
    </row>
    <row r="1113" spans="1:31" ht="15" x14ac:dyDescent="0.25">
      <c r="A1113" s="1" t="s">
        <v>4752</v>
      </c>
      <c r="B1113" t="s">
        <v>28</v>
      </c>
      <c r="C1113" t="s">
        <v>29</v>
      </c>
      <c r="D1113" t="s">
        <v>30</v>
      </c>
      <c r="E1113" t="s">
        <v>31</v>
      </c>
      <c r="F1113" t="s">
        <v>4656</v>
      </c>
      <c r="G1113" t="s">
        <v>4657</v>
      </c>
      <c r="H1113" t="s">
        <v>9756</v>
      </c>
      <c r="I1113" t="s">
        <v>4658</v>
      </c>
      <c r="J1113" t="s">
        <v>4752</v>
      </c>
      <c r="K1113" t="s">
        <v>32</v>
      </c>
      <c r="L1113" t="s">
        <v>32</v>
      </c>
      <c r="M1113" t="s">
        <v>43</v>
      </c>
      <c r="N1113" t="s">
        <v>44</v>
      </c>
      <c r="O1113" t="s">
        <v>54</v>
      </c>
      <c r="P1113" t="s">
        <v>296</v>
      </c>
      <c r="Q1113" t="s">
        <v>1053</v>
      </c>
      <c r="R1113" t="s">
        <v>695</v>
      </c>
      <c r="S1113" s="1" t="s">
        <v>12265</v>
      </c>
      <c r="T1113" t="s">
        <v>48</v>
      </c>
      <c r="U1113" t="s">
        <v>49</v>
      </c>
      <c r="V1113" t="s">
        <v>840</v>
      </c>
      <c r="W1113" t="s">
        <v>4670</v>
      </c>
      <c r="X1113" s="145">
        <v>20312</v>
      </c>
      <c r="Y1113" t="s">
        <v>4671</v>
      </c>
      <c r="Z1113" s="145">
        <v>43160</v>
      </c>
      <c r="AA1113" s="145">
        <v>43465</v>
      </c>
      <c r="AB1113" t="s">
        <v>39</v>
      </c>
      <c r="AC1113" t="s">
        <v>40</v>
      </c>
      <c r="AD1113" t="s">
        <v>41</v>
      </c>
      <c r="AE1113"/>
    </row>
    <row r="1114" spans="1:31" ht="15" x14ac:dyDescent="0.25">
      <c r="A1114" s="1" t="s">
        <v>4752</v>
      </c>
      <c r="B1114" t="s">
        <v>28</v>
      </c>
      <c r="C1114" t="s">
        <v>29</v>
      </c>
      <c r="D1114" t="s">
        <v>30</v>
      </c>
      <c r="E1114" t="s">
        <v>31</v>
      </c>
      <c r="F1114" t="s">
        <v>4656</v>
      </c>
      <c r="G1114" t="s">
        <v>4657</v>
      </c>
      <c r="H1114" t="s">
        <v>9756</v>
      </c>
      <c r="I1114" t="s">
        <v>4658</v>
      </c>
      <c r="J1114" t="s">
        <v>4752</v>
      </c>
      <c r="K1114" t="s">
        <v>32</v>
      </c>
      <c r="L1114" t="s">
        <v>32</v>
      </c>
      <c r="M1114" t="s">
        <v>43</v>
      </c>
      <c r="N1114" t="s">
        <v>63</v>
      </c>
      <c r="O1114" t="s">
        <v>4753</v>
      </c>
      <c r="P1114" t="s">
        <v>138</v>
      </c>
      <c r="Q1114" t="s">
        <v>824</v>
      </c>
      <c r="R1114" t="s">
        <v>4135</v>
      </c>
      <c r="S1114" s="1" t="s">
        <v>12290</v>
      </c>
      <c r="T1114" t="s">
        <v>66</v>
      </c>
      <c r="U1114" t="s">
        <v>49</v>
      </c>
      <c r="V1114" t="s">
        <v>50</v>
      </c>
      <c r="W1114" t="s">
        <v>4136</v>
      </c>
      <c r="X1114" s="145">
        <v>31938</v>
      </c>
      <c r="Y1114" t="s">
        <v>4137</v>
      </c>
      <c r="Z1114" s="145">
        <v>43160</v>
      </c>
      <c r="AA1114" s="145">
        <v>43465</v>
      </c>
      <c r="AB1114" t="s">
        <v>310</v>
      </c>
      <c r="AC1114" t="s">
        <v>68</v>
      </c>
      <c r="AD1114" t="s">
        <v>41</v>
      </c>
      <c r="AE1114"/>
    </row>
    <row r="1115" spans="1:31" ht="15" x14ac:dyDescent="0.25">
      <c r="A1115" s="1" t="s">
        <v>4756</v>
      </c>
      <c r="B1115" t="s">
        <v>28</v>
      </c>
      <c r="C1115" t="s">
        <v>29</v>
      </c>
      <c r="D1115" t="s">
        <v>30</v>
      </c>
      <c r="E1115" t="s">
        <v>31</v>
      </c>
      <c r="F1115" t="s">
        <v>4656</v>
      </c>
      <c r="G1115" t="s">
        <v>4657</v>
      </c>
      <c r="H1115" t="s">
        <v>9756</v>
      </c>
      <c r="I1115" t="s">
        <v>4658</v>
      </c>
      <c r="J1115" t="s">
        <v>4756</v>
      </c>
      <c r="K1115" t="s">
        <v>32</v>
      </c>
      <c r="L1115" t="s">
        <v>32</v>
      </c>
      <c r="M1115" t="s">
        <v>43</v>
      </c>
      <c r="N1115" t="s">
        <v>44</v>
      </c>
      <c r="O1115" t="s">
        <v>54</v>
      </c>
      <c r="P1115" t="s">
        <v>365</v>
      </c>
      <c r="Q1115" t="s">
        <v>197</v>
      </c>
      <c r="R1115" t="s">
        <v>719</v>
      </c>
      <c r="S1115" s="1" t="s">
        <v>12291</v>
      </c>
      <c r="T1115" t="s">
        <v>53</v>
      </c>
      <c r="U1115" t="s">
        <v>49</v>
      </c>
      <c r="V1115" t="s">
        <v>50</v>
      </c>
      <c r="W1115" t="s">
        <v>4757</v>
      </c>
      <c r="X1115" s="145">
        <v>24428</v>
      </c>
      <c r="Y1115" t="s">
        <v>4758</v>
      </c>
      <c r="Z1115"/>
      <c r="AA1115"/>
      <c r="AB1115" t="s">
        <v>39</v>
      </c>
      <c r="AC1115" t="s">
        <v>40</v>
      </c>
      <c r="AD1115" t="s">
        <v>41</v>
      </c>
      <c r="AE1115"/>
    </row>
    <row r="1116" spans="1:31" ht="15" x14ac:dyDescent="0.25">
      <c r="A1116" s="1" t="s">
        <v>4759</v>
      </c>
      <c r="B1116" t="s">
        <v>28</v>
      </c>
      <c r="C1116" t="s">
        <v>29</v>
      </c>
      <c r="D1116" t="s">
        <v>30</v>
      </c>
      <c r="E1116" t="s">
        <v>31</v>
      </c>
      <c r="F1116" t="s">
        <v>4656</v>
      </c>
      <c r="G1116" t="s">
        <v>4657</v>
      </c>
      <c r="H1116" t="s">
        <v>9756</v>
      </c>
      <c r="I1116" t="s">
        <v>4658</v>
      </c>
      <c r="J1116" t="s">
        <v>4759</v>
      </c>
      <c r="K1116" t="s">
        <v>32</v>
      </c>
      <c r="L1116" t="s">
        <v>32</v>
      </c>
      <c r="M1116" t="s">
        <v>43</v>
      </c>
      <c r="N1116" t="s">
        <v>63</v>
      </c>
      <c r="O1116" t="s">
        <v>10152</v>
      </c>
      <c r="P1116" t="s">
        <v>853</v>
      </c>
      <c r="Q1116" t="s">
        <v>326</v>
      </c>
      <c r="R1116" t="s">
        <v>1717</v>
      </c>
      <c r="S1116" s="1" t="s">
        <v>11326</v>
      </c>
      <c r="T1116" t="s">
        <v>66</v>
      </c>
      <c r="U1116" t="s">
        <v>811</v>
      </c>
      <c r="V1116" t="s">
        <v>50</v>
      </c>
      <c r="W1116" t="s">
        <v>1718</v>
      </c>
      <c r="X1116" s="145">
        <v>22779</v>
      </c>
      <c r="Y1116" t="s">
        <v>1719</v>
      </c>
      <c r="Z1116" s="145">
        <v>43160</v>
      </c>
      <c r="AA1116" s="145">
        <v>43465</v>
      </c>
      <c r="AB1116" t="s">
        <v>310</v>
      </c>
      <c r="AC1116" t="s">
        <v>68</v>
      </c>
      <c r="AD1116" t="s">
        <v>41</v>
      </c>
      <c r="AE1116"/>
    </row>
    <row r="1117" spans="1:31" ht="15" x14ac:dyDescent="0.25">
      <c r="A1117" s="1" t="s">
        <v>4759</v>
      </c>
      <c r="B1117" t="s">
        <v>28</v>
      </c>
      <c r="C1117" t="s">
        <v>29</v>
      </c>
      <c r="D1117" t="s">
        <v>30</v>
      </c>
      <c r="E1117" t="s">
        <v>31</v>
      </c>
      <c r="F1117" t="s">
        <v>4656</v>
      </c>
      <c r="G1117" t="s">
        <v>4657</v>
      </c>
      <c r="H1117" t="s">
        <v>9756</v>
      </c>
      <c r="I1117" t="s">
        <v>4658</v>
      </c>
      <c r="J1117" t="s">
        <v>4759</v>
      </c>
      <c r="K1117" t="s">
        <v>32</v>
      </c>
      <c r="L1117" t="s">
        <v>32</v>
      </c>
      <c r="M1117" t="s">
        <v>3394</v>
      </c>
      <c r="N1117" t="s">
        <v>44</v>
      </c>
      <c r="O1117" t="s">
        <v>54</v>
      </c>
      <c r="P1117" t="s">
        <v>788</v>
      </c>
      <c r="Q1117" t="s">
        <v>136</v>
      </c>
      <c r="R1117" t="s">
        <v>4760</v>
      </c>
      <c r="S1117" s="1" t="s">
        <v>12292</v>
      </c>
      <c r="T1117" t="s">
        <v>48</v>
      </c>
      <c r="U1117" t="s">
        <v>49</v>
      </c>
      <c r="V1117" t="s">
        <v>3395</v>
      </c>
      <c r="W1117" t="s">
        <v>4761</v>
      </c>
      <c r="X1117" s="145">
        <v>22171</v>
      </c>
      <c r="Y1117" t="s">
        <v>4762</v>
      </c>
      <c r="Z1117" s="145">
        <v>43160</v>
      </c>
      <c r="AA1117" s="145">
        <v>43465</v>
      </c>
      <c r="AB1117" t="s">
        <v>39</v>
      </c>
      <c r="AC1117" t="s">
        <v>40</v>
      </c>
      <c r="AD1117" t="s">
        <v>41</v>
      </c>
      <c r="AE1117"/>
    </row>
    <row r="1118" spans="1:31" ht="15" x14ac:dyDescent="0.25">
      <c r="A1118" s="1" t="s">
        <v>4763</v>
      </c>
      <c r="B1118" t="s">
        <v>28</v>
      </c>
      <c r="C1118" t="s">
        <v>29</v>
      </c>
      <c r="D1118" t="s">
        <v>30</v>
      </c>
      <c r="E1118" t="s">
        <v>31</v>
      </c>
      <c r="F1118" t="s">
        <v>4656</v>
      </c>
      <c r="G1118" t="s">
        <v>4657</v>
      </c>
      <c r="H1118" t="s">
        <v>9756</v>
      </c>
      <c r="I1118" t="s">
        <v>4658</v>
      </c>
      <c r="J1118" t="s">
        <v>4763</v>
      </c>
      <c r="K1118" t="s">
        <v>32</v>
      </c>
      <c r="L1118" t="s">
        <v>32</v>
      </c>
      <c r="M1118" t="s">
        <v>43</v>
      </c>
      <c r="N1118" t="s">
        <v>44</v>
      </c>
      <c r="O1118" t="s">
        <v>4764</v>
      </c>
      <c r="P1118" t="s">
        <v>77</v>
      </c>
      <c r="Q1118" t="s">
        <v>78</v>
      </c>
      <c r="R1118" t="s">
        <v>4765</v>
      </c>
      <c r="S1118" s="1" t="s">
        <v>12293</v>
      </c>
      <c r="T1118" t="s">
        <v>53</v>
      </c>
      <c r="U1118" t="s">
        <v>49</v>
      </c>
      <c r="V1118" t="s">
        <v>50</v>
      </c>
      <c r="W1118" t="s">
        <v>4766</v>
      </c>
      <c r="X1118" s="145">
        <v>27024</v>
      </c>
      <c r="Y1118" t="s">
        <v>4767</v>
      </c>
      <c r="Z1118"/>
      <c r="AA1118"/>
      <c r="AB1118" t="s">
        <v>39</v>
      </c>
      <c r="AC1118" t="s">
        <v>40</v>
      </c>
      <c r="AD1118" t="s">
        <v>41</v>
      </c>
      <c r="AE1118"/>
    </row>
    <row r="1119" spans="1:31" ht="15" x14ac:dyDescent="0.25">
      <c r="A1119" s="1" t="s">
        <v>4768</v>
      </c>
      <c r="B1119" t="s">
        <v>28</v>
      </c>
      <c r="C1119" t="s">
        <v>29</v>
      </c>
      <c r="D1119" t="s">
        <v>30</v>
      </c>
      <c r="E1119" t="s">
        <v>31</v>
      </c>
      <c r="F1119" t="s">
        <v>4656</v>
      </c>
      <c r="G1119" t="s">
        <v>4657</v>
      </c>
      <c r="H1119" t="s">
        <v>9756</v>
      </c>
      <c r="I1119" t="s">
        <v>4658</v>
      </c>
      <c r="J1119" t="s">
        <v>4768</v>
      </c>
      <c r="K1119" t="s">
        <v>32</v>
      </c>
      <c r="L1119" t="s">
        <v>32</v>
      </c>
      <c r="M1119" t="s">
        <v>43</v>
      </c>
      <c r="N1119" t="s">
        <v>44</v>
      </c>
      <c r="O1119" t="s">
        <v>54</v>
      </c>
      <c r="P1119" t="s">
        <v>1030</v>
      </c>
      <c r="Q1119" t="s">
        <v>1031</v>
      </c>
      <c r="R1119" t="s">
        <v>529</v>
      </c>
      <c r="S1119" s="1" t="s">
        <v>12294</v>
      </c>
      <c r="T1119" t="s">
        <v>61</v>
      </c>
      <c r="U1119" t="s">
        <v>49</v>
      </c>
      <c r="V1119" t="s">
        <v>50</v>
      </c>
      <c r="W1119" t="s">
        <v>4769</v>
      </c>
      <c r="X1119" s="145">
        <v>26371</v>
      </c>
      <c r="Y1119" t="s">
        <v>4770</v>
      </c>
      <c r="Z1119" s="145">
        <v>42887</v>
      </c>
      <c r="AA1119" s="145">
        <v>43008</v>
      </c>
      <c r="AB1119" t="s">
        <v>39</v>
      </c>
      <c r="AC1119" t="s">
        <v>40</v>
      </c>
      <c r="AD1119" t="s">
        <v>41</v>
      </c>
      <c r="AE1119"/>
    </row>
    <row r="1120" spans="1:31" ht="15" x14ac:dyDescent="0.25">
      <c r="A1120" s="1" t="s">
        <v>4771</v>
      </c>
      <c r="B1120" t="s">
        <v>28</v>
      </c>
      <c r="C1120" t="s">
        <v>29</v>
      </c>
      <c r="D1120" t="s">
        <v>30</v>
      </c>
      <c r="E1120" t="s">
        <v>31</v>
      </c>
      <c r="F1120" t="s">
        <v>4656</v>
      </c>
      <c r="G1120" t="s">
        <v>4657</v>
      </c>
      <c r="H1120" t="s">
        <v>9756</v>
      </c>
      <c r="I1120" t="s">
        <v>4658</v>
      </c>
      <c r="J1120" t="s">
        <v>4771</v>
      </c>
      <c r="K1120" t="s">
        <v>32</v>
      </c>
      <c r="L1120" t="s">
        <v>32</v>
      </c>
      <c r="M1120" t="s">
        <v>43</v>
      </c>
      <c r="N1120" t="s">
        <v>63</v>
      </c>
      <c r="O1120" t="s">
        <v>4772</v>
      </c>
      <c r="P1120" t="s">
        <v>106</v>
      </c>
      <c r="Q1120" t="s">
        <v>137</v>
      </c>
      <c r="R1120" t="s">
        <v>4773</v>
      </c>
      <c r="S1120" s="1" t="s">
        <v>12295</v>
      </c>
      <c r="T1120" t="s">
        <v>66</v>
      </c>
      <c r="U1120" t="s">
        <v>49</v>
      </c>
      <c r="V1120" t="s">
        <v>50</v>
      </c>
      <c r="W1120" t="s">
        <v>4774</v>
      </c>
      <c r="X1120" s="145">
        <v>29089</v>
      </c>
      <c r="Y1120" t="s">
        <v>4775</v>
      </c>
      <c r="Z1120" s="145">
        <v>43160</v>
      </c>
      <c r="AA1120" s="145">
        <v>43465</v>
      </c>
      <c r="AB1120" t="s">
        <v>310</v>
      </c>
      <c r="AC1120" t="s">
        <v>68</v>
      </c>
      <c r="AD1120" t="s">
        <v>41</v>
      </c>
      <c r="AE1120"/>
    </row>
    <row r="1121" spans="1:31" ht="15" x14ac:dyDescent="0.25">
      <c r="A1121" s="1" t="s">
        <v>4771</v>
      </c>
      <c r="B1121" t="s">
        <v>28</v>
      </c>
      <c r="C1121" t="s">
        <v>29</v>
      </c>
      <c r="D1121" t="s">
        <v>30</v>
      </c>
      <c r="E1121" t="s">
        <v>31</v>
      </c>
      <c r="F1121" t="s">
        <v>4656</v>
      </c>
      <c r="G1121" t="s">
        <v>4657</v>
      </c>
      <c r="H1121" t="s">
        <v>9756</v>
      </c>
      <c r="I1121" t="s">
        <v>4658</v>
      </c>
      <c r="J1121" t="s">
        <v>4771</v>
      </c>
      <c r="K1121" t="s">
        <v>32</v>
      </c>
      <c r="L1121" t="s">
        <v>32</v>
      </c>
      <c r="M1121" t="s">
        <v>43</v>
      </c>
      <c r="N1121" t="s">
        <v>44</v>
      </c>
      <c r="O1121" t="s">
        <v>54</v>
      </c>
      <c r="P1121" t="s">
        <v>448</v>
      </c>
      <c r="Q1121" t="s">
        <v>995</v>
      </c>
      <c r="R1121" t="s">
        <v>1002</v>
      </c>
      <c r="S1121" s="1" t="s">
        <v>12267</v>
      </c>
      <c r="T1121" t="s">
        <v>53</v>
      </c>
      <c r="U1121" t="s">
        <v>49</v>
      </c>
      <c r="V1121" t="s">
        <v>840</v>
      </c>
      <c r="W1121" t="s">
        <v>4679</v>
      </c>
      <c r="X1121" s="145">
        <v>23376</v>
      </c>
      <c r="Y1121" t="s">
        <v>4680</v>
      </c>
      <c r="Z1121" s="145">
        <v>43160</v>
      </c>
      <c r="AA1121" s="145">
        <v>43465</v>
      </c>
      <c r="AB1121" t="s">
        <v>39</v>
      </c>
      <c r="AC1121" t="s">
        <v>40</v>
      </c>
      <c r="AD1121" t="s">
        <v>41</v>
      </c>
      <c r="AE1121"/>
    </row>
    <row r="1122" spans="1:31" ht="15" x14ac:dyDescent="0.25">
      <c r="A1122" s="1" t="s">
        <v>4776</v>
      </c>
      <c r="B1122" t="s">
        <v>28</v>
      </c>
      <c r="C1122" t="s">
        <v>29</v>
      </c>
      <c r="D1122" t="s">
        <v>30</v>
      </c>
      <c r="E1122" t="s">
        <v>31</v>
      </c>
      <c r="F1122" t="s">
        <v>4656</v>
      </c>
      <c r="G1122" t="s">
        <v>4657</v>
      </c>
      <c r="H1122" t="s">
        <v>9756</v>
      </c>
      <c r="I1122" t="s">
        <v>4658</v>
      </c>
      <c r="J1122" t="s">
        <v>4776</v>
      </c>
      <c r="K1122" t="s">
        <v>32</v>
      </c>
      <c r="L1122" t="s">
        <v>32</v>
      </c>
      <c r="M1122" t="s">
        <v>43</v>
      </c>
      <c r="N1122" t="s">
        <v>63</v>
      </c>
      <c r="O1122" t="s">
        <v>10153</v>
      </c>
      <c r="P1122" t="s">
        <v>10154</v>
      </c>
      <c r="Q1122" t="s">
        <v>10155</v>
      </c>
      <c r="R1122" t="s">
        <v>10156</v>
      </c>
      <c r="S1122" s="1" t="s">
        <v>12296</v>
      </c>
      <c r="T1122" t="s">
        <v>66</v>
      </c>
      <c r="U1122" t="s">
        <v>811</v>
      </c>
      <c r="V1122" t="s">
        <v>50</v>
      </c>
      <c r="W1122" t="s">
        <v>10157</v>
      </c>
      <c r="X1122" s="145">
        <v>31896</v>
      </c>
      <c r="Y1122" t="s">
        <v>10158</v>
      </c>
      <c r="Z1122" s="145">
        <v>43160</v>
      </c>
      <c r="AA1122" s="145">
        <v>43465</v>
      </c>
      <c r="AB1122" t="s">
        <v>310</v>
      </c>
      <c r="AC1122" t="s">
        <v>68</v>
      </c>
      <c r="AD1122" t="s">
        <v>41</v>
      </c>
      <c r="AE1122"/>
    </row>
    <row r="1123" spans="1:31" ht="15" x14ac:dyDescent="0.25">
      <c r="A1123" s="1" t="s">
        <v>4776</v>
      </c>
      <c r="B1123" t="s">
        <v>28</v>
      </c>
      <c r="C1123" t="s">
        <v>29</v>
      </c>
      <c r="D1123" t="s">
        <v>30</v>
      </c>
      <c r="E1123" t="s">
        <v>31</v>
      </c>
      <c r="F1123" t="s">
        <v>4656</v>
      </c>
      <c r="G1123" t="s">
        <v>4657</v>
      </c>
      <c r="H1123" t="s">
        <v>9756</v>
      </c>
      <c r="I1123" t="s">
        <v>4658</v>
      </c>
      <c r="J1123" t="s">
        <v>4776</v>
      </c>
      <c r="K1123" t="s">
        <v>32</v>
      </c>
      <c r="L1123" t="s">
        <v>32</v>
      </c>
      <c r="M1123" t="s">
        <v>3394</v>
      </c>
      <c r="N1123" t="s">
        <v>44</v>
      </c>
      <c r="O1123" t="s">
        <v>4777</v>
      </c>
      <c r="P1123" t="s">
        <v>244</v>
      </c>
      <c r="Q1123" t="s">
        <v>110</v>
      </c>
      <c r="R1123" t="s">
        <v>4778</v>
      </c>
      <c r="S1123" s="1" t="s">
        <v>12297</v>
      </c>
      <c r="T1123" t="s">
        <v>48</v>
      </c>
      <c r="U1123" t="s">
        <v>49</v>
      </c>
      <c r="V1123" t="s">
        <v>3395</v>
      </c>
      <c r="W1123" t="s">
        <v>4779</v>
      </c>
      <c r="X1123" s="145">
        <v>21624</v>
      </c>
      <c r="Y1123" t="s">
        <v>4780</v>
      </c>
      <c r="Z1123" s="145">
        <v>43160</v>
      </c>
      <c r="AA1123" s="145">
        <v>43465</v>
      </c>
      <c r="AB1123" t="s">
        <v>39</v>
      </c>
      <c r="AC1123" t="s">
        <v>40</v>
      </c>
      <c r="AD1123" t="s">
        <v>41</v>
      </c>
      <c r="AE1123"/>
    </row>
    <row r="1124" spans="1:31" ht="15" x14ac:dyDescent="0.25">
      <c r="A1124" s="1" t="s">
        <v>4781</v>
      </c>
      <c r="B1124" t="s">
        <v>28</v>
      </c>
      <c r="C1124" t="s">
        <v>29</v>
      </c>
      <c r="D1124" t="s">
        <v>30</v>
      </c>
      <c r="E1124" t="s">
        <v>31</v>
      </c>
      <c r="F1124" t="s">
        <v>4656</v>
      </c>
      <c r="G1124" t="s">
        <v>4657</v>
      </c>
      <c r="H1124" t="s">
        <v>9756</v>
      </c>
      <c r="I1124" t="s">
        <v>4658</v>
      </c>
      <c r="J1124" t="s">
        <v>4781</v>
      </c>
      <c r="K1124" t="s">
        <v>32</v>
      </c>
      <c r="L1124" t="s">
        <v>32</v>
      </c>
      <c r="M1124" t="s">
        <v>43</v>
      </c>
      <c r="N1124" t="s">
        <v>44</v>
      </c>
      <c r="O1124" t="s">
        <v>4783</v>
      </c>
      <c r="P1124" t="s">
        <v>294</v>
      </c>
      <c r="Q1124" t="s">
        <v>70</v>
      </c>
      <c r="R1124" t="s">
        <v>4784</v>
      </c>
      <c r="S1124" s="1" t="s">
        <v>12298</v>
      </c>
      <c r="T1124" t="s">
        <v>37</v>
      </c>
      <c r="U1124" t="s">
        <v>49</v>
      </c>
      <c r="V1124" t="s">
        <v>840</v>
      </c>
      <c r="W1124" t="s">
        <v>4785</v>
      </c>
      <c r="X1124" s="145">
        <v>24680</v>
      </c>
      <c r="Y1124" t="s">
        <v>4786</v>
      </c>
      <c r="Z1124" s="145">
        <v>43101</v>
      </c>
      <c r="AA1124" s="145">
        <v>43465</v>
      </c>
      <c r="AB1124" t="s">
        <v>39</v>
      </c>
      <c r="AC1124" t="s">
        <v>40</v>
      </c>
      <c r="AD1124" t="s">
        <v>41</v>
      </c>
      <c r="AE1124"/>
    </row>
    <row r="1125" spans="1:31" ht="15" x14ac:dyDescent="0.25">
      <c r="A1125" s="1" t="s">
        <v>4781</v>
      </c>
      <c r="B1125" t="s">
        <v>28</v>
      </c>
      <c r="C1125" t="s">
        <v>29</v>
      </c>
      <c r="D1125" t="s">
        <v>30</v>
      </c>
      <c r="E1125" t="s">
        <v>31</v>
      </c>
      <c r="F1125" t="s">
        <v>4656</v>
      </c>
      <c r="G1125" t="s">
        <v>4657</v>
      </c>
      <c r="H1125" t="s">
        <v>9756</v>
      </c>
      <c r="I1125" t="s">
        <v>4658</v>
      </c>
      <c r="J1125" t="s">
        <v>4781</v>
      </c>
      <c r="K1125" t="s">
        <v>32</v>
      </c>
      <c r="L1125" t="s">
        <v>32</v>
      </c>
      <c r="M1125" t="s">
        <v>43</v>
      </c>
      <c r="N1125" t="s">
        <v>63</v>
      </c>
      <c r="O1125" t="s">
        <v>4782</v>
      </c>
      <c r="P1125" t="s">
        <v>59</v>
      </c>
      <c r="Q1125" t="s">
        <v>888</v>
      </c>
      <c r="R1125" t="s">
        <v>10159</v>
      </c>
      <c r="S1125" s="1" t="s">
        <v>12299</v>
      </c>
      <c r="T1125" t="s">
        <v>66</v>
      </c>
      <c r="U1125" t="s">
        <v>49</v>
      </c>
      <c r="V1125" t="s">
        <v>50</v>
      </c>
      <c r="W1125" t="s">
        <v>10160</v>
      </c>
      <c r="X1125" s="145">
        <v>27388</v>
      </c>
      <c r="Y1125" t="s">
        <v>10161</v>
      </c>
      <c r="Z1125" s="145">
        <v>43160</v>
      </c>
      <c r="AA1125" s="145">
        <v>43465</v>
      </c>
      <c r="AB1125" t="s">
        <v>310</v>
      </c>
      <c r="AC1125" t="s">
        <v>68</v>
      </c>
      <c r="AD1125" t="s">
        <v>41</v>
      </c>
      <c r="AE1125"/>
    </row>
    <row r="1126" spans="1:31" ht="15" x14ac:dyDescent="0.25">
      <c r="A1126" s="1" t="s">
        <v>4787</v>
      </c>
      <c r="B1126" t="s">
        <v>28</v>
      </c>
      <c r="C1126" t="s">
        <v>29</v>
      </c>
      <c r="D1126" t="s">
        <v>30</v>
      </c>
      <c r="E1126" t="s">
        <v>31</v>
      </c>
      <c r="F1126" t="s">
        <v>4656</v>
      </c>
      <c r="G1126" t="s">
        <v>4657</v>
      </c>
      <c r="H1126" t="s">
        <v>9756</v>
      </c>
      <c r="I1126" t="s">
        <v>4658</v>
      </c>
      <c r="J1126" t="s">
        <v>4787</v>
      </c>
      <c r="K1126" t="s">
        <v>32</v>
      </c>
      <c r="L1126" t="s">
        <v>32</v>
      </c>
      <c r="M1126" t="s">
        <v>43</v>
      </c>
      <c r="N1126" t="s">
        <v>44</v>
      </c>
      <c r="O1126" t="s">
        <v>4788</v>
      </c>
      <c r="P1126" t="s">
        <v>160</v>
      </c>
      <c r="Q1126" t="s">
        <v>237</v>
      </c>
      <c r="R1126" t="s">
        <v>678</v>
      </c>
      <c r="S1126" s="1" t="s">
        <v>12300</v>
      </c>
      <c r="T1126" t="s">
        <v>66</v>
      </c>
      <c r="U1126" t="s">
        <v>49</v>
      </c>
      <c r="V1126" t="s">
        <v>50</v>
      </c>
      <c r="W1126" t="s">
        <v>4789</v>
      </c>
      <c r="X1126" s="145">
        <v>26177</v>
      </c>
      <c r="Y1126" t="s">
        <v>4790</v>
      </c>
      <c r="Z1126"/>
      <c r="AA1126"/>
      <c r="AB1126" t="s">
        <v>39</v>
      </c>
      <c r="AC1126" t="s">
        <v>40</v>
      </c>
      <c r="AD1126" t="s">
        <v>41</v>
      </c>
      <c r="AE1126"/>
    </row>
    <row r="1127" spans="1:31" ht="15" x14ac:dyDescent="0.25">
      <c r="A1127" s="1" t="s">
        <v>4791</v>
      </c>
      <c r="B1127" t="s">
        <v>28</v>
      </c>
      <c r="C1127" t="s">
        <v>29</v>
      </c>
      <c r="D1127" t="s">
        <v>30</v>
      </c>
      <c r="E1127" t="s">
        <v>31</v>
      </c>
      <c r="F1127" t="s">
        <v>4656</v>
      </c>
      <c r="G1127" t="s">
        <v>4657</v>
      </c>
      <c r="H1127" t="s">
        <v>9756</v>
      </c>
      <c r="I1127" t="s">
        <v>4658</v>
      </c>
      <c r="J1127" t="s">
        <v>4791</v>
      </c>
      <c r="K1127" t="s">
        <v>32</v>
      </c>
      <c r="L1127" t="s">
        <v>32</v>
      </c>
      <c r="M1127" t="s">
        <v>43</v>
      </c>
      <c r="N1127" t="s">
        <v>44</v>
      </c>
      <c r="O1127" t="s">
        <v>54</v>
      </c>
      <c r="P1127" t="s">
        <v>199</v>
      </c>
      <c r="Q1127" t="s">
        <v>135</v>
      </c>
      <c r="R1127" t="s">
        <v>429</v>
      </c>
      <c r="S1127" s="1" t="s">
        <v>12301</v>
      </c>
      <c r="T1127" t="s">
        <v>66</v>
      </c>
      <c r="U1127" t="s">
        <v>49</v>
      </c>
      <c r="V1127" t="s">
        <v>50</v>
      </c>
      <c r="W1127" t="s">
        <v>4792</v>
      </c>
      <c r="X1127" s="145">
        <v>23660</v>
      </c>
      <c r="Y1127" t="s">
        <v>4793</v>
      </c>
      <c r="Z1127"/>
      <c r="AA1127"/>
      <c r="AB1127" t="s">
        <v>39</v>
      </c>
      <c r="AC1127" t="s">
        <v>40</v>
      </c>
      <c r="AD1127" t="s">
        <v>41</v>
      </c>
      <c r="AE1127"/>
    </row>
    <row r="1128" spans="1:31" ht="15" x14ac:dyDescent="0.25">
      <c r="A1128" s="1" t="s">
        <v>4794</v>
      </c>
      <c r="B1128" t="s">
        <v>28</v>
      </c>
      <c r="C1128" t="s">
        <v>29</v>
      </c>
      <c r="D1128" t="s">
        <v>30</v>
      </c>
      <c r="E1128" t="s">
        <v>31</v>
      </c>
      <c r="F1128" t="s">
        <v>4656</v>
      </c>
      <c r="G1128" t="s">
        <v>4657</v>
      </c>
      <c r="H1128" t="s">
        <v>9756</v>
      </c>
      <c r="I1128" t="s">
        <v>4658</v>
      </c>
      <c r="J1128" t="s">
        <v>4794</v>
      </c>
      <c r="K1128" t="s">
        <v>32</v>
      </c>
      <c r="L1128" t="s">
        <v>32</v>
      </c>
      <c r="M1128" t="s">
        <v>43</v>
      </c>
      <c r="N1128" t="s">
        <v>63</v>
      </c>
      <c r="O1128" t="s">
        <v>4795</v>
      </c>
      <c r="P1128" t="s">
        <v>163</v>
      </c>
      <c r="Q1128" t="s">
        <v>237</v>
      </c>
      <c r="R1128" t="s">
        <v>3600</v>
      </c>
      <c r="S1128" s="1" t="s">
        <v>12302</v>
      </c>
      <c r="T1128" t="s">
        <v>66</v>
      </c>
      <c r="U1128" t="s">
        <v>49</v>
      </c>
      <c r="V1128" t="s">
        <v>50</v>
      </c>
      <c r="W1128" t="s">
        <v>3601</v>
      </c>
      <c r="X1128" s="145">
        <v>27839</v>
      </c>
      <c r="Y1128" t="s">
        <v>3602</v>
      </c>
      <c r="Z1128" s="145">
        <v>43160</v>
      </c>
      <c r="AA1128" s="145">
        <v>43465</v>
      </c>
      <c r="AB1128" t="s">
        <v>310</v>
      </c>
      <c r="AC1128" t="s">
        <v>68</v>
      </c>
      <c r="AD1128" t="s">
        <v>41</v>
      </c>
      <c r="AE1128"/>
    </row>
    <row r="1129" spans="1:31" ht="15" x14ac:dyDescent="0.25">
      <c r="A1129" s="1" t="s">
        <v>4794</v>
      </c>
      <c r="B1129" t="s">
        <v>28</v>
      </c>
      <c r="C1129" t="s">
        <v>29</v>
      </c>
      <c r="D1129" t="s">
        <v>30</v>
      </c>
      <c r="E1129" t="s">
        <v>31</v>
      </c>
      <c r="F1129" t="s">
        <v>4656</v>
      </c>
      <c r="G1129" t="s">
        <v>4657</v>
      </c>
      <c r="H1129" t="s">
        <v>9756</v>
      </c>
      <c r="I1129" t="s">
        <v>4658</v>
      </c>
      <c r="J1129" t="s">
        <v>4794</v>
      </c>
      <c r="K1129" t="s">
        <v>32</v>
      </c>
      <c r="L1129" t="s">
        <v>32</v>
      </c>
      <c r="M1129" t="s">
        <v>43</v>
      </c>
      <c r="N1129" t="s">
        <v>44</v>
      </c>
      <c r="O1129" t="s">
        <v>54</v>
      </c>
      <c r="P1129" t="s">
        <v>136</v>
      </c>
      <c r="Q1129" t="s">
        <v>551</v>
      </c>
      <c r="R1129" t="s">
        <v>1029</v>
      </c>
      <c r="S1129" s="1" t="s">
        <v>12268</v>
      </c>
      <c r="T1129" t="s">
        <v>48</v>
      </c>
      <c r="U1129" t="s">
        <v>49</v>
      </c>
      <c r="V1129" t="s">
        <v>840</v>
      </c>
      <c r="W1129" t="s">
        <v>4684</v>
      </c>
      <c r="X1129" s="145">
        <v>21520</v>
      </c>
      <c r="Y1129" t="s">
        <v>4685</v>
      </c>
      <c r="Z1129" s="145">
        <v>43160</v>
      </c>
      <c r="AA1129" s="145">
        <v>43465</v>
      </c>
      <c r="AB1129" t="s">
        <v>39</v>
      </c>
      <c r="AC1129" t="s">
        <v>40</v>
      </c>
      <c r="AD1129" t="s">
        <v>41</v>
      </c>
      <c r="AE1129"/>
    </row>
    <row r="1130" spans="1:31" ht="15" x14ac:dyDescent="0.25">
      <c r="A1130" s="1" t="s">
        <v>4798</v>
      </c>
      <c r="B1130" t="s">
        <v>28</v>
      </c>
      <c r="C1130" t="s">
        <v>29</v>
      </c>
      <c r="D1130" t="s">
        <v>30</v>
      </c>
      <c r="E1130" t="s">
        <v>31</v>
      </c>
      <c r="F1130" t="s">
        <v>4656</v>
      </c>
      <c r="G1130" t="s">
        <v>4657</v>
      </c>
      <c r="H1130" t="s">
        <v>9756</v>
      </c>
      <c r="I1130" t="s">
        <v>4658</v>
      </c>
      <c r="J1130" t="s">
        <v>4798</v>
      </c>
      <c r="K1130" t="s">
        <v>32</v>
      </c>
      <c r="L1130" t="s">
        <v>32</v>
      </c>
      <c r="M1130" t="s">
        <v>43</v>
      </c>
      <c r="N1130" t="s">
        <v>44</v>
      </c>
      <c r="O1130" t="s">
        <v>4799</v>
      </c>
      <c r="P1130" t="s">
        <v>197</v>
      </c>
      <c r="Q1130" t="s">
        <v>78</v>
      </c>
      <c r="R1130" t="s">
        <v>4800</v>
      </c>
      <c r="S1130" s="1" t="s">
        <v>12303</v>
      </c>
      <c r="T1130" t="s">
        <v>66</v>
      </c>
      <c r="U1130" t="s">
        <v>49</v>
      </c>
      <c r="V1130" t="s">
        <v>50</v>
      </c>
      <c r="W1130" t="s">
        <v>4801</v>
      </c>
      <c r="X1130" s="145">
        <v>24325</v>
      </c>
      <c r="Y1130" t="s">
        <v>4802</v>
      </c>
      <c r="Z1130"/>
      <c r="AA1130"/>
      <c r="AB1130" t="s">
        <v>39</v>
      </c>
      <c r="AC1130" t="s">
        <v>40</v>
      </c>
      <c r="AD1130" t="s">
        <v>41</v>
      </c>
      <c r="AE1130"/>
    </row>
    <row r="1131" spans="1:31" ht="15" x14ac:dyDescent="0.25">
      <c r="A1131" s="1" t="s">
        <v>4803</v>
      </c>
      <c r="B1131" t="s">
        <v>28</v>
      </c>
      <c r="C1131" t="s">
        <v>29</v>
      </c>
      <c r="D1131" t="s">
        <v>30</v>
      </c>
      <c r="E1131" t="s">
        <v>31</v>
      </c>
      <c r="F1131" t="s">
        <v>4656</v>
      </c>
      <c r="G1131" t="s">
        <v>4657</v>
      </c>
      <c r="H1131" t="s">
        <v>9756</v>
      </c>
      <c r="I1131" t="s">
        <v>4658</v>
      </c>
      <c r="J1131" t="s">
        <v>4803</v>
      </c>
      <c r="K1131" t="s">
        <v>32</v>
      </c>
      <c r="L1131" t="s">
        <v>32</v>
      </c>
      <c r="M1131" t="s">
        <v>43</v>
      </c>
      <c r="N1131" t="s">
        <v>63</v>
      </c>
      <c r="O1131" t="s">
        <v>4804</v>
      </c>
      <c r="P1131" t="s">
        <v>3000</v>
      </c>
      <c r="Q1131" t="s">
        <v>4805</v>
      </c>
      <c r="R1131" t="s">
        <v>4806</v>
      </c>
      <c r="S1131" s="1" t="s">
        <v>12304</v>
      </c>
      <c r="T1131" t="s">
        <v>66</v>
      </c>
      <c r="U1131" t="s">
        <v>49</v>
      </c>
      <c r="V1131" t="s">
        <v>50</v>
      </c>
      <c r="W1131" t="s">
        <v>4807</v>
      </c>
      <c r="X1131" s="145">
        <v>30521</v>
      </c>
      <c r="Y1131" t="s">
        <v>4808</v>
      </c>
      <c r="Z1131" s="145">
        <v>43160</v>
      </c>
      <c r="AA1131" s="145">
        <v>43465</v>
      </c>
      <c r="AB1131" t="s">
        <v>310</v>
      </c>
      <c r="AC1131" t="s">
        <v>68</v>
      </c>
      <c r="AD1131" t="s">
        <v>41</v>
      </c>
      <c r="AE1131"/>
    </row>
    <row r="1132" spans="1:31" ht="15" x14ac:dyDescent="0.25">
      <c r="A1132" s="1" t="s">
        <v>4803</v>
      </c>
      <c r="B1132" t="s">
        <v>28</v>
      </c>
      <c r="C1132" t="s">
        <v>29</v>
      </c>
      <c r="D1132" t="s">
        <v>30</v>
      </c>
      <c r="E1132" t="s">
        <v>31</v>
      </c>
      <c r="F1132" t="s">
        <v>4656</v>
      </c>
      <c r="G1132" t="s">
        <v>4657</v>
      </c>
      <c r="H1132" t="s">
        <v>9756</v>
      </c>
      <c r="I1132" t="s">
        <v>4658</v>
      </c>
      <c r="J1132" t="s">
        <v>4803</v>
      </c>
      <c r="K1132" t="s">
        <v>32</v>
      </c>
      <c r="L1132" t="s">
        <v>32</v>
      </c>
      <c r="M1132" t="s">
        <v>43</v>
      </c>
      <c r="N1132" t="s">
        <v>44</v>
      </c>
      <c r="O1132" t="s">
        <v>54</v>
      </c>
      <c r="P1132" t="s">
        <v>471</v>
      </c>
      <c r="Q1132" t="s">
        <v>110</v>
      </c>
      <c r="R1132" t="s">
        <v>4688</v>
      </c>
      <c r="S1132" s="1" t="s">
        <v>12269</v>
      </c>
      <c r="T1132" t="s">
        <v>48</v>
      </c>
      <c r="U1132" t="s">
        <v>49</v>
      </c>
      <c r="V1132" t="s">
        <v>840</v>
      </c>
      <c r="W1132" t="s">
        <v>4689</v>
      </c>
      <c r="X1132" s="145">
        <v>23315</v>
      </c>
      <c r="Y1132" t="s">
        <v>4690</v>
      </c>
      <c r="Z1132" s="145">
        <v>43160</v>
      </c>
      <c r="AA1132" s="145">
        <v>43465</v>
      </c>
      <c r="AB1132" t="s">
        <v>39</v>
      </c>
      <c r="AC1132" t="s">
        <v>40</v>
      </c>
      <c r="AD1132" t="s">
        <v>41</v>
      </c>
      <c r="AE1132"/>
    </row>
    <row r="1133" spans="1:31" ht="15" x14ac:dyDescent="0.25">
      <c r="A1133" s="1" t="s">
        <v>4809</v>
      </c>
      <c r="B1133" t="s">
        <v>28</v>
      </c>
      <c r="C1133" t="s">
        <v>29</v>
      </c>
      <c r="D1133" t="s">
        <v>30</v>
      </c>
      <c r="E1133" t="s">
        <v>31</v>
      </c>
      <c r="F1133" t="s">
        <v>4656</v>
      </c>
      <c r="G1133" t="s">
        <v>4657</v>
      </c>
      <c r="H1133" t="s">
        <v>9756</v>
      </c>
      <c r="I1133" t="s">
        <v>4658</v>
      </c>
      <c r="J1133" t="s">
        <v>4809</v>
      </c>
      <c r="K1133" t="s">
        <v>32</v>
      </c>
      <c r="L1133" t="s">
        <v>32</v>
      </c>
      <c r="M1133" t="s">
        <v>43</v>
      </c>
      <c r="N1133" t="s">
        <v>44</v>
      </c>
      <c r="O1133" t="s">
        <v>54</v>
      </c>
      <c r="P1133" t="s">
        <v>812</v>
      </c>
      <c r="Q1133" t="s">
        <v>572</v>
      </c>
      <c r="R1133" t="s">
        <v>4810</v>
      </c>
      <c r="S1133" s="1" t="s">
        <v>12305</v>
      </c>
      <c r="T1133" t="s">
        <v>53</v>
      </c>
      <c r="U1133" t="s">
        <v>49</v>
      </c>
      <c r="V1133" t="s">
        <v>50</v>
      </c>
      <c r="W1133" t="s">
        <v>4811</v>
      </c>
      <c r="X1133" s="145">
        <v>23574</v>
      </c>
      <c r="Y1133" t="s">
        <v>4812</v>
      </c>
      <c r="Z1133"/>
      <c r="AA1133"/>
      <c r="AB1133" t="s">
        <v>39</v>
      </c>
      <c r="AC1133" t="s">
        <v>40</v>
      </c>
      <c r="AD1133" t="s">
        <v>41</v>
      </c>
      <c r="AE1133"/>
    </row>
    <row r="1134" spans="1:31" ht="15" x14ac:dyDescent="0.25">
      <c r="A1134" s="1" t="s">
        <v>4813</v>
      </c>
      <c r="B1134" t="s">
        <v>28</v>
      </c>
      <c r="C1134" t="s">
        <v>29</v>
      </c>
      <c r="D1134" t="s">
        <v>30</v>
      </c>
      <c r="E1134" t="s">
        <v>31</v>
      </c>
      <c r="F1134" t="s">
        <v>4656</v>
      </c>
      <c r="G1134" t="s">
        <v>4657</v>
      </c>
      <c r="H1134" t="s">
        <v>9756</v>
      </c>
      <c r="I1134" t="s">
        <v>4658</v>
      </c>
      <c r="J1134" t="s">
        <v>4813</v>
      </c>
      <c r="K1134" t="s">
        <v>32</v>
      </c>
      <c r="L1134" t="s">
        <v>32</v>
      </c>
      <c r="M1134" t="s">
        <v>43</v>
      </c>
      <c r="N1134" t="s">
        <v>44</v>
      </c>
      <c r="O1134" t="s">
        <v>54</v>
      </c>
      <c r="P1134" t="s">
        <v>4814</v>
      </c>
      <c r="Q1134" t="s">
        <v>352</v>
      </c>
      <c r="R1134" t="s">
        <v>4815</v>
      </c>
      <c r="S1134" s="1" t="s">
        <v>12306</v>
      </c>
      <c r="T1134" t="s">
        <v>48</v>
      </c>
      <c r="U1134" t="s">
        <v>49</v>
      </c>
      <c r="V1134" t="s">
        <v>50</v>
      </c>
      <c r="W1134" t="s">
        <v>4816</v>
      </c>
      <c r="X1134" s="145">
        <v>26227</v>
      </c>
      <c r="Y1134" t="s">
        <v>4817</v>
      </c>
      <c r="Z1134"/>
      <c r="AA1134"/>
      <c r="AB1134" t="s">
        <v>39</v>
      </c>
      <c r="AC1134" t="s">
        <v>40</v>
      </c>
      <c r="AD1134" t="s">
        <v>41</v>
      </c>
      <c r="AE1134"/>
    </row>
    <row r="1135" spans="1:31" ht="15" x14ac:dyDescent="0.25">
      <c r="A1135" s="1" t="s">
        <v>4818</v>
      </c>
      <c r="B1135" t="s">
        <v>28</v>
      </c>
      <c r="C1135" t="s">
        <v>29</v>
      </c>
      <c r="D1135" t="s">
        <v>30</v>
      </c>
      <c r="E1135" t="s">
        <v>31</v>
      </c>
      <c r="F1135" t="s">
        <v>4656</v>
      </c>
      <c r="G1135" t="s">
        <v>4657</v>
      </c>
      <c r="H1135" t="s">
        <v>9756</v>
      </c>
      <c r="I1135" t="s">
        <v>4658</v>
      </c>
      <c r="J1135" t="s">
        <v>4818</v>
      </c>
      <c r="K1135" t="s">
        <v>32</v>
      </c>
      <c r="L1135" t="s">
        <v>32</v>
      </c>
      <c r="M1135" t="s">
        <v>43</v>
      </c>
      <c r="N1135" t="s">
        <v>44</v>
      </c>
      <c r="O1135" t="s">
        <v>4819</v>
      </c>
      <c r="P1135" t="s">
        <v>59</v>
      </c>
      <c r="Q1135" t="s">
        <v>197</v>
      </c>
      <c r="R1135" t="s">
        <v>4820</v>
      </c>
      <c r="S1135" s="1" t="s">
        <v>12307</v>
      </c>
      <c r="T1135" t="s">
        <v>48</v>
      </c>
      <c r="U1135" t="s">
        <v>49</v>
      </c>
      <c r="V1135" t="s">
        <v>50</v>
      </c>
      <c r="W1135" t="s">
        <v>4821</v>
      </c>
      <c r="X1135" s="145">
        <v>21752</v>
      </c>
      <c r="Y1135" t="s">
        <v>4822</v>
      </c>
      <c r="Z1135"/>
      <c r="AA1135"/>
      <c r="AB1135" t="s">
        <v>39</v>
      </c>
      <c r="AC1135" t="s">
        <v>40</v>
      </c>
      <c r="AD1135" t="s">
        <v>41</v>
      </c>
      <c r="AE1135"/>
    </row>
    <row r="1136" spans="1:31" ht="15" x14ac:dyDescent="0.25">
      <c r="A1136" s="1" t="s">
        <v>4823</v>
      </c>
      <c r="B1136" t="s">
        <v>28</v>
      </c>
      <c r="C1136" t="s">
        <v>29</v>
      </c>
      <c r="D1136" t="s">
        <v>30</v>
      </c>
      <c r="E1136" t="s">
        <v>31</v>
      </c>
      <c r="F1136" t="s">
        <v>4656</v>
      </c>
      <c r="G1136" t="s">
        <v>4657</v>
      </c>
      <c r="H1136" t="s">
        <v>9756</v>
      </c>
      <c r="I1136" t="s">
        <v>4658</v>
      </c>
      <c r="J1136" t="s">
        <v>4823</v>
      </c>
      <c r="K1136" t="s">
        <v>32</v>
      </c>
      <c r="L1136" t="s">
        <v>32</v>
      </c>
      <c r="M1136" t="s">
        <v>43</v>
      </c>
      <c r="N1136" t="s">
        <v>44</v>
      </c>
      <c r="O1136" t="s">
        <v>4824</v>
      </c>
      <c r="P1136" t="s">
        <v>78</v>
      </c>
      <c r="Q1136" t="s">
        <v>778</v>
      </c>
      <c r="R1136" t="s">
        <v>642</v>
      </c>
      <c r="S1136" s="1" t="s">
        <v>12308</v>
      </c>
      <c r="T1136" t="s">
        <v>66</v>
      </c>
      <c r="U1136" t="s">
        <v>49</v>
      </c>
      <c r="V1136" t="s">
        <v>50</v>
      </c>
      <c r="W1136" t="s">
        <v>4825</v>
      </c>
      <c r="X1136" s="145">
        <v>22413</v>
      </c>
      <c r="Y1136" t="s">
        <v>4826</v>
      </c>
      <c r="Z1136" s="145">
        <v>42430</v>
      </c>
      <c r="AA1136"/>
      <c r="AB1136" t="s">
        <v>39</v>
      </c>
      <c r="AC1136" t="s">
        <v>40</v>
      </c>
      <c r="AD1136" t="s">
        <v>41</v>
      </c>
      <c r="AE1136"/>
    </row>
    <row r="1137" spans="1:31" ht="15" x14ac:dyDescent="0.25">
      <c r="A1137" s="1" t="s">
        <v>4827</v>
      </c>
      <c r="B1137" t="s">
        <v>28</v>
      </c>
      <c r="C1137" t="s">
        <v>29</v>
      </c>
      <c r="D1137" t="s">
        <v>30</v>
      </c>
      <c r="E1137" t="s">
        <v>31</v>
      </c>
      <c r="F1137" t="s">
        <v>4656</v>
      </c>
      <c r="G1137" t="s">
        <v>4657</v>
      </c>
      <c r="H1137" t="s">
        <v>9756</v>
      </c>
      <c r="I1137" t="s">
        <v>4658</v>
      </c>
      <c r="J1137" t="s">
        <v>4827</v>
      </c>
      <c r="K1137" t="s">
        <v>32</v>
      </c>
      <c r="L1137" t="s">
        <v>32</v>
      </c>
      <c r="M1137" t="s">
        <v>43</v>
      </c>
      <c r="N1137" t="s">
        <v>44</v>
      </c>
      <c r="O1137" t="s">
        <v>4828</v>
      </c>
      <c r="P1137" t="s">
        <v>489</v>
      </c>
      <c r="Q1137" t="s">
        <v>59</v>
      </c>
      <c r="R1137" t="s">
        <v>4829</v>
      </c>
      <c r="S1137" s="1" t="s">
        <v>12309</v>
      </c>
      <c r="T1137" t="s">
        <v>48</v>
      </c>
      <c r="U1137" t="s">
        <v>49</v>
      </c>
      <c r="V1137" t="s">
        <v>50</v>
      </c>
      <c r="W1137" t="s">
        <v>4830</v>
      </c>
      <c r="X1137" s="145">
        <v>26579</v>
      </c>
      <c r="Y1137" t="s">
        <v>4831</v>
      </c>
      <c r="Z1137"/>
      <c r="AA1137"/>
      <c r="AB1137" t="s">
        <v>39</v>
      </c>
      <c r="AC1137" t="s">
        <v>40</v>
      </c>
      <c r="AD1137" t="s">
        <v>41</v>
      </c>
      <c r="AE1137"/>
    </row>
    <row r="1138" spans="1:31" ht="15" x14ac:dyDescent="0.25">
      <c r="A1138" s="1" t="s">
        <v>10162</v>
      </c>
      <c r="B1138" t="s">
        <v>28</v>
      </c>
      <c r="C1138" t="s">
        <v>29</v>
      </c>
      <c r="D1138" t="s">
        <v>30</v>
      </c>
      <c r="E1138" t="s">
        <v>31</v>
      </c>
      <c r="F1138" t="s">
        <v>4656</v>
      </c>
      <c r="G1138" t="s">
        <v>4657</v>
      </c>
      <c r="H1138" t="s">
        <v>9756</v>
      </c>
      <c r="I1138" t="s">
        <v>4658</v>
      </c>
      <c r="J1138" t="s">
        <v>10162</v>
      </c>
      <c r="K1138" t="s">
        <v>32</v>
      </c>
      <c r="L1138" t="s">
        <v>32</v>
      </c>
      <c r="M1138" t="s">
        <v>43</v>
      </c>
      <c r="N1138" t="s">
        <v>63</v>
      </c>
      <c r="O1138" t="s">
        <v>9727</v>
      </c>
      <c r="P1138" t="s">
        <v>204</v>
      </c>
      <c r="Q1138" t="s">
        <v>110</v>
      </c>
      <c r="R1138" t="s">
        <v>10163</v>
      </c>
      <c r="S1138" s="1" t="s">
        <v>12310</v>
      </c>
      <c r="T1138" t="s">
        <v>66</v>
      </c>
      <c r="U1138" t="s">
        <v>10164</v>
      </c>
      <c r="V1138" t="s">
        <v>50</v>
      </c>
      <c r="W1138" t="s">
        <v>10165</v>
      </c>
      <c r="X1138" s="145">
        <v>28984</v>
      </c>
      <c r="Y1138" t="s">
        <v>10166</v>
      </c>
      <c r="Z1138" s="145">
        <v>43160</v>
      </c>
      <c r="AA1138" s="145">
        <v>43465</v>
      </c>
      <c r="AB1138" t="s">
        <v>2801</v>
      </c>
      <c r="AC1138" t="s">
        <v>68</v>
      </c>
      <c r="AD1138" t="s">
        <v>41</v>
      </c>
      <c r="AE1138"/>
    </row>
    <row r="1139" spans="1:31" ht="15" x14ac:dyDescent="0.25">
      <c r="A1139" s="1" t="s">
        <v>10167</v>
      </c>
      <c r="B1139" t="s">
        <v>28</v>
      </c>
      <c r="C1139" t="s">
        <v>29</v>
      </c>
      <c r="D1139" t="s">
        <v>30</v>
      </c>
      <c r="E1139" t="s">
        <v>31</v>
      </c>
      <c r="F1139" t="s">
        <v>4656</v>
      </c>
      <c r="G1139" t="s">
        <v>4657</v>
      </c>
      <c r="H1139" t="s">
        <v>9756</v>
      </c>
      <c r="I1139" t="s">
        <v>4658</v>
      </c>
      <c r="J1139" t="s">
        <v>10167</v>
      </c>
      <c r="K1139" t="s">
        <v>32</v>
      </c>
      <c r="L1139" t="s">
        <v>32</v>
      </c>
      <c r="M1139" t="s">
        <v>43</v>
      </c>
      <c r="N1139" t="s">
        <v>63</v>
      </c>
      <c r="O1139" t="s">
        <v>9727</v>
      </c>
      <c r="P1139" t="s">
        <v>183</v>
      </c>
      <c r="Q1139" t="s">
        <v>156</v>
      </c>
      <c r="R1139" t="s">
        <v>3398</v>
      </c>
      <c r="S1139" s="1" t="s">
        <v>12311</v>
      </c>
      <c r="T1139" t="s">
        <v>66</v>
      </c>
      <c r="U1139" t="s">
        <v>2798</v>
      </c>
      <c r="V1139" t="s">
        <v>50</v>
      </c>
      <c r="W1139" t="s">
        <v>3399</v>
      </c>
      <c r="X1139" s="145">
        <v>34424</v>
      </c>
      <c r="Y1139" t="s">
        <v>3400</v>
      </c>
      <c r="Z1139" s="145">
        <v>43195</v>
      </c>
      <c r="AA1139" s="145">
        <v>43465</v>
      </c>
      <c r="AB1139" t="s">
        <v>2801</v>
      </c>
      <c r="AC1139" t="s">
        <v>68</v>
      </c>
      <c r="AD1139" t="s">
        <v>41</v>
      </c>
      <c r="AE1139"/>
    </row>
    <row r="1140" spans="1:31" ht="15" x14ac:dyDescent="0.25">
      <c r="A1140" s="1" t="s">
        <v>10168</v>
      </c>
      <c r="B1140" t="s">
        <v>28</v>
      </c>
      <c r="C1140" t="s">
        <v>29</v>
      </c>
      <c r="D1140" t="s">
        <v>30</v>
      </c>
      <c r="E1140" t="s">
        <v>31</v>
      </c>
      <c r="F1140" t="s">
        <v>4656</v>
      </c>
      <c r="G1140" t="s">
        <v>4657</v>
      </c>
      <c r="H1140" t="s">
        <v>9756</v>
      </c>
      <c r="I1140" t="s">
        <v>4658</v>
      </c>
      <c r="J1140" t="s">
        <v>10168</v>
      </c>
      <c r="K1140" t="s">
        <v>32</v>
      </c>
      <c r="L1140" t="s">
        <v>32</v>
      </c>
      <c r="M1140" t="s">
        <v>43</v>
      </c>
      <c r="N1140" t="s">
        <v>63</v>
      </c>
      <c r="O1140" t="s">
        <v>9727</v>
      </c>
      <c r="P1140" t="s">
        <v>78</v>
      </c>
      <c r="Q1140" t="s">
        <v>78</v>
      </c>
      <c r="R1140" t="s">
        <v>8783</v>
      </c>
      <c r="S1140" s="1" t="s">
        <v>12312</v>
      </c>
      <c r="T1140" t="s">
        <v>66</v>
      </c>
      <c r="U1140" t="s">
        <v>10169</v>
      </c>
      <c r="V1140" t="s">
        <v>50</v>
      </c>
      <c r="W1140" t="s">
        <v>8784</v>
      </c>
      <c r="X1140" s="145">
        <v>29913</v>
      </c>
      <c r="Y1140" t="s">
        <v>8785</v>
      </c>
      <c r="Z1140" s="145">
        <v>43356</v>
      </c>
      <c r="AA1140" s="145">
        <v>43465</v>
      </c>
      <c r="AB1140" t="s">
        <v>2801</v>
      </c>
      <c r="AC1140" t="s">
        <v>68</v>
      </c>
      <c r="AD1140" t="s">
        <v>41</v>
      </c>
      <c r="AE1140"/>
    </row>
    <row r="1141" spans="1:31" ht="15" x14ac:dyDescent="0.25">
      <c r="A1141" s="1" t="s">
        <v>10170</v>
      </c>
      <c r="B1141" t="s">
        <v>28</v>
      </c>
      <c r="C1141" t="s">
        <v>29</v>
      </c>
      <c r="D1141" t="s">
        <v>30</v>
      </c>
      <c r="E1141" t="s">
        <v>31</v>
      </c>
      <c r="F1141" t="s">
        <v>4656</v>
      </c>
      <c r="G1141" t="s">
        <v>4657</v>
      </c>
      <c r="H1141" t="s">
        <v>9756</v>
      </c>
      <c r="I1141" t="s">
        <v>4658</v>
      </c>
      <c r="J1141" t="s">
        <v>10170</v>
      </c>
      <c r="K1141" t="s">
        <v>32</v>
      </c>
      <c r="L1141" t="s">
        <v>32</v>
      </c>
      <c r="M1141" t="s">
        <v>43</v>
      </c>
      <c r="N1141" t="s">
        <v>63</v>
      </c>
      <c r="O1141" t="s">
        <v>9727</v>
      </c>
      <c r="P1141" t="s">
        <v>78</v>
      </c>
      <c r="Q1141" t="s">
        <v>352</v>
      </c>
      <c r="R1141" t="s">
        <v>6266</v>
      </c>
      <c r="S1141" s="1" t="s">
        <v>12313</v>
      </c>
      <c r="T1141" t="s">
        <v>66</v>
      </c>
      <c r="U1141" t="s">
        <v>9946</v>
      </c>
      <c r="V1141" t="s">
        <v>50</v>
      </c>
      <c r="W1141" t="s">
        <v>6267</v>
      </c>
      <c r="X1141" s="145">
        <v>31380</v>
      </c>
      <c r="Y1141" t="s">
        <v>6268</v>
      </c>
      <c r="Z1141" s="145">
        <v>43160</v>
      </c>
      <c r="AA1141" s="145">
        <v>43465</v>
      </c>
      <c r="AB1141" t="s">
        <v>2801</v>
      </c>
      <c r="AC1141" t="s">
        <v>68</v>
      </c>
      <c r="AD1141" t="s">
        <v>41</v>
      </c>
      <c r="AE1141"/>
    </row>
    <row r="1142" spans="1:31" ht="15" x14ac:dyDescent="0.25">
      <c r="A1142" s="1" t="s">
        <v>10171</v>
      </c>
      <c r="B1142" t="s">
        <v>28</v>
      </c>
      <c r="C1142" t="s">
        <v>29</v>
      </c>
      <c r="D1142" t="s">
        <v>30</v>
      </c>
      <c r="E1142" t="s">
        <v>31</v>
      </c>
      <c r="F1142" t="s">
        <v>4656</v>
      </c>
      <c r="G1142" t="s">
        <v>4657</v>
      </c>
      <c r="H1142" t="s">
        <v>9756</v>
      </c>
      <c r="I1142" t="s">
        <v>4658</v>
      </c>
      <c r="J1142" t="s">
        <v>10171</v>
      </c>
      <c r="K1142" t="s">
        <v>32</v>
      </c>
      <c r="L1142" t="s">
        <v>32</v>
      </c>
      <c r="M1142" t="s">
        <v>43</v>
      </c>
      <c r="N1142" t="s">
        <v>63</v>
      </c>
      <c r="O1142" t="s">
        <v>9727</v>
      </c>
      <c r="P1142" t="s">
        <v>684</v>
      </c>
      <c r="Q1142" t="s">
        <v>160</v>
      </c>
      <c r="R1142" t="s">
        <v>10172</v>
      </c>
      <c r="S1142" s="1" t="s">
        <v>12314</v>
      </c>
      <c r="T1142" t="s">
        <v>66</v>
      </c>
      <c r="U1142" t="s">
        <v>9946</v>
      </c>
      <c r="V1142" t="s">
        <v>50</v>
      </c>
      <c r="W1142" t="s">
        <v>10173</v>
      </c>
      <c r="X1142" s="145">
        <v>32459</v>
      </c>
      <c r="Y1142" t="s">
        <v>10174</v>
      </c>
      <c r="Z1142"/>
      <c r="AA1142"/>
      <c r="AB1142" t="s">
        <v>2801</v>
      </c>
      <c r="AC1142" t="s">
        <v>68</v>
      </c>
      <c r="AD1142" t="s">
        <v>41</v>
      </c>
      <c r="AE1142"/>
    </row>
    <row r="1143" spans="1:31" ht="15" x14ac:dyDescent="0.25">
      <c r="A1143" s="1" t="s">
        <v>4854</v>
      </c>
      <c r="B1143" t="s">
        <v>28</v>
      </c>
      <c r="C1143" t="s">
        <v>29</v>
      </c>
      <c r="D1143" t="s">
        <v>30</v>
      </c>
      <c r="E1143" t="s">
        <v>31</v>
      </c>
      <c r="F1143" t="s">
        <v>4656</v>
      </c>
      <c r="G1143" t="s">
        <v>4657</v>
      </c>
      <c r="H1143" t="s">
        <v>9756</v>
      </c>
      <c r="I1143" t="s">
        <v>4658</v>
      </c>
      <c r="J1143" t="s">
        <v>4854</v>
      </c>
      <c r="K1143" t="s">
        <v>32</v>
      </c>
      <c r="L1143" t="s">
        <v>80</v>
      </c>
      <c r="M1143" t="s">
        <v>80</v>
      </c>
      <c r="N1143" t="s">
        <v>44</v>
      </c>
      <c r="O1143" t="s">
        <v>4855</v>
      </c>
      <c r="P1143" t="s">
        <v>280</v>
      </c>
      <c r="Q1143" t="s">
        <v>197</v>
      </c>
      <c r="R1143" t="s">
        <v>8424</v>
      </c>
      <c r="S1143" s="1" t="s">
        <v>12315</v>
      </c>
      <c r="T1143" t="s">
        <v>42</v>
      </c>
      <c r="U1143" t="s">
        <v>49</v>
      </c>
      <c r="V1143" t="s">
        <v>50</v>
      </c>
      <c r="W1143" t="s">
        <v>8425</v>
      </c>
      <c r="X1143" s="145">
        <v>21174</v>
      </c>
      <c r="Y1143" t="s">
        <v>8426</v>
      </c>
      <c r="Z1143"/>
      <c r="AA1143"/>
      <c r="AB1143" t="s">
        <v>39</v>
      </c>
      <c r="AC1143" t="s">
        <v>83</v>
      </c>
      <c r="AD1143" t="s">
        <v>41</v>
      </c>
      <c r="AE1143"/>
    </row>
    <row r="1144" spans="1:31" ht="15" x14ac:dyDescent="0.25">
      <c r="A1144" s="1" t="s">
        <v>4858</v>
      </c>
      <c r="B1144" t="s">
        <v>28</v>
      </c>
      <c r="C1144" t="s">
        <v>29</v>
      </c>
      <c r="D1144" t="s">
        <v>30</v>
      </c>
      <c r="E1144" t="s">
        <v>31</v>
      </c>
      <c r="F1144" t="s">
        <v>4656</v>
      </c>
      <c r="G1144" t="s">
        <v>4657</v>
      </c>
      <c r="H1144" t="s">
        <v>9756</v>
      </c>
      <c r="I1144" t="s">
        <v>4658</v>
      </c>
      <c r="J1144" t="s">
        <v>4858</v>
      </c>
      <c r="K1144" t="s">
        <v>32</v>
      </c>
      <c r="L1144" t="s">
        <v>80</v>
      </c>
      <c r="M1144" t="s">
        <v>80</v>
      </c>
      <c r="N1144" t="s">
        <v>44</v>
      </c>
      <c r="O1144" t="s">
        <v>4859</v>
      </c>
      <c r="P1144" t="s">
        <v>501</v>
      </c>
      <c r="Q1144" t="s">
        <v>1006</v>
      </c>
      <c r="R1144" t="s">
        <v>4860</v>
      </c>
      <c r="S1144" s="1" t="s">
        <v>12316</v>
      </c>
      <c r="T1144" t="s">
        <v>42</v>
      </c>
      <c r="U1144" t="s">
        <v>49</v>
      </c>
      <c r="V1144" t="s">
        <v>50</v>
      </c>
      <c r="W1144" t="s">
        <v>4861</v>
      </c>
      <c r="X1144" s="145">
        <v>22244</v>
      </c>
      <c r="Y1144" t="s">
        <v>4862</v>
      </c>
      <c r="Z1144"/>
      <c r="AA1144"/>
      <c r="AB1144" t="s">
        <v>39</v>
      </c>
      <c r="AC1144" t="s">
        <v>83</v>
      </c>
      <c r="AD1144" t="s">
        <v>41</v>
      </c>
      <c r="AE1144"/>
    </row>
    <row r="1145" spans="1:31" ht="15" x14ac:dyDescent="0.25">
      <c r="A1145" s="1" t="s">
        <v>4863</v>
      </c>
      <c r="B1145" t="s">
        <v>28</v>
      </c>
      <c r="C1145" t="s">
        <v>29</v>
      </c>
      <c r="D1145" t="s">
        <v>30</v>
      </c>
      <c r="E1145" t="s">
        <v>31</v>
      </c>
      <c r="F1145" t="s">
        <v>4656</v>
      </c>
      <c r="G1145" t="s">
        <v>4657</v>
      </c>
      <c r="H1145" t="s">
        <v>9756</v>
      </c>
      <c r="I1145" t="s">
        <v>4658</v>
      </c>
      <c r="J1145" t="s">
        <v>4863</v>
      </c>
      <c r="K1145" t="s">
        <v>93</v>
      </c>
      <c r="L1145" t="s">
        <v>755</v>
      </c>
      <c r="M1145" t="s">
        <v>756</v>
      </c>
      <c r="N1145" t="s">
        <v>44</v>
      </c>
      <c r="O1145" t="s">
        <v>54</v>
      </c>
      <c r="P1145" t="s">
        <v>976</v>
      </c>
      <c r="Q1145" t="s">
        <v>4864</v>
      </c>
      <c r="R1145" t="s">
        <v>3386</v>
      </c>
      <c r="S1145" s="1" t="s">
        <v>12317</v>
      </c>
      <c r="T1145" t="s">
        <v>747</v>
      </c>
      <c r="U1145" t="s">
        <v>38</v>
      </c>
      <c r="V1145" t="s">
        <v>50</v>
      </c>
      <c r="W1145" t="s">
        <v>4865</v>
      </c>
      <c r="X1145" s="145">
        <v>20785</v>
      </c>
      <c r="Y1145" t="s">
        <v>4866</v>
      </c>
      <c r="Z1145"/>
      <c r="AA1145"/>
      <c r="AB1145" t="s">
        <v>39</v>
      </c>
      <c r="AC1145" t="s">
        <v>98</v>
      </c>
      <c r="AD1145" t="s">
        <v>41</v>
      </c>
      <c r="AE1145"/>
    </row>
    <row r="1146" spans="1:31" ht="15" x14ac:dyDescent="0.25">
      <c r="A1146" s="1" t="s">
        <v>4867</v>
      </c>
      <c r="B1146" t="s">
        <v>28</v>
      </c>
      <c r="C1146" t="s">
        <v>29</v>
      </c>
      <c r="D1146" t="s">
        <v>30</v>
      </c>
      <c r="E1146" t="s">
        <v>31</v>
      </c>
      <c r="F1146" t="s">
        <v>4656</v>
      </c>
      <c r="G1146" t="s">
        <v>4657</v>
      </c>
      <c r="H1146" t="s">
        <v>9756</v>
      </c>
      <c r="I1146" t="s">
        <v>4658</v>
      </c>
      <c r="J1146" t="s">
        <v>4867</v>
      </c>
      <c r="K1146" t="s">
        <v>93</v>
      </c>
      <c r="L1146" t="s">
        <v>755</v>
      </c>
      <c r="M1146" t="s">
        <v>1551</v>
      </c>
      <c r="N1146" t="s">
        <v>44</v>
      </c>
      <c r="O1146" t="s">
        <v>54</v>
      </c>
      <c r="P1146" t="s">
        <v>137</v>
      </c>
      <c r="Q1146" t="s">
        <v>4868</v>
      </c>
      <c r="R1146" t="s">
        <v>102</v>
      </c>
      <c r="S1146" s="1" t="s">
        <v>12318</v>
      </c>
      <c r="T1146" t="s">
        <v>1554</v>
      </c>
      <c r="U1146" t="s">
        <v>38</v>
      </c>
      <c r="V1146" t="s">
        <v>50</v>
      </c>
      <c r="W1146" t="s">
        <v>4869</v>
      </c>
      <c r="X1146" s="145">
        <v>19541</v>
      </c>
      <c r="Y1146" t="s">
        <v>4870</v>
      </c>
      <c r="Z1146"/>
      <c r="AA1146"/>
      <c r="AB1146" t="s">
        <v>39</v>
      </c>
      <c r="AC1146" t="s">
        <v>98</v>
      </c>
      <c r="AD1146" t="s">
        <v>41</v>
      </c>
      <c r="AE1146"/>
    </row>
    <row r="1147" spans="1:31" ht="15" x14ac:dyDescent="0.25">
      <c r="A1147" s="1" t="s">
        <v>4871</v>
      </c>
      <c r="B1147" t="s">
        <v>28</v>
      </c>
      <c r="C1147" t="s">
        <v>29</v>
      </c>
      <c r="D1147" t="s">
        <v>30</v>
      </c>
      <c r="E1147" t="s">
        <v>31</v>
      </c>
      <c r="F1147" t="s">
        <v>4656</v>
      </c>
      <c r="G1147" t="s">
        <v>4657</v>
      </c>
      <c r="H1147" t="s">
        <v>9756</v>
      </c>
      <c r="I1147" t="s">
        <v>4658</v>
      </c>
      <c r="J1147" t="s">
        <v>4871</v>
      </c>
      <c r="K1147" t="s">
        <v>93</v>
      </c>
      <c r="L1147" t="s">
        <v>755</v>
      </c>
      <c r="M1147" t="s">
        <v>2324</v>
      </c>
      <c r="N1147" t="s">
        <v>63</v>
      </c>
      <c r="O1147" t="s">
        <v>4872</v>
      </c>
      <c r="P1147" t="s">
        <v>294</v>
      </c>
      <c r="Q1147" t="s">
        <v>551</v>
      </c>
      <c r="R1147" t="s">
        <v>10175</v>
      </c>
      <c r="S1147" s="1" t="s">
        <v>12319</v>
      </c>
      <c r="T1147" t="s">
        <v>792</v>
      </c>
      <c r="U1147" t="s">
        <v>38</v>
      </c>
      <c r="V1147" t="s">
        <v>50</v>
      </c>
      <c r="W1147" t="s">
        <v>10176</v>
      </c>
      <c r="X1147" s="145">
        <v>33996</v>
      </c>
      <c r="Y1147" t="s">
        <v>10177</v>
      </c>
      <c r="Z1147" s="145">
        <v>43181</v>
      </c>
      <c r="AA1147" s="145">
        <v>43465</v>
      </c>
      <c r="AB1147" t="s">
        <v>39</v>
      </c>
      <c r="AC1147" t="s">
        <v>98</v>
      </c>
      <c r="AD1147" t="s">
        <v>41</v>
      </c>
      <c r="AE1147"/>
    </row>
    <row r="1148" spans="1:31" ht="15" x14ac:dyDescent="0.25">
      <c r="A1148" s="1" t="s">
        <v>4875</v>
      </c>
      <c r="B1148" t="s">
        <v>28</v>
      </c>
      <c r="C1148" t="s">
        <v>29</v>
      </c>
      <c r="D1148" t="s">
        <v>30</v>
      </c>
      <c r="E1148" t="s">
        <v>31</v>
      </c>
      <c r="F1148" t="s">
        <v>4656</v>
      </c>
      <c r="G1148" t="s">
        <v>4657</v>
      </c>
      <c r="H1148" t="s">
        <v>9756</v>
      </c>
      <c r="I1148" t="s">
        <v>4658</v>
      </c>
      <c r="J1148" t="s">
        <v>4875</v>
      </c>
      <c r="K1148" t="s">
        <v>93</v>
      </c>
      <c r="L1148" t="s">
        <v>745</v>
      </c>
      <c r="M1148" t="s">
        <v>793</v>
      </c>
      <c r="N1148" t="s">
        <v>44</v>
      </c>
      <c r="O1148" t="s">
        <v>54</v>
      </c>
      <c r="P1148" t="s">
        <v>715</v>
      </c>
      <c r="Q1148" t="s">
        <v>172</v>
      </c>
      <c r="R1148" t="s">
        <v>328</v>
      </c>
      <c r="S1148" s="1" t="s">
        <v>12320</v>
      </c>
      <c r="T1148" t="s">
        <v>103</v>
      </c>
      <c r="U1148" t="s">
        <v>38</v>
      </c>
      <c r="V1148" t="s">
        <v>50</v>
      </c>
      <c r="W1148" t="s">
        <v>4876</v>
      </c>
      <c r="X1148" s="145">
        <v>19402</v>
      </c>
      <c r="Y1148" t="s">
        <v>4877</v>
      </c>
      <c r="Z1148"/>
      <c r="AA1148"/>
      <c r="AB1148" t="s">
        <v>39</v>
      </c>
      <c r="AC1148" t="s">
        <v>98</v>
      </c>
      <c r="AD1148" t="s">
        <v>41</v>
      </c>
      <c r="AE1148"/>
    </row>
    <row r="1149" spans="1:31" ht="15" x14ac:dyDescent="0.25">
      <c r="A1149" s="1" t="s">
        <v>4878</v>
      </c>
      <c r="B1149" t="s">
        <v>28</v>
      </c>
      <c r="C1149" t="s">
        <v>29</v>
      </c>
      <c r="D1149" t="s">
        <v>30</v>
      </c>
      <c r="E1149" t="s">
        <v>31</v>
      </c>
      <c r="F1149" t="s">
        <v>4656</v>
      </c>
      <c r="G1149" t="s">
        <v>4657</v>
      </c>
      <c r="H1149" t="s">
        <v>9756</v>
      </c>
      <c r="I1149" t="s">
        <v>4658</v>
      </c>
      <c r="J1149" t="s">
        <v>4878</v>
      </c>
      <c r="K1149" t="s">
        <v>93</v>
      </c>
      <c r="L1149" t="s">
        <v>745</v>
      </c>
      <c r="M1149" t="s">
        <v>4879</v>
      </c>
      <c r="N1149" t="s">
        <v>63</v>
      </c>
      <c r="O1149" t="s">
        <v>4880</v>
      </c>
      <c r="P1149" t="s">
        <v>384</v>
      </c>
      <c r="Q1149" t="s">
        <v>10178</v>
      </c>
      <c r="R1149" t="s">
        <v>727</v>
      </c>
      <c r="S1149" s="1" t="s">
        <v>12321</v>
      </c>
      <c r="T1149" t="s">
        <v>196</v>
      </c>
      <c r="U1149" t="s">
        <v>38</v>
      </c>
      <c r="V1149" t="s">
        <v>50</v>
      </c>
      <c r="W1149" t="s">
        <v>10179</v>
      </c>
      <c r="X1149" s="145">
        <v>30184</v>
      </c>
      <c r="Y1149" t="s">
        <v>10180</v>
      </c>
      <c r="Z1149" s="145">
        <v>43222</v>
      </c>
      <c r="AA1149" s="145">
        <v>43465</v>
      </c>
      <c r="AB1149" t="s">
        <v>39</v>
      </c>
      <c r="AC1149" t="s">
        <v>98</v>
      </c>
      <c r="AD1149" t="s">
        <v>41</v>
      </c>
      <c r="AE1149"/>
    </row>
    <row r="1150" spans="1:31" ht="15" x14ac:dyDescent="0.25">
      <c r="A1150" s="1" t="s">
        <v>4884</v>
      </c>
      <c r="B1150" t="s">
        <v>28</v>
      </c>
      <c r="C1150" t="s">
        <v>29</v>
      </c>
      <c r="D1150" t="s">
        <v>30</v>
      </c>
      <c r="E1150" t="s">
        <v>31</v>
      </c>
      <c r="F1150" t="s">
        <v>4656</v>
      </c>
      <c r="G1150" t="s">
        <v>4657</v>
      </c>
      <c r="H1150" t="s">
        <v>9756</v>
      </c>
      <c r="I1150" t="s">
        <v>4658</v>
      </c>
      <c r="J1150" t="s">
        <v>4884</v>
      </c>
      <c r="K1150" t="s">
        <v>93</v>
      </c>
      <c r="L1150" t="s">
        <v>94</v>
      </c>
      <c r="M1150" t="s">
        <v>375</v>
      </c>
      <c r="N1150" t="s">
        <v>44</v>
      </c>
      <c r="O1150" t="s">
        <v>4885</v>
      </c>
      <c r="P1150" t="s">
        <v>197</v>
      </c>
      <c r="Q1150" t="s">
        <v>79</v>
      </c>
      <c r="R1150" t="s">
        <v>966</v>
      </c>
      <c r="S1150" s="1" t="s">
        <v>12322</v>
      </c>
      <c r="T1150" t="s">
        <v>105</v>
      </c>
      <c r="U1150" t="s">
        <v>38</v>
      </c>
      <c r="V1150" t="s">
        <v>50</v>
      </c>
      <c r="W1150" t="s">
        <v>4886</v>
      </c>
      <c r="X1150" s="145">
        <v>26262</v>
      </c>
      <c r="Y1150" t="s">
        <v>4887</v>
      </c>
      <c r="Z1150"/>
      <c r="AA1150"/>
      <c r="AB1150" t="s">
        <v>39</v>
      </c>
      <c r="AC1150" t="s">
        <v>98</v>
      </c>
      <c r="AD1150" t="s">
        <v>41</v>
      </c>
      <c r="AE1150"/>
    </row>
    <row r="1151" spans="1:31" ht="15" x14ac:dyDescent="0.25">
      <c r="A1151" s="1" t="s">
        <v>4888</v>
      </c>
      <c r="B1151" t="s">
        <v>28</v>
      </c>
      <c r="C1151" t="s">
        <v>29</v>
      </c>
      <c r="D1151" t="s">
        <v>30</v>
      </c>
      <c r="E1151" t="s">
        <v>31</v>
      </c>
      <c r="F1151" t="s">
        <v>4656</v>
      </c>
      <c r="G1151" t="s">
        <v>4657</v>
      </c>
      <c r="H1151" t="s">
        <v>9756</v>
      </c>
      <c r="I1151" t="s">
        <v>4658</v>
      </c>
      <c r="J1151" t="s">
        <v>4888</v>
      </c>
      <c r="K1151" t="s">
        <v>93</v>
      </c>
      <c r="L1151" t="s">
        <v>94</v>
      </c>
      <c r="M1151" t="s">
        <v>95</v>
      </c>
      <c r="N1151" t="s">
        <v>44</v>
      </c>
      <c r="O1151" t="s">
        <v>54</v>
      </c>
      <c r="P1151" t="s">
        <v>130</v>
      </c>
      <c r="Q1151" t="s">
        <v>514</v>
      </c>
      <c r="R1151" t="s">
        <v>10181</v>
      </c>
      <c r="S1151" s="1" t="s">
        <v>12323</v>
      </c>
      <c r="T1151" t="s">
        <v>196</v>
      </c>
      <c r="U1151" t="s">
        <v>38</v>
      </c>
      <c r="V1151" t="s">
        <v>50</v>
      </c>
      <c r="W1151" t="s">
        <v>4889</v>
      </c>
      <c r="X1151" s="145">
        <v>22329</v>
      </c>
      <c r="Y1151" t="s">
        <v>4890</v>
      </c>
      <c r="Z1151"/>
      <c r="AA1151"/>
      <c r="AB1151" t="s">
        <v>39</v>
      </c>
      <c r="AC1151" t="s">
        <v>98</v>
      </c>
      <c r="AD1151" t="s">
        <v>41</v>
      </c>
      <c r="AE1151"/>
    </row>
    <row r="1152" spans="1:31" ht="15" x14ac:dyDescent="0.25">
      <c r="A1152" s="1" t="s">
        <v>4891</v>
      </c>
      <c r="B1152" t="s">
        <v>28</v>
      </c>
      <c r="C1152" t="s">
        <v>29</v>
      </c>
      <c r="D1152" t="s">
        <v>30</v>
      </c>
      <c r="E1152" t="s">
        <v>31</v>
      </c>
      <c r="F1152" t="s">
        <v>4656</v>
      </c>
      <c r="G1152" t="s">
        <v>4657</v>
      </c>
      <c r="H1152" t="s">
        <v>9756</v>
      </c>
      <c r="I1152" t="s">
        <v>4658</v>
      </c>
      <c r="J1152" t="s">
        <v>4891</v>
      </c>
      <c r="K1152" t="s">
        <v>93</v>
      </c>
      <c r="L1152" t="s">
        <v>94</v>
      </c>
      <c r="M1152" t="s">
        <v>95</v>
      </c>
      <c r="N1152" t="s">
        <v>44</v>
      </c>
      <c r="O1152" t="s">
        <v>4892</v>
      </c>
      <c r="P1152" t="s">
        <v>110</v>
      </c>
      <c r="Q1152" t="s">
        <v>136</v>
      </c>
      <c r="R1152" t="s">
        <v>727</v>
      </c>
      <c r="S1152" s="1" t="s">
        <v>12324</v>
      </c>
      <c r="T1152" t="s">
        <v>105</v>
      </c>
      <c r="U1152" t="s">
        <v>38</v>
      </c>
      <c r="V1152" t="s">
        <v>50</v>
      </c>
      <c r="W1152" t="s">
        <v>4893</v>
      </c>
      <c r="X1152" s="145">
        <v>22796</v>
      </c>
      <c r="Y1152" t="s">
        <v>4894</v>
      </c>
      <c r="Z1152"/>
      <c r="AA1152"/>
      <c r="AB1152" t="s">
        <v>39</v>
      </c>
      <c r="AC1152" t="s">
        <v>98</v>
      </c>
      <c r="AD1152" t="s">
        <v>41</v>
      </c>
      <c r="AE1152"/>
    </row>
    <row r="1153" spans="1:31" ht="15" x14ac:dyDescent="0.25">
      <c r="A1153" s="1" t="s">
        <v>4895</v>
      </c>
      <c r="B1153" t="s">
        <v>28</v>
      </c>
      <c r="C1153" t="s">
        <v>29</v>
      </c>
      <c r="D1153" t="s">
        <v>30</v>
      </c>
      <c r="E1153" t="s">
        <v>31</v>
      </c>
      <c r="F1153" t="s">
        <v>4656</v>
      </c>
      <c r="G1153" t="s">
        <v>4657</v>
      </c>
      <c r="H1153" t="s">
        <v>9756</v>
      </c>
      <c r="I1153" t="s">
        <v>4658</v>
      </c>
      <c r="J1153" t="s">
        <v>4895</v>
      </c>
      <c r="K1153" t="s">
        <v>93</v>
      </c>
      <c r="L1153" t="s">
        <v>94</v>
      </c>
      <c r="M1153" t="s">
        <v>95</v>
      </c>
      <c r="N1153" t="s">
        <v>44</v>
      </c>
      <c r="O1153" t="s">
        <v>54</v>
      </c>
      <c r="P1153" t="s">
        <v>172</v>
      </c>
      <c r="Q1153" t="s">
        <v>81</v>
      </c>
      <c r="R1153" t="s">
        <v>460</v>
      </c>
      <c r="S1153" s="1" t="s">
        <v>12325</v>
      </c>
      <c r="T1153" t="s">
        <v>196</v>
      </c>
      <c r="U1153" t="s">
        <v>38</v>
      </c>
      <c r="V1153" t="s">
        <v>50</v>
      </c>
      <c r="W1153" t="s">
        <v>4896</v>
      </c>
      <c r="X1153" s="145">
        <v>21995</v>
      </c>
      <c r="Y1153" t="s">
        <v>4897</v>
      </c>
      <c r="Z1153"/>
      <c r="AA1153"/>
      <c r="AB1153" t="s">
        <v>39</v>
      </c>
      <c r="AC1153" t="s">
        <v>98</v>
      </c>
      <c r="AD1153" t="s">
        <v>41</v>
      </c>
      <c r="AE1153"/>
    </row>
    <row r="1154" spans="1:31" ht="15" x14ac:dyDescent="0.25">
      <c r="A1154" s="1" t="s">
        <v>4898</v>
      </c>
      <c r="B1154" t="s">
        <v>28</v>
      </c>
      <c r="C1154" t="s">
        <v>29</v>
      </c>
      <c r="D1154" t="s">
        <v>30</v>
      </c>
      <c r="E1154" t="s">
        <v>31</v>
      </c>
      <c r="F1154" t="s">
        <v>4656</v>
      </c>
      <c r="G1154" t="s">
        <v>4657</v>
      </c>
      <c r="H1154" t="s">
        <v>9756</v>
      </c>
      <c r="I1154" t="s">
        <v>4658</v>
      </c>
      <c r="J1154" t="s">
        <v>4898</v>
      </c>
      <c r="K1154" t="s">
        <v>93</v>
      </c>
      <c r="L1154" t="s">
        <v>94</v>
      </c>
      <c r="M1154" t="s">
        <v>95</v>
      </c>
      <c r="N1154" t="s">
        <v>44</v>
      </c>
      <c r="O1154" t="s">
        <v>54</v>
      </c>
      <c r="P1154" t="s">
        <v>78</v>
      </c>
      <c r="Q1154" t="s">
        <v>539</v>
      </c>
      <c r="R1154" t="s">
        <v>4899</v>
      </c>
      <c r="S1154" s="1" t="s">
        <v>12326</v>
      </c>
      <c r="T1154" t="s">
        <v>103</v>
      </c>
      <c r="U1154" t="s">
        <v>38</v>
      </c>
      <c r="V1154" t="s">
        <v>50</v>
      </c>
      <c r="W1154" t="s">
        <v>4900</v>
      </c>
      <c r="X1154" s="145">
        <v>22481</v>
      </c>
      <c r="Y1154" t="s">
        <v>4901</v>
      </c>
      <c r="Z1154"/>
      <c r="AA1154"/>
      <c r="AB1154" t="s">
        <v>39</v>
      </c>
      <c r="AC1154" t="s">
        <v>98</v>
      </c>
      <c r="AD1154" t="s">
        <v>41</v>
      </c>
      <c r="AE1154"/>
    </row>
    <row r="1155" spans="1:31" ht="15" x14ac:dyDescent="0.25">
      <c r="A1155" s="1" t="s">
        <v>4902</v>
      </c>
      <c r="B1155" t="s">
        <v>28</v>
      </c>
      <c r="C1155" t="s">
        <v>29</v>
      </c>
      <c r="D1155" t="s">
        <v>30</v>
      </c>
      <c r="E1155" t="s">
        <v>31</v>
      </c>
      <c r="F1155" t="s">
        <v>4656</v>
      </c>
      <c r="G1155" t="s">
        <v>4657</v>
      </c>
      <c r="H1155" t="s">
        <v>9756</v>
      </c>
      <c r="I1155" t="s">
        <v>4658</v>
      </c>
      <c r="J1155" t="s">
        <v>4902</v>
      </c>
      <c r="K1155" t="s">
        <v>93</v>
      </c>
      <c r="L1155" t="s">
        <v>94</v>
      </c>
      <c r="M1155" t="s">
        <v>95</v>
      </c>
      <c r="N1155" t="s">
        <v>44</v>
      </c>
      <c r="O1155" t="s">
        <v>4903</v>
      </c>
      <c r="P1155" t="s">
        <v>858</v>
      </c>
      <c r="Q1155" t="s">
        <v>753</v>
      </c>
      <c r="R1155" t="s">
        <v>4904</v>
      </c>
      <c r="S1155" s="1" t="s">
        <v>12327</v>
      </c>
      <c r="T1155" t="s">
        <v>459</v>
      </c>
      <c r="U1155" t="s">
        <v>38</v>
      </c>
      <c r="V1155" t="s">
        <v>50</v>
      </c>
      <c r="W1155" t="s">
        <v>4905</v>
      </c>
      <c r="X1155" s="145">
        <v>22772</v>
      </c>
      <c r="Y1155" t="s">
        <v>4906</v>
      </c>
      <c r="Z1155" s="145">
        <v>42739</v>
      </c>
      <c r="AA1155" s="145">
        <v>43100</v>
      </c>
      <c r="AB1155" t="s">
        <v>39</v>
      </c>
      <c r="AC1155" t="s">
        <v>98</v>
      </c>
      <c r="AD1155" t="s">
        <v>41</v>
      </c>
      <c r="AE1155"/>
    </row>
    <row r="1156" spans="1:31" ht="15" x14ac:dyDescent="0.25">
      <c r="A1156" s="1" t="s">
        <v>4907</v>
      </c>
      <c r="B1156" t="s">
        <v>28</v>
      </c>
      <c r="C1156" t="s">
        <v>29</v>
      </c>
      <c r="D1156" t="s">
        <v>30</v>
      </c>
      <c r="E1156" t="s">
        <v>31</v>
      </c>
      <c r="F1156" t="s">
        <v>4656</v>
      </c>
      <c r="G1156" t="s">
        <v>4657</v>
      </c>
      <c r="H1156" t="s">
        <v>9756</v>
      </c>
      <c r="I1156" t="s">
        <v>4658</v>
      </c>
      <c r="J1156" t="s">
        <v>4907</v>
      </c>
      <c r="K1156" t="s">
        <v>93</v>
      </c>
      <c r="L1156" t="s">
        <v>94</v>
      </c>
      <c r="M1156" t="s">
        <v>1329</v>
      </c>
      <c r="N1156" t="s">
        <v>63</v>
      </c>
      <c r="O1156" t="s">
        <v>10182</v>
      </c>
      <c r="P1156" t="s">
        <v>110</v>
      </c>
      <c r="Q1156" t="s">
        <v>130</v>
      </c>
      <c r="R1156" t="s">
        <v>10183</v>
      </c>
      <c r="S1156" s="1" t="s">
        <v>12328</v>
      </c>
      <c r="T1156" t="s">
        <v>105</v>
      </c>
      <c r="U1156" t="s">
        <v>38</v>
      </c>
      <c r="V1156" t="s">
        <v>50</v>
      </c>
      <c r="W1156" t="s">
        <v>10184</v>
      </c>
      <c r="X1156" s="145">
        <v>27353</v>
      </c>
      <c r="Y1156" t="s">
        <v>10185</v>
      </c>
      <c r="Z1156" s="145">
        <v>43363</v>
      </c>
      <c r="AA1156" s="145">
        <v>43465</v>
      </c>
      <c r="AB1156" t="s">
        <v>39</v>
      </c>
      <c r="AC1156" t="s">
        <v>98</v>
      </c>
      <c r="AD1156" t="s">
        <v>41</v>
      </c>
      <c r="AE1156"/>
    </row>
    <row r="1157" spans="1:31" ht="15" x14ac:dyDescent="0.25">
      <c r="A1157" s="1" t="s">
        <v>4910</v>
      </c>
      <c r="B1157" t="s">
        <v>28</v>
      </c>
      <c r="C1157" t="s">
        <v>29</v>
      </c>
      <c r="D1157" t="s">
        <v>30</v>
      </c>
      <c r="E1157" t="s">
        <v>31</v>
      </c>
      <c r="F1157" t="s">
        <v>4656</v>
      </c>
      <c r="G1157" t="s">
        <v>4657</v>
      </c>
      <c r="H1157" t="s">
        <v>9756</v>
      </c>
      <c r="I1157" t="s">
        <v>4658</v>
      </c>
      <c r="J1157" t="s">
        <v>4910</v>
      </c>
      <c r="K1157" t="s">
        <v>93</v>
      </c>
      <c r="L1157" t="s">
        <v>94</v>
      </c>
      <c r="M1157" t="s">
        <v>95</v>
      </c>
      <c r="N1157" t="s">
        <v>44</v>
      </c>
      <c r="O1157" t="s">
        <v>4911</v>
      </c>
      <c r="P1157" t="s">
        <v>280</v>
      </c>
      <c r="Q1157" t="s">
        <v>294</v>
      </c>
      <c r="R1157" t="s">
        <v>865</v>
      </c>
      <c r="S1157" s="1" t="s">
        <v>12329</v>
      </c>
      <c r="T1157" t="s">
        <v>180</v>
      </c>
      <c r="U1157" t="s">
        <v>38</v>
      </c>
      <c r="V1157" t="s">
        <v>50</v>
      </c>
      <c r="W1157" t="s">
        <v>4912</v>
      </c>
      <c r="X1157" s="145">
        <v>21725</v>
      </c>
      <c r="Y1157" t="s">
        <v>4913</v>
      </c>
      <c r="Z1157"/>
      <c r="AA1157"/>
      <c r="AB1157" t="s">
        <v>39</v>
      </c>
      <c r="AC1157" t="s">
        <v>98</v>
      </c>
      <c r="AD1157" t="s">
        <v>41</v>
      </c>
      <c r="AE1157"/>
    </row>
    <row r="1158" spans="1:31" ht="15" x14ac:dyDescent="0.25">
      <c r="A1158" s="1" t="s">
        <v>4914</v>
      </c>
      <c r="B1158" t="s">
        <v>28</v>
      </c>
      <c r="C1158" t="s">
        <v>29</v>
      </c>
      <c r="D1158" t="s">
        <v>30</v>
      </c>
      <c r="E1158" t="s">
        <v>31</v>
      </c>
      <c r="F1158" t="s">
        <v>4656</v>
      </c>
      <c r="G1158" t="s">
        <v>4657</v>
      </c>
      <c r="H1158" t="s">
        <v>9756</v>
      </c>
      <c r="I1158" t="s">
        <v>4658</v>
      </c>
      <c r="J1158" t="s">
        <v>4914</v>
      </c>
      <c r="K1158" t="s">
        <v>799</v>
      </c>
      <c r="L1158" t="s">
        <v>3305</v>
      </c>
      <c r="M1158" t="s">
        <v>3306</v>
      </c>
      <c r="N1158" t="s">
        <v>63</v>
      </c>
      <c r="O1158" t="s">
        <v>9981</v>
      </c>
      <c r="P1158" t="s">
        <v>78</v>
      </c>
      <c r="Q1158" t="s">
        <v>78</v>
      </c>
      <c r="R1158" t="s">
        <v>2268</v>
      </c>
      <c r="S1158" s="1" t="s">
        <v>12330</v>
      </c>
      <c r="T1158" t="s">
        <v>801</v>
      </c>
      <c r="U1158" t="s">
        <v>802</v>
      </c>
      <c r="V1158" t="s">
        <v>50</v>
      </c>
      <c r="W1158" t="s">
        <v>265</v>
      </c>
      <c r="X1158" s="145">
        <v>31387</v>
      </c>
      <c r="Y1158" t="s">
        <v>10186</v>
      </c>
      <c r="Z1158" s="145">
        <v>43228</v>
      </c>
      <c r="AA1158" s="145">
        <v>43320</v>
      </c>
      <c r="AB1158" t="s">
        <v>123</v>
      </c>
      <c r="AC1158" t="s">
        <v>804</v>
      </c>
      <c r="AD1158" t="s">
        <v>41</v>
      </c>
      <c r="AE1158"/>
    </row>
    <row r="1159" spans="1:31" ht="15" x14ac:dyDescent="0.25">
      <c r="A1159" s="1" t="s">
        <v>4915</v>
      </c>
      <c r="B1159" t="s">
        <v>28</v>
      </c>
      <c r="C1159" t="s">
        <v>29</v>
      </c>
      <c r="D1159" t="s">
        <v>30</v>
      </c>
      <c r="E1159" t="s">
        <v>31</v>
      </c>
      <c r="F1159" t="s">
        <v>4656</v>
      </c>
      <c r="G1159" t="s">
        <v>4657</v>
      </c>
      <c r="H1159" t="s">
        <v>9756</v>
      </c>
      <c r="I1159" t="s">
        <v>4658</v>
      </c>
      <c r="J1159" t="s">
        <v>4915</v>
      </c>
      <c r="K1159" t="s">
        <v>799</v>
      </c>
      <c r="L1159" t="s">
        <v>3305</v>
      </c>
      <c r="M1159" t="s">
        <v>3306</v>
      </c>
      <c r="N1159" t="s">
        <v>63</v>
      </c>
      <c r="O1159" t="s">
        <v>9981</v>
      </c>
      <c r="P1159" t="s">
        <v>261</v>
      </c>
      <c r="Q1159" t="s">
        <v>340</v>
      </c>
      <c r="R1159" t="s">
        <v>4916</v>
      </c>
      <c r="S1159" s="1" t="s">
        <v>12331</v>
      </c>
      <c r="T1159" t="s">
        <v>801</v>
      </c>
      <c r="U1159" t="s">
        <v>38</v>
      </c>
      <c r="V1159" t="s">
        <v>50</v>
      </c>
      <c r="W1159" t="s">
        <v>265</v>
      </c>
      <c r="X1159" s="145">
        <v>24353</v>
      </c>
      <c r="Y1159" t="s">
        <v>4917</v>
      </c>
      <c r="Z1159" s="145">
        <v>43101</v>
      </c>
      <c r="AA1159" s="145">
        <v>43190</v>
      </c>
      <c r="AB1159" t="s">
        <v>123</v>
      </c>
      <c r="AC1159" t="s">
        <v>804</v>
      </c>
      <c r="AD1159" t="s">
        <v>41</v>
      </c>
      <c r="AE1159"/>
    </row>
    <row r="1160" spans="1:31" ht="15" x14ac:dyDescent="0.25">
      <c r="A1160" s="1" t="s">
        <v>4920</v>
      </c>
      <c r="B1160" t="s">
        <v>28</v>
      </c>
      <c r="C1160" t="s">
        <v>29</v>
      </c>
      <c r="D1160" t="s">
        <v>30</v>
      </c>
      <c r="E1160" t="s">
        <v>31</v>
      </c>
      <c r="F1160" t="s">
        <v>4656</v>
      </c>
      <c r="G1160" t="s">
        <v>4657</v>
      </c>
      <c r="H1160" t="s">
        <v>9756</v>
      </c>
      <c r="I1160" t="s">
        <v>4658</v>
      </c>
      <c r="J1160" t="s">
        <v>4920</v>
      </c>
      <c r="K1160" t="s">
        <v>799</v>
      </c>
      <c r="L1160" t="s">
        <v>3305</v>
      </c>
      <c r="M1160" t="s">
        <v>3315</v>
      </c>
      <c r="N1160" t="s">
        <v>63</v>
      </c>
      <c r="O1160" t="s">
        <v>9981</v>
      </c>
      <c r="P1160" t="s">
        <v>341</v>
      </c>
      <c r="Q1160" t="s">
        <v>71</v>
      </c>
      <c r="R1160" t="s">
        <v>653</v>
      </c>
      <c r="S1160" s="1" t="s">
        <v>12332</v>
      </c>
      <c r="T1160" t="s">
        <v>801</v>
      </c>
      <c r="U1160" t="s">
        <v>38</v>
      </c>
      <c r="V1160" t="s">
        <v>50</v>
      </c>
      <c r="W1160" t="s">
        <v>265</v>
      </c>
      <c r="X1160" s="145">
        <v>30510</v>
      </c>
      <c r="Y1160" t="s">
        <v>4921</v>
      </c>
      <c r="Z1160" s="145">
        <v>43101</v>
      </c>
      <c r="AA1160" s="145">
        <v>43190</v>
      </c>
      <c r="AB1160" t="s">
        <v>123</v>
      </c>
      <c r="AC1160" t="s">
        <v>804</v>
      </c>
      <c r="AD1160" t="s">
        <v>41</v>
      </c>
      <c r="AE1160"/>
    </row>
    <row r="1161" spans="1:31" ht="15" x14ac:dyDescent="0.25">
      <c r="A1161" s="1" t="s">
        <v>4922</v>
      </c>
      <c r="B1161" t="s">
        <v>28</v>
      </c>
      <c r="C1161" t="s">
        <v>29</v>
      </c>
      <c r="D1161" t="s">
        <v>30</v>
      </c>
      <c r="E1161" t="s">
        <v>31</v>
      </c>
      <c r="F1161" t="s">
        <v>4656</v>
      </c>
      <c r="G1161" t="s">
        <v>4657</v>
      </c>
      <c r="H1161" t="s">
        <v>9756</v>
      </c>
      <c r="I1161" t="s">
        <v>4658</v>
      </c>
      <c r="J1161" t="s">
        <v>4922</v>
      </c>
      <c r="K1161" t="s">
        <v>799</v>
      </c>
      <c r="L1161" t="s">
        <v>3305</v>
      </c>
      <c r="M1161" t="s">
        <v>3315</v>
      </c>
      <c r="N1161" t="s">
        <v>63</v>
      </c>
      <c r="O1161" t="s">
        <v>9981</v>
      </c>
      <c r="P1161" t="s">
        <v>396</v>
      </c>
      <c r="Q1161" t="s">
        <v>357</v>
      </c>
      <c r="R1161" t="s">
        <v>12333</v>
      </c>
      <c r="S1161" s="1" t="s">
        <v>12334</v>
      </c>
      <c r="T1161" t="s">
        <v>801</v>
      </c>
      <c r="U1161" t="s">
        <v>802</v>
      </c>
      <c r="V1161" t="s">
        <v>50</v>
      </c>
      <c r="W1161" t="s">
        <v>265</v>
      </c>
      <c r="X1161" s="145">
        <v>28284</v>
      </c>
      <c r="Y1161" t="s">
        <v>12335</v>
      </c>
      <c r="Z1161" s="145">
        <v>43349</v>
      </c>
      <c r="AA1161" s="145">
        <v>43439</v>
      </c>
      <c r="AB1161" t="s">
        <v>123</v>
      </c>
      <c r="AC1161" t="s">
        <v>804</v>
      </c>
      <c r="AD1161" t="s">
        <v>41</v>
      </c>
      <c r="AE1161"/>
    </row>
    <row r="1162" spans="1:31" ht="15" x14ac:dyDescent="0.25">
      <c r="A1162" s="1" t="s">
        <v>4923</v>
      </c>
      <c r="B1162" t="s">
        <v>28</v>
      </c>
      <c r="C1162" t="s">
        <v>29</v>
      </c>
      <c r="D1162" t="s">
        <v>30</v>
      </c>
      <c r="E1162" t="s">
        <v>31</v>
      </c>
      <c r="F1162" t="s">
        <v>4656</v>
      </c>
      <c r="G1162" t="s">
        <v>4657</v>
      </c>
      <c r="H1162" t="s">
        <v>9756</v>
      </c>
      <c r="I1162" t="s">
        <v>4658</v>
      </c>
      <c r="J1162" t="s">
        <v>4923</v>
      </c>
      <c r="K1162" t="s">
        <v>799</v>
      </c>
      <c r="L1162" t="s">
        <v>3305</v>
      </c>
      <c r="M1162" t="s">
        <v>3315</v>
      </c>
      <c r="N1162" t="s">
        <v>63</v>
      </c>
      <c r="O1162" t="s">
        <v>9981</v>
      </c>
      <c r="P1162" t="s">
        <v>1004</v>
      </c>
      <c r="Q1162" t="s">
        <v>258</v>
      </c>
      <c r="R1162" t="s">
        <v>4924</v>
      </c>
      <c r="S1162" s="1" t="s">
        <v>12336</v>
      </c>
      <c r="T1162" t="s">
        <v>801</v>
      </c>
      <c r="U1162" t="s">
        <v>38</v>
      </c>
      <c r="V1162" t="s">
        <v>50</v>
      </c>
      <c r="W1162" t="s">
        <v>265</v>
      </c>
      <c r="X1162" s="145">
        <v>30613</v>
      </c>
      <c r="Y1162" t="s">
        <v>4925</v>
      </c>
      <c r="Z1162" s="145">
        <v>43101</v>
      </c>
      <c r="AA1162" s="145">
        <v>43190</v>
      </c>
      <c r="AB1162" t="s">
        <v>123</v>
      </c>
      <c r="AC1162" t="s">
        <v>804</v>
      </c>
      <c r="AD1162" t="s">
        <v>41</v>
      </c>
      <c r="AE1162"/>
    </row>
    <row r="1163" spans="1:31" ht="15" x14ac:dyDescent="0.25">
      <c r="A1163" s="1" t="s">
        <v>10187</v>
      </c>
      <c r="B1163" t="s">
        <v>28</v>
      </c>
      <c r="C1163" t="s">
        <v>29</v>
      </c>
      <c r="D1163" t="s">
        <v>30</v>
      </c>
      <c r="E1163" t="s">
        <v>31</v>
      </c>
      <c r="F1163" t="s">
        <v>4656</v>
      </c>
      <c r="G1163" t="s">
        <v>4657</v>
      </c>
      <c r="H1163" t="s">
        <v>9756</v>
      </c>
      <c r="I1163" t="s">
        <v>4658</v>
      </c>
      <c r="J1163" t="s">
        <v>10187</v>
      </c>
      <c r="K1163" t="s">
        <v>799</v>
      </c>
      <c r="L1163" t="s">
        <v>3305</v>
      </c>
      <c r="M1163" t="s">
        <v>3309</v>
      </c>
      <c r="N1163" t="s">
        <v>63</v>
      </c>
      <c r="O1163" t="s">
        <v>9983</v>
      </c>
      <c r="P1163" t="s">
        <v>10188</v>
      </c>
      <c r="Q1163" t="s">
        <v>110</v>
      </c>
      <c r="R1163" t="s">
        <v>10189</v>
      </c>
      <c r="S1163" s="1" t="s">
        <v>12337</v>
      </c>
      <c r="T1163" t="s">
        <v>801</v>
      </c>
      <c r="U1163" t="s">
        <v>802</v>
      </c>
      <c r="V1163" t="s">
        <v>50</v>
      </c>
      <c r="W1163" t="s">
        <v>265</v>
      </c>
      <c r="X1163" s="145">
        <v>32756</v>
      </c>
      <c r="Y1163" t="s">
        <v>10190</v>
      </c>
      <c r="Z1163" s="145">
        <v>43228</v>
      </c>
      <c r="AA1163" s="145">
        <v>43320</v>
      </c>
      <c r="AB1163" t="s">
        <v>123</v>
      </c>
      <c r="AC1163" t="s">
        <v>804</v>
      </c>
      <c r="AD1163" t="s">
        <v>41</v>
      </c>
      <c r="AE1163"/>
    </row>
    <row r="1164" spans="1:31" ht="15" x14ac:dyDescent="0.25">
      <c r="A1164" s="1" t="s">
        <v>10191</v>
      </c>
      <c r="B1164" t="s">
        <v>28</v>
      </c>
      <c r="C1164" t="s">
        <v>29</v>
      </c>
      <c r="D1164" t="s">
        <v>30</v>
      </c>
      <c r="E1164" t="s">
        <v>31</v>
      </c>
      <c r="F1164" t="s">
        <v>4656</v>
      </c>
      <c r="G1164" t="s">
        <v>4657</v>
      </c>
      <c r="H1164" t="s">
        <v>9756</v>
      </c>
      <c r="I1164" t="s">
        <v>4658</v>
      </c>
      <c r="J1164" t="s">
        <v>10191</v>
      </c>
      <c r="K1164" t="s">
        <v>799</v>
      </c>
      <c r="L1164" t="s">
        <v>3305</v>
      </c>
      <c r="M1164" t="s">
        <v>9988</v>
      </c>
      <c r="N1164" t="s">
        <v>63</v>
      </c>
      <c r="O1164" t="s">
        <v>9983</v>
      </c>
      <c r="P1164" t="s">
        <v>56</v>
      </c>
      <c r="Q1164" t="s">
        <v>130</v>
      </c>
      <c r="R1164" t="s">
        <v>10192</v>
      </c>
      <c r="S1164" s="1" t="s">
        <v>12338</v>
      </c>
      <c r="T1164" t="s">
        <v>801</v>
      </c>
      <c r="U1164" t="s">
        <v>802</v>
      </c>
      <c r="V1164" t="s">
        <v>50</v>
      </c>
      <c r="W1164" t="s">
        <v>265</v>
      </c>
      <c r="X1164" s="145">
        <v>28595</v>
      </c>
      <c r="Y1164" t="s">
        <v>10193</v>
      </c>
      <c r="Z1164" s="145">
        <v>43263</v>
      </c>
      <c r="AA1164" s="145">
        <v>43355</v>
      </c>
      <c r="AB1164" t="s">
        <v>123</v>
      </c>
      <c r="AC1164" t="s">
        <v>804</v>
      </c>
      <c r="AD1164" t="s">
        <v>41</v>
      </c>
      <c r="AE1164"/>
    </row>
    <row r="1165" spans="1:31" ht="15" x14ac:dyDescent="0.25">
      <c r="A1165" s="1" t="s">
        <v>10194</v>
      </c>
      <c r="B1165" t="s">
        <v>28</v>
      </c>
      <c r="C1165" t="s">
        <v>29</v>
      </c>
      <c r="D1165" t="s">
        <v>30</v>
      </c>
      <c r="E1165" t="s">
        <v>31</v>
      </c>
      <c r="F1165" t="s">
        <v>4656</v>
      </c>
      <c r="G1165" t="s">
        <v>4657</v>
      </c>
      <c r="H1165" t="s">
        <v>9756</v>
      </c>
      <c r="I1165" t="s">
        <v>4658</v>
      </c>
      <c r="J1165" t="s">
        <v>10194</v>
      </c>
      <c r="K1165" t="s">
        <v>799</v>
      </c>
      <c r="L1165" t="s">
        <v>9991</v>
      </c>
      <c r="M1165" t="s">
        <v>9992</v>
      </c>
      <c r="N1165" t="s">
        <v>63</v>
      </c>
      <c r="O1165" t="s">
        <v>9983</v>
      </c>
      <c r="P1165" t="s">
        <v>10195</v>
      </c>
      <c r="Q1165" t="s">
        <v>70</v>
      </c>
      <c r="R1165" t="s">
        <v>10196</v>
      </c>
      <c r="S1165" s="1" t="s">
        <v>12339</v>
      </c>
      <c r="T1165" t="s">
        <v>801</v>
      </c>
      <c r="U1165" t="s">
        <v>802</v>
      </c>
      <c r="V1165" t="s">
        <v>50</v>
      </c>
      <c r="W1165" t="s">
        <v>265</v>
      </c>
      <c r="X1165" s="145">
        <v>30289</v>
      </c>
      <c r="Y1165" t="s">
        <v>10197</v>
      </c>
      <c r="Z1165" s="145">
        <v>43228</v>
      </c>
      <c r="AA1165" s="145">
        <v>43320</v>
      </c>
      <c r="AB1165" t="s">
        <v>123</v>
      </c>
      <c r="AC1165" t="s">
        <v>804</v>
      </c>
      <c r="AD1165" t="s">
        <v>41</v>
      </c>
      <c r="AE1165"/>
    </row>
    <row r="1166" spans="1:31" ht="15" x14ac:dyDescent="0.25">
      <c r="A1166" s="1" t="s">
        <v>4929</v>
      </c>
      <c r="B1166" t="s">
        <v>28</v>
      </c>
      <c r="C1166" t="s">
        <v>29</v>
      </c>
      <c r="D1166" t="s">
        <v>30</v>
      </c>
      <c r="E1166" t="s">
        <v>31</v>
      </c>
      <c r="F1166" t="s">
        <v>4926</v>
      </c>
      <c r="G1166" t="s">
        <v>4927</v>
      </c>
      <c r="H1166" t="s">
        <v>9756</v>
      </c>
      <c r="I1166" t="s">
        <v>4928</v>
      </c>
      <c r="J1166" t="s">
        <v>4929</v>
      </c>
      <c r="K1166" t="s">
        <v>32</v>
      </c>
      <c r="L1166" t="s">
        <v>33</v>
      </c>
      <c r="M1166" t="s">
        <v>34</v>
      </c>
      <c r="N1166" t="s">
        <v>724</v>
      </c>
      <c r="O1166" t="s">
        <v>4930</v>
      </c>
      <c r="P1166" t="s">
        <v>824</v>
      </c>
      <c r="Q1166" t="s">
        <v>314</v>
      </c>
      <c r="R1166" t="s">
        <v>4932</v>
      </c>
      <c r="S1166" s="1" t="s">
        <v>12340</v>
      </c>
      <c r="T1166" t="s">
        <v>61</v>
      </c>
      <c r="U1166" t="s">
        <v>38</v>
      </c>
      <c r="V1166" t="s">
        <v>50</v>
      </c>
      <c r="W1166" t="s">
        <v>4933</v>
      </c>
      <c r="X1166" s="145">
        <v>25951</v>
      </c>
      <c r="Y1166" t="s">
        <v>4934</v>
      </c>
      <c r="Z1166" s="145">
        <v>43101</v>
      </c>
      <c r="AA1166" s="145">
        <v>43465</v>
      </c>
      <c r="AB1166" t="s">
        <v>39</v>
      </c>
      <c r="AC1166" t="s">
        <v>40</v>
      </c>
      <c r="AD1166" t="s">
        <v>41</v>
      </c>
      <c r="AE1166"/>
    </row>
    <row r="1167" spans="1:31" ht="15" x14ac:dyDescent="0.25">
      <c r="A1167" s="1" t="s">
        <v>4931</v>
      </c>
      <c r="B1167" t="s">
        <v>28</v>
      </c>
      <c r="C1167" t="s">
        <v>29</v>
      </c>
      <c r="D1167" t="s">
        <v>30</v>
      </c>
      <c r="E1167" t="s">
        <v>31</v>
      </c>
      <c r="F1167" t="s">
        <v>4926</v>
      </c>
      <c r="G1167" t="s">
        <v>4927</v>
      </c>
      <c r="H1167" t="s">
        <v>9756</v>
      </c>
      <c r="I1167" t="s">
        <v>4928</v>
      </c>
      <c r="J1167" t="s">
        <v>4931</v>
      </c>
      <c r="K1167" t="s">
        <v>32</v>
      </c>
      <c r="L1167" t="s">
        <v>32</v>
      </c>
      <c r="M1167" t="s">
        <v>43</v>
      </c>
      <c r="N1167" t="s">
        <v>44</v>
      </c>
      <c r="O1167" t="s">
        <v>54</v>
      </c>
      <c r="P1167" t="s">
        <v>824</v>
      </c>
      <c r="Q1167" t="s">
        <v>314</v>
      </c>
      <c r="R1167" t="s">
        <v>4932</v>
      </c>
      <c r="S1167" s="1" t="s">
        <v>12340</v>
      </c>
      <c r="T1167" t="s">
        <v>61</v>
      </c>
      <c r="U1167" t="s">
        <v>49</v>
      </c>
      <c r="V1167" t="s">
        <v>840</v>
      </c>
      <c r="W1167" t="s">
        <v>4933</v>
      </c>
      <c r="X1167" s="145">
        <v>25951</v>
      </c>
      <c r="Y1167" t="s">
        <v>4934</v>
      </c>
      <c r="Z1167" s="145">
        <v>43101</v>
      </c>
      <c r="AA1167" s="145">
        <v>43465</v>
      </c>
      <c r="AB1167" t="s">
        <v>39</v>
      </c>
      <c r="AC1167" t="s">
        <v>40</v>
      </c>
      <c r="AD1167" t="s">
        <v>41</v>
      </c>
      <c r="AE1167"/>
    </row>
    <row r="1168" spans="1:31" ht="15" x14ac:dyDescent="0.25">
      <c r="A1168" s="1" t="s">
        <v>4931</v>
      </c>
      <c r="B1168" t="s">
        <v>28</v>
      </c>
      <c r="C1168" t="s">
        <v>29</v>
      </c>
      <c r="D1168" t="s">
        <v>30</v>
      </c>
      <c r="E1168" t="s">
        <v>31</v>
      </c>
      <c r="F1168" t="s">
        <v>4926</v>
      </c>
      <c r="G1168" t="s">
        <v>4927</v>
      </c>
      <c r="H1168" t="s">
        <v>9756</v>
      </c>
      <c r="I1168" t="s">
        <v>4928</v>
      </c>
      <c r="J1168" t="s">
        <v>4931</v>
      </c>
      <c r="K1168" t="s">
        <v>32</v>
      </c>
      <c r="L1168" t="s">
        <v>32</v>
      </c>
      <c r="M1168" t="s">
        <v>43</v>
      </c>
      <c r="N1168" t="s">
        <v>63</v>
      </c>
      <c r="O1168" t="s">
        <v>10198</v>
      </c>
      <c r="P1168" t="s">
        <v>546</v>
      </c>
      <c r="Q1168" t="s">
        <v>133</v>
      </c>
      <c r="R1168" t="s">
        <v>3755</v>
      </c>
      <c r="S1168" s="1" t="s">
        <v>12341</v>
      </c>
      <c r="T1168" t="s">
        <v>66</v>
      </c>
      <c r="U1168" t="s">
        <v>49</v>
      </c>
      <c r="V1168" t="s">
        <v>50</v>
      </c>
      <c r="W1168" t="s">
        <v>3756</v>
      </c>
      <c r="X1168" s="145">
        <v>27644</v>
      </c>
      <c r="Y1168" t="s">
        <v>3757</v>
      </c>
      <c r="Z1168" s="145">
        <v>43160</v>
      </c>
      <c r="AA1168" s="145">
        <v>43465</v>
      </c>
      <c r="AB1168" t="s">
        <v>310</v>
      </c>
      <c r="AC1168" t="s">
        <v>68</v>
      </c>
      <c r="AD1168" t="s">
        <v>41</v>
      </c>
      <c r="AE1168"/>
    </row>
    <row r="1169" spans="1:31" ht="15" x14ac:dyDescent="0.25">
      <c r="A1169" s="1" t="s">
        <v>4935</v>
      </c>
      <c r="B1169" t="s">
        <v>28</v>
      </c>
      <c r="C1169" t="s">
        <v>29</v>
      </c>
      <c r="D1169" t="s">
        <v>30</v>
      </c>
      <c r="E1169" t="s">
        <v>31</v>
      </c>
      <c r="F1169" t="s">
        <v>4926</v>
      </c>
      <c r="G1169" t="s">
        <v>4927</v>
      </c>
      <c r="H1169" t="s">
        <v>9756</v>
      </c>
      <c r="I1169" t="s">
        <v>4928</v>
      </c>
      <c r="J1169" t="s">
        <v>4935</v>
      </c>
      <c r="K1169" t="s">
        <v>32</v>
      </c>
      <c r="L1169" t="s">
        <v>32</v>
      </c>
      <c r="M1169" t="s">
        <v>43</v>
      </c>
      <c r="N1169" t="s">
        <v>44</v>
      </c>
      <c r="O1169" t="s">
        <v>54</v>
      </c>
      <c r="P1169" t="s">
        <v>706</v>
      </c>
      <c r="Q1169" t="s">
        <v>706</v>
      </c>
      <c r="R1169" t="s">
        <v>1000</v>
      </c>
      <c r="S1169" s="1" t="s">
        <v>12342</v>
      </c>
      <c r="T1169" t="s">
        <v>48</v>
      </c>
      <c r="U1169" t="s">
        <v>49</v>
      </c>
      <c r="V1169" t="s">
        <v>50</v>
      </c>
      <c r="W1169" t="s">
        <v>4936</v>
      </c>
      <c r="X1169" s="145">
        <v>22958</v>
      </c>
      <c r="Y1169" t="s">
        <v>4937</v>
      </c>
      <c r="Z1169"/>
      <c r="AA1169"/>
      <c r="AB1169" t="s">
        <v>39</v>
      </c>
      <c r="AC1169" t="s">
        <v>40</v>
      </c>
      <c r="AD1169" t="s">
        <v>41</v>
      </c>
      <c r="AE1169"/>
    </row>
    <row r="1170" spans="1:31" ht="15" x14ac:dyDescent="0.25">
      <c r="A1170" s="1" t="s">
        <v>4938</v>
      </c>
      <c r="B1170" t="s">
        <v>28</v>
      </c>
      <c r="C1170" t="s">
        <v>29</v>
      </c>
      <c r="D1170" t="s">
        <v>30</v>
      </c>
      <c r="E1170" t="s">
        <v>31</v>
      </c>
      <c r="F1170" t="s">
        <v>4926</v>
      </c>
      <c r="G1170" t="s">
        <v>4927</v>
      </c>
      <c r="H1170" t="s">
        <v>9756</v>
      </c>
      <c r="I1170" t="s">
        <v>4928</v>
      </c>
      <c r="J1170" t="s">
        <v>4938</v>
      </c>
      <c r="K1170" t="s">
        <v>32</v>
      </c>
      <c r="L1170" t="s">
        <v>32</v>
      </c>
      <c r="M1170" t="s">
        <v>43</v>
      </c>
      <c r="N1170" t="s">
        <v>44</v>
      </c>
      <c r="O1170" t="s">
        <v>54</v>
      </c>
      <c r="P1170" t="s">
        <v>352</v>
      </c>
      <c r="Q1170" t="s">
        <v>217</v>
      </c>
      <c r="R1170" t="s">
        <v>4939</v>
      </c>
      <c r="S1170" s="1" t="s">
        <v>12343</v>
      </c>
      <c r="T1170" t="s">
        <v>61</v>
      </c>
      <c r="U1170" t="s">
        <v>49</v>
      </c>
      <c r="V1170" t="s">
        <v>50</v>
      </c>
      <c r="W1170" t="s">
        <v>4940</v>
      </c>
      <c r="X1170" s="145">
        <v>25799</v>
      </c>
      <c r="Y1170" t="s">
        <v>4941</v>
      </c>
      <c r="Z1170"/>
      <c r="AA1170"/>
      <c r="AB1170" t="s">
        <v>39</v>
      </c>
      <c r="AC1170" t="s">
        <v>40</v>
      </c>
      <c r="AD1170" t="s">
        <v>41</v>
      </c>
      <c r="AE1170"/>
    </row>
    <row r="1171" spans="1:31" ht="15" x14ac:dyDescent="0.25">
      <c r="A1171" s="1" t="s">
        <v>4942</v>
      </c>
      <c r="B1171" t="s">
        <v>28</v>
      </c>
      <c r="C1171" t="s">
        <v>29</v>
      </c>
      <c r="D1171" t="s">
        <v>30</v>
      </c>
      <c r="E1171" t="s">
        <v>31</v>
      </c>
      <c r="F1171" t="s">
        <v>4926</v>
      </c>
      <c r="G1171" t="s">
        <v>4927</v>
      </c>
      <c r="H1171" t="s">
        <v>9756</v>
      </c>
      <c r="I1171" t="s">
        <v>4928</v>
      </c>
      <c r="J1171" t="s">
        <v>4942</v>
      </c>
      <c r="K1171" t="s">
        <v>32</v>
      </c>
      <c r="L1171" t="s">
        <v>32</v>
      </c>
      <c r="M1171" t="s">
        <v>43</v>
      </c>
      <c r="N1171" t="s">
        <v>44</v>
      </c>
      <c r="O1171" t="s">
        <v>54</v>
      </c>
      <c r="P1171" t="s">
        <v>861</v>
      </c>
      <c r="Q1171" t="s">
        <v>343</v>
      </c>
      <c r="R1171" t="s">
        <v>837</v>
      </c>
      <c r="S1171" s="1" t="s">
        <v>12344</v>
      </c>
      <c r="T1171" t="s">
        <v>53</v>
      </c>
      <c r="U1171" t="s">
        <v>49</v>
      </c>
      <c r="V1171" t="s">
        <v>50</v>
      </c>
      <c r="W1171" t="s">
        <v>4943</v>
      </c>
      <c r="X1171" s="145">
        <v>21438</v>
      </c>
      <c r="Y1171" t="s">
        <v>4944</v>
      </c>
      <c r="Z1171"/>
      <c r="AA1171"/>
      <c r="AB1171" t="s">
        <v>39</v>
      </c>
      <c r="AC1171" t="s">
        <v>40</v>
      </c>
      <c r="AD1171" t="s">
        <v>41</v>
      </c>
      <c r="AE1171"/>
    </row>
    <row r="1172" spans="1:31" ht="15" x14ac:dyDescent="0.25">
      <c r="A1172" s="1" t="s">
        <v>4945</v>
      </c>
      <c r="B1172" t="s">
        <v>28</v>
      </c>
      <c r="C1172" t="s">
        <v>29</v>
      </c>
      <c r="D1172" t="s">
        <v>30</v>
      </c>
      <c r="E1172" t="s">
        <v>31</v>
      </c>
      <c r="F1172" t="s">
        <v>4926</v>
      </c>
      <c r="G1172" t="s">
        <v>4927</v>
      </c>
      <c r="H1172" t="s">
        <v>9756</v>
      </c>
      <c r="I1172" t="s">
        <v>4928</v>
      </c>
      <c r="J1172" t="s">
        <v>4945</v>
      </c>
      <c r="K1172" t="s">
        <v>32</v>
      </c>
      <c r="L1172" t="s">
        <v>32</v>
      </c>
      <c r="M1172" t="s">
        <v>43</v>
      </c>
      <c r="N1172" t="s">
        <v>44</v>
      </c>
      <c r="O1172" t="s">
        <v>54</v>
      </c>
      <c r="P1172" t="s">
        <v>307</v>
      </c>
      <c r="Q1172" t="s">
        <v>208</v>
      </c>
      <c r="R1172" t="s">
        <v>4946</v>
      </c>
      <c r="S1172" s="1" t="s">
        <v>12345</v>
      </c>
      <c r="T1172" t="s">
        <v>48</v>
      </c>
      <c r="U1172" t="s">
        <v>49</v>
      </c>
      <c r="V1172" t="s">
        <v>50</v>
      </c>
      <c r="W1172" t="s">
        <v>4947</v>
      </c>
      <c r="X1172" s="145">
        <v>23694</v>
      </c>
      <c r="Y1172" t="s">
        <v>4948</v>
      </c>
      <c r="Z1172"/>
      <c r="AA1172"/>
      <c r="AB1172" t="s">
        <v>39</v>
      </c>
      <c r="AC1172" t="s">
        <v>40</v>
      </c>
      <c r="AD1172" t="s">
        <v>41</v>
      </c>
      <c r="AE1172"/>
    </row>
    <row r="1173" spans="1:31" ht="15" x14ac:dyDescent="0.25">
      <c r="A1173" s="1" t="s">
        <v>4949</v>
      </c>
      <c r="B1173" t="s">
        <v>28</v>
      </c>
      <c r="C1173" t="s">
        <v>29</v>
      </c>
      <c r="D1173" t="s">
        <v>30</v>
      </c>
      <c r="E1173" t="s">
        <v>31</v>
      </c>
      <c r="F1173" t="s">
        <v>4926</v>
      </c>
      <c r="G1173" t="s">
        <v>4927</v>
      </c>
      <c r="H1173" t="s">
        <v>9756</v>
      </c>
      <c r="I1173" t="s">
        <v>4928</v>
      </c>
      <c r="J1173" t="s">
        <v>4949</v>
      </c>
      <c r="K1173" t="s">
        <v>32</v>
      </c>
      <c r="L1173" t="s">
        <v>32</v>
      </c>
      <c r="M1173" t="s">
        <v>43</v>
      </c>
      <c r="N1173" t="s">
        <v>63</v>
      </c>
      <c r="O1173" t="s">
        <v>4950</v>
      </c>
      <c r="P1173" t="s">
        <v>604</v>
      </c>
      <c r="Q1173" t="s">
        <v>335</v>
      </c>
      <c r="R1173" t="s">
        <v>10199</v>
      </c>
      <c r="S1173" s="1" t="s">
        <v>12346</v>
      </c>
      <c r="T1173" t="s">
        <v>66</v>
      </c>
      <c r="U1173" t="s">
        <v>49</v>
      </c>
      <c r="V1173" t="s">
        <v>108</v>
      </c>
      <c r="W1173" t="s">
        <v>10200</v>
      </c>
      <c r="X1173" s="145">
        <v>28602</v>
      </c>
      <c r="Y1173" t="s">
        <v>10201</v>
      </c>
      <c r="Z1173" s="145">
        <v>43160</v>
      </c>
      <c r="AA1173" s="145">
        <v>43465</v>
      </c>
      <c r="AB1173" t="s">
        <v>39</v>
      </c>
      <c r="AC1173" t="s">
        <v>68</v>
      </c>
      <c r="AD1173" t="s">
        <v>41</v>
      </c>
      <c r="AE1173"/>
    </row>
    <row r="1174" spans="1:31" ht="15" x14ac:dyDescent="0.25">
      <c r="A1174" s="1" t="s">
        <v>4954</v>
      </c>
      <c r="B1174" t="s">
        <v>28</v>
      </c>
      <c r="C1174" t="s">
        <v>29</v>
      </c>
      <c r="D1174" t="s">
        <v>30</v>
      </c>
      <c r="E1174" t="s">
        <v>31</v>
      </c>
      <c r="F1174" t="s">
        <v>4926</v>
      </c>
      <c r="G1174" t="s">
        <v>4927</v>
      </c>
      <c r="H1174" t="s">
        <v>9756</v>
      </c>
      <c r="I1174" t="s">
        <v>4928</v>
      </c>
      <c r="J1174" t="s">
        <v>4954</v>
      </c>
      <c r="K1174" t="s">
        <v>32</v>
      </c>
      <c r="L1174" t="s">
        <v>32</v>
      </c>
      <c r="M1174" t="s">
        <v>43</v>
      </c>
      <c r="N1174" t="s">
        <v>44</v>
      </c>
      <c r="O1174" t="s">
        <v>4955</v>
      </c>
      <c r="P1174" t="s">
        <v>327</v>
      </c>
      <c r="Q1174" t="s">
        <v>465</v>
      </c>
      <c r="R1174" t="s">
        <v>4956</v>
      </c>
      <c r="S1174" s="1" t="s">
        <v>12347</v>
      </c>
      <c r="T1174" t="s">
        <v>53</v>
      </c>
      <c r="U1174" t="s">
        <v>49</v>
      </c>
      <c r="V1174" t="s">
        <v>50</v>
      </c>
      <c r="W1174" t="s">
        <v>4957</v>
      </c>
      <c r="X1174" s="145">
        <v>26103</v>
      </c>
      <c r="Y1174" t="s">
        <v>4958</v>
      </c>
      <c r="Z1174" s="145">
        <v>42430</v>
      </c>
      <c r="AA1174"/>
      <c r="AB1174" t="s">
        <v>39</v>
      </c>
      <c r="AC1174" t="s">
        <v>40</v>
      </c>
      <c r="AD1174" t="s">
        <v>41</v>
      </c>
      <c r="AE1174"/>
    </row>
    <row r="1175" spans="1:31" ht="15" x14ac:dyDescent="0.25">
      <c r="A1175" s="1" t="s">
        <v>10202</v>
      </c>
      <c r="B1175" t="s">
        <v>28</v>
      </c>
      <c r="C1175" t="s">
        <v>29</v>
      </c>
      <c r="D1175" t="s">
        <v>30</v>
      </c>
      <c r="E1175" t="s">
        <v>31</v>
      </c>
      <c r="F1175" t="s">
        <v>4926</v>
      </c>
      <c r="G1175" t="s">
        <v>4927</v>
      </c>
      <c r="H1175" t="s">
        <v>9756</v>
      </c>
      <c r="I1175" t="s">
        <v>4928</v>
      </c>
      <c r="J1175" t="s">
        <v>10202</v>
      </c>
      <c r="K1175" t="s">
        <v>32</v>
      </c>
      <c r="L1175" t="s">
        <v>32</v>
      </c>
      <c r="M1175" t="s">
        <v>43</v>
      </c>
      <c r="N1175" t="s">
        <v>63</v>
      </c>
      <c r="O1175" t="s">
        <v>9727</v>
      </c>
      <c r="P1175" t="s">
        <v>110</v>
      </c>
      <c r="Q1175" t="s">
        <v>136</v>
      </c>
      <c r="R1175" t="s">
        <v>7618</v>
      </c>
      <c r="S1175" s="1" t="s">
        <v>12348</v>
      </c>
      <c r="T1175" t="s">
        <v>66</v>
      </c>
      <c r="U1175" t="s">
        <v>890</v>
      </c>
      <c r="V1175" t="s">
        <v>50</v>
      </c>
      <c r="W1175" t="s">
        <v>7619</v>
      </c>
      <c r="X1175" s="145">
        <v>31395</v>
      </c>
      <c r="Y1175" t="s">
        <v>7620</v>
      </c>
      <c r="Z1175" s="145">
        <v>43160</v>
      </c>
      <c r="AA1175" s="145">
        <v>43465</v>
      </c>
      <c r="AB1175" t="s">
        <v>2801</v>
      </c>
      <c r="AC1175" t="s">
        <v>68</v>
      </c>
      <c r="AD1175" t="s">
        <v>41</v>
      </c>
      <c r="AE1175"/>
    </row>
    <row r="1176" spans="1:31" ht="15" x14ac:dyDescent="0.25">
      <c r="A1176" s="1" t="s">
        <v>4965</v>
      </c>
      <c r="B1176" t="s">
        <v>28</v>
      </c>
      <c r="C1176" t="s">
        <v>29</v>
      </c>
      <c r="D1176" t="s">
        <v>30</v>
      </c>
      <c r="E1176" t="s">
        <v>31</v>
      </c>
      <c r="F1176" t="s">
        <v>4926</v>
      </c>
      <c r="G1176" t="s">
        <v>4927</v>
      </c>
      <c r="H1176" t="s">
        <v>9756</v>
      </c>
      <c r="I1176" t="s">
        <v>4928</v>
      </c>
      <c r="J1176" t="s">
        <v>4965</v>
      </c>
      <c r="K1176" t="s">
        <v>32</v>
      </c>
      <c r="L1176" t="s">
        <v>80</v>
      </c>
      <c r="M1176" t="s">
        <v>80</v>
      </c>
      <c r="N1176" t="s">
        <v>44</v>
      </c>
      <c r="O1176" t="s">
        <v>4966</v>
      </c>
      <c r="P1176" t="s">
        <v>100</v>
      </c>
      <c r="Q1176" t="s">
        <v>101</v>
      </c>
      <c r="R1176" t="s">
        <v>4967</v>
      </c>
      <c r="S1176" s="1" t="s">
        <v>12349</v>
      </c>
      <c r="T1176" t="s">
        <v>42</v>
      </c>
      <c r="U1176" t="s">
        <v>49</v>
      </c>
      <c r="V1176" t="s">
        <v>50</v>
      </c>
      <c r="W1176" t="s">
        <v>4968</v>
      </c>
      <c r="X1176" s="145">
        <v>25813</v>
      </c>
      <c r="Y1176" t="s">
        <v>4969</v>
      </c>
      <c r="Z1176"/>
      <c r="AA1176"/>
      <c r="AB1176" t="s">
        <v>39</v>
      </c>
      <c r="AC1176" t="s">
        <v>83</v>
      </c>
      <c r="AD1176" t="s">
        <v>41</v>
      </c>
      <c r="AE1176"/>
    </row>
    <row r="1177" spans="1:31" ht="15" x14ac:dyDescent="0.25">
      <c r="A1177" s="1" t="s">
        <v>4970</v>
      </c>
      <c r="B1177" t="s">
        <v>28</v>
      </c>
      <c r="C1177" t="s">
        <v>29</v>
      </c>
      <c r="D1177" t="s">
        <v>30</v>
      </c>
      <c r="E1177" t="s">
        <v>31</v>
      </c>
      <c r="F1177" t="s">
        <v>4926</v>
      </c>
      <c r="G1177" t="s">
        <v>4927</v>
      </c>
      <c r="H1177" t="s">
        <v>9756</v>
      </c>
      <c r="I1177" t="s">
        <v>4928</v>
      </c>
      <c r="J1177" t="s">
        <v>4970</v>
      </c>
      <c r="K1177" t="s">
        <v>93</v>
      </c>
      <c r="L1177" t="s">
        <v>745</v>
      </c>
      <c r="M1177" t="s">
        <v>1567</v>
      </c>
      <c r="N1177" t="s">
        <v>44</v>
      </c>
      <c r="O1177" t="s">
        <v>54</v>
      </c>
      <c r="P1177" t="s">
        <v>304</v>
      </c>
      <c r="Q1177" t="s">
        <v>304</v>
      </c>
      <c r="R1177" t="s">
        <v>4971</v>
      </c>
      <c r="S1177" s="1" t="s">
        <v>12350</v>
      </c>
      <c r="T1177" t="s">
        <v>1569</v>
      </c>
      <c r="U1177" t="s">
        <v>38</v>
      </c>
      <c r="V1177" t="s">
        <v>50</v>
      </c>
      <c r="W1177" t="s">
        <v>4972</v>
      </c>
      <c r="X1177" s="145">
        <v>22969</v>
      </c>
      <c r="Y1177" t="s">
        <v>4973</v>
      </c>
      <c r="Z1177"/>
      <c r="AA1177"/>
      <c r="AB1177" t="s">
        <v>39</v>
      </c>
      <c r="AC1177" t="s">
        <v>98</v>
      </c>
      <c r="AD1177" t="s">
        <v>41</v>
      </c>
      <c r="AE1177"/>
    </row>
    <row r="1178" spans="1:31" ht="15" x14ac:dyDescent="0.25">
      <c r="A1178" s="1" t="s">
        <v>4974</v>
      </c>
      <c r="B1178" t="s">
        <v>28</v>
      </c>
      <c r="C1178" t="s">
        <v>29</v>
      </c>
      <c r="D1178" t="s">
        <v>30</v>
      </c>
      <c r="E1178" t="s">
        <v>31</v>
      </c>
      <c r="F1178" t="s">
        <v>4926</v>
      </c>
      <c r="G1178" t="s">
        <v>4927</v>
      </c>
      <c r="H1178" t="s">
        <v>9756</v>
      </c>
      <c r="I1178" t="s">
        <v>4928</v>
      </c>
      <c r="J1178" t="s">
        <v>4974</v>
      </c>
      <c r="K1178" t="s">
        <v>93</v>
      </c>
      <c r="L1178" t="s">
        <v>745</v>
      </c>
      <c r="M1178" t="s">
        <v>844</v>
      </c>
      <c r="N1178" t="s">
        <v>44</v>
      </c>
      <c r="O1178" t="s">
        <v>4975</v>
      </c>
      <c r="P1178" t="s">
        <v>84</v>
      </c>
      <c r="Q1178" t="s">
        <v>4412</v>
      </c>
      <c r="R1178" t="s">
        <v>4976</v>
      </c>
      <c r="S1178" s="1" t="s">
        <v>12351</v>
      </c>
      <c r="T1178" t="s">
        <v>318</v>
      </c>
      <c r="U1178" t="s">
        <v>38</v>
      </c>
      <c r="V1178" t="s">
        <v>50</v>
      </c>
      <c r="W1178" t="s">
        <v>4977</v>
      </c>
      <c r="X1178" s="145">
        <v>22509</v>
      </c>
      <c r="Y1178" t="s">
        <v>4978</v>
      </c>
      <c r="Z1178"/>
      <c r="AA1178"/>
      <c r="AB1178" t="s">
        <v>39</v>
      </c>
      <c r="AC1178" t="s">
        <v>98</v>
      </c>
      <c r="AD1178" t="s">
        <v>41</v>
      </c>
      <c r="AE1178"/>
    </row>
    <row r="1179" spans="1:31" ht="15" x14ac:dyDescent="0.25">
      <c r="A1179" s="1" t="s">
        <v>4979</v>
      </c>
      <c r="B1179" t="s">
        <v>28</v>
      </c>
      <c r="C1179" t="s">
        <v>29</v>
      </c>
      <c r="D1179" t="s">
        <v>30</v>
      </c>
      <c r="E1179" t="s">
        <v>31</v>
      </c>
      <c r="F1179" t="s">
        <v>4926</v>
      </c>
      <c r="G1179" t="s">
        <v>4927</v>
      </c>
      <c r="H1179" t="s">
        <v>9756</v>
      </c>
      <c r="I1179" t="s">
        <v>4928</v>
      </c>
      <c r="J1179" t="s">
        <v>4979</v>
      </c>
      <c r="K1179" t="s">
        <v>93</v>
      </c>
      <c r="L1179" t="s">
        <v>94</v>
      </c>
      <c r="M1179" t="s">
        <v>95</v>
      </c>
      <c r="N1179" t="s">
        <v>44</v>
      </c>
      <c r="O1179" t="s">
        <v>54</v>
      </c>
      <c r="P1179" t="s">
        <v>294</v>
      </c>
      <c r="Q1179" t="s">
        <v>1987</v>
      </c>
      <c r="R1179" t="s">
        <v>4980</v>
      </c>
      <c r="S1179" s="1" t="s">
        <v>12352</v>
      </c>
      <c r="T1179" t="s">
        <v>97</v>
      </c>
      <c r="U1179" t="s">
        <v>38</v>
      </c>
      <c r="V1179" t="s">
        <v>50</v>
      </c>
      <c r="W1179" t="s">
        <v>4981</v>
      </c>
      <c r="X1179" s="145">
        <v>22677</v>
      </c>
      <c r="Y1179" t="s">
        <v>4982</v>
      </c>
      <c r="Z1179"/>
      <c r="AA1179"/>
      <c r="AB1179" t="s">
        <v>39</v>
      </c>
      <c r="AC1179" t="s">
        <v>98</v>
      </c>
      <c r="AD1179" t="s">
        <v>41</v>
      </c>
      <c r="AE1179"/>
    </row>
    <row r="1180" spans="1:31" ht="15" x14ac:dyDescent="0.25">
      <c r="A1180" s="1" t="s">
        <v>4986</v>
      </c>
      <c r="B1180" t="s">
        <v>28</v>
      </c>
      <c r="C1180" t="s">
        <v>29</v>
      </c>
      <c r="D1180" t="s">
        <v>240</v>
      </c>
      <c r="E1180" t="s">
        <v>241</v>
      </c>
      <c r="F1180" t="s">
        <v>4983</v>
      </c>
      <c r="G1180" t="s">
        <v>4984</v>
      </c>
      <c r="H1180" t="s">
        <v>9756</v>
      </c>
      <c r="I1180" t="s">
        <v>4985</v>
      </c>
      <c r="J1180" t="s">
        <v>4986</v>
      </c>
      <c r="K1180" t="s">
        <v>32</v>
      </c>
      <c r="L1180" t="s">
        <v>32</v>
      </c>
      <c r="M1180" t="s">
        <v>43</v>
      </c>
      <c r="N1180" t="s">
        <v>44</v>
      </c>
      <c r="O1180" t="s">
        <v>54</v>
      </c>
      <c r="P1180" t="s">
        <v>306</v>
      </c>
      <c r="Q1180" t="s">
        <v>381</v>
      </c>
      <c r="R1180" t="s">
        <v>4987</v>
      </c>
      <c r="S1180" s="1" t="s">
        <v>12353</v>
      </c>
      <c r="T1180" t="s">
        <v>61</v>
      </c>
      <c r="U1180" t="s">
        <v>49</v>
      </c>
      <c r="V1180" t="s">
        <v>50</v>
      </c>
      <c r="W1180" t="s">
        <v>4988</v>
      </c>
      <c r="X1180" s="145">
        <v>25941</v>
      </c>
      <c r="Y1180" t="s">
        <v>4989</v>
      </c>
      <c r="Z1180"/>
      <c r="AA1180"/>
      <c r="AB1180" t="s">
        <v>39</v>
      </c>
      <c r="AC1180" t="s">
        <v>40</v>
      </c>
      <c r="AD1180" t="s">
        <v>41</v>
      </c>
      <c r="AE1180"/>
    </row>
    <row r="1181" spans="1:31" ht="15" x14ac:dyDescent="0.25">
      <c r="A1181" s="1" t="s">
        <v>4990</v>
      </c>
      <c r="B1181" t="s">
        <v>28</v>
      </c>
      <c r="C1181" t="s">
        <v>29</v>
      </c>
      <c r="D1181" t="s">
        <v>240</v>
      </c>
      <c r="E1181" t="s">
        <v>241</v>
      </c>
      <c r="F1181" t="s">
        <v>4983</v>
      </c>
      <c r="G1181" t="s">
        <v>4984</v>
      </c>
      <c r="H1181" t="s">
        <v>9756</v>
      </c>
      <c r="I1181" t="s">
        <v>4985</v>
      </c>
      <c r="J1181" t="s">
        <v>4990</v>
      </c>
      <c r="K1181" t="s">
        <v>32</v>
      </c>
      <c r="L1181" t="s">
        <v>32</v>
      </c>
      <c r="M1181" t="s">
        <v>43</v>
      </c>
      <c r="N1181" t="s">
        <v>44</v>
      </c>
      <c r="O1181" t="s">
        <v>54</v>
      </c>
      <c r="P1181" t="s">
        <v>127</v>
      </c>
      <c r="Q1181" t="s">
        <v>272</v>
      </c>
      <c r="R1181" t="s">
        <v>4991</v>
      </c>
      <c r="S1181" s="1" t="s">
        <v>12354</v>
      </c>
      <c r="T1181" t="s">
        <v>61</v>
      </c>
      <c r="U1181" t="s">
        <v>49</v>
      </c>
      <c r="V1181" t="s">
        <v>50</v>
      </c>
      <c r="W1181" t="s">
        <v>4992</v>
      </c>
      <c r="X1181" s="145">
        <v>24129</v>
      </c>
      <c r="Y1181" t="s">
        <v>4993</v>
      </c>
      <c r="Z1181"/>
      <c r="AA1181"/>
      <c r="AB1181" t="s">
        <v>39</v>
      </c>
      <c r="AC1181" t="s">
        <v>40</v>
      </c>
      <c r="AD1181" t="s">
        <v>41</v>
      </c>
      <c r="AE1181"/>
    </row>
    <row r="1182" spans="1:31" ht="15" x14ac:dyDescent="0.25">
      <c r="A1182" s="1" t="s">
        <v>4994</v>
      </c>
      <c r="B1182" t="s">
        <v>28</v>
      </c>
      <c r="C1182" t="s">
        <v>29</v>
      </c>
      <c r="D1182" t="s">
        <v>240</v>
      </c>
      <c r="E1182" t="s">
        <v>241</v>
      </c>
      <c r="F1182" t="s">
        <v>4983</v>
      </c>
      <c r="G1182" t="s">
        <v>4984</v>
      </c>
      <c r="H1182" t="s">
        <v>9756</v>
      </c>
      <c r="I1182" t="s">
        <v>4985</v>
      </c>
      <c r="J1182" t="s">
        <v>4994</v>
      </c>
      <c r="K1182" t="s">
        <v>32</v>
      </c>
      <c r="L1182" t="s">
        <v>32</v>
      </c>
      <c r="M1182" t="s">
        <v>43</v>
      </c>
      <c r="N1182" t="s">
        <v>44</v>
      </c>
      <c r="O1182" t="s">
        <v>54</v>
      </c>
      <c r="P1182" t="s">
        <v>201</v>
      </c>
      <c r="Q1182" t="s">
        <v>381</v>
      </c>
      <c r="R1182" t="s">
        <v>4995</v>
      </c>
      <c r="S1182" s="1" t="s">
        <v>12355</v>
      </c>
      <c r="T1182" t="s">
        <v>61</v>
      </c>
      <c r="U1182" t="s">
        <v>49</v>
      </c>
      <c r="V1182" t="s">
        <v>50</v>
      </c>
      <c r="W1182" t="s">
        <v>4996</v>
      </c>
      <c r="X1182" s="145">
        <v>25399</v>
      </c>
      <c r="Y1182" t="s">
        <v>4997</v>
      </c>
      <c r="Z1182"/>
      <c r="AA1182"/>
      <c r="AB1182" t="s">
        <v>39</v>
      </c>
      <c r="AC1182" t="s">
        <v>40</v>
      </c>
      <c r="AD1182" t="s">
        <v>41</v>
      </c>
      <c r="AE1182"/>
    </row>
    <row r="1183" spans="1:31" ht="15" x14ac:dyDescent="0.25">
      <c r="A1183" s="1" t="s">
        <v>4998</v>
      </c>
      <c r="B1183" t="s">
        <v>28</v>
      </c>
      <c r="C1183" t="s">
        <v>29</v>
      </c>
      <c r="D1183" t="s">
        <v>240</v>
      </c>
      <c r="E1183" t="s">
        <v>241</v>
      </c>
      <c r="F1183" t="s">
        <v>4983</v>
      </c>
      <c r="G1183" t="s">
        <v>4984</v>
      </c>
      <c r="H1183" t="s">
        <v>9756</v>
      </c>
      <c r="I1183" t="s">
        <v>4985</v>
      </c>
      <c r="J1183" t="s">
        <v>4998</v>
      </c>
      <c r="K1183" t="s">
        <v>32</v>
      </c>
      <c r="L1183" t="s">
        <v>32</v>
      </c>
      <c r="M1183" t="s">
        <v>43</v>
      </c>
      <c r="N1183" t="s">
        <v>44</v>
      </c>
      <c r="O1183" t="s">
        <v>54</v>
      </c>
      <c r="P1183" t="s">
        <v>130</v>
      </c>
      <c r="Q1183" t="s">
        <v>741</v>
      </c>
      <c r="R1183" t="s">
        <v>4999</v>
      </c>
      <c r="S1183" s="1" t="s">
        <v>12356</v>
      </c>
      <c r="T1183" t="s">
        <v>48</v>
      </c>
      <c r="U1183" t="s">
        <v>49</v>
      </c>
      <c r="V1183" t="s">
        <v>50</v>
      </c>
      <c r="W1183" t="s">
        <v>5000</v>
      </c>
      <c r="X1183" s="145">
        <v>23893</v>
      </c>
      <c r="Y1183" t="s">
        <v>5001</v>
      </c>
      <c r="Z1183"/>
      <c r="AA1183"/>
      <c r="AB1183" t="s">
        <v>39</v>
      </c>
      <c r="AC1183" t="s">
        <v>40</v>
      </c>
      <c r="AD1183" t="s">
        <v>41</v>
      </c>
      <c r="AE1183"/>
    </row>
    <row r="1184" spans="1:31" ht="15" x14ac:dyDescent="0.25">
      <c r="A1184" s="1" t="s">
        <v>5002</v>
      </c>
      <c r="B1184" t="s">
        <v>28</v>
      </c>
      <c r="C1184" t="s">
        <v>29</v>
      </c>
      <c r="D1184" t="s">
        <v>240</v>
      </c>
      <c r="E1184" t="s">
        <v>241</v>
      </c>
      <c r="F1184" t="s">
        <v>4983</v>
      </c>
      <c r="G1184" t="s">
        <v>4984</v>
      </c>
      <c r="H1184" t="s">
        <v>9756</v>
      </c>
      <c r="I1184" t="s">
        <v>4985</v>
      </c>
      <c r="J1184" t="s">
        <v>5002</v>
      </c>
      <c r="K1184" t="s">
        <v>32</v>
      </c>
      <c r="L1184" t="s">
        <v>32</v>
      </c>
      <c r="M1184" t="s">
        <v>43</v>
      </c>
      <c r="N1184" t="s">
        <v>44</v>
      </c>
      <c r="O1184" t="s">
        <v>54</v>
      </c>
      <c r="P1184" t="s">
        <v>796</v>
      </c>
      <c r="Q1184" t="s">
        <v>350</v>
      </c>
      <c r="R1184" t="s">
        <v>5003</v>
      </c>
      <c r="S1184" s="1" t="s">
        <v>12357</v>
      </c>
      <c r="T1184" t="s">
        <v>61</v>
      </c>
      <c r="U1184" t="s">
        <v>49</v>
      </c>
      <c r="V1184" t="s">
        <v>50</v>
      </c>
      <c r="W1184" t="s">
        <v>5004</v>
      </c>
      <c r="X1184" s="145">
        <v>26224</v>
      </c>
      <c r="Y1184" t="s">
        <v>5005</v>
      </c>
      <c r="Z1184"/>
      <c r="AA1184"/>
      <c r="AB1184" t="s">
        <v>39</v>
      </c>
      <c r="AC1184" t="s">
        <v>40</v>
      </c>
      <c r="AD1184" t="s">
        <v>41</v>
      </c>
      <c r="AE1184"/>
    </row>
    <row r="1185" spans="1:31" ht="15" x14ac:dyDescent="0.25">
      <c r="A1185" s="1" t="s">
        <v>5006</v>
      </c>
      <c r="B1185" t="s">
        <v>28</v>
      </c>
      <c r="C1185" t="s">
        <v>29</v>
      </c>
      <c r="D1185" t="s">
        <v>240</v>
      </c>
      <c r="E1185" t="s">
        <v>241</v>
      </c>
      <c r="F1185" t="s">
        <v>4983</v>
      </c>
      <c r="G1185" t="s">
        <v>4984</v>
      </c>
      <c r="H1185" t="s">
        <v>9756</v>
      </c>
      <c r="I1185" t="s">
        <v>4985</v>
      </c>
      <c r="J1185" t="s">
        <v>5006</v>
      </c>
      <c r="K1185" t="s">
        <v>32</v>
      </c>
      <c r="L1185" t="s">
        <v>32</v>
      </c>
      <c r="M1185" t="s">
        <v>43</v>
      </c>
      <c r="N1185" t="s">
        <v>44</v>
      </c>
      <c r="O1185" t="s">
        <v>5007</v>
      </c>
      <c r="P1185" t="s">
        <v>327</v>
      </c>
      <c r="Q1185" t="s">
        <v>227</v>
      </c>
      <c r="R1185" t="s">
        <v>5008</v>
      </c>
      <c r="S1185" s="1" t="s">
        <v>12358</v>
      </c>
      <c r="T1185" t="s">
        <v>61</v>
      </c>
      <c r="U1185" t="s">
        <v>49</v>
      </c>
      <c r="V1185" t="s">
        <v>50</v>
      </c>
      <c r="W1185" t="s">
        <v>5009</v>
      </c>
      <c r="X1185" s="145">
        <v>21450</v>
      </c>
      <c r="Y1185" t="s">
        <v>5010</v>
      </c>
      <c r="Z1185"/>
      <c r="AA1185"/>
      <c r="AB1185" t="s">
        <v>39</v>
      </c>
      <c r="AC1185" t="s">
        <v>40</v>
      </c>
      <c r="AD1185" t="s">
        <v>41</v>
      </c>
      <c r="AE1185"/>
    </row>
    <row r="1186" spans="1:31" ht="15" x14ac:dyDescent="0.25">
      <c r="A1186" s="1" t="s">
        <v>5011</v>
      </c>
      <c r="B1186" t="s">
        <v>28</v>
      </c>
      <c r="C1186" t="s">
        <v>29</v>
      </c>
      <c r="D1186" t="s">
        <v>240</v>
      </c>
      <c r="E1186" t="s">
        <v>241</v>
      </c>
      <c r="F1186" t="s">
        <v>4983</v>
      </c>
      <c r="G1186" t="s">
        <v>4984</v>
      </c>
      <c r="H1186" t="s">
        <v>9756</v>
      </c>
      <c r="I1186" t="s">
        <v>4985</v>
      </c>
      <c r="J1186" t="s">
        <v>5011</v>
      </c>
      <c r="K1186" t="s">
        <v>32</v>
      </c>
      <c r="L1186" t="s">
        <v>32</v>
      </c>
      <c r="M1186" t="s">
        <v>43</v>
      </c>
      <c r="N1186" t="s">
        <v>63</v>
      </c>
      <c r="O1186" t="s">
        <v>4828</v>
      </c>
      <c r="P1186" t="s">
        <v>152</v>
      </c>
      <c r="Q1186" t="s">
        <v>381</v>
      </c>
      <c r="R1186" t="s">
        <v>5012</v>
      </c>
      <c r="S1186" s="1" t="s">
        <v>12359</v>
      </c>
      <c r="T1186" t="s">
        <v>66</v>
      </c>
      <c r="U1186" t="s">
        <v>49</v>
      </c>
      <c r="V1186" t="s">
        <v>50</v>
      </c>
      <c r="W1186" t="s">
        <v>5013</v>
      </c>
      <c r="X1186" s="145">
        <v>25986</v>
      </c>
      <c r="Y1186" t="s">
        <v>5014</v>
      </c>
      <c r="Z1186" s="145">
        <v>43160</v>
      </c>
      <c r="AA1186" s="145">
        <v>43465</v>
      </c>
      <c r="AB1186" t="s">
        <v>39</v>
      </c>
      <c r="AC1186" t="s">
        <v>68</v>
      </c>
      <c r="AD1186" t="s">
        <v>41</v>
      </c>
      <c r="AE1186"/>
    </row>
    <row r="1187" spans="1:31" ht="15" x14ac:dyDescent="0.25">
      <c r="A1187" s="1" t="s">
        <v>10203</v>
      </c>
      <c r="B1187" t="s">
        <v>28</v>
      </c>
      <c r="C1187" t="s">
        <v>29</v>
      </c>
      <c r="D1187" t="s">
        <v>240</v>
      </c>
      <c r="E1187" t="s">
        <v>241</v>
      </c>
      <c r="F1187" t="s">
        <v>4983</v>
      </c>
      <c r="G1187" t="s">
        <v>4984</v>
      </c>
      <c r="H1187" t="s">
        <v>9756</v>
      </c>
      <c r="I1187" t="s">
        <v>4985</v>
      </c>
      <c r="J1187" t="s">
        <v>10203</v>
      </c>
      <c r="K1187" t="s">
        <v>32</v>
      </c>
      <c r="L1187" t="s">
        <v>32</v>
      </c>
      <c r="M1187" t="s">
        <v>43</v>
      </c>
      <c r="N1187" t="s">
        <v>63</v>
      </c>
      <c r="O1187" t="s">
        <v>9727</v>
      </c>
      <c r="P1187" t="s">
        <v>6686</v>
      </c>
      <c r="Q1187" t="s">
        <v>260</v>
      </c>
      <c r="R1187" t="s">
        <v>6687</v>
      </c>
      <c r="S1187" s="1" t="s">
        <v>12360</v>
      </c>
      <c r="T1187" t="s">
        <v>66</v>
      </c>
      <c r="U1187" t="s">
        <v>811</v>
      </c>
      <c r="V1187" t="s">
        <v>50</v>
      </c>
      <c r="W1187" t="s">
        <v>6688</v>
      </c>
      <c r="X1187" s="145">
        <v>31960</v>
      </c>
      <c r="Y1187" t="s">
        <v>6689</v>
      </c>
      <c r="Z1187" s="145">
        <v>43160</v>
      </c>
      <c r="AA1187" s="145">
        <v>43465</v>
      </c>
      <c r="AB1187" t="s">
        <v>2801</v>
      </c>
      <c r="AC1187" t="s">
        <v>68</v>
      </c>
      <c r="AD1187" t="s">
        <v>41</v>
      </c>
      <c r="AE1187"/>
    </row>
    <row r="1188" spans="1:31" ht="15" x14ac:dyDescent="0.25">
      <c r="A1188" s="1" t="s">
        <v>5018</v>
      </c>
      <c r="B1188" t="s">
        <v>28</v>
      </c>
      <c r="C1188" t="s">
        <v>29</v>
      </c>
      <c r="D1188" t="s">
        <v>30</v>
      </c>
      <c r="E1188" t="s">
        <v>380</v>
      </c>
      <c r="F1188" t="s">
        <v>5015</v>
      </c>
      <c r="G1188" t="s">
        <v>5016</v>
      </c>
      <c r="H1188" t="s">
        <v>9756</v>
      </c>
      <c r="I1188" t="s">
        <v>5017</v>
      </c>
      <c r="J1188" t="s">
        <v>5018</v>
      </c>
      <c r="K1188" t="s">
        <v>32</v>
      </c>
      <c r="L1188" t="s">
        <v>33</v>
      </c>
      <c r="M1188" t="s">
        <v>34</v>
      </c>
      <c r="N1188" t="s">
        <v>35</v>
      </c>
      <c r="O1188" t="s">
        <v>5019</v>
      </c>
      <c r="P1188" t="s">
        <v>539</v>
      </c>
      <c r="Q1188" t="s">
        <v>306</v>
      </c>
      <c r="R1188" t="s">
        <v>402</v>
      </c>
      <c r="S1188" s="1" t="s">
        <v>12361</v>
      </c>
      <c r="T1188" t="s">
        <v>37</v>
      </c>
      <c r="U1188" t="s">
        <v>38</v>
      </c>
      <c r="V1188" t="s">
        <v>108</v>
      </c>
      <c r="W1188" t="s">
        <v>5020</v>
      </c>
      <c r="X1188" s="145">
        <v>27474</v>
      </c>
      <c r="Y1188" t="s">
        <v>5021</v>
      </c>
      <c r="Z1188" s="145">
        <v>42064</v>
      </c>
      <c r="AA1188" s="145">
        <v>43159</v>
      </c>
      <c r="AB1188" t="s">
        <v>39</v>
      </c>
      <c r="AC1188" t="s">
        <v>40</v>
      </c>
      <c r="AD1188" t="s">
        <v>41</v>
      </c>
      <c r="AE1188"/>
    </row>
    <row r="1189" spans="1:31" ht="15" x14ac:dyDescent="0.25">
      <c r="A1189" s="1" t="s">
        <v>10204</v>
      </c>
      <c r="B1189" t="s">
        <v>28</v>
      </c>
      <c r="C1189" t="s">
        <v>29</v>
      </c>
      <c r="D1189" t="s">
        <v>30</v>
      </c>
      <c r="E1189" t="s">
        <v>380</v>
      </c>
      <c r="F1189" t="s">
        <v>5015</v>
      </c>
      <c r="G1189" t="s">
        <v>5016</v>
      </c>
      <c r="H1189" t="s">
        <v>9756</v>
      </c>
      <c r="I1189" t="s">
        <v>5017</v>
      </c>
      <c r="J1189" t="s">
        <v>10204</v>
      </c>
      <c r="K1189" t="s">
        <v>32</v>
      </c>
      <c r="L1189" t="s">
        <v>32</v>
      </c>
      <c r="M1189" t="s">
        <v>10205</v>
      </c>
      <c r="N1189" t="s">
        <v>44</v>
      </c>
      <c r="O1189" t="s">
        <v>10206</v>
      </c>
      <c r="P1189" t="s">
        <v>217</v>
      </c>
      <c r="Q1189" t="s">
        <v>110</v>
      </c>
      <c r="R1189" t="s">
        <v>1064</v>
      </c>
      <c r="S1189" s="1" t="s">
        <v>12362</v>
      </c>
      <c r="T1189" t="s">
        <v>48</v>
      </c>
      <c r="U1189" t="s">
        <v>49</v>
      </c>
      <c r="V1189" t="s">
        <v>50</v>
      </c>
      <c r="W1189" t="s">
        <v>10207</v>
      </c>
      <c r="X1189" s="145">
        <v>24788</v>
      </c>
      <c r="Y1189" t="s">
        <v>10208</v>
      </c>
      <c r="Z1189" s="145">
        <v>43160</v>
      </c>
      <c r="AA1189"/>
      <c r="AB1189" t="s">
        <v>39</v>
      </c>
      <c r="AC1189" t="s">
        <v>40</v>
      </c>
      <c r="AD1189" t="s">
        <v>41</v>
      </c>
      <c r="AE1189"/>
    </row>
    <row r="1190" spans="1:31" ht="15" x14ac:dyDescent="0.25">
      <c r="A1190" s="1" t="s">
        <v>5022</v>
      </c>
      <c r="B1190" t="s">
        <v>28</v>
      </c>
      <c r="C1190" t="s">
        <v>29</v>
      </c>
      <c r="D1190" t="s">
        <v>30</v>
      </c>
      <c r="E1190" t="s">
        <v>380</v>
      </c>
      <c r="F1190" t="s">
        <v>5015</v>
      </c>
      <c r="G1190" t="s">
        <v>5016</v>
      </c>
      <c r="H1190" t="s">
        <v>9756</v>
      </c>
      <c r="I1190" t="s">
        <v>5017</v>
      </c>
      <c r="J1190" t="s">
        <v>5022</v>
      </c>
      <c r="K1190" t="s">
        <v>32</v>
      </c>
      <c r="L1190" t="s">
        <v>32</v>
      </c>
      <c r="M1190" t="s">
        <v>43</v>
      </c>
      <c r="N1190" t="s">
        <v>44</v>
      </c>
      <c r="O1190" t="s">
        <v>54</v>
      </c>
      <c r="P1190" t="s">
        <v>211</v>
      </c>
      <c r="Q1190" t="s">
        <v>782</v>
      </c>
      <c r="R1190" t="s">
        <v>5023</v>
      </c>
      <c r="S1190" s="1" t="s">
        <v>12363</v>
      </c>
      <c r="T1190" t="s">
        <v>66</v>
      </c>
      <c r="U1190" t="s">
        <v>49</v>
      </c>
      <c r="V1190" t="s">
        <v>50</v>
      </c>
      <c r="W1190" t="s">
        <v>5024</v>
      </c>
      <c r="X1190" s="145">
        <v>28047</v>
      </c>
      <c r="Y1190" t="s">
        <v>5025</v>
      </c>
      <c r="Z1190"/>
      <c r="AA1190"/>
      <c r="AB1190" t="s">
        <v>39</v>
      </c>
      <c r="AC1190" t="s">
        <v>40</v>
      </c>
      <c r="AD1190" t="s">
        <v>41</v>
      </c>
      <c r="AE1190"/>
    </row>
    <row r="1191" spans="1:31" ht="15" x14ac:dyDescent="0.25">
      <c r="A1191" s="1" t="s">
        <v>5026</v>
      </c>
      <c r="B1191" t="s">
        <v>28</v>
      </c>
      <c r="C1191" t="s">
        <v>29</v>
      </c>
      <c r="D1191" t="s">
        <v>30</v>
      </c>
      <c r="E1191" t="s">
        <v>380</v>
      </c>
      <c r="F1191" t="s">
        <v>5015</v>
      </c>
      <c r="G1191" t="s">
        <v>5016</v>
      </c>
      <c r="H1191" t="s">
        <v>9756</v>
      </c>
      <c r="I1191" t="s">
        <v>5017</v>
      </c>
      <c r="J1191" t="s">
        <v>5026</v>
      </c>
      <c r="K1191" t="s">
        <v>32</v>
      </c>
      <c r="L1191" t="s">
        <v>32</v>
      </c>
      <c r="M1191" t="s">
        <v>43</v>
      </c>
      <c r="N1191" t="s">
        <v>63</v>
      </c>
      <c r="O1191" t="s">
        <v>5027</v>
      </c>
      <c r="P1191" t="s">
        <v>660</v>
      </c>
      <c r="Q1191" t="s">
        <v>314</v>
      </c>
      <c r="R1191" t="s">
        <v>4848</v>
      </c>
      <c r="S1191" s="1" t="s">
        <v>12364</v>
      </c>
      <c r="T1191" t="s">
        <v>66</v>
      </c>
      <c r="U1191" t="s">
        <v>49</v>
      </c>
      <c r="V1191" t="s">
        <v>166</v>
      </c>
      <c r="W1191" t="s">
        <v>4849</v>
      </c>
      <c r="X1191" s="145">
        <v>25373</v>
      </c>
      <c r="Y1191" t="s">
        <v>4850</v>
      </c>
      <c r="Z1191" s="145">
        <v>43360</v>
      </c>
      <c r="AA1191" s="145">
        <v>43465</v>
      </c>
      <c r="AB1191" t="s">
        <v>39</v>
      </c>
      <c r="AC1191" t="s">
        <v>68</v>
      </c>
      <c r="AD1191" t="s">
        <v>41</v>
      </c>
      <c r="AE1191"/>
    </row>
    <row r="1192" spans="1:31" ht="15" x14ac:dyDescent="0.25">
      <c r="A1192" s="1" t="s">
        <v>5031</v>
      </c>
      <c r="B1192" t="s">
        <v>28</v>
      </c>
      <c r="C1192" t="s">
        <v>29</v>
      </c>
      <c r="D1192" t="s">
        <v>30</v>
      </c>
      <c r="E1192" t="s">
        <v>380</v>
      </c>
      <c r="F1192" t="s">
        <v>5015</v>
      </c>
      <c r="G1192" t="s">
        <v>5016</v>
      </c>
      <c r="H1192" t="s">
        <v>9756</v>
      </c>
      <c r="I1192" t="s">
        <v>5017</v>
      </c>
      <c r="J1192" t="s">
        <v>5031</v>
      </c>
      <c r="K1192" t="s">
        <v>32</v>
      </c>
      <c r="L1192" t="s">
        <v>32</v>
      </c>
      <c r="M1192" t="s">
        <v>43</v>
      </c>
      <c r="N1192" t="s">
        <v>44</v>
      </c>
      <c r="O1192" t="s">
        <v>5032</v>
      </c>
      <c r="P1192" t="s">
        <v>882</v>
      </c>
      <c r="Q1192" t="s">
        <v>125</v>
      </c>
      <c r="R1192" t="s">
        <v>5033</v>
      </c>
      <c r="S1192" s="1" t="s">
        <v>12365</v>
      </c>
      <c r="T1192" t="s">
        <v>48</v>
      </c>
      <c r="U1192" t="s">
        <v>49</v>
      </c>
      <c r="V1192" t="s">
        <v>50</v>
      </c>
      <c r="W1192" t="s">
        <v>5034</v>
      </c>
      <c r="X1192" s="145">
        <v>23301</v>
      </c>
      <c r="Y1192" t="s">
        <v>5035</v>
      </c>
      <c r="Z1192"/>
      <c r="AA1192"/>
      <c r="AB1192" t="s">
        <v>39</v>
      </c>
      <c r="AC1192" t="s">
        <v>40</v>
      </c>
      <c r="AD1192" t="s">
        <v>41</v>
      </c>
      <c r="AE1192"/>
    </row>
    <row r="1193" spans="1:31" ht="15" x14ac:dyDescent="0.25">
      <c r="A1193" s="1" t="s">
        <v>5036</v>
      </c>
      <c r="B1193" t="s">
        <v>28</v>
      </c>
      <c r="C1193" t="s">
        <v>29</v>
      </c>
      <c r="D1193" t="s">
        <v>30</v>
      </c>
      <c r="E1193" t="s">
        <v>380</v>
      </c>
      <c r="F1193" t="s">
        <v>5015</v>
      </c>
      <c r="G1193" t="s">
        <v>5016</v>
      </c>
      <c r="H1193" t="s">
        <v>9756</v>
      </c>
      <c r="I1193" t="s">
        <v>5017</v>
      </c>
      <c r="J1193" t="s">
        <v>5036</v>
      </c>
      <c r="K1193" t="s">
        <v>32</v>
      </c>
      <c r="L1193" t="s">
        <v>32</v>
      </c>
      <c r="M1193" t="s">
        <v>43</v>
      </c>
      <c r="N1193" t="s">
        <v>44</v>
      </c>
      <c r="O1193" t="s">
        <v>54</v>
      </c>
      <c r="P1193" t="s">
        <v>860</v>
      </c>
      <c r="Q1193" t="s">
        <v>551</v>
      </c>
      <c r="R1193" t="s">
        <v>372</v>
      </c>
      <c r="S1193" s="1" t="s">
        <v>12366</v>
      </c>
      <c r="T1193" t="s">
        <v>53</v>
      </c>
      <c r="U1193" t="s">
        <v>49</v>
      </c>
      <c r="V1193" t="s">
        <v>50</v>
      </c>
      <c r="W1193" t="s">
        <v>5037</v>
      </c>
      <c r="X1193" s="145">
        <v>27068</v>
      </c>
      <c r="Y1193" t="s">
        <v>5038</v>
      </c>
      <c r="Z1193"/>
      <c r="AA1193"/>
      <c r="AB1193" t="s">
        <v>39</v>
      </c>
      <c r="AC1193" t="s">
        <v>40</v>
      </c>
      <c r="AD1193" t="s">
        <v>41</v>
      </c>
      <c r="AE1193"/>
    </row>
    <row r="1194" spans="1:31" ht="15" x14ac:dyDescent="0.25">
      <c r="A1194" s="1" t="s">
        <v>5039</v>
      </c>
      <c r="B1194" t="s">
        <v>28</v>
      </c>
      <c r="C1194" t="s">
        <v>29</v>
      </c>
      <c r="D1194" t="s">
        <v>30</v>
      </c>
      <c r="E1194" t="s">
        <v>380</v>
      </c>
      <c r="F1194" t="s">
        <v>5015</v>
      </c>
      <c r="G1194" t="s">
        <v>5016</v>
      </c>
      <c r="H1194" t="s">
        <v>9756</v>
      </c>
      <c r="I1194" t="s">
        <v>5017</v>
      </c>
      <c r="J1194" t="s">
        <v>5039</v>
      </c>
      <c r="K1194" t="s">
        <v>32</v>
      </c>
      <c r="L1194" t="s">
        <v>32</v>
      </c>
      <c r="M1194" t="s">
        <v>43</v>
      </c>
      <c r="N1194" t="s">
        <v>44</v>
      </c>
      <c r="O1194" t="s">
        <v>5040</v>
      </c>
      <c r="P1194" t="s">
        <v>79</v>
      </c>
      <c r="Q1194" t="s">
        <v>46</v>
      </c>
      <c r="R1194" t="s">
        <v>5041</v>
      </c>
      <c r="S1194" s="1" t="s">
        <v>12367</v>
      </c>
      <c r="T1194" t="s">
        <v>48</v>
      </c>
      <c r="U1194" t="s">
        <v>49</v>
      </c>
      <c r="V1194" t="s">
        <v>50</v>
      </c>
      <c r="W1194" t="s">
        <v>5042</v>
      </c>
      <c r="X1194" s="145">
        <v>21258</v>
      </c>
      <c r="Y1194" t="s">
        <v>5043</v>
      </c>
      <c r="Z1194"/>
      <c r="AA1194"/>
      <c r="AB1194" t="s">
        <v>39</v>
      </c>
      <c r="AC1194" t="s">
        <v>40</v>
      </c>
      <c r="AD1194" t="s">
        <v>41</v>
      </c>
      <c r="AE1194"/>
    </row>
    <row r="1195" spans="1:31" ht="15" x14ac:dyDescent="0.25">
      <c r="A1195" s="1" t="s">
        <v>5044</v>
      </c>
      <c r="B1195" t="s">
        <v>28</v>
      </c>
      <c r="C1195" t="s">
        <v>29</v>
      </c>
      <c r="D1195" t="s">
        <v>30</v>
      </c>
      <c r="E1195" t="s">
        <v>380</v>
      </c>
      <c r="F1195" t="s">
        <v>5015</v>
      </c>
      <c r="G1195" t="s">
        <v>5016</v>
      </c>
      <c r="H1195" t="s">
        <v>9756</v>
      </c>
      <c r="I1195" t="s">
        <v>5017</v>
      </c>
      <c r="J1195" t="s">
        <v>5044</v>
      </c>
      <c r="K1195" t="s">
        <v>32</v>
      </c>
      <c r="L1195" t="s">
        <v>32</v>
      </c>
      <c r="M1195" t="s">
        <v>43</v>
      </c>
      <c r="N1195" t="s">
        <v>44</v>
      </c>
      <c r="O1195" t="s">
        <v>54</v>
      </c>
      <c r="P1195" t="s">
        <v>78</v>
      </c>
      <c r="Q1195" t="s">
        <v>163</v>
      </c>
      <c r="R1195" t="s">
        <v>5045</v>
      </c>
      <c r="S1195" s="1" t="s">
        <v>12368</v>
      </c>
      <c r="T1195" t="s">
        <v>61</v>
      </c>
      <c r="U1195" t="s">
        <v>49</v>
      </c>
      <c r="V1195" t="s">
        <v>50</v>
      </c>
      <c r="W1195" t="s">
        <v>5046</v>
      </c>
      <c r="X1195" s="145">
        <v>20728</v>
      </c>
      <c r="Y1195" t="s">
        <v>5047</v>
      </c>
      <c r="Z1195"/>
      <c r="AA1195"/>
      <c r="AB1195" t="s">
        <v>39</v>
      </c>
      <c r="AC1195" t="s">
        <v>40</v>
      </c>
      <c r="AD1195" t="s">
        <v>41</v>
      </c>
      <c r="AE1195"/>
    </row>
    <row r="1196" spans="1:31" ht="15" x14ac:dyDescent="0.25">
      <c r="A1196" s="1" t="s">
        <v>12369</v>
      </c>
      <c r="B1196" t="s">
        <v>28</v>
      </c>
      <c r="C1196" t="s">
        <v>29</v>
      </c>
      <c r="D1196" t="s">
        <v>30</v>
      </c>
      <c r="E1196" t="s">
        <v>380</v>
      </c>
      <c r="F1196" t="s">
        <v>5015</v>
      </c>
      <c r="G1196" t="s">
        <v>5016</v>
      </c>
      <c r="H1196" t="s">
        <v>9756</v>
      </c>
      <c r="I1196" t="s">
        <v>5017</v>
      </c>
      <c r="J1196" t="s">
        <v>12369</v>
      </c>
      <c r="K1196" t="s">
        <v>32</v>
      </c>
      <c r="L1196" t="s">
        <v>32</v>
      </c>
      <c r="M1196" t="s">
        <v>43</v>
      </c>
      <c r="N1196" t="s">
        <v>63</v>
      </c>
      <c r="O1196" t="s">
        <v>9727</v>
      </c>
      <c r="P1196" t="s">
        <v>46</v>
      </c>
      <c r="Q1196" t="s">
        <v>78</v>
      </c>
      <c r="R1196" t="s">
        <v>12370</v>
      </c>
      <c r="S1196" s="1" t="s">
        <v>12371</v>
      </c>
      <c r="T1196" t="s">
        <v>66</v>
      </c>
      <c r="U1196" t="s">
        <v>5049</v>
      </c>
      <c r="V1196" t="s">
        <v>50</v>
      </c>
      <c r="W1196" t="s">
        <v>12372</v>
      </c>
      <c r="X1196" s="145">
        <v>28251</v>
      </c>
      <c r="Y1196" t="s">
        <v>12373</v>
      </c>
      <c r="Z1196" s="145">
        <v>43160</v>
      </c>
      <c r="AA1196" s="145">
        <v>43465</v>
      </c>
      <c r="AB1196" t="s">
        <v>2801</v>
      </c>
      <c r="AC1196" t="s">
        <v>68</v>
      </c>
      <c r="AD1196" t="s">
        <v>41</v>
      </c>
      <c r="AE1196"/>
    </row>
    <row r="1197" spans="1:31" ht="15" x14ac:dyDescent="0.25">
      <c r="A1197" s="1" t="s">
        <v>5052</v>
      </c>
      <c r="B1197" t="s">
        <v>28</v>
      </c>
      <c r="C1197" t="s">
        <v>29</v>
      </c>
      <c r="D1197" t="s">
        <v>30</v>
      </c>
      <c r="E1197" t="s">
        <v>380</v>
      </c>
      <c r="F1197" t="s">
        <v>5015</v>
      </c>
      <c r="G1197" t="s">
        <v>5016</v>
      </c>
      <c r="H1197" t="s">
        <v>9756</v>
      </c>
      <c r="I1197" t="s">
        <v>5017</v>
      </c>
      <c r="J1197" t="s">
        <v>5052</v>
      </c>
      <c r="K1197" t="s">
        <v>93</v>
      </c>
      <c r="L1197" t="s">
        <v>94</v>
      </c>
      <c r="M1197" t="s">
        <v>95</v>
      </c>
      <c r="N1197" t="s">
        <v>44</v>
      </c>
      <c r="O1197" t="s">
        <v>5053</v>
      </c>
      <c r="P1197" t="s">
        <v>136</v>
      </c>
      <c r="Q1197" t="s">
        <v>81</v>
      </c>
      <c r="R1197" t="s">
        <v>5054</v>
      </c>
      <c r="S1197" s="1" t="s">
        <v>12374</v>
      </c>
      <c r="T1197" t="s">
        <v>418</v>
      </c>
      <c r="U1197" t="s">
        <v>38</v>
      </c>
      <c r="V1197" t="s">
        <v>50</v>
      </c>
      <c r="W1197" t="s">
        <v>5055</v>
      </c>
      <c r="X1197" s="145">
        <v>24414</v>
      </c>
      <c r="Y1197" t="s">
        <v>5056</v>
      </c>
      <c r="Z1197"/>
      <c r="AA1197"/>
      <c r="AB1197" t="s">
        <v>39</v>
      </c>
      <c r="AC1197" t="s">
        <v>98</v>
      </c>
      <c r="AD1197" t="s">
        <v>41</v>
      </c>
      <c r="AE1197"/>
    </row>
    <row r="1198" spans="1:31" ht="15" x14ac:dyDescent="0.25">
      <c r="A1198" s="1" t="s">
        <v>5060</v>
      </c>
      <c r="B1198" t="s">
        <v>28</v>
      </c>
      <c r="C1198" t="s">
        <v>29</v>
      </c>
      <c r="D1198" t="s">
        <v>30</v>
      </c>
      <c r="E1198" t="s">
        <v>31</v>
      </c>
      <c r="F1198" t="s">
        <v>5057</v>
      </c>
      <c r="G1198" t="s">
        <v>5058</v>
      </c>
      <c r="H1198" t="s">
        <v>9756</v>
      </c>
      <c r="I1198" t="s">
        <v>5059</v>
      </c>
      <c r="J1198" t="s">
        <v>5060</v>
      </c>
      <c r="K1198" t="s">
        <v>32</v>
      </c>
      <c r="L1198" t="s">
        <v>33</v>
      </c>
      <c r="M1198" t="s">
        <v>34</v>
      </c>
      <c r="N1198" t="s">
        <v>35</v>
      </c>
      <c r="O1198" t="s">
        <v>5061</v>
      </c>
      <c r="P1198" t="s">
        <v>110</v>
      </c>
      <c r="Q1198" t="s">
        <v>693</v>
      </c>
      <c r="R1198" t="s">
        <v>5062</v>
      </c>
      <c r="S1198" s="1" t="s">
        <v>12375</v>
      </c>
      <c r="T1198" t="s">
        <v>37</v>
      </c>
      <c r="U1198" t="s">
        <v>38</v>
      </c>
      <c r="V1198" t="s">
        <v>11105</v>
      </c>
      <c r="W1198" t="s">
        <v>5063</v>
      </c>
      <c r="X1198" s="145">
        <v>23223</v>
      </c>
      <c r="Y1198" t="s">
        <v>5064</v>
      </c>
      <c r="Z1198" s="145">
        <v>41913</v>
      </c>
      <c r="AA1198" s="145">
        <v>43373</v>
      </c>
      <c r="AB1198" t="s">
        <v>39</v>
      </c>
      <c r="AC1198" t="s">
        <v>40</v>
      </c>
      <c r="AD1198" t="s">
        <v>41</v>
      </c>
      <c r="AE1198"/>
    </row>
    <row r="1199" spans="1:31" ht="15" x14ac:dyDescent="0.25">
      <c r="A1199" s="1" t="s">
        <v>5065</v>
      </c>
      <c r="B1199" t="s">
        <v>28</v>
      </c>
      <c r="C1199" t="s">
        <v>29</v>
      </c>
      <c r="D1199" t="s">
        <v>30</v>
      </c>
      <c r="E1199" t="s">
        <v>31</v>
      </c>
      <c r="F1199" t="s">
        <v>5057</v>
      </c>
      <c r="G1199" t="s">
        <v>5058</v>
      </c>
      <c r="H1199" t="s">
        <v>9756</v>
      </c>
      <c r="I1199" t="s">
        <v>5059</v>
      </c>
      <c r="J1199" t="s">
        <v>5065</v>
      </c>
      <c r="K1199" t="s">
        <v>32</v>
      </c>
      <c r="L1199" t="s">
        <v>32</v>
      </c>
      <c r="M1199" t="s">
        <v>43</v>
      </c>
      <c r="N1199" t="s">
        <v>44</v>
      </c>
      <c r="O1199" t="s">
        <v>54</v>
      </c>
      <c r="P1199" t="s">
        <v>74</v>
      </c>
      <c r="Q1199" t="s">
        <v>348</v>
      </c>
      <c r="R1199" t="s">
        <v>5066</v>
      </c>
      <c r="S1199" s="1" t="s">
        <v>12376</v>
      </c>
      <c r="T1199" t="s">
        <v>61</v>
      </c>
      <c r="U1199" t="s">
        <v>49</v>
      </c>
      <c r="V1199" t="s">
        <v>50</v>
      </c>
      <c r="W1199" t="s">
        <v>5067</v>
      </c>
      <c r="X1199" s="145">
        <v>22942</v>
      </c>
      <c r="Y1199" t="s">
        <v>5068</v>
      </c>
      <c r="Z1199"/>
      <c r="AA1199"/>
      <c r="AB1199" t="s">
        <v>39</v>
      </c>
      <c r="AC1199" t="s">
        <v>40</v>
      </c>
      <c r="AD1199" t="s">
        <v>41</v>
      </c>
      <c r="AE1199"/>
    </row>
    <row r="1200" spans="1:31" ht="15" x14ac:dyDescent="0.25">
      <c r="A1200" s="1" t="s">
        <v>5069</v>
      </c>
      <c r="B1200" t="s">
        <v>28</v>
      </c>
      <c r="C1200" t="s">
        <v>29</v>
      </c>
      <c r="D1200" t="s">
        <v>30</v>
      </c>
      <c r="E1200" t="s">
        <v>31</v>
      </c>
      <c r="F1200" t="s">
        <v>5057</v>
      </c>
      <c r="G1200" t="s">
        <v>5058</v>
      </c>
      <c r="H1200" t="s">
        <v>9756</v>
      </c>
      <c r="I1200" t="s">
        <v>5059</v>
      </c>
      <c r="J1200" t="s">
        <v>5069</v>
      </c>
      <c r="K1200" t="s">
        <v>32</v>
      </c>
      <c r="L1200" t="s">
        <v>32</v>
      </c>
      <c r="M1200" t="s">
        <v>43</v>
      </c>
      <c r="N1200" t="s">
        <v>44</v>
      </c>
      <c r="O1200" t="s">
        <v>5070</v>
      </c>
      <c r="P1200" t="s">
        <v>121</v>
      </c>
      <c r="Q1200" t="s">
        <v>5071</v>
      </c>
      <c r="R1200" t="s">
        <v>377</v>
      </c>
      <c r="S1200" s="1" t="s">
        <v>12377</v>
      </c>
      <c r="T1200" t="s">
        <v>53</v>
      </c>
      <c r="U1200" t="s">
        <v>49</v>
      </c>
      <c r="V1200" t="s">
        <v>50</v>
      </c>
      <c r="W1200" t="s">
        <v>5072</v>
      </c>
      <c r="X1200" s="145">
        <v>27852</v>
      </c>
      <c r="Y1200" t="s">
        <v>5073</v>
      </c>
      <c r="Z1200"/>
      <c r="AA1200"/>
      <c r="AB1200" t="s">
        <v>39</v>
      </c>
      <c r="AC1200" t="s">
        <v>40</v>
      </c>
      <c r="AD1200" t="s">
        <v>41</v>
      </c>
      <c r="AE1200"/>
    </row>
    <row r="1201" spans="1:31" ht="15" x14ac:dyDescent="0.25">
      <c r="A1201" s="1" t="s">
        <v>5074</v>
      </c>
      <c r="B1201" t="s">
        <v>28</v>
      </c>
      <c r="C1201" t="s">
        <v>29</v>
      </c>
      <c r="D1201" t="s">
        <v>30</v>
      </c>
      <c r="E1201" t="s">
        <v>31</v>
      </c>
      <c r="F1201" t="s">
        <v>5057</v>
      </c>
      <c r="G1201" t="s">
        <v>5058</v>
      </c>
      <c r="H1201" t="s">
        <v>9756</v>
      </c>
      <c r="I1201" t="s">
        <v>5059</v>
      </c>
      <c r="J1201" t="s">
        <v>5074</v>
      </c>
      <c r="K1201" t="s">
        <v>32</v>
      </c>
      <c r="L1201" t="s">
        <v>32</v>
      </c>
      <c r="M1201" t="s">
        <v>43</v>
      </c>
      <c r="N1201" t="s">
        <v>44</v>
      </c>
      <c r="O1201" t="s">
        <v>54</v>
      </c>
      <c r="P1201" t="s">
        <v>162</v>
      </c>
      <c r="Q1201" t="s">
        <v>302</v>
      </c>
      <c r="R1201" t="s">
        <v>5075</v>
      </c>
      <c r="S1201" s="1" t="s">
        <v>12378</v>
      </c>
      <c r="T1201" t="s">
        <v>66</v>
      </c>
      <c r="U1201" t="s">
        <v>49</v>
      </c>
      <c r="V1201" t="s">
        <v>50</v>
      </c>
      <c r="W1201" t="s">
        <v>5076</v>
      </c>
      <c r="X1201" s="145">
        <v>22915</v>
      </c>
      <c r="Y1201" t="s">
        <v>5077</v>
      </c>
      <c r="Z1201"/>
      <c r="AA1201"/>
      <c r="AB1201" t="s">
        <v>39</v>
      </c>
      <c r="AC1201" t="s">
        <v>40</v>
      </c>
      <c r="AD1201" t="s">
        <v>41</v>
      </c>
      <c r="AE1201"/>
    </row>
    <row r="1202" spans="1:31" ht="15" x14ac:dyDescent="0.25">
      <c r="A1202" s="1" t="s">
        <v>5078</v>
      </c>
      <c r="B1202" t="s">
        <v>28</v>
      </c>
      <c r="C1202" t="s">
        <v>29</v>
      </c>
      <c r="D1202" t="s">
        <v>30</v>
      </c>
      <c r="E1202" t="s">
        <v>31</v>
      </c>
      <c r="F1202" t="s">
        <v>5057</v>
      </c>
      <c r="G1202" t="s">
        <v>5058</v>
      </c>
      <c r="H1202" t="s">
        <v>9756</v>
      </c>
      <c r="I1202" t="s">
        <v>5059</v>
      </c>
      <c r="J1202" t="s">
        <v>5078</v>
      </c>
      <c r="K1202" t="s">
        <v>32</v>
      </c>
      <c r="L1202" t="s">
        <v>32</v>
      </c>
      <c r="M1202" t="s">
        <v>43</v>
      </c>
      <c r="N1202" t="s">
        <v>44</v>
      </c>
      <c r="O1202" t="s">
        <v>54</v>
      </c>
      <c r="P1202" t="s">
        <v>110</v>
      </c>
      <c r="Q1202" t="s">
        <v>394</v>
      </c>
      <c r="R1202" t="s">
        <v>420</v>
      </c>
      <c r="S1202" s="1" t="s">
        <v>12379</v>
      </c>
      <c r="T1202" t="s">
        <v>53</v>
      </c>
      <c r="U1202" t="s">
        <v>49</v>
      </c>
      <c r="V1202" t="s">
        <v>50</v>
      </c>
      <c r="W1202" t="s">
        <v>5079</v>
      </c>
      <c r="X1202" s="145">
        <v>20882</v>
      </c>
      <c r="Y1202" t="s">
        <v>5080</v>
      </c>
      <c r="Z1202"/>
      <c r="AA1202"/>
      <c r="AB1202" t="s">
        <v>39</v>
      </c>
      <c r="AC1202" t="s">
        <v>40</v>
      </c>
      <c r="AD1202" t="s">
        <v>41</v>
      </c>
      <c r="AE1202"/>
    </row>
    <row r="1203" spans="1:31" ht="15" x14ac:dyDescent="0.25">
      <c r="A1203" s="1" t="s">
        <v>5081</v>
      </c>
      <c r="B1203" t="s">
        <v>28</v>
      </c>
      <c r="C1203" t="s">
        <v>29</v>
      </c>
      <c r="D1203" t="s">
        <v>30</v>
      </c>
      <c r="E1203" t="s">
        <v>31</v>
      </c>
      <c r="F1203" t="s">
        <v>5057</v>
      </c>
      <c r="G1203" t="s">
        <v>5058</v>
      </c>
      <c r="H1203" t="s">
        <v>9756</v>
      </c>
      <c r="I1203" t="s">
        <v>5059</v>
      </c>
      <c r="J1203" t="s">
        <v>5081</v>
      </c>
      <c r="K1203" t="s">
        <v>32</v>
      </c>
      <c r="L1203" t="s">
        <v>32</v>
      </c>
      <c r="M1203" t="s">
        <v>43</v>
      </c>
      <c r="N1203" t="s">
        <v>44</v>
      </c>
      <c r="O1203" t="s">
        <v>54</v>
      </c>
      <c r="P1203" t="s">
        <v>5082</v>
      </c>
      <c r="Q1203" t="s">
        <v>434</v>
      </c>
      <c r="R1203" t="s">
        <v>5083</v>
      </c>
      <c r="S1203" s="1" t="s">
        <v>12380</v>
      </c>
      <c r="T1203" t="s">
        <v>53</v>
      </c>
      <c r="U1203" t="s">
        <v>49</v>
      </c>
      <c r="V1203" t="s">
        <v>50</v>
      </c>
      <c r="W1203" t="s">
        <v>5084</v>
      </c>
      <c r="X1203" s="145">
        <v>25033</v>
      </c>
      <c r="Y1203" t="s">
        <v>5085</v>
      </c>
      <c r="Z1203"/>
      <c r="AA1203"/>
      <c r="AB1203" t="s">
        <v>39</v>
      </c>
      <c r="AC1203" t="s">
        <v>40</v>
      </c>
      <c r="AD1203" t="s">
        <v>41</v>
      </c>
      <c r="AE1203"/>
    </row>
    <row r="1204" spans="1:31" ht="15" x14ac:dyDescent="0.25">
      <c r="A1204" s="1" t="s">
        <v>5086</v>
      </c>
      <c r="B1204" t="s">
        <v>28</v>
      </c>
      <c r="C1204" t="s">
        <v>29</v>
      </c>
      <c r="D1204" t="s">
        <v>30</v>
      </c>
      <c r="E1204" t="s">
        <v>31</v>
      </c>
      <c r="F1204" t="s">
        <v>5057</v>
      </c>
      <c r="G1204" t="s">
        <v>5058</v>
      </c>
      <c r="H1204" t="s">
        <v>9756</v>
      </c>
      <c r="I1204" t="s">
        <v>5059</v>
      </c>
      <c r="J1204" t="s">
        <v>5086</v>
      </c>
      <c r="K1204" t="s">
        <v>32</v>
      </c>
      <c r="L1204" t="s">
        <v>32</v>
      </c>
      <c r="M1204" t="s">
        <v>43</v>
      </c>
      <c r="N1204" t="s">
        <v>44</v>
      </c>
      <c r="O1204" t="s">
        <v>54</v>
      </c>
      <c r="P1204" t="s">
        <v>1058</v>
      </c>
      <c r="Q1204" t="s">
        <v>1058</v>
      </c>
      <c r="R1204" t="s">
        <v>742</v>
      </c>
      <c r="S1204" s="1" t="s">
        <v>12381</v>
      </c>
      <c r="T1204" t="s">
        <v>61</v>
      </c>
      <c r="U1204" t="s">
        <v>49</v>
      </c>
      <c r="V1204" t="s">
        <v>50</v>
      </c>
      <c r="W1204" t="s">
        <v>5087</v>
      </c>
      <c r="X1204" s="145">
        <v>24761</v>
      </c>
      <c r="Y1204" t="s">
        <v>5088</v>
      </c>
      <c r="Z1204"/>
      <c r="AA1204"/>
      <c r="AB1204" t="s">
        <v>39</v>
      </c>
      <c r="AC1204" t="s">
        <v>40</v>
      </c>
      <c r="AD1204" t="s">
        <v>41</v>
      </c>
      <c r="AE1204"/>
    </row>
    <row r="1205" spans="1:31" ht="15" x14ac:dyDescent="0.25">
      <c r="A1205" s="1" t="s">
        <v>5089</v>
      </c>
      <c r="B1205" t="s">
        <v>28</v>
      </c>
      <c r="C1205" t="s">
        <v>29</v>
      </c>
      <c r="D1205" t="s">
        <v>30</v>
      </c>
      <c r="E1205" t="s">
        <v>31</v>
      </c>
      <c r="F1205" t="s">
        <v>5057</v>
      </c>
      <c r="G1205" t="s">
        <v>5058</v>
      </c>
      <c r="H1205" t="s">
        <v>9756</v>
      </c>
      <c r="I1205" t="s">
        <v>5059</v>
      </c>
      <c r="J1205" t="s">
        <v>5089</v>
      </c>
      <c r="K1205" t="s">
        <v>32</v>
      </c>
      <c r="L1205" t="s">
        <v>32</v>
      </c>
      <c r="M1205" t="s">
        <v>43</v>
      </c>
      <c r="N1205" t="s">
        <v>44</v>
      </c>
      <c r="O1205" t="s">
        <v>5090</v>
      </c>
      <c r="P1205" t="s">
        <v>211</v>
      </c>
      <c r="Q1205" t="s">
        <v>737</v>
      </c>
      <c r="R1205" t="s">
        <v>5091</v>
      </c>
      <c r="S1205" s="1" t="s">
        <v>12382</v>
      </c>
      <c r="T1205" t="s">
        <v>53</v>
      </c>
      <c r="U1205" t="s">
        <v>49</v>
      </c>
      <c r="V1205" t="s">
        <v>50</v>
      </c>
      <c r="W1205" t="s">
        <v>5092</v>
      </c>
      <c r="X1205" s="145">
        <v>23845</v>
      </c>
      <c r="Y1205" t="s">
        <v>5093</v>
      </c>
      <c r="Z1205"/>
      <c r="AA1205"/>
      <c r="AB1205" t="s">
        <v>39</v>
      </c>
      <c r="AC1205" t="s">
        <v>40</v>
      </c>
      <c r="AD1205" t="s">
        <v>41</v>
      </c>
      <c r="AE1205"/>
    </row>
    <row r="1206" spans="1:31" ht="15" x14ac:dyDescent="0.25">
      <c r="A1206" s="1" t="s">
        <v>5094</v>
      </c>
      <c r="B1206" t="s">
        <v>28</v>
      </c>
      <c r="C1206" t="s">
        <v>29</v>
      </c>
      <c r="D1206" t="s">
        <v>30</v>
      </c>
      <c r="E1206" t="s">
        <v>31</v>
      </c>
      <c r="F1206" t="s">
        <v>5057</v>
      </c>
      <c r="G1206" t="s">
        <v>5058</v>
      </c>
      <c r="H1206" t="s">
        <v>9756</v>
      </c>
      <c r="I1206" t="s">
        <v>5059</v>
      </c>
      <c r="J1206" t="s">
        <v>5094</v>
      </c>
      <c r="K1206" t="s">
        <v>32</v>
      </c>
      <c r="L1206" t="s">
        <v>80</v>
      </c>
      <c r="M1206" t="s">
        <v>80</v>
      </c>
      <c r="N1206" t="s">
        <v>44</v>
      </c>
      <c r="O1206" t="s">
        <v>54</v>
      </c>
      <c r="P1206" t="s">
        <v>251</v>
      </c>
      <c r="Q1206" t="s">
        <v>224</v>
      </c>
      <c r="R1206" t="s">
        <v>5095</v>
      </c>
      <c r="S1206" s="1" t="s">
        <v>12383</v>
      </c>
      <c r="T1206" t="s">
        <v>42</v>
      </c>
      <c r="U1206" t="s">
        <v>49</v>
      </c>
      <c r="V1206" t="s">
        <v>50</v>
      </c>
      <c r="W1206" t="s">
        <v>5096</v>
      </c>
      <c r="X1206" s="145">
        <v>23053</v>
      </c>
      <c r="Y1206" t="s">
        <v>5097</v>
      </c>
      <c r="Z1206"/>
      <c r="AA1206"/>
      <c r="AB1206" t="s">
        <v>39</v>
      </c>
      <c r="AC1206" t="s">
        <v>83</v>
      </c>
      <c r="AD1206" t="s">
        <v>41</v>
      </c>
      <c r="AE1206"/>
    </row>
    <row r="1207" spans="1:31" ht="15" x14ac:dyDescent="0.25">
      <c r="A1207" s="1" t="s">
        <v>5098</v>
      </c>
      <c r="B1207" t="s">
        <v>28</v>
      </c>
      <c r="C1207" t="s">
        <v>29</v>
      </c>
      <c r="D1207" t="s">
        <v>30</v>
      </c>
      <c r="E1207" t="s">
        <v>31</v>
      </c>
      <c r="F1207" t="s">
        <v>5057</v>
      </c>
      <c r="G1207" t="s">
        <v>5058</v>
      </c>
      <c r="H1207" t="s">
        <v>9756</v>
      </c>
      <c r="I1207" t="s">
        <v>5059</v>
      </c>
      <c r="J1207" t="s">
        <v>5098</v>
      </c>
      <c r="K1207" t="s">
        <v>93</v>
      </c>
      <c r="L1207" t="s">
        <v>745</v>
      </c>
      <c r="M1207" t="s">
        <v>1558</v>
      </c>
      <c r="N1207" t="s">
        <v>44</v>
      </c>
      <c r="O1207" t="s">
        <v>5099</v>
      </c>
      <c r="P1207" t="s">
        <v>257</v>
      </c>
      <c r="Q1207" t="s">
        <v>565</v>
      </c>
      <c r="R1207" t="s">
        <v>5100</v>
      </c>
      <c r="S1207" s="1" t="s">
        <v>12384</v>
      </c>
      <c r="T1207" t="s">
        <v>196</v>
      </c>
      <c r="U1207" t="s">
        <v>38</v>
      </c>
      <c r="V1207" t="s">
        <v>50</v>
      </c>
      <c r="W1207" t="s">
        <v>5101</v>
      </c>
      <c r="X1207" s="145">
        <v>25135</v>
      </c>
      <c r="Y1207" t="s">
        <v>5102</v>
      </c>
      <c r="Z1207" s="145">
        <v>42401</v>
      </c>
      <c r="AA1207" s="145">
        <v>42735</v>
      </c>
      <c r="AB1207" t="s">
        <v>39</v>
      </c>
      <c r="AC1207" t="s">
        <v>98</v>
      </c>
      <c r="AD1207" t="s">
        <v>41</v>
      </c>
      <c r="AE1207"/>
    </row>
    <row r="1208" spans="1:31" ht="15" x14ac:dyDescent="0.25">
      <c r="A1208" s="1" t="s">
        <v>5103</v>
      </c>
      <c r="B1208" t="s">
        <v>28</v>
      </c>
      <c r="C1208" t="s">
        <v>29</v>
      </c>
      <c r="D1208" t="s">
        <v>30</v>
      </c>
      <c r="E1208" t="s">
        <v>31</v>
      </c>
      <c r="F1208" t="s">
        <v>5057</v>
      </c>
      <c r="G1208" t="s">
        <v>5058</v>
      </c>
      <c r="H1208" t="s">
        <v>9756</v>
      </c>
      <c r="I1208" t="s">
        <v>5059</v>
      </c>
      <c r="J1208" t="s">
        <v>5103</v>
      </c>
      <c r="K1208" t="s">
        <v>93</v>
      </c>
      <c r="L1208" t="s">
        <v>94</v>
      </c>
      <c r="M1208" t="s">
        <v>95</v>
      </c>
      <c r="N1208" t="s">
        <v>44</v>
      </c>
      <c r="O1208" t="s">
        <v>54</v>
      </c>
      <c r="P1208" t="s">
        <v>130</v>
      </c>
      <c r="Q1208" t="s">
        <v>280</v>
      </c>
      <c r="R1208" t="s">
        <v>5104</v>
      </c>
      <c r="S1208" s="1" t="s">
        <v>12385</v>
      </c>
      <c r="T1208" t="s">
        <v>97</v>
      </c>
      <c r="U1208" t="s">
        <v>38</v>
      </c>
      <c r="V1208" t="s">
        <v>50</v>
      </c>
      <c r="W1208" t="s">
        <v>5105</v>
      </c>
      <c r="X1208" s="145">
        <v>22880</v>
      </c>
      <c r="Y1208" t="s">
        <v>5106</v>
      </c>
      <c r="Z1208"/>
      <c r="AA1208"/>
      <c r="AB1208" t="s">
        <v>39</v>
      </c>
      <c r="AC1208" t="s">
        <v>98</v>
      </c>
      <c r="AD1208" t="s">
        <v>41</v>
      </c>
      <c r="AE1208"/>
    </row>
    <row r="1209" spans="1:31" ht="15" x14ac:dyDescent="0.25">
      <c r="A1209" s="1" t="s">
        <v>5110</v>
      </c>
      <c r="B1209" t="s">
        <v>28</v>
      </c>
      <c r="C1209" t="s">
        <v>29</v>
      </c>
      <c r="D1209" t="s">
        <v>30</v>
      </c>
      <c r="E1209" t="s">
        <v>379</v>
      </c>
      <c r="F1209" t="s">
        <v>5107</v>
      </c>
      <c r="G1209" t="s">
        <v>5108</v>
      </c>
      <c r="H1209" t="s">
        <v>9756</v>
      </c>
      <c r="I1209" t="s">
        <v>5109</v>
      </c>
      <c r="J1209" t="s">
        <v>5110</v>
      </c>
      <c r="K1209" t="s">
        <v>32</v>
      </c>
      <c r="L1209" t="s">
        <v>33</v>
      </c>
      <c r="M1209" t="s">
        <v>34</v>
      </c>
      <c r="N1209" t="s">
        <v>35</v>
      </c>
      <c r="O1209" t="s">
        <v>5111</v>
      </c>
      <c r="P1209" t="s">
        <v>306</v>
      </c>
      <c r="Q1209" t="s">
        <v>163</v>
      </c>
      <c r="R1209" t="s">
        <v>5112</v>
      </c>
      <c r="S1209" s="1" t="s">
        <v>12386</v>
      </c>
      <c r="T1209" t="s">
        <v>61</v>
      </c>
      <c r="U1209" t="s">
        <v>38</v>
      </c>
      <c r="V1209" t="s">
        <v>108</v>
      </c>
      <c r="W1209" t="s">
        <v>5113</v>
      </c>
      <c r="X1209" s="145">
        <v>26427</v>
      </c>
      <c r="Y1209" t="s">
        <v>5114</v>
      </c>
      <c r="Z1209" s="145">
        <v>42064</v>
      </c>
      <c r="AA1209" s="145">
        <v>43159</v>
      </c>
      <c r="AB1209" t="s">
        <v>39</v>
      </c>
      <c r="AC1209" t="s">
        <v>40</v>
      </c>
      <c r="AD1209" t="s">
        <v>41</v>
      </c>
      <c r="AE1209"/>
    </row>
    <row r="1210" spans="1:31" ht="15" x14ac:dyDescent="0.25">
      <c r="A1210" s="1" t="s">
        <v>5115</v>
      </c>
      <c r="B1210" t="s">
        <v>28</v>
      </c>
      <c r="C1210" t="s">
        <v>29</v>
      </c>
      <c r="D1210" t="s">
        <v>30</v>
      </c>
      <c r="E1210" t="s">
        <v>379</v>
      </c>
      <c r="F1210" t="s">
        <v>5107</v>
      </c>
      <c r="G1210" t="s">
        <v>5108</v>
      </c>
      <c r="H1210" t="s">
        <v>9756</v>
      </c>
      <c r="I1210" t="s">
        <v>5109</v>
      </c>
      <c r="J1210" t="s">
        <v>5115</v>
      </c>
      <c r="K1210" t="s">
        <v>32</v>
      </c>
      <c r="L1210" t="s">
        <v>32</v>
      </c>
      <c r="M1210" t="s">
        <v>43</v>
      </c>
      <c r="N1210" t="s">
        <v>44</v>
      </c>
      <c r="O1210" t="s">
        <v>54</v>
      </c>
      <c r="P1210" t="s">
        <v>953</v>
      </c>
      <c r="Q1210" t="s">
        <v>142</v>
      </c>
      <c r="R1210" t="s">
        <v>491</v>
      </c>
      <c r="S1210" s="1" t="s">
        <v>12387</v>
      </c>
      <c r="T1210" t="s">
        <v>48</v>
      </c>
      <c r="U1210" t="s">
        <v>49</v>
      </c>
      <c r="V1210" t="s">
        <v>50</v>
      </c>
      <c r="W1210" t="s">
        <v>5116</v>
      </c>
      <c r="X1210" s="145">
        <v>21980</v>
      </c>
      <c r="Y1210" t="s">
        <v>5117</v>
      </c>
      <c r="Z1210"/>
      <c r="AA1210"/>
      <c r="AB1210" t="s">
        <v>39</v>
      </c>
      <c r="AC1210" t="s">
        <v>40</v>
      </c>
      <c r="AD1210" t="s">
        <v>41</v>
      </c>
      <c r="AE1210"/>
    </row>
    <row r="1211" spans="1:31" ht="15" x14ac:dyDescent="0.25">
      <c r="A1211" s="1" t="s">
        <v>5118</v>
      </c>
      <c r="B1211" t="s">
        <v>28</v>
      </c>
      <c r="C1211" t="s">
        <v>29</v>
      </c>
      <c r="D1211" t="s">
        <v>30</v>
      </c>
      <c r="E1211" t="s">
        <v>379</v>
      </c>
      <c r="F1211" t="s">
        <v>5107</v>
      </c>
      <c r="G1211" t="s">
        <v>5108</v>
      </c>
      <c r="H1211" t="s">
        <v>9756</v>
      </c>
      <c r="I1211" t="s">
        <v>5109</v>
      </c>
      <c r="J1211" t="s">
        <v>5118</v>
      </c>
      <c r="K1211" t="s">
        <v>32</v>
      </c>
      <c r="L1211" t="s">
        <v>32</v>
      </c>
      <c r="M1211" t="s">
        <v>43</v>
      </c>
      <c r="N1211" t="s">
        <v>63</v>
      </c>
      <c r="O1211" t="s">
        <v>10209</v>
      </c>
      <c r="P1211" t="s">
        <v>2337</v>
      </c>
      <c r="Q1211" t="s">
        <v>110</v>
      </c>
      <c r="R1211" t="s">
        <v>10210</v>
      </c>
      <c r="S1211" s="1" t="s">
        <v>12388</v>
      </c>
      <c r="T1211" t="s">
        <v>66</v>
      </c>
      <c r="U1211" t="s">
        <v>49</v>
      </c>
      <c r="V1211" t="s">
        <v>50</v>
      </c>
      <c r="W1211" t="s">
        <v>10211</v>
      </c>
      <c r="X1211" s="145">
        <v>34336</v>
      </c>
      <c r="Y1211" t="s">
        <v>10212</v>
      </c>
      <c r="Z1211" s="145">
        <v>43160</v>
      </c>
      <c r="AA1211" s="145">
        <v>43465</v>
      </c>
      <c r="AB1211" t="s">
        <v>39</v>
      </c>
      <c r="AC1211" t="s">
        <v>68</v>
      </c>
      <c r="AD1211" t="s">
        <v>41</v>
      </c>
      <c r="AE1211"/>
    </row>
    <row r="1212" spans="1:31" ht="15" x14ac:dyDescent="0.25">
      <c r="A1212" s="1" t="s">
        <v>5122</v>
      </c>
      <c r="B1212" t="s">
        <v>28</v>
      </c>
      <c r="C1212" t="s">
        <v>29</v>
      </c>
      <c r="D1212" t="s">
        <v>30</v>
      </c>
      <c r="E1212" t="s">
        <v>379</v>
      </c>
      <c r="F1212" t="s">
        <v>5107</v>
      </c>
      <c r="G1212" t="s">
        <v>5108</v>
      </c>
      <c r="H1212" t="s">
        <v>9756</v>
      </c>
      <c r="I1212" t="s">
        <v>5109</v>
      </c>
      <c r="J1212" t="s">
        <v>5122</v>
      </c>
      <c r="K1212" t="s">
        <v>32</v>
      </c>
      <c r="L1212" t="s">
        <v>32</v>
      </c>
      <c r="M1212" t="s">
        <v>43</v>
      </c>
      <c r="N1212" t="s">
        <v>44</v>
      </c>
      <c r="O1212" t="s">
        <v>54</v>
      </c>
      <c r="P1212" t="s">
        <v>5123</v>
      </c>
      <c r="Q1212" t="s">
        <v>219</v>
      </c>
      <c r="R1212" t="s">
        <v>5124</v>
      </c>
      <c r="S1212" s="1" t="s">
        <v>12389</v>
      </c>
      <c r="T1212" t="s">
        <v>53</v>
      </c>
      <c r="U1212" t="s">
        <v>49</v>
      </c>
      <c r="V1212" t="s">
        <v>50</v>
      </c>
      <c r="W1212" t="s">
        <v>5125</v>
      </c>
      <c r="X1212" s="145">
        <v>22455</v>
      </c>
      <c r="Y1212" t="s">
        <v>5126</v>
      </c>
      <c r="Z1212"/>
      <c r="AA1212"/>
      <c r="AB1212" t="s">
        <v>39</v>
      </c>
      <c r="AC1212" t="s">
        <v>40</v>
      </c>
      <c r="AD1212" t="s">
        <v>41</v>
      </c>
      <c r="AE1212"/>
    </row>
    <row r="1213" spans="1:31" ht="15" x14ac:dyDescent="0.25">
      <c r="A1213" s="1" t="s">
        <v>5127</v>
      </c>
      <c r="B1213" t="s">
        <v>28</v>
      </c>
      <c r="C1213" t="s">
        <v>29</v>
      </c>
      <c r="D1213" t="s">
        <v>30</v>
      </c>
      <c r="E1213" t="s">
        <v>379</v>
      </c>
      <c r="F1213" t="s">
        <v>5107</v>
      </c>
      <c r="G1213" t="s">
        <v>5108</v>
      </c>
      <c r="H1213" t="s">
        <v>9756</v>
      </c>
      <c r="I1213" t="s">
        <v>5109</v>
      </c>
      <c r="J1213" t="s">
        <v>5127</v>
      </c>
      <c r="K1213" t="s">
        <v>32</v>
      </c>
      <c r="L1213" t="s">
        <v>32</v>
      </c>
      <c r="M1213" t="s">
        <v>43</v>
      </c>
      <c r="N1213" t="s">
        <v>44</v>
      </c>
      <c r="O1213" t="s">
        <v>5128</v>
      </c>
      <c r="P1213" t="s">
        <v>59</v>
      </c>
      <c r="Q1213" t="s">
        <v>280</v>
      </c>
      <c r="R1213" t="s">
        <v>4506</v>
      </c>
      <c r="S1213" s="1" t="s">
        <v>12390</v>
      </c>
      <c r="T1213" t="s">
        <v>66</v>
      </c>
      <c r="U1213" t="s">
        <v>49</v>
      </c>
      <c r="V1213" t="s">
        <v>50</v>
      </c>
      <c r="W1213" t="s">
        <v>5129</v>
      </c>
      <c r="X1213" s="145">
        <v>25998</v>
      </c>
      <c r="Y1213" t="s">
        <v>5130</v>
      </c>
      <c r="Z1213"/>
      <c r="AA1213"/>
      <c r="AB1213" t="s">
        <v>39</v>
      </c>
      <c r="AC1213" t="s">
        <v>40</v>
      </c>
      <c r="AD1213" t="s">
        <v>41</v>
      </c>
      <c r="AE1213"/>
    </row>
    <row r="1214" spans="1:31" ht="15" x14ac:dyDescent="0.25">
      <c r="A1214" s="1" t="s">
        <v>10213</v>
      </c>
      <c r="B1214" t="s">
        <v>28</v>
      </c>
      <c r="C1214" t="s">
        <v>29</v>
      </c>
      <c r="D1214" t="s">
        <v>30</v>
      </c>
      <c r="E1214" t="s">
        <v>379</v>
      </c>
      <c r="F1214" t="s">
        <v>5107</v>
      </c>
      <c r="G1214" t="s">
        <v>5108</v>
      </c>
      <c r="H1214" t="s">
        <v>9756</v>
      </c>
      <c r="I1214" t="s">
        <v>5109</v>
      </c>
      <c r="J1214" t="s">
        <v>10213</v>
      </c>
      <c r="K1214" t="s">
        <v>32</v>
      </c>
      <c r="L1214" t="s">
        <v>32</v>
      </c>
      <c r="M1214" t="s">
        <v>43</v>
      </c>
      <c r="N1214" t="s">
        <v>63</v>
      </c>
      <c r="O1214" t="s">
        <v>9727</v>
      </c>
      <c r="P1214" t="s">
        <v>130</v>
      </c>
      <c r="Q1214" t="s">
        <v>79</v>
      </c>
      <c r="R1214" t="s">
        <v>702</v>
      </c>
      <c r="S1214" s="1" t="s">
        <v>12391</v>
      </c>
      <c r="T1214" t="s">
        <v>66</v>
      </c>
      <c r="U1214" t="s">
        <v>5049</v>
      </c>
      <c r="V1214" t="s">
        <v>50</v>
      </c>
      <c r="W1214" t="s">
        <v>10214</v>
      </c>
      <c r="X1214" s="145">
        <v>30235</v>
      </c>
      <c r="Y1214" t="s">
        <v>10215</v>
      </c>
      <c r="Z1214" s="145">
        <v>43229</v>
      </c>
      <c r="AA1214" s="145">
        <v>43465</v>
      </c>
      <c r="AB1214" t="s">
        <v>2801</v>
      </c>
      <c r="AC1214" t="s">
        <v>68</v>
      </c>
      <c r="AD1214" t="s">
        <v>41</v>
      </c>
      <c r="AE1214"/>
    </row>
    <row r="1215" spans="1:31" ht="15" x14ac:dyDescent="0.25">
      <c r="A1215" s="1" t="s">
        <v>10216</v>
      </c>
      <c r="B1215" t="s">
        <v>28</v>
      </c>
      <c r="C1215" t="s">
        <v>29</v>
      </c>
      <c r="D1215" t="s">
        <v>30</v>
      </c>
      <c r="E1215" t="s">
        <v>379</v>
      </c>
      <c r="F1215" t="s">
        <v>5107</v>
      </c>
      <c r="G1215" t="s">
        <v>5108</v>
      </c>
      <c r="H1215" t="s">
        <v>9756</v>
      </c>
      <c r="I1215" t="s">
        <v>5109</v>
      </c>
      <c r="J1215" t="s">
        <v>10216</v>
      </c>
      <c r="K1215" t="s">
        <v>32</v>
      </c>
      <c r="L1215" t="s">
        <v>32</v>
      </c>
      <c r="M1215" t="s">
        <v>43</v>
      </c>
      <c r="N1215" t="s">
        <v>63</v>
      </c>
      <c r="O1215" t="s">
        <v>9727</v>
      </c>
      <c r="P1215" t="s">
        <v>503</v>
      </c>
      <c r="Q1215" t="s">
        <v>503</v>
      </c>
      <c r="R1215" t="s">
        <v>500</v>
      </c>
      <c r="S1215" s="1" t="s">
        <v>12392</v>
      </c>
      <c r="T1215" t="s">
        <v>66</v>
      </c>
      <c r="U1215" t="s">
        <v>890</v>
      </c>
      <c r="V1215" t="s">
        <v>50</v>
      </c>
      <c r="W1215" t="s">
        <v>10217</v>
      </c>
      <c r="X1215" s="145">
        <v>30609</v>
      </c>
      <c r="Y1215" t="s">
        <v>10218</v>
      </c>
      <c r="Z1215" s="145">
        <v>43353</v>
      </c>
      <c r="AA1215" s="145">
        <v>43465</v>
      </c>
      <c r="AB1215" t="s">
        <v>2801</v>
      </c>
      <c r="AC1215" t="s">
        <v>68</v>
      </c>
      <c r="AD1215" t="s">
        <v>41</v>
      </c>
      <c r="AE1215"/>
    </row>
    <row r="1216" spans="1:31" ht="15" x14ac:dyDescent="0.25">
      <c r="A1216" s="1" t="s">
        <v>10219</v>
      </c>
      <c r="B1216" t="s">
        <v>28</v>
      </c>
      <c r="C1216" t="s">
        <v>29</v>
      </c>
      <c r="D1216" t="s">
        <v>30</v>
      </c>
      <c r="E1216" t="s">
        <v>379</v>
      </c>
      <c r="F1216" t="s">
        <v>5107</v>
      </c>
      <c r="G1216" t="s">
        <v>5108</v>
      </c>
      <c r="H1216" t="s">
        <v>9756</v>
      </c>
      <c r="I1216" t="s">
        <v>5109</v>
      </c>
      <c r="J1216" t="s">
        <v>10219</v>
      </c>
      <c r="K1216" t="s">
        <v>32</v>
      </c>
      <c r="L1216" t="s">
        <v>32</v>
      </c>
      <c r="M1216" t="s">
        <v>43</v>
      </c>
      <c r="N1216" t="s">
        <v>63</v>
      </c>
      <c r="O1216" t="s">
        <v>9727</v>
      </c>
      <c r="P1216" t="s">
        <v>113</v>
      </c>
      <c r="Q1216" t="s">
        <v>81</v>
      </c>
      <c r="R1216" t="s">
        <v>6856</v>
      </c>
      <c r="S1216" s="1" t="s">
        <v>12393</v>
      </c>
      <c r="T1216" t="s">
        <v>66</v>
      </c>
      <c r="U1216" t="s">
        <v>890</v>
      </c>
      <c r="V1216" t="s">
        <v>50</v>
      </c>
      <c r="W1216" t="s">
        <v>6857</v>
      </c>
      <c r="X1216" s="145">
        <v>32396</v>
      </c>
      <c r="Y1216" t="s">
        <v>6858</v>
      </c>
      <c r="Z1216" s="145">
        <v>43160</v>
      </c>
      <c r="AA1216" s="145">
        <v>43465</v>
      </c>
      <c r="AB1216" t="s">
        <v>2801</v>
      </c>
      <c r="AC1216" t="s">
        <v>68</v>
      </c>
      <c r="AD1216" t="s">
        <v>41</v>
      </c>
      <c r="AE1216"/>
    </row>
    <row r="1217" spans="1:31" ht="15" x14ac:dyDescent="0.25">
      <c r="A1217" s="1" t="s">
        <v>5141</v>
      </c>
      <c r="B1217" t="s">
        <v>388</v>
      </c>
      <c r="C1217" t="s">
        <v>29</v>
      </c>
      <c r="D1217" t="s">
        <v>30</v>
      </c>
      <c r="E1217" t="s">
        <v>31</v>
      </c>
      <c r="F1217" t="s">
        <v>5138</v>
      </c>
      <c r="G1217" t="s">
        <v>5139</v>
      </c>
      <c r="H1217" t="s">
        <v>9756</v>
      </c>
      <c r="I1217" t="s">
        <v>5140</v>
      </c>
      <c r="J1217" t="s">
        <v>5141</v>
      </c>
      <c r="K1217" t="s">
        <v>32</v>
      </c>
      <c r="L1217" t="s">
        <v>33</v>
      </c>
      <c r="M1217" t="s">
        <v>734</v>
      </c>
      <c r="N1217" t="s">
        <v>724</v>
      </c>
      <c r="O1217" t="s">
        <v>10220</v>
      </c>
      <c r="P1217" t="s">
        <v>71</v>
      </c>
      <c r="Q1217" t="s">
        <v>72</v>
      </c>
      <c r="R1217" t="s">
        <v>620</v>
      </c>
      <c r="S1217" s="1" t="s">
        <v>12394</v>
      </c>
      <c r="T1217" t="s">
        <v>61</v>
      </c>
      <c r="U1217" t="s">
        <v>38</v>
      </c>
      <c r="V1217" t="s">
        <v>50</v>
      </c>
      <c r="W1217" t="s">
        <v>5217</v>
      </c>
      <c r="X1217" s="145">
        <v>24893</v>
      </c>
      <c r="Y1217" t="s">
        <v>5218</v>
      </c>
      <c r="Z1217" s="145">
        <v>43117</v>
      </c>
      <c r="AA1217" s="145">
        <v>43465</v>
      </c>
      <c r="AB1217" t="s">
        <v>39</v>
      </c>
      <c r="AC1217" t="s">
        <v>40</v>
      </c>
      <c r="AD1217" t="s">
        <v>41</v>
      </c>
      <c r="AE1217"/>
    </row>
    <row r="1218" spans="1:31" ht="15" x14ac:dyDescent="0.25">
      <c r="A1218" s="1" t="s">
        <v>5142</v>
      </c>
      <c r="B1218" t="s">
        <v>388</v>
      </c>
      <c r="C1218" t="s">
        <v>29</v>
      </c>
      <c r="D1218" t="s">
        <v>30</v>
      </c>
      <c r="E1218" t="s">
        <v>31</v>
      </c>
      <c r="F1218" t="s">
        <v>5138</v>
      </c>
      <c r="G1218" t="s">
        <v>5139</v>
      </c>
      <c r="H1218" t="s">
        <v>9756</v>
      </c>
      <c r="I1218" t="s">
        <v>5140</v>
      </c>
      <c r="J1218" t="s">
        <v>5142</v>
      </c>
      <c r="K1218" t="s">
        <v>32</v>
      </c>
      <c r="L1218" t="s">
        <v>33</v>
      </c>
      <c r="M1218" t="s">
        <v>34</v>
      </c>
      <c r="N1218" t="s">
        <v>35</v>
      </c>
      <c r="O1218" t="s">
        <v>5143</v>
      </c>
      <c r="P1218" t="s">
        <v>136</v>
      </c>
      <c r="Q1218" t="s">
        <v>223</v>
      </c>
      <c r="R1218" t="s">
        <v>2292</v>
      </c>
      <c r="S1218" s="1" t="s">
        <v>12395</v>
      </c>
      <c r="T1218" t="s">
        <v>61</v>
      </c>
      <c r="U1218" t="s">
        <v>38</v>
      </c>
      <c r="V1218" t="s">
        <v>108</v>
      </c>
      <c r="W1218" t="s">
        <v>5144</v>
      </c>
      <c r="X1218" s="145">
        <v>25590</v>
      </c>
      <c r="Y1218" t="s">
        <v>5145</v>
      </c>
      <c r="Z1218" s="145">
        <v>42064</v>
      </c>
      <c r="AA1218" s="145">
        <v>43159</v>
      </c>
      <c r="AB1218" t="s">
        <v>39</v>
      </c>
      <c r="AC1218" t="s">
        <v>40</v>
      </c>
      <c r="AD1218" t="s">
        <v>41</v>
      </c>
      <c r="AE1218"/>
    </row>
    <row r="1219" spans="1:31" ht="15" x14ac:dyDescent="0.25">
      <c r="A1219" s="1" t="s">
        <v>5146</v>
      </c>
      <c r="B1219" t="s">
        <v>388</v>
      </c>
      <c r="C1219" t="s">
        <v>29</v>
      </c>
      <c r="D1219" t="s">
        <v>30</v>
      </c>
      <c r="E1219" t="s">
        <v>31</v>
      </c>
      <c r="F1219" t="s">
        <v>5138</v>
      </c>
      <c r="G1219" t="s">
        <v>5139</v>
      </c>
      <c r="H1219" t="s">
        <v>9756</v>
      </c>
      <c r="I1219" t="s">
        <v>5140</v>
      </c>
      <c r="J1219" t="s">
        <v>5146</v>
      </c>
      <c r="K1219" t="s">
        <v>32</v>
      </c>
      <c r="L1219" t="s">
        <v>1239</v>
      </c>
      <c r="M1219" t="s">
        <v>1240</v>
      </c>
      <c r="N1219" t="s">
        <v>724</v>
      </c>
      <c r="O1219" t="s">
        <v>5147</v>
      </c>
      <c r="P1219" t="s">
        <v>117</v>
      </c>
      <c r="Q1219" t="s">
        <v>78</v>
      </c>
      <c r="R1219" t="s">
        <v>5156</v>
      </c>
      <c r="S1219" s="1" t="s">
        <v>12396</v>
      </c>
      <c r="T1219" t="s">
        <v>48</v>
      </c>
      <c r="U1219" t="s">
        <v>38</v>
      </c>
      <c r="V1219" t="s">
        <v>50</v>
      </c>
      <c r="W1219" t="s">
        <v>5157</v>
      </c>
      <c r="X1219" s="145">
        <v>22848</v>
      </c>
      <c r="Y1219" t="s">
        <v>5158</v>
      </c>
      <c r="Z1219" s="145">
        <v>43347</v>
      </c>
      <c r="AA1219" s="145">
        <v>43465</v>
      </c>
      <c r="AB1219" t="s">
        <v>39</v>
      </c>
      <c r="AC1219" t="s">
        <v>40</v>
      </c>
      <c r="AD1219" t="s">
        <v>41</v>
      </c>
      <c r="AE1219"/>
    </row>
    <row r="1220" spans="1:31" ht="15" x14ac:dyDescent="0.25">
      <c r="A1220" s="1" t="s">
        <v>5150</v>
      </c>
      <c r="B1220" t="s">
        <v>388</v>
      </c>
      <c r="C1220" t="s">
        <v>29</v>
      </c>
      <c r="D1220" t="s">
        <v>30</v>
      </c>
      <c r="E1220" t="s">
        <v>31</v>
      </c>
      <c r="F1220" t="s">
        <v>5138</v>
      </c>
      <c r="G1220" t="s">
        <v>5139</v>
      </c>
      <c r="H1220" t="s">
        <v>9756</v>
      </c>
      <c r="I1220" t="s">
        <v>5140</v>
      </c>
      <c r="J1220" t="s">
        <v>5150</v>
      </c>
      <c r="K1220" t="s">
        <v>32</v>
      </c>
      <c r="L1220" t="s">
        <v>32</v>
      </c>
      <c r="M1220" t="s">
        <v>43</v>
      </c>
      <c r="N1220" t="s">
        <v>44</v>
      </c>
      <c r="O1220" t="s">
        <v>54</v>
      </c>
      <c r="P1220" t="s">
        <v>306</v>
      </c>
      <c r="Q1220" t="s">
        <v>142</v>
      </c>
      <c r="R1220" t="s">
        <v>5151</v>
      </c>
      <c r="S1220" s="1" t="s">
        <v>12397</v>
      </c>
      <c r="T1220" t="s">
        <v>48</v>
      </c>
      <c r="U1220" t="s">
        <v>49</v>
      </c>
      <c r="V1220" t="s">
        <v>50</v>
      </c>
      <c r="W1220" t="s">
        <v>5152</v>
      </c>
      <c r="X1220" s="145">
        <v>21574</v>
      </c>
      <c r="Y1220" t="s">
        <v>5153</v>
      </c>
      <c r="Z1220"/>
      <c r="AA1220"/>
      <c r="AB1220" t="s">
        <v>39</v>
      </c>
      <c r="AC1220" t="s">
        <v>40</v>
      </c>
      <c r="AD1220" t="s">
        <v>41</v>
      </c>
      <c r="AE1220"/>
    </row>
    <row r="1221" spans="1:31" ht="15" x14ac:dyDescent="0.25">
      <c r="A1221" s="1" t="s">
        <v>5154</v>
      </c>
      <c r="B1221" t="s">
        <v>388</v>
      </c>
      <c r="C1221" t="s">
        <v>29</v>
      </c>
      <c r="D1221" t="s">
        <v>30</v>
      </c>
      <c r="E1221" t="s">
        <v>31</v>
      </c>
      <c r="F1221" t="s">
        <v>5138</v>
      </c>
      <c r="G1221" t="s">
        <v>5139</v>
      </c>
      <c r="H1221" t="s">
        <v>9756</v>
      </c>
      <c r="I1221" t="s">
        <v>5140</v>
      </c>
      <c r="J1221" t="s">
        <v>5154</v>
      </c>
      <c r="K1221" t="s">
        <v>32</v>
      </c>
      <c r="L1221" t="s">
        <v>32</v>
      </c>
      <c r="M1221" t="s">
        <v>43</v>
      </c>
      <c r="N1221" t="s">
        <v>44</v>
      </c>
      <c r="O1221" t="s">
        <v>5155</v>
      </c>
      <c r="P1221" t="s">
        <v>117</v>
      </c>
      <c r="Q1221" t="s">
        <v>78</v>
      </c>
      <c r="R1221" t="s">
        <v>5156</v>
      </c>
      <c r="S1221" s="1" t="s">
        <v>12396</v>
      </c>
      <c r="T1221" t="s">
        <v>48</v>
      </c>
      <c r="U1221" t="s">
        <v>49</v>
      </c>
      <c r="V1221" t="s">
        <v>840</v>
      </c>
      <c r="W1221" t="s">
        <v>5157</v>
      </c>
      <c r="X1221" s="145">
        <v>22848</v>
      </c>
      <c r="Y1221" t="s">
        <v>5158</v>
      </c>
      <c r="Z1221" s="145">
        <v>43347</v>
      </c>
      <c r="AA1221" s="145">
        <v>43465</v>
      </c>
      <c r="AB1221" t="s">
        <v>39</v>
      </c>
      <c r="AC1221" t="s">
        <v>40</v>
      </c>
      <c r="AD1221" t="s">
        <v>41</v>
      </c>
      <c r="AE1221"/>
    </row>
    <row r="1222" spans="1:31" ht="15" x14ac:dyDescent="0.25">
      <c r="A1222" s="1" t="s">
        <v>5154</v>
      </c>
      <c r="B1222" t="s">
        <v>388</v>
      </c>
      <c r="C1222" t="s">
        <v>29</v>
      </c>
      <c r="D1222" t="s">
        <v>30</v>
      </c>
      <c r="E1222" t="s">
        <v>31</v>
      </c>
      <c r="F1222" t="s">
        <v>5138</v>
      </c>
      <c r="G1222" t="s">
        <v>5139</v>
      </c>
      <c r="H1222" t="s">
        <v>9756</v>
      </c>
      <c r="I1222" t="s">
        <v>5140</v>
      </c>
      <c r="J1222" t="s">
        <v>5154</v>
      </c>
      <c r="K1222" t="s">
        <v>32</v>
      </c>
      <c r="L1222" t="s">
        <v>32</v>
      </c>
      <c r="M1222" t="s">
        <v>43</v>
      </c>
      <c r="N1222" t="s">
        <v>63</v>
      </c>
      <c r="O1222" t="s">
        <v>12398</v>
      </c>
      <c r="P1222" t="s">
        <v>8088</v>
      </c>
      <c r="Q1222" t="s">
        <v>6675</v>
      </c>
      <c r="R1222" t="s">
        <v>8089</v>
      </c>
      <c r="S1222" s="1" t="s">
        <v>12399</v>
      </c>
      <c r="T1222" t="s">
        <v>66</v>
      </c>
      <c r="U1222" t="s">
        <v>49</v>
      </c>
      <c r="V1222" t="s">
        <v>50</v>
      </c>
      <c r="W1222" t="s">
        <v>8090</v>
      </c>
      <c r="X1222" s="145">
        <v>28939</v>
      </c>
      <c r="Y1222" t="s">
        <v>8091</v>
      </c>
      <c r="Z1222" s="145">
        <v>43347</v>
      </c>
      <c r="AA1222" s="145">
        <v>43465</v>
      </c>
      <c r="AB1222" t="s">
        <v>310</v>
      </c>
      <c r="AC1222" t="s">
        <v>68</v>
      </c>
      <c r="AD1222" t="s">
        <v>41</v>
      </c>
      <c r="AE1222"/>
    </row>
    <row r="1223" spans="1:31" ht="15" x14ac:dyDescent="0.25">
      <c r="A1223" s="1" t="s">
        <v>5159</v>
      </c>
      <c r="B1223" t="s">
        <v>388</v>
      </c>
      <c r="C1223" t="s">
        <v>29</v>
      </c>
      <c r="D1223" t="s">
        <v>30</v>
      </c>
      <c r="E1223" t="s">
        <v>31</v>
      </c>
      <c r="F1223" t="s">
        <v>5138</v>
      </c>
      <c r="G1223" t="s">
        <v>5139</v>
      </c>
      <c r="H1223" t="s">
        <v>9756</v>
      </c>
      <c r="I1223" t="s">
        <v>5140</v>
      </c>
      <c r="J1223" t="s">
        <v>5159</v>
      </c>
      <c r="K1223" t="s">
        <v>32</v>
      </c>
      <c r="L1223" t="s">
        <v>32</v>
      </c>
      <c r="M1223" t="s">
        <v>43</v>
      </c>
      <c r="N1223" t="s">
        <v>44</v>
      </c>
      <c r="O1223" t="s">
        <v>54</v>
      </c>
      <c r="P1223" t="s">
        <v>396</v>
      </c>
      <c r="Q1223" t="s">
        <v>78</v>
      </c>
      <c r="R1223" t="s">
        <v>910</v>
      </c>
      <c r="S1223" s="1" t="s">
        <v>12400</v>
      </c>
      <c r="T1223" t="s">
        <v>53</v>
      </c>
      <c r="U1223" t="s">
        <v>49</v>
      </c>
      <c r="V1223" t="s">
        <v>4446</v>
      </c>
      <c r="W1223" t="s">
        <v>5160</v>
      </c>
      <c r="X1223" s="145">
        <v>23657</v>
      </c>
      <c r="Y1223" t="s">
        <v>5161</v>
      </c>
      <c r="Z1223" s="145">
        <v>43374</v>
      </c>
      <c r="AA1223" s="145">
        <v>43465</v>
      </c>
      <c r="AB1223" t="s">
        <v>39</v>
      </c>
      <c r="AC1223" t="s">
        <v>40</v>
      </c>
      <c r="AD1223" t="s">
        <v>41</v>
      </c>
      <c r="AE1223"/>
    </row>
    <row r="1224" spans="1:31" ht="15" x14ac:dyDescent="0.25">
      <c r="A1224" s="1" t="s">
        <v>5159</v>
      </c>
      <c r="B1224" t="s">
        <v>388</v>
      </c>
      <c r="C1224" t="s">
        <v>29</v>
      </c>
      <c r="D1224" t="s">
        <v>30</v>
      </c>
      <c r="E1224" t="s">
        <v>31</v>
      </c>
      <c r="F1224" t="s">
        <v>5138</v>
      </c>
      <c r="G1224" t="s">
        <v>5139</v>
      </c>
      <c r="H1224" t="s">
        <v>9756</v>
      </c>
      <c r="I1224" t="s">
        <v>5140</v>
      </c>
      <c r="J1224" t="s">
        <v>5159</v>
      </c>
      <c r="K1224" t="s">
        <v>32</v>
      </c>
      <c r="L1224" t="s">
        <v>32</v>
      </c>
      <c r="M1224" t="s">
        <v>43</v>
      </c>
      <c r="N1224" t="s">
        <v>63</v>
      </c>
      <c r="O1224" t="s">
        <v>12401</v>
      </c>
      <c r="P1224" t="s">
        <v>110</v>
      </c>
      <c r="Q1224" t="s">
        <v>197</v>
      </c>
      <c r="R1224" t="s">
        <v>285</v>
      </c>
      <c r="S1224" s="1" t="s">
        <v>12402</v>
      </c>
      <c r="T1224" t="s">
        <v>66</v>
      </c>
      <c r="U1224" t="s">
        <v>49</v>
      </c>
      <c r="V1224" t="s">
        <v>50</v>
      </c>
      <c r="W1224" t="s">
        <v>7170</v>
      </c>
      <c r="X1224" s="145">
        <v>28763</v>
      </c>
      <c r="Y1224" t="s">
        <v>7171</v>
      </c>
      <c r="Z1224" s="145">
        <v>43374</v>
      </c>
      <c r="AA1224" s="145">
        <v>43465</v>
      </c>
      <c r="AB1224" t="s">
        <v>310</v>
      </c>
      <c r="AC1224" t="s">
        <v>68</v>
      </c>
      <c r="AD1224" t="s">
        <v>41</v>
      </c>
      <c r="AE1224"/>
    </row>
    <row r="1225" spans="1:31" ht="15" x14ac:dyDescent="0.25">
      <c r="A1225" s="1" t="s">
        <v>5162</v>
      </c>
      <c r="B1225" t="s">
        <v>388</v>
      </c>
      <c r="C1225" t="s">
        <v>29</v>
      </c>
      <c r="D1225" t="s">
        <v>30</v>
      </c>
      <c r="E1225" t="s">
        <v>31</v>
      </c>
      <c r="F1225" t="s">
        <v>5138</v>
      </c>
      <c r="G1225" t="s">
        <v>5139</v>
      </c>
      <c r="H1225" t="s">
        <v>9756</v>
      </c>
      <c r="I1225" t="s">
        <v>5140</v>
      </c>
      <c r="J1225" t="s">
        <v>5162</v>
      </c>
      <c r="K1225" t="s">
        <v>32</v>
      </c>
      <c r="L1225" t="s">
        <v>32</v>
      </c>
      <c r="M1225" t="s">
        <v>43</v>
      </c>
      <c r="N1225" t="s">
        <v>44</v>
      </c>
      <c r="O1225" t="s">
        <v>54</v>
      </c>
      <c r="P1225" t="s">
        <v>5163</v>
      </c>
      <c r="Q1225" t="s">
        <v>78</v>
      </c>
      <c r="R1225" t="s">
        <v>5164</v>
      </c>
      <c r="S1225" s="1" t="s">
        <v>12403</v>
      </c>
      <c r="T1225" t="s">
        <v>53</v>
      </c>
      <c r="U1225" t="s">
        <v>49</v>
      </c>
      <c r="V1225" t="s">
        <v>50</v>
      </c>
      <c r="W1225" t="s">
        <v>5165</v>
      </c>
      <c r="X1225" s="145">
        <v>25187</v>
      </c>
      <c r="Y1225" t="s">
        <v>5166</v>
      </c>
      <c r="Z1225"/>
      <c r="AA1225"/>
      <c r="AB1225" t="s">
        <v>39</v>
      </c>
      <c r="AC1225" t="s">
        <v>40</v>
      </c>
      <c r="AD1225" t="s">
        <v>41</v>
      </c>
      <c r="AE1225"/>
    </row>
    <row r="1226" spans="1:31" ht="15" x14ac:dyDescent="0.25">
      <c r="A1226" s="1" t="s">
        <v>5167</v>
      </c>
      <c r="B1226" t="s">
        <v>388</v>
      </c>
      <c r="C1226" t="s">
        <v>29</v>
      </c>
      <c r="D1226" t="s">
        <v>30</v>
      </c>
      <c r="E1226" t="s">
        <v>31</v>
      </c>
      <c r="F1226" t="s">
        <v>5138</v>
      </c>
      <c r="G1226" t="s">
        <v>5139</v>
      </c>
      <c r="H1226" t="s">
        <v>9756</v>
      </c>
      <c r="I1226" t="s">
        <v>5140</v>
      </c>
      <c r="J1226" t="s">
        <v>5167</v>
      </c>
      <c r="K1226" t="s">
        <v>32</v>
      </c>
      <c r="L1226" t="s">
        <v>32</v>
      </c>
      <c r="M1226" t="s">
        <v>3552</v>
      </c>
      <c r="N1226" t="s">
        <v>44</v>
      </c>
      <c r="O1226" t="s">
        <v>54</v>
      </c>
      <c r="P1226" t="s">
        <v>140</v>
      </c>
      <c r="Q1226" t="s">
        <v>605</v>
      </c>
      <c r="R1226" t="s">
        <v>5168</v>
      </c>
      <c r="S1226" s="1" t="s">
        <v>12404</v>
      </c>
      <c r="T1226" t="s">
        <v>48</v>
      </c>
      <c r="U1226" t="s">
        <v>49</v>
      </c>
      <c r="V1226" t="s">
        <v>3555</v>
      </c>
      <c r="W1226" t="s">
        <v>5169</v>
      </c>
      <c r="X1226" s="145">
        <v>21250</v>
      </c>
      <c r="Y1226" t="s">
        <v>5170</v>
      </c>
      <c r="Z1226" s="145">
        <v>43160</v>
      </c>
      <c r="AA1226" s="145">
        <v>43465</v>
      </c>
      <c r="AB1226" t="s">
        <v>39</v>
      </c>
      <c r="AC1226" t="s">
        <v>40</v>
      </c>
      <c r="AD1226" t="s">
        <v>41</v>
      </c>
      <c r="AE1226"/>
    </row>
    <row r="1227" spans="1:31" ht="15" x14ac:dyDescent="0.25">
      <c r="A1227" s="1" t="s">
        <v>5167</v>
      </c>
      <c r="B1227" t="s">
        <v>388</v>
      </c>
      <c r="C1227" t="s">
        <v>29</v>
      </c>
      <c r="D1227" t="s">
        <v>30</v>
      </c>
      <c r="E1227" t="s">
        <v>31</v>
      </c>
      <c r="F1227" t="s">
        <v>5138</v>
      </c>
      <c r="G1227" t="s">
        <v>5139</v>
      </c>
      <c r="H1227" t="s">
        <v>9756</v>
      </c>
      <c r="I1227" t="s">
        <v>5140</v>
      </c>
      <c r="J1227" t="s">
        <v>5167</v>
      </c>
      <c r="K1227" t="s">
        <v>32</v>
      </c>
      <c r="L1227" t="s">
        <v>32</v>
      </c>
      <c r="M1227" t="s">
        <v>43</v>
      </c>
      <c r="N1227" t="s">
        <v>63</v>
      </c>
      <c r="O1227" t="s">
        <v>10221</v>
      </c>
      <c r="P1227" t="s">
        <v>163</v>
      </c>
      <c r="Q1227" t="s">
        <v>355</v>
      </c>
      <c r="R1227" t="s">
        <v>8039</v>
      </c>
      <c r="S1227" s="1" t="s">
        <v>12405</v>
      </c>
      <c r="T1227" t="s">
        <v>66</v>
      </c>
      <c r="U1227" t="s">
        <v>811</v>
      </c>
      <c r="V1227" t="s">
        <v>50</v>
      </c>
      <c r="W1227" t="s">
        <v>8040</v>
      </c>
      <c r="X1227" s="145">
        <v>32034</v>
      </c>
      <c r="Y1227" t="s">
        <v>8041</v>
      </c>
      <c r="Z1227" s="145">
        <v>43160</v>
      </c>
      <c r="AA1227" s="145">
        <v>43465</v>
      </c>
      <c r="AB1227" t="s">
        <v>310</v>
      </c>
      <c r="AC1227" t="s">
        <v>68</v>
      </c>
      <c r="AD1227" t="s">
        <v>41</v>
      </c>
      <c r="AE1227"/>
    </row>
    <row r="1228" spans="1:31" ht="15" x14ac:dyDescent="0.25">
      <c r="A1228" s="1" t="s">
        <v>5171</v>
      </c>
      <c r="B1228" t="s">
        <v>388</v>
      </c>
      <c r="C1228" t="s">
        <v>29</v>
      </c>
      <c r="D1228" t="s">
        <v>30</v>
      </c>
      <c r="E1228" t="s">
        <v>31</v>
      </c>
      <c r="F1228" t="s">
        <v>5138</v>
      </c>
      <c r="G1228" t="s">
        <v>5139</v>
      </c>
      <c r="H1228" t="s">
        <v>9756</v>
      </c>
      <c r="I1228" t="s">
        <v>5140</v>
      </c>
      <c r="J1228" t="s">
        <v>5171</v>
      </c>
      <c r="K1228" t="s">
        <v>32</v>
      </c>
      <c r="L1228" t="s">
        <v>32</v>
      </c>
      <c r="M1228" t="s">
        <v>43</v>
      </c>
      <c r="N1228" t="s">
        <v>44</v>
      </c>
      <c r="O1228" t="s">
        <v>5172</v>
      </c>
      <c r="P1228" t="s">
        <v>110</v>
      </c>
      <c r="Q1228" t="s">
        <v>5173</v>
      </c>
      <c r="R1228" t="s">
        <v>10222</v>
      </c>
      <c r="S1228" s="1" t="s">
        <v>12406</v>
      </c>
      <c r="T1228" t="s">
        <v>48</v>
      </c>
      <c r="U1228" t="s">
        <v>49</v>
      </c>
      <c r="V1228" t="s">
        <v>50</v>
      </c>
      <c r="W1228" t="s">
        <v>5174</v>
      </c>
      <c r="X1228" s="145">
        <v>25661</v>
      </c>
      <c r="Y1228" t="s">
        <v>5175</v>
      </c>
      <c r="Z1228" s="145">
        <v>42795</v>
      </c>
      <c r="AA1228"/>
      <c r="AB1228" t="s">
        <v>39</v>
      </c>
      <c r="AC1228" t="s">
        <v>40</v>
      </c>
      <c r="AD1228" t="s">
        <v>41</v>
      </c>
      <c r="AE1228"/>
    </row>
    <row r="1229" spans="1:31" ht="15" x14ac:dyDescent="0.25">
      <c r="A1229" s="1" t="s">
        <v>5176</v>
      </c>
      <c r="B1229" t="s">
        <v>388</v>
      </c>
      <c r="C1229" t="s">
        <v>29</v>
      </c>
      <c r="D1229" t="s">
        <v>30</v>
      </c>
      <c r="E1229" t="s">
        <v>31</v>
      </c>
      <c r="F1229" t="s">
        <v>5138</v>
      </c>
      <c r="G1229" t="s">
        <v>5139</v>
      </c>
      <c r="H1229" t="s">
        <v>9756</v>
      </c>
      <c r="I1229" t="s">
        <v>5140</v>
      </c>
      <c r="J1229" t="s">
        <v>5176</v>
      </c>
      <c r="K1229" t="s">
        <v>32</v>
      </c>
      <c r="L1229" t="s">
        <v>32</v>
      </c>
      <c r="M1229" t="s">
        <v>43</v>
      </c>
      <c r="N1229" t="s">
        <v>44</v>
      </c>
      <c r="O1229" t="s">
        <v>5177</v>
      </c>
      <c r="P1229" t="s">
        <v>765</v>
      </c>
      <c r="Q1229" t="s">
        <v>329</v>
      </c>
      <c r="R1229" t="s">
        <v>5178</v>
      </c>
      <c r="S1229" s="1" t="s">
        <v>12407</v>
      </c>
      <c r="T1229" t="s">
        <v>48</v>
      </c>
      <c r="U1229" t="s">
        <v>49</v>
      </c>
      <c r="V1229" t="s">
        <v>50</v>
      </c>
      <c r="W1229" t="s">
        <v>5179</v>
      </c>
      <c r="X1229" s="145">
        <v>20034</v>
      </c>
      <c r="Y1229" t="s">
        <v>5180</v>
      </c>
      <c r="Z1229" s="145">
        <v>42795</v>
      </c>
      <c r="AA1229" s="145">
        <v>43100</v>
      </c>
      <c r="AB1229" t="s">
        <v>39</v>
      </c>
      <c r="AC1229" t="s">
        <v>40</v>
      </c>
      <c r="AD1229" t="s">
        <v>41</v>
      </c>
      <c r="AE1229"/>
    </row>
    <row r="1230" spans="1:31" ht="15" x14ac:dyDescent="0.25">
      <c r="A1230" s="1" t="s">
        <v>5181</v>
      </c>
      <c r="B1230" t="s">
        <v>388</v>
      </c>
      <c r="C1230" t="s">
        <v>29</v>
      </c>
      <c r="D1230" t="s">
        <v>30</v>
      </c>
      <c r="E1230" t="s">
        <v>31</v>
      </c>
      <c r="F1230" t="s">
        <v>5138</v>
      </c>
      <c r="G1230" t="s">
        <v>5139</v>
      </c>
      <c r="H1230" t="s">
        <v>9756</v>
      </c>
      <c r="I1230" t="s">
        <v>5140</v>
      </c>
      <c r="J1230" t="s">
        <v>5181</v>
      </c>
      <c r="K1230" t="s">
        <v>32</v>
      </c>
      <c r="L1230" t="s">
        <v>32</v>
      </c>
      <c r="M1230" t="s">
        <v>43</v>
      </c>
      <c r="N1230" t="s">
        <v>63</v>
      </c>
      <c r="O1230" t="s">
        <v>5182</v>
      </c>
      <c r="P1230" t="s">
        <v>292</v>
      </c>
      <c r="Q1230" t="s">
        <v>78</v>
      </c>
      <c r="R1230" t="s">
        <v>10223</v>
      </c>
      <c r="S1230" s="1" t="s">
        <v>12408</v>
      </c>
      <c r="T1230" t="s">
        <v>66</v>
      </c>
      <c r="U1230" t="s">
        <v>49</v>
      </c>
      <c r="V1230" t="s">
        <v>108</v>
      </c>
      <c r="W1230" t="s">
        <v>10224</v>
      </c>
      <c r="X1230" s="145">
        <v>29216</v>
      </c>
      <c r="Y1230" t="s">
        <v>10225</v>
      </c>
      <c r="Z1230" s="145">
        <v>43193</v>
      </c>
      <c r="AA1230" s="145">
        <v>43465</v>
      </c>
      <c r="AB1230" t="s">
        <v>39</v>
      </c>
      <c r="AC1230" t="s">
        <v>68</v>
      </c>
      <c r="AD1230" t="s">
        <v>41</v>
      </c>
      <c r="AE1230"/>
    </row>
    <row r="1231" spans="1:31" ht="15" x14ac:dyDescent="0.25">
      <c r="A1231" s="1" t="s">
        <v>5186</v>
      </c>
      <c r="B1231" t="s">
        <v>388</v>
      </c>
      <c r="C1231" t="s">
        <v>29</v>
      </c>
      <c r="D1231" t="s">
        <v>30</v>
      </c>
      <c r="E1231" t="s">
        <v>31</v>
      </c>
      <c r="F1231" t="s">
        <v>5138</v>
      </c>
      <c r="G1231" t="s">
        <v>5139</v>
      </c>
      <c r="H1231" t="s">
        <v>9756</v>
      </c>
      <c r="I1231" t="s">
        <v>5140</v>
      </c>
      <c r="J1231" t="s">
        <v>5186</v>
      </c>
      <c r="K1231" t="s">
        <v>32</v>
      </c>
      <c r="L1231" t="s">
        <v>32</v>
      </c>
      <c r="M1231" t="s">
        <v>43</v>
      </c>
      <c r="N1231" t="s">
        <v>44</v>
      </c>
      <c r="O1231" t="s">
        <v>54</v>
      </c>
      <c r="P1231" t="s">
        <v>188</v>
      </c>
      <c r="Q1231" t="s">
        <v>619</v>
      </c>
      <c r="R1231" t="s">
        <v>1088</v>
      </c>
      <c r="S1231" s="1" t="s">
        <v>12409</v>
      </c>
      <c r="T1231" t="s">
        <v>48</v>
      </c>
      <c r="U1231" t="s">
        <v>49</v>
      </c>
      <c r="V1231" t="s">
        <v>50</v>
      </c>
      <c r="W1231" t="s">
        <v>5187</v>
      </c>
      <c r="X1231" s="145">
        <v>21406</v>
      </c>
      <c r="Y1231" t="s">
        <v>5188</v>
      </c>
      <c r="Z1231"/>
      <c r="AA1231"/>
      <c r="AB1231" t="s">
        <v>39</v>
      </c>
      <c r="AC1231" t="s">
        <v>40</v>
      </c>
      <c r="AD1231" t="s">
        <v>41</v>
      </c>
      <c r="AE1231"/>
    </row>
    <row r="1232" spans="1:31" ht="15" x14ac:dyDescent="0.25">
      <c r="A1232" s="1" t="s">
        <v>5189</v>
      </c>
      <c r="B1232" t="s">
        <v>388</v>
      </c>
      <c r="C1232" t="s">
        <v>29</v>
      </c>
      <c r="D1232" t="s">
        <v>30</v>
      </c>
      <c r="E1232" t="s">
        <v>31</v>
      </c>
      <c r="F1232" t="s">
        <v>5138</v>
      </c>
      <c r="G1232" t="s">
        <v>5139</v>
      </c>
      <c r="H1232" t="s">
        <v>9756</v>
      </c>
      <c r="I1232" t="s">
        <v>5140</v>
      </c>
      <c r="J1232" t="s">
        <v>5189</v>
      </c>
      <c r="K1232" t="s">
        <v>32</v>
      </c>
      <c r="L1232" t="s">
        <v>32</v>
      </c>
      <c r="M1232" t="s">
        <v>43</v>
      </c>
      <c r="N1232" t="s">
        <v>44</v>
      </c>
      <c r="O1232" t="s">
        <v>54</v>
      </c>
      <c r="P1232" t="s">
        <v>519</v>
      </c>
      <c r="Q1232" t="s">
        <v>1471</v>
      </c>
      <c r="R1232" t="s">
        <v>687</v>
      </c>
      <c r="S1232" s="1" t="s">
        <v>12410</v>
      </c>
      <c r="T1232" t="s">
        <v>53</v>
      </c>
      <c r="U1232" t="s">
        <v>49</v>
      </c>
      <c r="V1232" t="s">
        <v>50</v>
      </c>
      <c r="W1232" t="s">
        <v>5190</v>
      </c>
      <c r="X1232" s="145">
        <v>24180</v>
      </c>
      <c r="Y1232" t="s">
        <v>5191</v>
      </c>
      <c r="Z1232"/>
      <c r="AA1232"/>
      <c r="AB1232" t="s">
        <v>39</v>
      </c>
      <c r="AC1232" t="s">
        <v>40</v>
      </c>
      <c r="AD1232" t="s">
        <v>41</v>
      </c>
      <c r="AE1232"/>
    </row>
    <row r="1233" spans="1:31" ht="15" x14ac:dyDescent="0.25">
      <c r="A1233" s="1" t="s">
        <v>5192</v>
      </c>
      <c r="B1233" t="s">
        <v>388</v>
      </c>
      <c r="C1233" t="s">
        <v>29</v>
      </c>
      <c r="D1233" t="s">
        <v>30</v>
      </c>
      <c r="E1233" t="s">
        <v>31</v>
      </c>
      <c r="F1233" t="s">
        <v>5138</v>
      </c>
      <c r="G1233" t="s">
        <v>5139</v>
      </c>
      <c r="H1233" t="s">
        <v>9756</v>
      </c>
      <c r="I1233" t="s">
        <v>5140</v>
      </c>
      <c r="J1233" t="s">
        <v>5192</v>
      </c>
      <c r="K1233" t="s">
        <v>32</v>
      </c>
      <c r="L1233" t="s">
        <v>32</v>
      </c>
      <c r="M1233" t="s">
        <v>43</v>
      </c>
      <c r="N1233" t="s">
        <v>44</v>
      </c>
      <c r="O1233" t="s">
        <v>54</v>
      </c>
      <c r="P1233" t="s">
        <v>137</v>
      </c>
      <c r="Q1233" t="s">
        <v>604</v>
      </c>
      <c r="R1233" t="s">
        <v>5193</v>
      </c>
      <c r="S1233" s="1" t="s">
        <v>12411</v>
      </c>
      <c r="T1233" t="s">
        <v>37</v>
      </c>
      <c r="U1233" t="s">
        <v>49</v>
      </c>
      <c r="V1233" t="s">
        <v>50</v>
      </c>
      <c r="W1233" t="s">
        <v>5194</v>
      </c>
      <c r="X1233" s="145">
        <v>24321</v>
      </c>
      <c r="Y1233" t="s">
        <v>5195</v>
      </c>
      <c r="Z1233"/>
      <c r="AA1233"/>
      <c r="AB1233" t="s">
        <v>39</v>
      </c>
      <c r="AC1233" t="s">
        <v>40</v>
      </c>
      <c r="AD1233" t="s">
        <v>41</v>
      </c>
      <c r="AE1233"/>
    </row>
    <row r="1234" spans="1:31" ht="15" x14ac:dyDescent="0.25">
      <c r="A1234" s="1" t="s">
        <v>5196</v>
      </c>
      <c r="B1234" t="s">
        <v>388</v>
      </c>
      <c r="C1234" t="s">
        <v>29</v>
      </c>
      <c r="D1234" t="s">
        <v>30</v>
      </c>
      <c r="E1234" t="s">
        <v>31</v>
      </c>
      <c r="F1234" t="s">
        <v>5138</v>
      </c>
      <c r="G1234" t="s">
        <v>5139</v>
      </c>
      <c r="H1234" t="s">
        <v>9756</v>
      </c>
      <c r="I1234" t="s">
        <v>5140</v>
      </c>
      <c r="J1234" t="s">
        <v>5196</v>
      </c>
      <c r="K1234" t="s">
        <v>32</v>
      </c>
      <c r="L1234" t="s">
        <v>32</v>
      </c>
      <c r="M1234" t="s">
        <v>43</v>
      </c>
      <c r="N1234" t="s">
        <v>44</v>
      </c>
      <c r="O1234" t="s">
        <v>54</v>
      </c>
      <c r="P1234" t="s">
        <v>5197</v>
      </c>
      <c r="Q1234" t="s">
        <v>74</v>
      </c>
      <c r="R1234" t="s">
        <v>5198</v>
      </c>
      <c r="S1234" s="1" t="s">
        <v>12412</v>
      </c>
      <c r="T1234" t="s">
        <v>53</v>
      </c>
      <c r="U1234" t="s">
        <v>49</v>
      </c>
      <c r="V1234" t="s">
        <v>50</v>
      </c>
      <c r="W1234" t="s">
        <v>5199</v>
      </c>
      <c r="X1234" s="145">
        <v>22874</v>
      </c>
      <c r="Y1234" t="s">
        <v>5200</v>
      </c>
      <c r="Z1234"/>
      <c r="AA1234"/>
      <c r="AB1234" t="s">
        <v>39</v>
      </c>
      <c r="AC1234" t="s">
        <v>40</v>
      </c>
      <c r="AD1234" t="s">
        <v>41</v>
      </c>
      <c r="AE1234"/>
    </row>
    <row r="1235" spans="1:31" ht="15" x14ac:dyDescent="0.25">
      <c r="A1235" s="1" t="s">
        <v>5201</v>
      </c>
      <c r="B1235" t="s">
        <v>388</v>
      </c>
      <c r="C1235" t="s">
        <v>29</v>
      </c>
      <c r="D1235" t="s">
        <v>30</v>
      </c>
      <c r="E1235" t="s">
        <v>31</v>
      </c>
      <c r="F1235" t="s">
        <v>5138</v>
      </c>
      <c r="G1235" t="s">
        <v>5139</v>
      </c>
      <c r="H1235" t="s">
        <v>9756</v>
      </c>
      <c r="I1235" t="s">
        <v>5140</v>
      </c>
      <c r="J1235" t="s">
        <v>5201</v>
      </c>
      <c r="K1235" t="s">
        <v>32</v>
      </c>
      <c r="L1235" t="s">
        <v>32</v>
      </c>
      <c r="M1235" t="s">
        <v>43</v>
      </c>
      <c r="N1235" t="s">
        <v>44</v>
      </c>
      <c r="O1235" t="s">
        <v>54</v>
      </c>
      <c r="P1235" t="s">
        <v>77</v>
      </c>
      <c r="Q1235" t="s">
        <v>78</v>
      </c>
      <c r="R1235" t="s">
        <v>965</v>
      </c>
      <c r="S1235" s="1" t="s">
        <v>12413</v>
      </c>
      <c r="T1235" t="s">
        <v>48</v>
      </c>
      <c r="U1235" t="s">
        <v>49</v>
      </c>
      <c r="V1235" t="s">
        <v>50</v>
      </c>
      <c r="W1235" t="s">
        <v>5202</v>
      </c>
      <c r="X1235" s="145">
        <v>23924</v>
      </c>
      <c r="Y1235" t="s">
        <v>5203</v>
      </c>
      <c r="Z1235"/>
      <c r="AA1235"/>
      <c r="AB1235" t="s">
        <v>39</v>
      </c>
      <c r="AC1235" t="s">
        <v>40</v>
      </c>
      <c r="AD1235" t="s">
        <v>41</v>
      </c>
      <c r="AE1235"/>
    </row>
    <row r="1236" spans="1:31" ht="15" x14ac:dyDescent="0.25">
      <c r="A1236" s="1" t="s">
        <v>5206</v>
      </c>
      <c r="B1236" t="s">
        <v>388</v>
      </c>
      <c r="C1236" t="s">
        <v>29</v>
      </c>
      <c r="D1236" t="s">
        <v>30</v>
      </c>
      <c r="E1236" t="s">
        <v>31</v>
      </c>
      <c r="F1236" t="s">
        <v>5138</v>
      </c>
      <c r="G1236" t="s">
        <v>5139</v>
      </c>
      <c r="H1236" t="s">
        <v>9756</v>
      </c>
      <c r="I1236" t="s">
        <v>5140</v>
      </c>
      <c r="J1236" t="s">
        <v>5206</v>
      </c>
      <c r="K1236" t="s">
        <v>32</v>
      </c>
      <c r="L1236" t="s">
        <v>32</v>
      </c>
      <c r="M1236" t="s">
        <v>43</v>
      </c>
      <c r="N1236" t="s">
        <v>44</v>
      </c>
      <c r="O1236" t="s">
        <v>54</v>
      </c>
      <c r="P1236" t="s">
        <v>232</v>
      </c>
      <c r="Q1236" t="s">
        <v>335</v>
      </c>
      <c r="R1236" t="s">
        <v>409</v>
      </c>
      <c r="S1236" s="1" t="s">
        <v>12414</v>
      </c>
      <c r="T1236" t="s">
        <v>66</v>
      </c>
      <c r="U1236" t="s">
        <v>49</v>
      </c>
      <c r="V1236" t="s">
        <v>50</v>
      </c>
      <c r="W1236" t="s">
        <v>5207</v>
      </c>
      <c r="X1236" s="145">
        <v>22926</v>
      </c>
      <c r="Y1236" t="s">
        <v>5208</v>
      </c>
      <c r="Z1236"/>
      <c r="AA1236"/>
      <c r="AB1236" t="s">
        <v>39</v>
      </c>
      <c r="AC1236" t="s">
        <v>40</v>
      </c>
      <c r="AD1236" t="s">
        <v>41</v>
      </c>
      <c r="AE1236"/>
    </row>
    <row r="1237" spans="1:31" ht="15" x14ac:dyDescent="0.25">
      <c r="A1237" s="1" t="s">
        <v>5209</v>
      </c>
      <c r="B1237" t="s">
        <v>388</v>
      </c>
      <c r="C1237" t="s">
        <v>29</v>
      </c>
      <c r="D1237" t="s">
        <v>30</v>
      </c>
      <c r="E1237" t="s">
        <v>31</v>
      </c>
      <c r="F1237" t="s">
        <v>5138</v>
      </c>
      <c r="G1237" t="s">
        <v>5139</v>
      </c>
      <c r="H1237" t="s">
        <v>9756</v>
      </c>
      <c r="I1237" t="s">
        <v>5140</v>
      </c>
      <c r="J1237" t="s">
        <v>5209</v>
      </c>
      <c r="K1237" t="s">
        <v>32</v>
      </c>
      <c r="L1237" t="s">
        <v>32</v>
      </c>
      <c r="M1237" t="s">
        <v>43</v>
      </c>
      <c r="N1237" t="s">
        <v>63</v>
      </c>
      <c r="O1237" t="s">
        <v>10229</v>
      </c>
      <c r="P1237" t="s">
        <v>170</v>
      </c>
      <c r="Q1237" t="s">
        <v>853</v>
      </c>
      <c r="R1237" t="s">
        <v>3529</v>
      </c>
      <c r="S1237" s="1" t="s">
        <v>12415</v>
      </c>
      <c r="T1237" t="s">
        <v>66</v>
      </c>
      <c r="U1237" t="s">
        <v>811</v>
      </c>
      <c r="V1237" t="s">
        <v>50</v>
      </c>
      <c r="W1237" t="s">
        <v>3530</v>
      </c>
      <c r="X1237" s="145">
        <v>29484</v>
      </c>
      <c r="Y1237" t="s">
        <v>3531</v>
      </c>
      <c r="Z1237" s="145">
        <v>43160</v>
      </c>
      <c r="AA1237" s="145">
        <v>43465</v>
      </c>
      <c r="AB1237" t="s">
        <v>310</v>
      </c>
      <c r="AC1237" t="s">
        <v>68</v>
      </c>
      <c r="AD1237" t="s">
        <v>41</v>
      </c>
      <c r="AE1237"/>
    </row>
    <row r="1238" spans="1:31" ht="15" x14ac:dyDescent="0.25">
      <c r="A1238" s="1" t="s">
        <v>5209</v>
      </c>
      <c r="B1238" t="s">
        <v>388</v>
      </c>
      <c r="C1238" t="s">
        <v>29</v>
      </c>
      <c r="D1238" t="s">
        <v>30</v>
      </c>
      <c r="E1238" t="s">
        <v>31</v>
      </c>
      <c r="F1238" t="s">
        <v>5138</v>
      </c>
      <c r="G1238" t="s">
        <v>5139</v>
      </c>
      <c r="H1238" t="s">
        <v>9756</v>
      </c>
      <c r="I1238" t="s">
        <v>5140</v>
      </c>
      <c r="J1238" t="s">
        <v>5209</v>
      </c>
      <c r="K1238" t="s">
        <v>32</v>
      </c>
      <c r="L1238" t="s">
        <v>32</v>
      </c>
      <c r="M1238" t="s">
        <v>3394</v>
      </c>
      <c r="N1238" t="s">
        <v>44</v>
      </c>
      <c r="O1238" t="s">
        <v>5210</v>
      </c>
      <c r="P1238" t="s">
        <v>363</v>
      </c>
      <c r="Q1238" t="s">
        <v>304</v>
      </c>
      <c r="R1238" t="s">
        <v>289</v>
      </c>
      <c r="S1238" s="1" t="s">
        <v>12416</v>
      </c>
      <c r="T1238" t="s">
        <v>48</v>
      </c>
      <c r="U1238" t="s">
        <v>49</v>
      </c>
      <c r="V1238" t="s">
        <v>3395</v>
      </c>
      <c r="W1238" t="s">
        <v>5211</v>
      </c>
      <c r="X1238" s="145">
        <v>25859</v>
      </c>
      <c r="Y1238" t="s">
        <v>5212</v>
      </c>
      <c r="Z1238" s="145">
        <v>43160</v>
      </c>
      <c r="AA1238" s="145">
        <v>43465</v>
      </c>
      <c r="AB1238" t="s">
        <v>39</v>
      </c>
      <c r="AC1238" t="s">
        <v>40</v>
      </c>
      <c r="AD1238" t="s">
        <v>41</v>
      </c>
      <c r="AE1238"/>
    </row>
    <row r="1239" spans="1:31" ht="15" x14ac:dyDescent="0.25">
      <c r="A1239" s="1" t="s">
        <v>5213</v>
      </c>
      <c r="B1239" t="s">
        <v>388</v>
      </c>
      <c r="C1239" t="s">
        <v>29</v>
      </c>
      <c r="D1239" t="s">
        <v>30</v>
      </c>
      <c r="E1239" t="s">
        <v>31</v>
      </c>
      <c r="F1239" t="s">
        <v>5138</v>
      </c>
      <c r="G1239" t="s">
        <v>5139</v>
      </c>
      <c r="H1239" t="s">
        <v>9756</v>
      </c>
      <c r="I1239" t="s">
        <v>5140</v>
      </c>
      <c r="J1239" t="s">
        <v>5213</v>
      </c>
      <c r="K1239" t="s">
        <v>32</v>
      </c>
      <c r="L1239" t="s">
        <v>32</v>
      </c>
      <c r="M1239" t="s">
        <v>43</v>
      </c>
      <c r="N1239" t="s">
        <v>63</v>
      </c>
      <c r="O1239" t="s">
        <v>10230</v>
      </c>
      <c r="P1239" t="s">
        <v>88</v>
      </c>
      <c r="Q1239" t="s">
        <v>343</v>
      </c>
      <c r="R1239" t="s">
        <v>4322</v>
      </c>
      <c r="S1239" s="1" t="s">
        <v>12417</v>
      </c>
      <c r="T1239" t="s">
        <v>66</v>
      </c>
      <c r="U1239" t="s">
        <v>49</v>
      </c>
      <c r="V1239" t="s">
        <v>50</v>
      </c>
      <c r="W1239" t="s">
        <v>10231</v>
      </c>
      <c r="X1239" s="145">
        <v>27376</v>
      </c>
      <c r="Y1239" t="s">
        <v>10232</v>
      </c>
      <c r="Z1239" s="145">
        <v>43160</v>
      </c>
      <c r="AA1239" s="145">
        <v>43465</v>
      </c>
      <c r="AB1239" t="s">
        <v>310</v>
      </c>
      <c r="AC1239" t="s">
        <v>68</v>
      </c>
      <c r="AD1239" t="s">
        <v>41</v>
      </c>
      <c r="AE1239"/>
    </row>
    <row r="1240" spans="1:31" ht="15" x14ac:dyDescent="0.25">
      <c r="A1240" s="1" t="s">
        <v>5213</v>
      </c>
      <c r="B1240" t="s">
        <v>388</v>
      </c>
      <c r="C1240" t="s">
        <v>29</v>
      </c>
      <c r="D1240" t="s">
        <v>30</v>
      </c>
      <c r="E1240" t="s">
        <v>31</v>
      </c>
      <c r="F1240" t="s">
        <v>5138</v>
      </c>
      <c r="G1240" t="s">
        <v>5139</v>
      </c>
      <c r="H1240" t="s">
        <v>9756</v>
      </c>
      <c r="I1240" t="s">
        <v>5140</v>
      </c>
      <c r="J1240" t="s">
        <v>5213</v>
      </c>
      <c r="K1240" t="s">
        <v>32</v>
      </c>
      <c r="L1240" t="s">
        <v>32</v>
      </c>
      <c r="M1240" t="s">
        <v>43</v>
      </c>
      <c r="N1240" t="s">
        <v>44</v>
      </c>
      <c r="O1240" t="s">
        <v>54</v>
      </c>
      <c r="P1240" t="s">
        <v>71</v>
      </c>
      <c r="Q1240" t="s">
        <v>72</v>
      </c>
      <c r="R1240" t="s">
        <v>620</v>
      </c>
      <c r="S1240" s="1" t="s">
        <v>12394</v>
      </c>
      <c r="T1240" t="s">
        <v>61</v>
      </c>
      <c r="U1240" t="s">
        <v>49</v>
      </c>
      <c r="V1240" t="s">
        <v>840</v>
      </c>
      <c r="W1240" t="s">
        <v>5217</v>
      </c>
      <c r="X1240" s="145">
        <v>24893</v>
      </c>
      <c r="Y1240" t="s">
        <v>5218</v>
      </c>
      <c r="Z1240" s="145">
        <v>43117</v>
      </c>
      <c r="AA1240" s="145">
        <v>43465</v>
      </c>
      <c r="AB1240" t="s">
        <v>39</v>
      </c>
      <c r="AC1240" t="s">
        <v>40</v>
      </c>
      <c r="AD1240" t="s">
        <v>41</v>
      </c>
      <c r="AE1240"/>
    </row>
    <row r="1241" spans="1:31" ht="15" x14ac:dyDescent="0.25">
      <c r="A1241" s="1" t="s">
        <v>5219</v>
      </c>
      <c r="B1241" t="s">
        <v>388</v>
      </c>
      <c r="C1241" t="s">
        <v>29</v>
      </c>
      <c r="D1241" t="s">
        <v>30</v>
      </c>
      <c r="E1241" t="s">
        <v>31</v>
      </c>
      <c r="F1241" t="s">
        <v>5138</v>
      </c>
      <c r="G1241" t="s">
        <v>5139</v>
      </c>
      <c r="H1241" t="s">
        <v>9756</v>
      </c>
      <c r="I1241" t="s">
        <v>5140</v>
      </c>
      <c r="J1241" t="s">
        <v>5219</v>
      </c>
      <c r="K1241" t="s">
        <v>32</v>
      </c>
      <c r="L1241" t="s">
        <v>32</v>
      </c>
      <c r="M1241" t="s">
        <v>43</v>
      </c>
      <c r="N1241" t="s">
        <v>44</v>
      </c>
      <c r="O1241" t="s">
        <v>54</v>
      </c>
      <c r="P1241" t="s">
        <v>110</v>
      </c>
      <c r="Q1241" t="s">
        <v>110</v>
      </c>
      <c r="R1241" t="s">
        <v>116</v>
      </c>
      <c r="S1241" s="1" t="s">
        <v>12418</v>
      </c>
      <c r="T1241" t="s">
        <v>53</v>
      </c>
      <c r="U1241" t="s">
        <v>49</v>
      </c>
      <c r="V1241" t="s">
        <v>50</v>
      </c>
      <c r="W1241" t="s">
        <v>5220</v>
      </c>
      <c r="X1241" s="145">
        <v>21881</v>
      </c>
      <c r="Y1241" t="s">
        <v>5221</v>
      </c>
      <c r="Z1241"/>
      <c r="AA1241"/>
      <c r="AB1241" t="s">
        <v>39</v>
      </c>
      <c r="AC1241" t="s">
        <v>40</v>
      </c>
      <c r="AD1241" t="s">
        <v>41</v>
      </c>
      <c r="AE1241"/>
    </row>
    <row r="1242" spans="1:31" ht="15" x14ac:dyDescent="0.25">
      <c r="A1242" s="1" t="s">
        <v>5222</v>
      </c>
      <c r="B1242" t="s">
        <v>388</v>
      </c>
      <c r="C1242" t="s">
        <v>29</v>
      </c>
      <c r="D1242" t="s">
        <v>30</v>
      </c>
      <c r="E1242" t="s">
        <v>31</v>
      </c>
      <c r="F1242" t="s">
        <v>5138</v>
      </c>
      <c r="G1242" t="s">
        <v>5139</v>
      </c>
      <c r="H1242" t="s">
        <v>9756</v>
      </c>
      <c r="I1242" t="s">
        <v>5140</v>
      </c>
      <c r="J1242" t="s">
        <v>5222</v>
      </c>
      <c r="K1242" t="s">
        <v>32</v>
      </c>
      <c r="L1242" t="s">
        <v>32</v>
      </c>
      <c r="M1242" t="s">
        <v>43</v>
      </c>
      <c r="N1242" t="s">
        <v>44</v>
      </c>
      <c r="O1242" t="s">
        <v>54</v>
      </c>
      <c r="P1242" t="s">
        <v>350</v>
      </c>
      <c r="Q1242" t="s">
        <v>70</v>
      </c>
      <c r="R1242" t="s">
        <v>5223</v>
      </c>
      <c r="S1242" s="1" t="s">
        <v>12419</v>
      </c>
      <c r="T1242" t="s">
        <v>61</v>
      </c>
      <c r="U1242" t="s">
        <v>49</v>
      </c>
      <c r="V1242" t="s">
        <v>50</v>
      </c>
      <c r="W1242" t="s">
        <v>5224</v>
      </c>
      <c r="X1242" s="145">
        <v>19804</v>
      </c>
      <c r="Y1242" t="s">
        <v>5225</v>
      </c>
      <c r="Z1242"/>
      <c r="AA1242"/>
      <c r="AB1242" t="s">
        <v>39</v>
      </c>
      <c r="AC1242" t="s">
        <v>40</v>
      </c>
      <c r="AD1242" t="s">
        <v>41</v>
      </c>
      <c r="AE1242"/>
    </row>
    <row r="1243" spans="1:31" ht="15" x14ac:dyDescent="0.25">
      <c r="A1243" s="1" t="s">
        <v>5226</v>
      </c>
      <c r="B1243" t="s">
        <v>388</v>
      </c>
      <c r="C1243" t="s">
        <v>29</v>
      </c>
      <c r="D1243" t="s">
        <v>30</v>
      </c>
      <c r="E1243" t="s">
        <v>31</v>
      </c>
      <c r="F1243" t="s">
        <v>5138</v>
      </c>
      <c r="G1243" t="s">
        <v>5139</v>
      </c>
      <c r="H1243" t="s">
        <v>9756</v>
      </c>
      <c r="I1243" t="s">
        <v>5140</v>
      </c>
      <c r="J1243" t="s">
        <v>5226</v>
      </c>
      <c r="K1243" t="s">
        <v>32</v>
      </c>
      <c r="L1243" t="s">
        <v>32</v>
      </c>
      <c r="M1243" t="s">
        <v>43</v>
      </c>
      <c r="N1243" t="s">
        <v>44</v>
      </c>
      <c r="O1243" t="s">
        <v>54</v>
      </c>
      <c r="P1243" t="s">
        <v>136</v>
      </c>
      <c r="Q1243" t="s">
        <v>130</v>
      </c>
      <c r="R1243" t="s">
        <v>5227</v>
      </c>
      <c r="S1243" s="1" t="s">
        <v>12420</v>
      </c>
      <c r="T1243" t="s">
        <v>53</v>
      </c>
      <c r="U1243" t="s">
        <v>49</v>
      </c>
      <c r="V1243" t="s">
        <v>50</v>
      </c>
      <c r="W1243" t="s">
        <v>5228</v>
      </c>
      <c r="X1243" s="145">
        <v>22766</v>
      </c>
      <c r="Y1243" t="s">
        <v>5229</v>
      </c>
      <c r="Z1243"/>
      <c r="AA1243"/>
      <c r="AB1243" t="s">
        <v>39</v>
      </c>
      <c r="AC1243" t="s">
        <v>40</v>
      </c>
      <c r="AD1243" t="s">
        <v>41</v>
      </c>
      <c r="AE1243"/>
    </row>
    <row r="1244" spans="1:31" ht="15" x14ac:dyDescent="0.25">
      <c r="A1244" s="1" t="s">
        <v>5230</v>
      </c>
      <c r="B1244" t="s">
        <v>388</v>
      </c>
      <c r="C1244" t="s">
        <v>29</v>
      </c>
      <c r="D1244" t="s">
        <v>30</v>
      </c>
      <c r="E1244" t="s">
        <v>31</v>
      </c>
      <c r="F1244" t="s">
        <v>5138</v>
      </c>
      <c r="G1244" t="s">
        <v>5139</v>
      </c>
      <c r="H1244" t="s">
        <v>9756</v>
      </c>
      <c r="I1244" t="s">
        <v>5140</v>
      </c>
      <c r="J1244" t="s">
        <v>5230</v>
      </c>
      <c r="K1244" t="s">
        <v>32</v>
      </c>
      <c r="L1244" t="s">
        <v>32</v>
      </c>
      <c r="M1244" t="s">
        <v>43</v>
      </c>
      <c r="N1244" t="s">
        <v>44</v>
      </c>
      <c r="O1244" t="s">
        <v>54</v>
      </c>
      <c r="P1244" t="s">
        <v>172</v>
      </c>
      <c r="Q1244" t="s">
        <v>154</v>
      </c>
      <c r="R1244" t="s">
        <v>5231</v>
      </c>
      <c r="S1244" s="1" t="s">
        <v>12421</v>
      </c>
      <c r="T1244" t="s">
        <v>48</v>
      </c>
      <c r="U1244" t="s">
        <v>49</v>
      </c>
      <c r="V1244" t="s">
        <v>50</v>
      </c>
      <c r="W1244" t="s">
        <v>5232</v>
      </c>
      <c r="X1244" s="145">
        <v>23158</v>
      </c>
      <c r="Y1244" t="s">
        <v>5233</v>
      </c>
      <c r="Z1244"/>
      <c r="AA1244"/>
      <c r="AB1244" t="s">
        <v>39</v>
      </c>
      <c r="AC1244" t="s">
        <v>40</v>
      </c>
      <c r="AD1244" t="s">
        <v>41</v>
      </c>
      <c r="AE1244"/>
    </row>
    <row r="1245" spans="1:31" ht="15" x14ac:dyDescent="0.25">
      <c r="A1245" s="1" t="s">
        <v>5234</v>
      </c>
      <c r="B1245" t="s">
        <v>388</v>
      </c>
      <c r="C1245" t="s">
        <v>29</v>
      </c>
      <c r="D1245" t="s">
        <v>30</v>
      </c>
      <c r="E1245" t="s">
        <v>31</v>
      </c>
      <c r="F1245" t="s">
        <v>5138</v>
      </c>
      <c r="G1245" t="s">
        <v>5139</v>
      </c>
      <c r="H1245" t="s">
        <v>9756</v>
      </c>
      <c r="I1245" t="s">
        <v>5140</v>
      </c>
      <c r="J1245" t="s">
        <v>5234</v>
      </c>
      <c r="K1245" t="s">
        <v>32</v>
      </c>
      <c r="L1245" t="s">
        <v>32</v>
      </c>
      <c r="M1245" t="s">
        <v>43</v>
      </c>
      <c r="N1245" t="s">
        <v>44</v>
      </c>
      <c r="O1245" t="s">
        <v>5235</v>
      </c>
      <c r="P1245" t="s">
        <v>438</v>
      </c>
      <c r="Q1245" t="s">
        <v>438</v>
      </c>
      <c r="R1245" t="s">
        <v>10233</v>
      </c>
      <c r="S1245" s="1" t="s">
        <v>12422</v>
      </c>
      <c r="T1245" t="s">
        <v>66</v>
      </c>
      <c r="U1245" t="s">
        <v>49</v>
      </c>
      <c r="V1245" t="s">
        <v>50</v>
      </c>
      <c r="W1245" t="s">
        <v>10234</v>
      </c>
      <c r="X1245" s="145">
        <v>33933</v>
      </c>
      <c r="Y1245" t="s">
        <v>10235</v>
      </c>
      <c r="Z1245" s="145">
        <v>43160</v>
      </c>
      <c r="AA1245" s="145">
        <v>43465</v>
      </c>
      <c r="AB1245" t="s">
        <v>39</v>
      </c>
      <c r="AC1245" t="s">
        <v>40</v>
      </c>
      <c r="AD1245" t="s">
        <v>41</v>
      </c>
      <c r="AE1245"/>
    </row>
    <row r="1246" spans="1:31" ht="15" x14ac:dyDescent="0.25">
      <c r="A1246" s="1" t="s">
        <v>5236</v>
      </c>
      <c r="B1246" t="s">
        <v>388</v>
      </c>
      <c r="C1246" t="s">
        <v>29</v>
      </c>
      <c r="D1246" t="s">
        <v>30</v>
      </c>
      <c r="E1246" t="s">
        <v>31</v>
      </c>
      <c r="F1246" t="s">
        <v>5138</v>
      </c>
      <c r="G1246" t="s">
        <v>5139</v>
      </c>
      <c r="H1246" t="s">
        <v>9756</v>
      </c>
      <c r="I1246" t="s">
        <v>5140</v>
      </c>
      <c r="J1246" t="s">
        <v>5236</v>
      </c>
      <c r="K1246" t="s">
        <v>32</v>
      </c>
      <c r="L1246" t="s">
        <v>32</v>
      </c>
      <c r="M1246" t="s">
        <v>43</v>
      </c>
      <c r="N1246" t="s">
        <v>63</v>
      </c>
      <c r="O1246" t="s">
        <v>5237</v>
      </c>
      <c r="P1246" t="s">
        <v>334</v>
      </c>
      <c r="Q1246" t="s">
        <v>335</v>
      </c>
      <c r="R1246" t="s">
        <v>852</v>
      </c>
      <c r="S1246" s="1" t="s">
        <v>12423</v>
      </c>
      <c r="T1246" t="s">
        <v>66</v>
      </c>
      <c r="U1246" t="s">
        <v>49</v>
      </c>
      <c r="V1246" t="s">
        <v>108</v>
      </c>
      <c r="W1246" t="s">
        <v>10236</v>
      </c>
      <c r="X1246" s="145">
        <v>27196</v>
      </c>
      <c r="Y1246" t="s">
        <v>6882</v>
      </c>
      <c r="Z1246" s="145">
        <v>43160</v>
      </c>
      <c r="AA1246" s="145">
        <v>43465</v>
      </c>
      <c r="AB1246" t="s">
        <v>39</v>
      </c>
      <c r="AC1246" t="s">
        <v>68</v>
      </c>
      <c r="AD1246" t="s">
        <v>41</v>
      </c>
      <c r="AE1246"/>
    </row>
    <row r="1247" spans="1:31" ht="15" x14ac:dyDescent="0.25">
      <c r="A1247" s="1" t="s">
        <v>5238</v>
      </c>
      <c r="B1247" t="s">
        <v>388</v>
      </c>
      <c r="C1247" t="s">
        <v>29</v>
      </c>
      <c r="D1247" t="s">
        <v>30</v>
      </c>
      <c r="E1247" t="s">
        <v>31</v>
      </c>
      <c r="F1247" t="s">
        <v>5138</v>
      </c>
      <c r="G1247" t="s">
        <v>5139</v>
      </c>
      <c r="H1247" t="s">
        <v>9756</v>
      </c>
      <c r="I1247" t="s">
        <v>5140</v>
      </c>
      <c r="J1247" t="s">
        <v>5238</v>
      </c>
      <c r="K1247" t="s">
        <v>32</v>
      </c>
      <c r="L1247" t="s">
        <v>32</v>
      </c>
      <c r="M1247" t="s">
        <v>43</v>
      </c>
      <c r="N1247" t="s">
        <v>63</v>
      </c>
      <c r="O1247" t="s">
        <v>10237</v>
      </c>
      <c r="P1247" t="s">
        <v>716</v>
      </c>
      <c r="Q1247" t="s">
        <v>130</v>
      </c>
      <c r="R1247" t="s">
        <v>10238</v>
      </c>
      <c r="S1247" s="1" t="s">
        <v>12424</v>
      </c>
      <c r="T1247" t="s">
        <v>66</v>
      </c>
      <c r="U1247" t="s">
        <v>811</v>
      </c>
      <c r="V1247" t="s">
        <v>50</v>
      </c>
      <c r="W1247" t="s">
        <v>10239</v>
      </c>
      <c r="X1247" s="145">
        <v>31528</v>
      </c>
      <c r="Y1247" t="s">
        <v>10240</v>
      </c>
      <c r="Z1247" s="145">
        <v>43160</v>
      </c>
      <c r="AA1247" s="145">
        <v>43465</v>
      </c>
      <c r="AB1247" t="s">
        <v>310</v>
      </c>
      <c r="AC1247" t="s">
        <v>68</v>
      </c>
      <c r="AD1247" t="s">
        <v>41</v>
      </c>
      <c r="AE1247"/>
    </row>
    <row r="1248" spans="1:31" ht="15" x14ac:dyDescent="0.25">
      <c r="A1248" s="1" t="s">
        <v>5238</v>
      </c>
      <c r="B1248" t="s">
        <v>388</v>
      </c>
      <c r="C1248" t="s">
        <v>29</v>
      </c>
      <c r="D1248" t="s">
        <v>30</v>
      </c>
      <c r="E1248" t="s">
        <v>31</v>
      </c>
      <c r="F1248" t="s">
        <v>5138</v>
      </c>
      <c r="G1248" t="s">
        <v>5139</v>
      </c>
      <c r="H1248" t="s">
        <v>9756</v>
      </c>
      <c r="I1248" t="s">
        <v>5140</v>
      </c>
      <c r="J1248" t="s">
        <v>5238</v>
      </c>
      <c r="K1248" t="s">
        <v>32</v>
      </c>
      <c r="L1248" t="s">
        <v>32</v>
      </c>
      <c r="M1248" t="s">
        <v>3394</v>
      </c>
      <c r="N1248" t="s">
        <v>44</v>
      </c>
      <c r="O1248" t="s">
        <v>54</v>
      </c>
      <c r="P1248" t="s">
        <v>78</v>
      </c>
      <c r="Q1248" t="s">
        <v>642</v>
      </c>
      <c r="R1248" t="s">
        <v>5239</v>
      </c>
      <c r="S1248" s="1" t="s">
        <v>12425</v>
      </c>
      <c r="T1248" t="s">
        <v>48</v>
      </c>
      <c r="U1248" t="s">
        <v>49</v>
      </c>
      <c r="V1248" t="s">
        <v>3395</v>
      </c>
      <c r="W1248" t="s">
        <v>5240</v>
      </c>
      <c r="X1248" s="145">
        <v>24658</v>
      </c>
      <c r="Y1248" t="s">
        <v>5241</v>
      </c>
      <c r="Z1248" s="145">
        <v>43160</v>
      </c>
      <c r="AA1248" s="145">
        <v>43465</v>
      </c>
      <c r="AB1248" t="s">
        <v>39</v>
      </c>
      <c r="AC1248" t="s">
        <v>40</v>
      </c>
      <c r="AD1248" t="s">
        <v>41</v>
      </c>
      <c r="AE1248"/>
    </row>
    <row r="1249" spans="1:31" ht="15" x14ac:dyDescent="0.25">
      <c r="A1249" s="1" t="s">
        <v>5242</v>
      </c>
      <c r="B1249" t="s">
        <v>388</v>
      </c>
      <c r="C1249" t="s">
        <v>29</v>
      </c>
      <c r="D1249" t="s">
        <v>30</v>
      </c>
      <c r="E1249" t="s">
        <v>31</v>
      </c>
      <c r="F1249" t="s">
        <v>5138</v>
      </c>
      <c r="G1249" t="s">
        <v>5139</v>
      </c>
      <c r="H1249" t="s">
        <v>9756</v>
      </c>
      <c r="I1249" t="s">
        <v>5140</v>
      </c>
      <c r="J1249" t="s">
        <v>5242</v>
      </c>
      <c r="K1249" t="s">
        <v>32</v>
      </c>
      <c r="L1249" t="s">
        <v>32</v>
      </c>
      <c r="M1249" t="s">
        <v>43</v>
      </c>
      <c r="N1249" t="s">
        <v>44</v>
      </c>
      <c r="O1249" t="s">
        <v>5243</v>
      </c>
      <c r="P1249" t="s">
        <v>130</v>
      </c>
      <c r="Q1249" t="s">
        <v>203</v>
      </c>
      <c r="R1249" t="s">
        <v>5244</v>
      </c>
      <c r="S1249" s="1" t="s">
        <v>12426</v>
      </c>
      <c r="T1249" t="s">
        <v>37</v>
      </c>
      <c r="U1249" t="s">
        <v>49</v>
      </c>
      <c r="V1249" t="s">
        <v>50</v>
      </c>
      <c r="W1249" t="s">
        <v>5245</v>
      </c>
      <c r="X1249" s="145">
        <v>24392</v>
      </c>
      <c r="Y1249" t="s">
        <v>5246</v>
      </c>
      <c r="Z1249"/>
      <c r="AA1249"/>
      <c r="AB1249" t="s">
        <v>39</v>
      </c>
      <c r="AC1249" t="s">
        <v>40</v>
      </c>
      <c r="AD1249" t="s">
        <v>41</v>
      </c>
      <c r="AE1249"/>
    </row>
    <row r="1250" spans="1:31" ht="15" x14ac:dyDescent="0.25">
      <c r="A1250" s="1" t="s">
        <v>5247</v>
      </c>
      <c r="B1250" t="s">
        <v>388</v>
      </c>
      <c r="C1250" t="s">
        <v>29</v>
      </c>
      <c r="D1250" t="s">
        <v>30</v>
      </c>
      <c r="E1250" t="s">
        <v>31</v>
      </c>
      <c r="F1250" t="s">
        <v>5138</v>
      </c>
      <c r="G1250" t="s">
        <v>5139</v>
      </c>
      <c r="H1250" t="s">
        <v>9756</v>
      </c>
      <c r="I1250" t="s">
        <v>5140</v>
      </c>
      <c r="J1250" t="s">
        <v>5247</v>
      </c>
      <c r="K1250" t="s">
        <v>32</v>
      </c>
      <c r="L1250" t="s">
        <v>32</v>
      </c>
      <c r="M1250" t="s">
        <v>43</v>
      </c>
      <c r="N1250" t="s">
        <v>63</v>
      </c>
      <c r="O1250" t="s">
        <v>12427</v>
      </c>
      <c r="P1250" t="s">
        <v>177</v>
      </c>
      <c r="Q1250" t="s">
        <v>197</v>
      </c>
      <c r="R1250" t="s">
        <v>12428</v>
      </c>
      <c r="S1250" s="1" t="s">
        <v>12429</v>
      </c>
      <c r="T1250" t="s">
        <v>66</v>
      </c>
      <c r="U1250" t="s">
        <v>49</v>
      </c>
      <c r="V1250" t="s">
        <v>50</v>
      </c>
      <c r="W1250" t="s">
        <v>12430</v>
      </c>
      <c r="X1250" s="145">
        <v>31028</v>
      </c>
      <c r="Y1250" t="s">
        <v>12431</v>
      </c>
      <c r="Z1250" s="145">
        <v>43346</v>
      </c>
      <c r="AA1250" s="145">
        <v>43406</v>
      </c>
      <c r="AB1250" t="s">
        <v>310</v>
      </c>
      <c r="AC1250" t="s">
        <v>68</v>
      </c>
      <c r="AD1250" t="s">
        <v>41</v>
      </c>
      <c r="AE1250"/>
    </row>
    <row r="1251" spans="1:31" ht="15" x14ac:dyDescent="0.25">
      <c r="A1251" s="1" t="s">
        <v>5247</v>
      </c>
      <c r="B1251" t="s">
        <v>388</v>
      </c>
      <c r="C1251" t="s">
        <v>29</v>
      </c>
      <c r="D1251" t="s">
        <v>30</v>
      </c>
      <c r="E1251" t="s">
        <v>31</v>
      </c>
      <c r="F1251" t="s">
        <v>5138</v>
      </c>
      <c r="G1251" t="s">
        <v>5139</v>
      </c>
      <c r="H1251" t="s">
        <v>9756</v>
      </c>
      <c r="I1251" t="s">
        <v>5140</v>
      </c>
      <c r="J1251" t="s">
        <v>5247</v>
      </c>
      <c r="K1251" t="s">
        <v>32</v>
      </c>
      <c r="L1251" t="s">
        <v>32</v>
      </c>
      <c r="M1251" t="s">
        <v>43</v>
      </c>
      <c r="N1251" t="s">
        <v>44</v>
      </c>
      <c r="O1251" t="s">
        <v>54</v>
      </c>
      <c r="P1251" t="s">
        <v>237</v>
      </c>
      <c r="Q1251" t="s">
        <v>78</v>
      </c>
      <c r="R1251" t="s">
        <v>5250</v>
      </c>
      <c r="S1251" s="1" t="s">
        <v>12432</v>
      </c>
      <c r="T1251" t="s">
        <v>37</v>
      </c>
      <c r="U1251" t="s">
        <v>49</v>
      </c>
      <c r="V1251" t="s">
        <v>311</v>
      </c>
      <c r="W1251" t="s">
        <v>5251</v>
      </c>
      <c r="X1251" s="145">
        <v>25695</v>
      </c>
      <c r="Y1251" t="s">
        <v>5252</v>
      </c>
      <c r="Z1251" s="145">
        <v>43346</v>
      </c>
      <c r="AA1251" s="145">
        <v>43406</v>
      </c>
      <c r="AB1251" t="s">
        <v>39</v>
      </c>
      <c r="AC1251" t="s">
        <v>40</v>
      </c>
      <c r="AD1251" t="s">
        <v>41</v>
      </c>
      <c r="AE1251"/>
    </row>
    <row r="1252" spans="1:31" ht="15" x14ac:dyDescent="0.25">
      <c r="A1252" s="1" t="s">
        <v>5253</v>
      </c>
      <c r="B1252" t="s">
        <v>388</v>
      </c>
      <c r="C1252" t="s">
        <v>29</v>
      </c>
      <c r="D1252" t="s">
        <v>30</v>
      </c>
      <c r="E1252" t="s">
        <v>31</v>
      </c>
      <c r="F1252" t="s">
        <v>5138</v>
      </c>
      <c r="G1252" t="s">
        <v>5139</v>
      </c>
      <c r="H1252" t="s">
        <v>9756</v>
      </c>
      <c r="I1252" t="s">
        <v>5140</v>
      </c>
      <c r="J1252" t="s">
        <v>5253</v>
      </c>
      <c r="K1252" t="s">
        <v>32</v>
      </c>
      <c r="L1252" t="s">
        <v>32</v>
      </c>
      <c r="M1252" t="s">
        <v>43</v>
      </c>
      <c r="N1252" t="s">
        <v>63</v>
      </c>
      <c r="O1252" t="s">
        <v>5254</v>
      </c>
      <c r="P1252" t="s">
        <v>870</v>
      </c>
      <c r="Q1252" t="s">
        <v>269</v>
      </c>
      <c r="R1252" t="s">
        <v>10241</v>
      </c>
      <c r="S1252" s="1" t="s">
        <v>12433</v>
      </c>
      <c r="T1252" t="s">
        <v>66</v>
      </c>
      <c r="U1252" t="s">
        <v>49</v>
      </c>
      <c r="V1252" t="s">
        <v>108</v>
      </c>
      <c r="W1252" t="s">
        <v>10242</v>
      </c>
      <c r="X1252" s="145">
        <v>33678</v>
      </c>
      <c r="Y1252" t="s">
        <v>10243</v>
      </c>
      <c r="Z1252" s="145">
        <v>43160</v>
      </c>
      <c r="AA1252" s="145">
        <v>43465</v>
      </c>
      <c r="AB1252" t="s">
        <v>39</v>
      </c>
      <c r="AC1252" t="s">
        <v>68</v>
      </c>
      <c r="AD1252" t="s">
        <v>41</v>
      </c>
      <c r="AE1252"/>
    </row>
    <row r="1253" spans="1:31" ht="15" x14ac:dyDescent="0.25">
      <c r="A1253" s="1" t="s">
        <v>5257</v>
      </c>
      <c r="B1253" t="s">
        <v>388</v>
      </c>
      <c r="C1253" t="s">
        <v>29</v>
      </c>
      <c r="D1253" t="s">
        <v>30</v>
      </c>
      <c r="E1253" t="s">
        <v>31</v>
      </c>
      <c r="F1253" t="s">
        <v>5138</v>
      </c>
      <c r="G1253" t="s">
        <v>5139</v>
      </c>
      <c r="H1253" t="s">
        <v>9756</v>
      </c>
      <c r="I1253" t="s">
        <v>5140</v>
      </c>
      <c r="J1253" t="s">
        <v>5257</v>
      </c>
      <c r="K1253" t="s">
        <v>32</v>
      </c>
      <c r="L1253" t="s">
        <v>32</v>
      </c>
      <c r="M1253" t="s">
        <v>43</v>
      </c>
      <c r="N1253" t="s">
        <v>63</v>
      </c>
      <c r="O1253" t="s">
        <v>5258</v>
      </c>
      <c r="P1253" t="s">
        <v>1098</v>
      </c>
      <c r="Q1253" t="s">
        <v>110</v>
      </c>
      <c r="R1253" t="s">
        <v>7401</v>
      </c>
      <c r="S1253" s="1" t="s">
        <v>12434</v>
      </c>
      <c r="T1253" t="s">
        <v>66</v>
      </c>
      <c r="U1253" t="s">
        <v>49</v>
      </c>
      <c r="V1253" t="s">
        <v>166</v>
      </c>
      <c r="W1253" t="s">
        <v>7402</v>
      </c>
      <c r="X1253" s="145">
        <v>31300</v>
      </c>
      <c r="Y1253" t="s">
        <v>7403</v>
      </c>
      <c r="Z1253" s="145">
        <v>43160</v>
      </c>
      <c r="AA1253" s="145">
        <v>43465</v>
      </c>
      <c r="AB1253" t="s">
        <v>39</v>
      </c>
      <c r="AC1253" t="s">
        <v>68</v>
      </c>
      <c r="AD1253" t="s">
        <v>41</v>
      </c>
      <c r="AE1253"/>
    </row>
    <row r="1254" spans="1:31" ht="15" x14ac:dyDescent="0.25">
      <c r="A1254" s="1" t="s">
        <v>5262</v>
      </c>
      <c r="B1254" t="s">
        <v>388</v>
      </c>
      <c r="C1254" t="s">
        <v>29</v>
      </c>
      <c r="D1254" t="s">
        <v>30</v>
      </c>
      <c r="E1254" t="s">
        <v>31</v>
      </c>
      <c r="F1254" t="s">
        <v>5138</v>
      </c>
      <c r="G1254" t="s">
        <v>5139</v>
      </c>
      <c r="H1254" t="s">
        <v>9756</v>
      </c>
      <c r="I1254" t="s">
        <v>5140</v>
      </c>
      <c r="J1254" t="s">
        <v>5262</v>
      </c>
      <c r="K1254" t="s">
        <v>32</v>
      </c>
      <c r="L1254" t="s">
        <v>32</v>
      </c>
      <c r="M1254" t="s">
        <v>43</v>
      </c>
      <c r="N1254" t="s">
        <v>44</v>
      </c>
      <c r="O1254" t="s">
        <v>5263</v>
      </c>
      <c r="P1254" t="s">
        <v>343</v>
      </c>
      <c r="Q1254" t="s">
        <v>280</v>
      </c>
      <c r="R1254" t="s">
        <v>460</v>
      </c>
      <c r="S1254" s="1" t="s">
        <v>12435</v>
      </c>
      <c r="T1254" t="s">
        <v>53</v>
      </c>
      <c r="U1254" t="s">
        <v>49</v>
      </c>
      <c r="V1254" t="s">
        <v>50</v>
      </c>
      <c r="W1254" t="s">
        <v>5264</v>
      </c>
      <c r="X1254" s="145">
        <v>20167</v>
      </c>
      <c r="Y1254" t="s">
        <v>5265</v>
      </c>
      <c r="Z1254"/>
      <c r="AA1254"/>
      <c r="AB1254" t="s">
        <v>39</v>
      </c>
      <c r="AC1254" t="s">
        <v>40</v>
      </c>
      <c r="AD1254" t="s">
        <v>41</v>
      </c>
      <c r="AE1254"/>
    </row>
    <row r="1255" spans="1:31" ht="15" x14ac:dyDescent="0.25">
      <c r="A1255" s="1" t="s">
        <v>5266</v>
      </c>
      <c r="B1255" t="s">
        <v>388</v>
      </c>
      <c r="C1255" t="s">
        <v>29</v>
      </c>
      <c r="D1255" t="s">
        <v>30</v>
      </c>
      <c r="E1255" t="s">
        <v>31</v>
      </c>
      <c r="F1255" t="s">
        <v>5138</v>
      </c>
      <c r="G1255" t="s">
        <v>5139</v>
      </c>
      <c r="H1255" t="s">
        <v>9756</v>
      </c>
      <c r="I1255" t="s">
        <v>5140</v>
      </c>
      <c r="J1255" t="s">
        <v>5266</v>
      </c>
      <c r="K1255" t="s">
        <v>32</v>
      </c>
      <c r="L1255" t="s">
        <v>32</v>
      </c>
      <c r="M1255" t="s">
        <v>43</v>
      </c>
      <c r="N1255" t="s">
        <v>44</v>
      </c>
      <c r="O1255" t="s">
        <v>2258</v>
      </c>
      <c r="P1255" t="s">
        <v>314</v>
      </c>
      <c r="Q1255" t="s">
        <v>396</v>
      </c>
      <c r="R1255" t="s">
        <v>1069</v>
      </c>
      <c r="S1255" s="1" t="s">
        <v>12436</v>
      </c>
      <c r="T1255" t="s">
        <v>53</v>
      </c>
      <c r="U1255" t="s">
        <v>49</v>
      </c>
      <c r="V1255" t="s">
        <v>50</v>
      </c>
      <c r="W1255" t="s">
        <v>5267</v>
      </c>
      <c r="X1255" s="145">
        <v>24564</v>
      </c>
      <c r="Y1255" t="s">
        <v>5268</v>
      </c>
      <c r="Z1255"/>
      <c r="AA1255"/>
      <c r="AB1255" t="s">
        <v>39</v>
      </c>
      <c r="AC1255" t="s">
        <v>40</v>
      </c>
      <c r="AD1255" t="s">
        <v>41</v>
      </c>
      <c r="AE1255"/>
    </row>
    <row r="1256" spans="1:31" ht="15" x14ac:dyDescent="0.25">
      <c r="A1256" s="1" t="s">
        <v>5269</v>
      </c>
      <c r="B1256" t="s">
        <v>388</v>
      </c>
      <c r="C1256" t="s">
        <v>29</v>
      </c>
      <c r="D1256" t="s">
        <v>30</v>
      </c>
      <c r="E1256" t="s">
        <v>31</v>
      </c>
      <c r="F1256" t="s">
        <v>5138</v>
      </c>
      <c r="G1256" t="s">
        <v>5139</v>
      </c>
      <c r="H1256" t="s">
        <v>9756</v>
      </c>
      <c r="I1256" t="s">
        <v>5140</v>
      </c>
      <c r="J1256" t="s">
        <v>5269</v>
      </c>
      <c r="K1256" t="s">
        <v>32</v>
      </c>
      <c r="L1256" t="s">
        <v>32</v>
      </c>
      <c r="M1256" t="s">
        <v>43</v>
      </c>
      <c r="N1256" t="s">
        <v>242</v>
      </c>
      <c r="O1256" t="s">
        <v>10244</v>
      </c>
      <c r="P1256" t="s">
        <v>42</v>
      </c>
      <c r="Q1256" t="s">
        <v>42</v>
      </c>
      <c r="R1256" t="s">
        <v>42</v>
      </c>
      <c r="S1256" s="1" t="s">
        <v>11736</v>
      </c>
      <c r="T1256" t="s">
        <v>66</v>
      </c>
      <c r="U1256" t="s">
        <v>49</v>
      </c>
      <c r="V1256" t="s">
        <v>50</v>
      </c>
      <c r="W1256" t="s">
        <v>42</v>
      </c>
      <c r="X1256" t="s">
        <v>243</v>
      </c>
      <c r="Y1256" t="s">
        <v>42</v>
      </c>
      <c r="Z1256" s="145">
        <v>43346</v>
      </c>
      <c r="AA1256" s="145">
        <v>43465</v>
      </c>
      <c r="AB1256" t="s">
        <v>39</v>
      </c>
      <c r="AC1256" t="s">
        <v>68</v>
      </c>
      <c r="AD1256" t="s">
        <v>41</v>
      </c>
      <c r="AE1256"/>
    </row>
    <row r="1257" spans="1:31" ht="15" x14ac:dyDescent="0.25">
      <c r="A1257" s="1" t="s">
        <v>5273</v>
      </c>
      <c r="B1257" t="s">
        <v>388</v>
      </c>
      <c r="C1257" t="s">
        <v>29</v>
      </c>
      <c r="D1257" t="s">
        <v>30</v>
      </c>
      <c r="E1257" t="s">
        <v>31</v>
      </c>
      <c r="F1257" t="s">
        <v>5138</v>
      </c>
      <c r="G1257" t="s">
        <v>5139</v>
      </c>
      <c r="H1257" t="s">
        <v>9756</v>
      </c>
      <c r="I1257" t="s">
        <v>5140</v>
      </c>
      <c r="J1257" t="s">
        <v>5273</v>
      </c>
      <c r="K1257" t="s">
        <v>32</v>
      </c>
      <c r="L1257" t="s">
        <v>32</v>
      </c>
      <c r="M1257" t="s">
        <v>43</v>
      </c>
      <c r="N1257" t="s">
        <v>44</v>
      </c>
      <c r="O1257" t="s">
        <v>5274</v>
      </c>
      <c r="P1257" t="s">
        <v>4404</v>
      </c>
      <c r="Q1257" t="s">
        <v>149</v>
      </c>
      <c r="R1257" t="s">
        <v>185</v>
      </c>
      <c r="S1257" s="1" t="s">
        <v>12437</v>
      </c>
      <c r="T1257" t="s">
        <v>61</v>
      </c>
      <c r="U1257" t="s">
        <v>49</v>
      </c>
      <c r="V1257" t="s">
        <v>50</v>
      </c>
      <c r="W1257" t="s">
        <v>5275</v>
      </c>
      <c r="X1257" s="145">
        <v>27331</v>
      </c>
      <c r="Y1257" t="s">
        <v>5276</v>
      </c>
      <c r="Z1257" s="145">
        <v>42430</v>
      </c>
      <c r="AA1257"/>
      <c r="AB1257" t="s">
        <v>39</v>
      </c>
      <c r="AC1257" t="s">
        <v>40</v>
      </c>
      <c r="AD1257" t="s">
        <v>41</v>
      </c>
      <c r="AE1257"/>
    </row>
    <row r="1258" spans="1:31" ht="15" x14ac:dyDescent="0.25">
      <c r="A1258" s="1" t="s">
        <v>10245</v>
      </c>
      <c r="B1258" t="s">
        <v>388</v>
      </c>
      <c r="C1258" t="s">
        <v>29</v>
      </c>
      <c r="D1258" t="s">
        <v>30</v>
      </c>
      <c r="E1258" t="s">
        <v>31</v>
      </c>
      <c r="F1258" t="s">
        <v>5138</v>
      </c>
      <c r="G1258" t="s">
        <v>5139</v>
      </c>
      <c r="H1258" t="s">
        <v>9756</v>
      </c>
      <c r="I1258" t="s">
        <v>5140</v>
      </c>
      <c r="J1258" t="s">
        <v>10245</v>
      </c>
      <c r="K1258" t="s">
        <v>32</v>
      </c>
      <c r="L1258" t="s">
        <v>32</v>
      </c>
      <c r="M1258" t="s">
        <v>43</v>
      </c>
      <c r="N1258" t="s">
        <v>63</v>
      </c>
      <c r="O1258" t="s">
        <v>9727</v>
      </c>
      <c r="P1258" t="s">
        <v>110</v>
      </c>
      <c r="Q1258" t="s">
        <v>417</v>
      </c>
      <c r="R1258" t="s">
        <v>10226</v>
      </c>
      <c r="S1258" s="1" t="s">
        <v>12438</v>
      </c>
      <c r="T1258" t="s">
        <v>66</v>
      </c>
      <c r="U1258" t="s">
        <v>6548</v>
      </c>
      <c r="V1258" t="s">
        <v>50</v>
      </c>
      <c r="W1258" t="s">
        <v>10227</v>
      </c>
      <c r="X1258" s="145">
        <v>27421</v>
      </c>
      <c r="Y1258" t="s">
        <v>10228</v>
      </c>
      <c r="Z1258" s="145">
        <v>43160</v>
      </c>
      <c r="AA1258" s="145">
        <v>43465</v>
      </c>
      <c r="AB1258" t="s">
        <v>2801</v>
      </c>
      <c r="AC1258" t="s">
        <v>68</v>
      </c>
      <c r="AD1258" t="s">
        <v>41</v>
      </c>
      <c r="AE1258"/>
    </row>
    <row r="1259" spans="1:31" ht="15" x14ac:dyDescent="0.25">
      <c r="A1259" s="1" t="s">
        <v>10246</v>
      </c>
      <c r="B1259" t="s">
        <v>388</v>
      </c>
      <c r="C1259" t="s">
        <v>29</v>
      </c>
      <c r="D1259" t="s">
        <v>30</v>
      </c>
      <c r="E1259" t="s">
        <v>31</v>
      </c>
      <c r="F1259" t="s">
        <v>5138</v>
      </c>
      <c r="G1259" t="s">
        <v>5139</v>
      </c>
      <c r="H1259" t="s">
        <v>9756</v>
      </c>
      <c r="I1259" t="s">
        <v>5140</v>
      </c>
      <c r="J1259" t="s">
        <v>10246</v>
      </c>
      <c r="K1259" t="s">
        <v>32</v>
      </c>
      <c r="L1259" t="s">
        <v>32</v>
      </c>
      <c r="M1259" t="s">
        <v>43</v>
      </c>
      <c r="N1259" t="s">
        <v>63</v>
      </c>
      <c r="O1259" t="s">
        <v>9727</v>
      </c>
      <c r="P1259" t="s">
        <v>160</v>
      </c>
      <c r="Q1259" t="s">
        <v>78</v>
      </c>
      <c r="R1259" t="s">
        <v>4835</v>
      </c>
      <c r="S1259" s="1" t="s">
        <v>12439</v>
      </c>
      <c r="T1259" t="s">
        <v>66</v>
      </c>
      <c r="U1259" t="s">
        <v>9946</v>
      </c>
      <c r="V1259" t="s">
        <v>50</v>
      </c>
      <c r="W1259" t="s">
        <v>4836</v>
      </c>
      <c r="X1259" s="145">
        <v>31966</v>
      </c>
      <c r="Y1259" t="s">
        <v>4837</v>
      </c>
      <c r="Z1259" s="145">
        <v>43160</v>
      </c>
      <c r="AA1259" s="145">
        <v>43465</v>
      </c>
      <c r="AB1259" t="s">
        <v>2801</v>
      </c>
      <c r="AC1259" t="s">
        <v>68</v>
      </c>
      <c r="AD1259" t="s">
        <v>41</v>
      </c>
      <c r="AE1259"/>
    </row>
    <row r="1260" spans="1:31" ht="15" x14ac:dyDescent="0.25">
      <c r="A1260" s="1" t="s">
        <v>10247</v>
      </c>
      <c r="B1260" t="s">
        <v>388</v>
      </c>
      <c r="C1260" t="s">
        <v>29</v>
      </c>
      <c r="D1260" t="s">
        <v>30</v>
      </c>
      <c r="E1260" t="s">
        <v>31</v>
      </c>
      <c r="F1260" t="s">
        <v>5138</v>
      </c>
      <c r="G1260" t="s">
        <v>5139</v>
      </c>
      <c r="H1260" t="s">
        <v>9756</v>
      </c>
      <c r="I1260" t="s">
        <v>5140</v>
      </c>
      <c r="J1260" t="s">
        <v>10247</v>
      </c>
      <c r="K1260" t="s">
        <v>32</v>
      </c>
      <c r="L1260" t="s">
        <v>32</v>
      </c>
      <c r="M1260" t="s">
        <v>43</v>
      </c>
      <c r="N1260" t="s">
        <v>63</v>
      </c>
      <c r="O1260" t="s">
        <v>9727</v>
      </c>
      <c r="P1260" t="s">
        <v>79</v>
      </c>
      <c r="Q1260" t="s">
        <v>162</v>
      </c>
      <c r="R1260" t="s">
        <v>5285</v>
      </c>
      <c r="S1260" s="1" t="s">
        <v>12440</v>
      </c>
      <c r="T1260" t="s">
        <v>66</v>
      </c>
      <c r="U1260" t="s">
        <v>9946</v>
      </c>
      <c r="V1260" t="s">
        <v>50</v>
      </c>
      <c r="W1260" t="s">
        <v>5286</v>
      </c>
      <c r="X1260" s="145">
        <v>26993</v>
      </c>
      <c r="Y1260" t="s">
        <v>5287</v>
      </c>
      <c r="Z1260" s="145">
        <v>43160</v>
      </c>
      <c r="AA1260" s="145">
        <v>43465</v>
      </c>
      <c r="AB1260" t="s">
        <v>2801</v>
      </c>
      <c r="AC1260" t="s">
        <v>68</v>
      </c>
      <c r="AD1260" t="s">
        <v>41</v>
      </c>
      <c r="AE1260"/>
    </row>
    <row r="1261" spans="1:31" ht="15" x14ac:dyDescent="0.25">
      <c r="A1261" s="1" t="s">
        <v>10248</v>
      </c>
      <c r="B1261" t="s">
        <v>388</v>
      </c>
      <c r="C1261" t="s">
        <v>29</v>
      </c>
      <c r="D1261" t="s">
        <v>30</v>
      </c>
      <c r="E1261" t="s">
        <v>31</v>
      </c>
      <c r="F1261" t="s">
        <v>5138</v>
      </c>
      <c r="G1261" t="s">
        <v>5139</v>
      </c>
      <c r="H1261" t="s">
        <v>9756</v>
      </c>
      <c r="I1261" t="s">
        <v>5140</v>
      </c>
      <c r="J1261" t="s">
        <v>10248</v>
      </c>
      <c r="K1261" t="s">
        <v>32</v>
      </c>
      <c r="L1261" t="s">
        <v>32</v>
      </c>
      <c r="M1261" t="s">
        <v>43</v>
      </c>
      <c r="N1261" t="s">
        <v>63</v>
      </c>
      <c r="O1261" t="s">
        <v>9727</v>
      </c>
      <c r="P1261" t="s">
        <v>130</v>
      </c>
      <c r="Q1261" t="s">
        <v>716</v>
      </c>
      <c r="R1261" t="s">
        <v>3863</v>
      </c>
      <c r="S1261" s="1" t="s">
        <v>12441</v>
      </c>
      <c r="T1261" t="s">
        <v>66</v>
      </c>
      <c r="U1261" t="s">
        <v>9946</v>
      </c>
      <c r="V1261" t="s">
        <v>50</v>
      </c>
      <c r="W1261" t="s">
        <v>10249</v>
      </c>
      <c r="X1261" s="145">
        <v>24781</v>
      </c>
      <c r="Y1261" t="s">
        <v>10250</v>
      </c>
      <c r="Z1261" s="145">
        <v>43160</v>
      </c>
      <c r="AA1261" s="145">
        <v>43465</v>
      </c>
      <c r="AB1261" t="s">
        <v>2801</v>
      </c>
      <c r="AC1261" t="s">
        <v>68</v>
      </c>
      <c r="AD1261" t="s">
        <v>41</v>
      </c>
      <c r="AE1261"/>
    </row>
    <row r="1262" spans="1:31" ht="15" x14ac:dyDescent="0.25">
      <c r="A1262" s="1" t="s">
        <v>10251</v>
      </c>
      <c r="B1262" t="s">
        <v>388</v>
      </c>
      <c r="C1262" t="s">
        <v>29</v>
      </c>
      <c r="D1262" t="s">
        <v>30</v>
      </c>
      <c r="E1262" t="s">
        <v>31</v>
      </c>
      <c r="F1262" t="s">
        <v>5138</v>
      </c>
      <c r="G1262" t="s">
        <v>5139</v>
      </c>
      <c r="H1262" t="s">
        <v>9756</v>
      </c>
      <c r="I1262" t="s">
        <v>5140</v>
      </c>
      <c r="J1262" t="s">
        <v>10251</v>
      </c>
      <c r="K1262" t="s">
        <v>32</v>
      </c>
      <c r="L1262" t="s">
        <v>32</v>
      </c>
      <c r="M1262" t="s">
        <v>43</v>
      </c>
      <c r="N1262" t="s">
        <v>63</v>
      </c>
      <c r="O1262" t="s">
        <v>9727</v>
      </c>
      <c r="P1262" t="s">
        <v>163</v>
      </c>
      <c r="Q1262" t="s">
        <v>355</v>
      </c>
      <c r="R1262" t="s">
        <v>8039</v>
      </c>
      <c r="S1262" s="1" t="s">
        <v>12405</v>
      </c>
      <c r="T1262" t="s">
        <v>66</v>
      </c>
      <c r="U1262" t="s">
        <v>811</v>
      </c>
      <c r="V1262" t="s">
        <v>50</v>
      </c>
      <c r="W1262" t="s">
        <v>8040</v>
      </c>
      <c r="X1262" s="145">
        <v>32034</v>
      </c>
      <c r="Y1262" t="s">
        <v>8041</v>
      </c>
      <c r="Z1262" s="145">
        <v>43160</v>
      </c>
      <c r="AA1262" s="145">
        <v>43465</v>
      </c>
      <c r="AB1262" t="s">
        <v>2801</v>
      </c>
      <c r="AC1262" t="s">
        <v>68</v>
      </c>
      <c r="AD1262" t="s">
        <v>41</v>
      </c>
      <c r="AE1262"/>
    </row>
    <row r="1263" spans="1:31" ht="15" x14ac:dyDescent="0.25">
      <c r="A1263" s="1" t="s">
        <v>10252</v>
      </c>
      <c r="B1263" t="s">
        <v>388</v>
      </c>
      <c r="C1263" t="s">
        <v>29</v>
      </c>
      <c r="D1263" t="s">
        <v>30</v>
      </c>
      <c r="E1263" t="s">
        <v>31</v>
      </c>
      <c r="F1263" t="s">
        <v>5138</v>
      </c>
      <c r="G1263" t="s">
        <v>5139</v>
      </c>
      <c r="H1263" t="s">
        <v>9756</v>
      </c>
      <c r="I1263" t="s">
        <v>5140</v>
      </c>
      <c r="J1263" t="s">
        <v>10252</v>
      </c>
      <c r="K1263" t="s">
        <v>32</v>
      </c>
      <c r="L1263" t="s">
        <v>32</v>
      </c>
      <c r="M1263" t="s">
        <v>43</v>
      </c>
      <c r="N1263" t="s">
        <v>63</v>
      </c>
      <c r="O1263" t="s">
        <v>9727</v>
      </c>
      <c r="P1263" t="s">
        <v>170</v>
      </c>
      <c r="Q1263" t="s">
        <v>853</v>
      </c>
      <c r="R1263" t="s">
        <v>3529</v>
      </c>
      <c r="S1263" s="1" t="s">
        <v>12415</v>
      </c>
      <c r="T1263" t="s">
        <v>66</v>
      </c>
      <c r="U1263" t="s">
        <v>811</v>
      </c>
      <c r="V1263" t="s">
        <v>50</v>
      </c>
      <c r="W1263" t="s">
        <v>3530</v>
      </c>
      <c r="X1263" s="145">
        <v>29484</v>
      </c>
      <c r="Y1263" t="s">
        <v>3531</v>
      </c>
      <c r="Z1263" s="145">
        <v>43160</v>
      </c>
      <c r="AA1263" s="145">
        <v>43465</v>
      </c>
      <c r="AB1263" t="s">
        <v>2801</v>
      </c>
      <c r="AC1263" t="s">
        <v>68</v>
      </c>
      <c r="AD1263" t="s">
        <v>41</v>
      </c>
      <c r="AE1263"/>
    </row>
    <row r="1264" spans="1:31" ht="15" x14ac:dyDescent="0.25">
      <c r="A1264" s="1" t="s">
        <v>10253</v>
      </c>
      <c r="B1264" t="s">
        <v>388</v>
      </c>
      <c r="C1264" t="s">
        <v>29</v>
      </c>
      <c r="D1264" t="s">
        <v>30</v>
      </c>
      <c r="E1264" t="s">
        <v>31</v>
      </c>
      <c r="F1264" t="s">
        <v>5138</v>
      </c>
      <c r="G1264" t="s">
        <v>5139</v>
      </c>
      <c r="H1264" t="s">
        <v>9756</v>
      </c>
      <c r="I1264" t="s">
        <v>5140</v>
      </c>
      <c r="J1264" t="s">
        <v>10253</v>
      </c>
      <c r="K1264" t="s">
        <v>32</v>
      </c>
      <c r="L1264" t="s">
        <v>32</v>
      </c>
      <c r="M1264" t="s">
        <v>43</v>
      </c>
      <c r="N1264" t="s">
        <v>63</v>
      </c>
      <c r="O1264" t="s">
        <v>9727</v>
      </c>
      <c r="P1264" t="s">
        <v>75</v>
      </c>
      <c r="Q1264" t="s">
        <v>223</v>
      </c>
      <c r="R1264" t="s">
        <v>10254</v>
      </c>
      <c r="S1264" s="1" t="s">
        <v>12442</v>
      </c>
      <c r="T1264" t="s">
        <v>66</v>
      </c>
      <c r="U1264" t="s">
        <v>6701</v>
      </c>
      <c r="V1264" t="s">
        <v>50</v>
      </c>
      <c r="W1264" t="s">
        <v>10255</v>
      </c>
      <c r="X1264" s="145">
        <v>31043</v>
      </c>
      <c r="Y1264" t="s">
        <v>10256</v>
      </c>
      <c r="Z1264" s="145">
        <v>43160</v>
      </c>
      <c r="AA1264" s="145">
        <v>43465</v>
      </c>
      <c r="AB1264" t="s">
        <v>2801</v>
      </c>
      <c r="AC1264" t="s">
        <v>68</v>
      </c>
      <c r="AD1264" t="s">
        <v>41</v>
      </c>
      <c r="AE1264"/>
    </row>
    <row r="1265" spans="1:31" ht="15" x14ac:dyDescent="0.25">
      <c r="A1265" s="1" t="s">
        <v>10257</v>
      </c>
      <c r="B1265" t="s">
        <v>388</v>
      </c>
      <c r="C1265" t="s">
        <v>29</v>
      </c>
      <c r="D1265" t="s">
        <v>30</v>
      </c>
      <c r="E1265" t="s">
        <v>31</v>
      </c>
      <c r="F1265" t="s">
        <v>5138</v>
      </c>
      <c r="G1265" t="s">
        <v>5139</v>
      </c>
      <c r="H1265" t="s">
        <v>9756</v>
      </c>
      <c r="I1265" t="s">
        <v>5140</v>
      </c>
      <c r="J1265" t="s">
        <v>10257</v>
      </c>
      <c r="K1265" t="s">
        <v>32</v>
      </c>
      <c r="L1265" t="s">
        <v>32</v>
      </c>
      <c r="M1265" t="s">
        <v>43</v>
      </c>
      <c r="N1265" t="s">
        <v>63</v>
      </c>
      <c r="O1265" t="s">
        <v>9727</v>
      </c>
      <c r="P1265" t="s">
        <v>716</v>
      </c>
      <c r="Q1265" t="s">
        <v>130</v>
      </c>
      <c r="R1265" t="s">
        <v>10238</v>
      </c>
      <c r="S1265" s="1" t="s">
        <v>12424</v>
      </c>
      <c r="T1265" t="s">
        <v>66</v>
      </c>
      <c r="U1265" t="s">
        <v>811</v>
      </c>
      <c r="V1265" t="s">
        <v>50</v>
      </c>
      <c r="W1265" t="s">
        <v>10239</v>
      </c>
      <c r="X1265" s="145">
        <v>31528</v>
      </c>
      <c r="Y1265" t="s">
        <v>10240</v>
      </c>
      <c r="Z1265" s="145">
        <v>43160</v>
      </c>
      <c r="AA1265" s="145">
        <v>43465</v>
      </c>
      <c r="AB1265" t="s">
        <v>2801</v>
      </c>
      <c r="AC1265" t="s">
        <v>68</v>
      </c>
      <c r="AD1265" t="s">
        <v>41</v>
      </c>
      <c r="AE1265"/>
    </row>
    <row r="1266" spans="1:31" ht="15" x14ac:dyDescent="0.25">
      <c r="A1266" s="1" t="s">
        <v>10258</v>
      </c>
      <c r="B1266" t="s">
        <v>388</v>
      </c>
      <c r="C1266" t="s">
        <v>29</v>
      </c>
      <c r="D1266" t="s">
        <v>30</v>
      </c>
      <c r="E1266" t="s">
        <v>31</v>
      </c>
      <c r="F1266" t="s">
        <v>5138</v>
      </c>
      <c r="G1266" t="s">
        <v>5139</v>
      </c>
      <c r="H1266" t="s">
        <v>9756</v>
      </c>
      <c r="I1266" t="s">
        <v>5140</v>
      </c>
      <c r="J1266" t="s">
        <v>10258</v>
      </c>
      <c r="K1266" t="s">
        <v>32</v>
      </c>
      <c r="L1266" t="s">
        <v>32</v>
      </c>
      <c r="M1266" t="s">
        <v>43</v>
      </c>
      <c r="N1266" t="s">
        <v>63</v>
      </c>
      <c r="O1266" t="s">
        <v>12443</v>
      </c>
      <c r="P1266" t="s">
        <v>12444</v>
      </c>
      <c r="Q1266" t="s">
        <v>721</v>
      </c>
      <c r="R1266" t="s">
        <v>12445</v>
      </c>
      <c r="S1266" s="1" t="s">
        <v>12446</v>
      </c>
      <c r="T1266" t="s">
        <v>66</v>
      </c>
      <c r="U1266" t="s">
        <v>7173</v>
      </c>
      <c r="V1266" t="s">
        <v>50</v>
      </c>
      <c r="W1266" t="s">
        <v>12447</v>
      </c>
      <c r="X1266" s="145">
        <v>34233</v>
      </c>
      <c r="Y1266" t="s">
        <v>12448</v>
      </c>
      <c r="Z1266" s="145">
        <v>43326</v>
      </c>
      <c r="AA1266" s="145">
        <v>43415</v>
      </c>
      <c r="AB1266" t="s">
        <v>310</v>
      </c>
      <c r="AC1266" t="s">
        <v>68</v>
      </c>
      <c r="AD1266" t="s">
        <v>41</v>
      </c>
      <c r="AE1266"/>
    </row>
    <row r="1267" spans="1:31" ht="15" x14ac:dyDescent="0.25">
      <c r="A1267" s="1" t="s">
        <v>10258</v>
      </c>
      <c r="B1267" t="s">
        <v>388</v>
      </c>
      <c r="C1267" t="s">
        <v>29</v>
      </c>
      <c r="D1267" t="s">
        <v>30</v>
      </c>
      <c r="E1267" t="s">
        <v>31</v>
      </c>
      <c r="F1267" t="s">
        <v>5138</v>
      </c>
      <c r="G1267" t="s">
        <v>5139</v>
      </c>
      <c r="H1267" t="s">
        <v>9756</v>
      </c>
      <c r="I1267" t="s">
        <v>5140</v>
      </c>
      <c r="J1267" t="s">
        <v>10258</v>
      </c>
      <c r="K1267" t="s">
        <v>32</v>
      </c>
      <c r="L1267" t="s">
        <v>32</v>
      </c>
      <c r="M1267" t="s">
        <v>43</v>
      </c>
      <c r="N1267" t="s">
        <v>63</v>
      </c>
      <c r="O1267" t="s">
        <v>9727</v>
      </c>
      <c r="P1267" t="s">
        <v>154</v>
      </c>
      <c r="Q1267" t="s">
        <v>335</v>
      </c>
      <c r="R1267" t="s">
        <v>3603</v>
      </c>
      <c r="S1267" s="1" t="s">
        <v>12449</v>
      </c>
      <c r="T1267" t="s">
        <v>66</v>
      </c>
      <c r="U1267" t="s">
        <v>7173</v>
      </c>
      <c r="V1267" t="s">
        <v>12450</v>
      </c>
      <c r="W1267" t="s">
        <v>3604</v>
      </c>
      <c r="X1267" s="145">
        <v>31993</v>
      </c>
      <c r="Y1267" t="s">
        <v>3605</v>
      </c>
      <c r="Z1267" s="145">
        <v>43160</v>
      </c>
      <c r="AA1267" s="145">
        <v>43465</v>
      </c>
      <c r="AB1267" t="s">
        <v>2801</v>
      </c>
      <c r="AC1267" t="s">
        <v>68</v>
      </c>
      <c r="AD1267" t="s">
        <v>41</v>
      </c>
      <c r="AE1267"/>
    </row>
    <row r="1268" spans="1:31" ht="15" x14ac:dyDescent="0.25">
      <c r="A1268" s="1" t="s">
        <v>5288</v>
      </c>
      <c r="B1268" t="s">
        <v>388</v>
      </c>
      <c r="C1268" t="s">
        <v>29</v>
      </c>
      <c r="D1268" t="s">
        <v>30</v>
      </c>
      <c r="E1268" t="s">
        <v>31</v>
      </c>
      <c r="F1268" t="s">
        <v>5138</v>
      </c>
      <c r="G1268" t="s">
        <v>5139</v>
      </c>
      <c r="H1268" t="s">
        <v>9756</v>
      </c>
      <c r="I1268" t="s">
        <v>5140</v>
      </c>
      <c r="J1268" t="s">
        <v>5288</v>
      </c>
      <c r="K1268" t="s">
        <v>32</v>
      </c>
      <c r="L1268" t="s">
        <v>80</v>
      </c>
      <c r="M1268" t="s">
        <v>80</v>
      </c>
      <c r="N1268" t="s">
        <v>63</v>
      </c>
      <c r="O1268" t="s">
        <v>10259</v>
      </c>
      <c r="P1268" t="s">
        <v>3840</v>
      </c>
      <c r="Q1268" t="s">
        <v>10260</v>
      </c>
      <c r="R1268" t="s">
        <v>10261</v>
      </c>
      <c r="S1268" s="1" t="s">
        <v>12451</v>
      </c>
      <c r="T1268" t="s">
        <v>9396</v>
      </c>
      <c r="U1268" t="s">
        <v>49</v>
      </c>
      <c r="V1268" t="s">
        <v>50</v>
      </c>
      <c r="W1268" t="s">
        <v>10262</v>
      </c>
      <c r="X1268" s="145">
        <v>29881</v>
      </c>
      <c r="Y1268" t="s">
        <v>10263</v>
      </c>
      <c r="Z1268" s="145">
        <v>43251</v>
      </c>
      <c r="AA1268" s="145">
        <v>43465</v>
      </c>
      <c r="AB1268" t="s">
        <v>39</v>
      </c>
      <c r="AC1268" t="s">
        <v>68</v>
      </c>
      <c r="AD1268" t="s">
        <v>41</v>
      </c>
      <c r="AE1268"/>
    </row>
    <row r="1269" spans="1:31" ht="15" x14ac:dyDescent="0.25">
      <c r="A1269" s="1" t="s">
        <v>5289</v>
      </c>
      <c r="B1269" t="s">
        <v>388</v>
      </c>
      <c r="C1269" t="s">
        <v>29</v>
      </c>
      <c r="D1269" t="s">
        <v>30</v>
      </c>
      <c r="E1269" t="s">
        <v>31</v>
      </c>
      <c r="F1269" t="s">
        <v>5138</v>
      </c>
      <c r="G1269" t="s">
        <v>5139</v>
      </c>
      <c r="H1269" t="s">
        <v>9756</v>
      </c>
      <c r="I1269" t="s">
        <v>5140</v>
      </c>
      <c r="J1269" t="s">
        <v>5289</v>
      </c>
      <c r="K1269" t="s">
        <v>32</v>
      </c>
      <c r="L1269" t="s">
        <v>80</v>
      </c>
      <c r="M1269" t="s">
        <v>80</v>
      </c>
      <c r="N1269" t="s">
        <v>44</v>
      </c>
      <c r="O1269" t="s">
        <v>5290</v>
      </c>
      <c r="P1269" t="s">
        <v>79</v>
      </c>
      <c r="Q1269" t="s">
        <v>363</v>
      </c>
      <c r="R1269" t="s">
        <v>5291</v>
      </c>
      <c r="S1269" s="1" t="s">
        <v>12452</v>
      </c>
      <c r="T1269" t="s">
        <v>42</v>
      </c>
      <c r="U1269" t="s">
        <v>49</v>
      </c>
      <c r="V1269" t="s">
        <v>311</v>
      </c>
      <c r="W1269" t="s">
        <v>5292</v>
      </c>
      <c r="X1269" s="145">
        <v>25365</v>
      </c>
      <c r="Y1269" t="s">
        <v>5293</v>
      </c>
      <c r="Z1269" s="145">
        <v>43347</v>
      </c>
      <c r="AA1269" s="145">
        <v>43404</v>
      </c>
      <c r="AB1269" t="s">
        <v>39</v>
      </c>
      <c r="AC1269" t="s">
        <v>83</v>
      </c>
      <c r="AD1269" t="s">
        <v>41</v>
      </c>
      <c r="AE1269"/>
    </row>
    <row r="1270" spans="1:31" ht="15" x14ac:dyDescent="0.25">
      <c r="A1270" s="1" t="s">
        <v>5289</v>
      </c>
      <c r="B1270" t="s">
        <v>388</v>
      </c>
      <c r="C1270" t="s">
        <v>29</v>
      </c>
      <c r="D1270" t="s">
        <v>30</v>
      </c>
      <c r="E1270" t="s">
        <v>31</v>
      </c>
      <c r="F1270" t="s">
        <v>5138</v>
      </c>
      <c r="G1270" t="s">
        <v>5139</v>
      </c>
      <c r="H1270" t="s">
        <v>9756</v>
      </c>
      <c r="I1270" t="s">
        <v>5140</v>
      </c>
      <c r="J1270" t="s">
        <v>5289</v>
      </c>
      <c r="K1270" t="s">
        <v>32</v>
      </c>
      <c r="L1270" t="s">
        <v>80</v>
      </c>
      <c r="M1270" t="s">
        <v>80</v>
      </c>
      <c r="N1270" t="s">
        <v>63</v>
      </c>
      <c r="O1270" t="s">
        <v>12453</v>
      </c>
      <c r="P1270" t="s">
        <v>135</v>
      </c>
      <c r="Q1270" t="s">
        <v>79</v>
      </c>
      <c r="R1270" t="s">
        <v>12454</v>
      </c>
      <c r="S1270" s="1" t="s">
        <v>12455</v>
      </c>
      <c r="T1270" t="s">
        <v>9396</v>
      </c>
      <c r="U1270" t="s">
        <v>49</v>
      </c>
      <c r="V1270" t="s">
        <v>50</v>
      </c>
      <c r="W1270" t="s">
        <v>12456</v>
      </c>
      <c r="X1270" s="145">
        <v>30655</v>
      </c>
      <c r="Y1270" t="s">
        <v>12457</v>
      </c>
      <c r="Z1270" s="145">
        <v>43347</v>
      </c>
      <c r="AA1270" s="145">
        <v>43404</v>
      </c>
      <c r="AB1270" t="s">
        <v>310</v>
      </c>
      <c r="AC1270" t="s">
        <v>83</v>
      </c>
      <c r="AD1270" t="s">
        <v>41</v>
      </c>
      <c r="AE1270"/>
    </row>
    <row r="1271" spans="1:31" ht="15" x14ac:dyDescent="0.25">
      <c r="A1271" s="1" t="s">
        <v>5294</v>
      </c>
      <c r="B1271" t="s">
        <v>388</v>
      </c>
      <c r="C1271" t="s">
        <v>29</v>
      </c>
      <c r="D1271" t="s">
        <v>30</v>
      </c>
      <c r="E1271" t="s">
        <v>31</v>
      </c>
      <c r="F1271" t="s">
        <v>5138</v>
      </c>
      <c r="G1271" t="s">
        <v>5139</v>
      </c>
      <c r="H1271" t="s">
        <v>9756</v>
      </c>
      <c r="I1271" t="s">
        <v>5140</v>
      </c>
      <c r="J1271" t="s">
        <v>5294</v>
      </c>
      <c r="K1271" t="s">
        <v>32</v>
      </c>
      <c r="L1271" t="s">
        <v>80</v>
      </c>
      <c r="M1271" t="s">
        <v>80</v>
      </c>
      <c r="N1271" t="s">
        <v>44</v>
      </c>
      <c r="O1271" t="s">
        <v>5295</v>
      </c>
      <c r="P1271" t="s">
        <v>294</v>
      </c>
      <c r="Q1271" t="s">
        <v>101</v>
      </c>
      <c r="R1271" t="s">
        <v>10264</v>
      </c>
      <c r="S1271" s="1" t="s">
        <v>12458</v>
      </c>
      <c r="T1271" t="s">
        <v>42</v>
      </c>
      <c r="U1271" t="s">
        <v>49</v>
      </c>
      <c r="V1271" t="s">
        <v>50</v>
      </c>
      <c r="W1271" t="s">
        <v>10265</v>
      </c>
      <c r="X1271" s="145">
        <v>29409</v>
      </c>
      <c r="Y1271" t="s">
        <v>10266</v>
      </c>
      <c r="Z1271" s="145">
        <v>43160</v>
      </c>
      <c r="AA1271"/>
      <c r="AB1271" t="s">
        <v>39</v>
      </c>
      <c r="AC1271" t="s">
        <v>83</v>
      </c>
      <c r="AD1271" t="s">
        <v>41</v>
      </c>
      <c r="AE1271"/>
    </row>
    <row r="1272" spans="1:31" ht="15" x14ac:dyDescent="0.25">
      <c r="A1272" s="1" t="s">
        <v>5299</v>
      </c>
      <c r="B1272" t="s">
        <v>388</v>
      </c>
      <c r="C1272" t="s">
        <v>29</v>
      </c>
      <c r="D1272" t="s">
        <v>30</v>
      </c>
      <c r="E1272" t="s">
        <v>31</v>
      </c>
      <c r="F1272" t="s">
        <v>5138</v>
      </c>
      <c r="G1272" t="s">
        <v>5139</v>
      </c>
      <c r="H1272" t="s">
        <v>9756</v>
      </c>
      <c r="I1272" t="s">
        <v>5140</v>
      </c>
      <c r="J1272" t="s">
        <v>5299</v>
      </c>
      <c r="K1272" t="s">
        <v>93</v>
      </c>
      <c r="L1272" t="s">
        <v>745</v>
      </c>
      <c r="M1272" t="s">
        <v>793</v>
      </c>
      <c r="N1272" t="s">
        <v>44</v>
      </c>
      <c r="O1272" t="s">
        <v>54</v>
      </c>
      <c r="P1272" t="s">
        <v>335</v>
      </c>
      <c r="Q1272" t="s">
        <v>59</v>
      </c>
      <c r="R1272" t="s">
        <v>346</v>
      </c>
      <c r="S1272" s="1" t="s">
        <v>12459</v>
      </c>
      <c r="T1272" t="s">
        <v>103</v>
      </c>
      <c r="U1272" t="s">
        <v>38</v>
      </c>
      <c r="V1272" t="s">
        <v>50</v>
      </c>
      <c r="W1272" t="s">
        <v>5300</v>
      </c>
      <c r="X1272" s="145">
        <v>19237</v>
      </c>
      <c r="Y1272" t="s">
        <v>5301</v>
      </c>
      <c r="Z1272"/>
      <c r="AA1272"/>
      <c r="AB1272" t="s">
        <v>39</v>
      </c>
      <c r="AC1272" t="s">
        <v>98</v>
      </c>
      <c r="AD1272" t="s">
        <v>41</v>
      </c>
      <c r="AE1272"/>
    </row>
    <row r="1273" spans="1:31" ht="15" x14ac:dyDescent="0.25">
      <c r="A1273" s="1" t="s">
        <v>5302</v>
      </c>
      <c r="B1273" t="s">
        <v>388</v>
      </c>
      <c r="C1273" t="s">
        <v>29</v>
      </c>
      <c r="D1273" t="s">
        <v>30</v>
      </c>
      <c r="E1273" t="s">
        <v>31</v>
      </c>
      <c r="F1273" t="s">
        <v>5138</v>
      </c>
      <c r="G1273" t="s">
        <v>5139</v>
      </c>
      <c r="H1273" t="s">
        <v>9756</v>
      </c>
      <c r="I1273" t="s">
        <v>5140</v>
      </c>
      <c r="J1273" t="s">
        <v>5302</v>
      </c>
      <c r="K1273" t="s">
        <v>93</v>
      </c>
      <c r="L1273" t="s">
        <v>94</v>
      </c>
      <c r="M1273" t="s">
        <v>95</v>
      </c>
      <c r="N1273" t="s">
        <v>44</v>
      </c>
      <c r="O1273" t="s">
        <v>54</v>
      </c>
      <c r="P1273" t="s">
        <v>100</v>
      </c>
      <c r="Q1273" t="s">
        <v>78</v>
      </c>
      <c r="R1273" t="s">
        <v>725</v>
      </c>
      <c r="S1273" s="1" t="s">
        <v>12460</v>
      </c>
      <c r="T1273" t="s">
        <v>318</v>
      </c>
      <c r="U1273" t="s">
        <v>38</v>
      </c>
      <c r="V1273" t="s">
        <v>50</v>
      </c>
      <c r="W1273" t="s">
        <v>5303</v>
      </c>
      <c r="X1273" s="145">
        <v>18270</v>
      </c>
      <c r="Y1273" t="s">
        <v>5304</v>
      </c>
      <c r="Z1273"/>
      <c r="AA1273"/>
      <c r="AB1273" t="s">
        <v>39</v>
      </c>
      <c r="AC1273" t="s">
        <v>98</v>
      </c>
      <c r="AD1273" t="s">
        <v>41</v>
      </c>
      <c r="AE1273"/>
    </row>
    <row r="1274" spans="1:31" ht="15" x14ac:dyDescent="0.25">
      <c r="A1274" s="1" t="s">
        <v>5305</v>
      </c>
      <c r="B1274" t="s">
        <v>388</v>
      </c>
      <c r="C1274" t="s">
        <v>29</v>
      </c>
      <c r="D1274" t="s">
        <v>30</v>
      </c>
      <c r="E1274" t="s">
        <v>31</v>
      </c>
      <c r="F1274" t="s">
        <v>5138</v>
      </c>
      <c r="G1274" t="s">
        <v>5139</v>
      </c>
      <c r="H1274" t="s">
        <v>9756</v>
      </c>
      <c r="I1274" t="s">
        <v>5140</v>
      </c>
      <c r="J1274" t="s">
        <v>5305</v>
      </c>
      <c r="K1274" t="s">
        <v>93</v>
      </c>
      <c r="L1274" t="s">
        <v>94</v>
      </c>
      <c r="M1274" t="s">
        <v>748</v>
      </c>
      <c r="N1274" t="s">
        <v>63</v>
      </c>
      <c r="O1274" t="s">
        <v>5306</v>
      </c>
      <c r="P1274" t="s">
        <v>136</v>
      </c>
      <c r="Q1274" t="s">
        <v>137</v>
      </c>
      <c r="R1274" t="s">
        <v>669</v>
      </c>
      <c r="S1274" s="1" t="s">
        <v>12461</v>
      </c>
      <c r="T1274" t="s">
        <v>105</v>
      </c>
      <c r="U1274" t="s">
        <v>38</v>
      </c>
      <c r="V1274" t="s">
        <v>50</v>
      </c>
      <c r="W1274" t="s">
        <v>10267</v>
      </c>
      <c r="X1274" s="145">
        <v>26425</v>
      </c>
      <c r="Y1274" t="s">
        <v>10268</v>
      </c>
      <c r="Z1274" s="145">
        <v>43101</v>
      </c>
      <c r="AA1274" s="145">
        <v>43465</v>
      </c>
      <c r="AB1274" t="s">
        <v>39</v>
      </c>
      <c r="AC1274" t="s">
        <v>98</v>
      </c>
      <c r="AD1274" t="s">
        <v>41</v>
      </c>
      <c r="AE1274"/>
    </row>
    <row r="1275" spans="1:31" ht="15" x14ac:dyDescent="0.25">
      <c r="A1275" s="1" t="s">
        <v>5307</v>
      </c>
      <c r="B1275" t="s">
        <v>388</v>
      </c>
      <c r="C1275" t="s">
        <v>29</v>
      </c>
      <c r="D1275" t="s">
        <v>30</v>
      </c>
      <c r="E1275" t="s">
        <v>31</v>
      </c>
      <c r="F1275" t="s">
        <v>5138</v>
      </c>
      <c r="G1275" t="s">
        <v>5139</v>
      </c>
      <c r="H1275" t="s">
        <v>9756</v>
      </c>
      <c r="I1275" t="s">
        <v>5140</v>
      </c>
      <c r="J1275" t="s">
        <v>5307</v>
      </c>
      <c r="K1275" t="s">
        <v>93</v>
      </c>
      <c r="L1275" t="s">
        <v>94</v>
      </c>
      <c r="M1275" t="s">
        <v>1329</v>
      </c>
      <c r="N1275" t="s">
        <v>44</v>
      </c>
      <c r="O1275" t="s">
        <v>5308</v>
      </c>
      <c r="P1275" t="s">
        <v>10269</v>
      </c>
      <c r="Q1275" t="s">
        <v>1077</v>
      </c>
      <c r="R1275" t="s">
        <v>10270</v>
      </c>
      <c r="S1275" s="1" t="s">
        <v>12462</v>
      </c>
      <c r="T1275" t="s">
        <v>105</v>
      </c>
      <c r="U1275" t="s">
        <v>38</v>
      </c>
      <c r="V1275" t="s">
        <v>50</v>
      </c>
      <c r="W1275" t="s">
        <v>10271</v>
      </c>
      <c r="X1275" s="145">
        <v>25375</v>
      </c>
      <c r="Y1275" t="s">
        <v>10272</v>
      </c>
      <c r="Z1275" s="145">
        <v>43101</v>
      </c>
      <c r="AA1275"/>
      <c r="AB1275" t="s">
        <v>39</v>
      </c>
      <c r="AC1275" t="s">
        <v>98</v>
      </c>
      <c r="AD1275" t="s">
        <v>41</v>
      </c>
      <c r="AE1275"/>
    </row>
    <row r="1276" spans="1:31" ht="15" x14ac:dyDescent="0.25">
      <c r="A1276" s="1" t="s">
        <v>5312</v>
      </c>
      <c r="B1276" t="s">
        <v>388</v>
      </c>
      <c r="C1276" t="s">
        <v>29</v>
      </c>
      <c r="D1276" t="s">
        <v>30</v>
      </c>
      <c r="E1276" t="s">
        <v>31</v>
      </c>
      <c r="F1276" t="s">
        <v>5138</v>
      </c>
      <c r="G1276" t="s">
        <v>5139</v>
      </c>
      <c r="H1276" t="s">
        <v>9756</v>
      </c>
      <c r="I1276" t="s">
        <v>5140</v>
      </c>
      <c r="J1276" t="s">
        <v>5312</v>
      </c>
      <c r="K1276" t="s">
        <v>93</v>
      </c>
      <c r="L1276" t="s">
        <v>94</v>
      </c>
      <c r="M1276" t="s">
        <v>95</v>
      </c>
      <c r="N1276" t="s">
        <v>44</v>
      </c>
      <c r="O1276" t="s">
        <v>54</v>
      </c>
      <c r="P1276" t="s">
        <v>297</v>
      </c>
      <c r="Q1276" t="s">
        <v>156</v>
      </c>
      <c r="R1276" t="s">
        <v>5313</v>
      </c>
      <c r="S1276" s="1" t="s">
        <v>12463</v>
      </c>
      <c r="T1276" t="s">
        <v>747</v>
      </c>
      <c r="U1276" t="s">
        <v>38</v>
      </c>
      <c r="V1276" t="s">
        <v>50</v>
      </c>
      <c r="W1276" t="s">
        <v>5314</v>
      </c>
      <c r="X1276" s="145">
        <v>18107</v>
      </c>
      <c r="Y1276" t="s">
        <v>5315</v>
      </c>
      <c r="Z1276"/>
      <c r="AA1276"/>
      <c r="AB1276" t="s">
        <v>39</v>
      </c>
      <c r="AC1276" t="s">
        <v>98</v>
      </c>
      <c r="AD1276" t="s">
        <v>41</v>
      </c>
      <c r="AE1276"/>
    </row>
    <row r="1277" spans="1:31" ht="15" x14ac:dyDescent="0.25">
      <c r="A1277" s="1" t="s">
        <v>5316</v>
      </c>
      <c r="B1277" t="s">
        <v>388</v>
      </c>
      <c r="C1277" t="s">
        <v>29</v>
      </c>
      <c r="D1277" t="s">
        <v>30</v>
      </c>
      <c r="E1277" t="s">
        <v>31</v>
      </c>
      <c r="F1277" t="s">
        <v>5138</v>
      </c>
      <c r="G1277" t="s">
        <v>5139</v>
      </c>
      <c r="H1277" t="s">
        <v>9756</v>
      </c>
      <c r="I1277" t="s">
        <v>5140</v>
      </c>
      <c r="J1277" t="s">
        <v>5316</v>
      </c>
      <c r="K1277" t="s">
        <v>93</v>
      </c>
      <c r="L1277" t="s">
        <v>94</v>
      </c>
      <c r="M1277" t="s">
        <v>95</v>
      </c>
      <c r="N1277" t="s">
        <v>44</v>
      </c>
      <c r="O1277" t="s">
        <v>54</v>
      </c>
      <c r="P1277" t="s">
        <v>797</v>
      </c>
      <c r="Q1277" t="s">
        <v>661</v>
      </c>
      <c r="R1277" t="s">
        <v>5317</v>
      </c>
      <c r="S1277" s="1" t="s">
        <v>12464</v>
      </c>
      <c r="T1277" t="s">
        <v>747</v>
      </c>
      <c r="U1277" t="s">
        <v>38</v>
      </c>
      <c r="V1277" t="s">
        <v>50</v>
      </c>
      <c r="W1277" t="s">
        <v>5318</v>
      </c>
      <c r="X1277" s="145">
        <v>20357</v>
      </c>
      <c r="Y1277" t="s">
        <v>5319</v>
      </c>
      <c r="Z1277"/>
      <c r="AA1277"/>
      <c r="AB1277" t="s">
        <v>39</v>
      </c>
      <c r="AC1277" t="s">
        <v>98</v>
      </c>
      <c r="AD1277" t="s">
        <v>41</v>
      </c>
      <c r="AE1277"/>
    </row>
    <row r="1278" spans="1:31" ht="15" x14ac:dyDescent="0.25">
      <c r="A1278" s="1" t="s">
        <v>5320</v>
      </c>
      <c r="B1278" t="s">
        <v>388</v>
      </c>
      <c r="C1278" t="s">
        <v>29</v>
      </c>
      <c r="D1278" t="s">
        <v>30</v>
      </c>
      <c r="E1278" t="s">
        <v>31</v>
      </c>
      <c r="F1278" t="s">
        <v>5138</v>
      </c>
      <c r="G1278" t="s">
        <v>5139</v>
      </c>
      <c r="H1278" t="s">
        <v>9756</v>
      </c>
      <c r="I1278" t="s">
        <v>5140</v>
      </c>
      <c r="J1278" t="s">
        <v>5320</v>
      </c>
      <c r="K1278" t="s">
        <v>93</v>
      </c>
      <c r="L1278" t="s">
        <v>94</v>
      </c>
      <c r="M1278" t="s">
        <v>95</v>
      </c>
      <c r="N1278" t="s">
        <v>44</v>
      </c>
      <c r="O1278" t="s">
        <v>5321</v>
      </c>
      <c r="P1278" t="s">
        <v>335</v>
      </c>
      <c r="Q1278" t="s">
        <v>110</v>
      </c>
      <c r="R1278" t="s">
        <v>5322</v>
      </c>
      <c r="S1278" s="1" t="s">
        <v>12465</v>
      </c>
      <c r="T1278" t="s">
        <v>318</v>
      </c>
      <c r="U1278" t="s">
        <v>38</v>
      </c>
      <c r="V1278" t="s">
        <v>50</v>
      </c>
      <c r="W1278" t="s">
        <v>5323</v>
      </c>
      <c r="X1278" s="145">
        <v>24262</v>
      </c>
      <c r="Y1278" t="s">
        <v>5324</v>
      </c>
      <c r="Z1278"/>
      <c r="AA1278"/>
      <c r="AB1278" t="s">
        <v>39</v>
      </c>
      <c r="AC1278" t="s">
        <v>98</v>
      </c>
      <c r="AD1278" t="s">
        <v>41</v>
      </c>
      <c r="AE1278"/>
    </row>
    <row r="1279" spans="1:31" ht="15" x14ac:dyDescent="0.25">
      <c r="A1279" s="1" t="s">
        <v>5325</v>
      </c>
      <c r="B1279" t="s">
        <v>388</v>
      </c>
      <c r="C1279" t="s">
        <v>29</v>
      </c>
      <c r="D1279" t="s">
        <v>30</v>
      </c>
      <c r="E1279" t="s">
        <v>31</v>
      </c>
      <c r="F1279" t="s">
        <v>5138</v>
      </c>
      <c r="G1279" t="s">
        <v>5139</v>
      </c>
      <c r="H1279" t="s">
        <v>9756</v>
      </c>
      <c r="I1279" t="s">
        <v>5140</v>
      </c>
      <c r="J1279" t="s">
        <v>5325</v>
      </c>
      <c r="K1279" t="s">
        <v>799</v>
      </c>
      <c r="L1279" t="s">
        <v>3305</v>
      </c>
      <c r="M1279" t="s">
        <v>3306</v>
      </c>
      <c r="N1279" t="s">
        <v>63</v>
      </c>
      <c r="O1279" t="s">
        <v>9981</v>
      </c>
      <c r="P1279" t="s">
        <v>3662</v>
      </c>
      <c r="Q1279" t="s">
        <v>211</v>
      </c>
      <c r="R1279" t="s">
        <v>10273</v>
      </c>
      <c r="S1279" s="1" t="s">
        <v>12466</v>
      </c>
      <c r="T1279" t="s">
        <v>801</v>
      </c>
      <c r="U1279" t="s">
        <v>802</v>
      </c>
      <c r="V1279" t="s">
        <v>50</v>
      </c>
      <c r="W1279" t="s">
        <v>265</v>
      </c>
      <c r="X1279" s="145">
        <v>28014</v>
      </c>
      <c r="Y1279" t="s">
        <v>10274</v>
      </c>
      <c r="Z1279" s="145">
        <v>43228</v>
      </c>
      <c r="AA1279" s="145">
        <v>43320</v>
      </c>
      <c r="AB1279" t="s">
        <v>123</v>
      </c>
      <c r="AC1279" t="s">
        <v>804</v>
      </c>
      <c r="AD1279" t="s">
        <v>41</v>
      </c>
      <c r="AE1279"/>
    </row>
    <row r="1280" spans="1:31" ht="15" x14ac:dyDescent="0.25">
      <c r="A1280" s="1" t="s">
        <v>5331</v>
      </c>
      <c r="B1280" t="s">
        <v>388</v>
      </c>
      <c r="C1280" t="s">
        <v>29</v>
      </c>
      <c r="D1280" t="s">
        <v>30</v>
      </c>
      <c r="E1280" t="s">
        <v>31</v>
      </c>
      <c r="F1280" t="s">
        <v>5138</v>
      </c>
      <c r="G1280" t="s">
        <v>5139</v>
      </c>
      <c r="H1280" t="s">
        <v>9756</v>
      </c>
      <c r="I1280" t="s">
        <v>5140</v>
      </c>
      <c r="J1280" t="s">
        <v>5331</v>
      </c>
      <c r="K1280" t="s">
        <v>799</v>
      </c>
      <c r="L1280" t="s">
        <v>3305</v>
      </c>
      <c r="M1280" t="s">
        <v>3315</v>
      </c>
      <c r="N1280" t="s">
        <v>63</v>
      </c>
      <c r="O1280" t="s">
        <v>9981</v>
      </c>
      <c r="P1280" t="s">
        <v>280</v>
      </c>
      <c r="Q1280" t="s">
        <v>280</v>
      </c>
      <c r="R1280" t="s">
        <v>5332</v>
      </c>
      <c r="S1280" s="1" t="s">
        <v>12467</v>
      </c>
      <c r="T1280" t="s">
        <v>801</v>
      </c>
      <c r="U1280" t="s">
        <v>38</v>
      </c>
      <c r="V1280" t="s">
        <v>50</v>
      </c>
      <c r="W1280" t="s">
        <v>265</v>
      </c>
      <c r="X1280" s="145">
        <v>31850</v>
      </c>
      <c r="Y1280" t="s">
        <v>5333</v>
      </c>
      <c r="Z1280" s="145">
        <v>43101</v>
      </c>
      <c r="AA1280" s="145">
        <v>43190</v>
      </c>
      <c r="AB1280" t="s">
        <v>123</v>
      </c>
      <c r="AC1280" t="s">
        <v>804</v>
      </c>
      <c r="AD1280" t="s">
        <v>41</v>
      </c>
      <c r="AE1280"/>
    </row>
    <row r="1281" spans="1:31" ht="15" x14ac:dyDescent="0.25">
      <c r="A1281" s="1" t="s">
        <v>5334</v>
      </c>
      <c r="B1281" t="s">
        <v>388</v>
      </c>
      <c r="C1281" t="s">
        <v>29</v>
      </c>
      <c r="D1281" t="s">
        <v>30</v>
      </c>
      <c r="E1281" t="s">
        <v>31</v>
      </c>
      <c r="F1281" t="s">
        <v>5138</v>
      </c>
      <c r="G1281" t="s">
        <v>5139</v>
      </c>
      <c r="H1281" t="s">
        <v>9756</v>
      </c>
      <c r="I1281" t="s">
        <v>5140</v>
      </c>
      <c r="J1281" t="s">
        <v>5334</v>
      </c>
      <c r="K1281" t="s">
        <v>799</v>
      </c>
      <c r="L1281" t="s">
        <v>3305</v>
      </c>
      <c r="M1281" t="s">
        <v>3315</v>
      </c>
      <c r="N1281" t="s">
        <v>63</v>
      </c>
      <c r="O1281" t="s">
        <v>9981</v>
      </c>
      <c r="P1281" t="s">
        <v>858</v>
      </c>
      <c r="Q1281" t="s">
        <v>386</v>
      </c>
      <c r="R1281" t="s">
        <v>3361</v>
      </c>
      <c r="S1281" s="1" t="s">
        <v>12468</v>
      </c>
      <c r="T1281" t="s">
        <v>801</v>
      </c>
      <c r="U1281" t="s">
        <v>38</v>
      </c>
      <c r="V1281" t="s">
        <v>50</v>
      </c>
      <c r="W1281" t="s">
        <v>265</v>
      </c>
      <c r="X1281" s="145">
        <v>26684</v>
      </c>
      <c r="Y1281" t="s">
        <v>5335</v>
      </c>
      <c r="Z1281" s="145">
        <v>43101</v>
      </c>
      <c r="AA1281" s="145">
        <v>43190</v>
      </c>
      <c r="AB1281" t="s">
        <v>123</v>
      </c>
      <c r="AC1281" t="s">
        <v>804</v>
      </c>
      <c r="AD1281" t="s">
        <v>41</v>
      </c>
      <c r="AE1281"/>
    </row>
    <row r="1282" spans="1:31" ht="15" x14ac:dyDescent="0.25">
      <c r="A1282" s="1" t="s">
        <v>5336</v>
      </c>
      <c r="B1282" t="s">
        <v>388</v>
      </c>
      <c r="C1282" t="s">
        <v>29</v>
      </c>
      <c r="D1282" t="s">
        <v>30</v>
      </c>
      <c r="E1282" t="s">
        <v>31</v>
      </c>
      <c r="F1282" t="s">
        <v>5138</v>
      </c>
      <c r="G1282" t="s">
        <v>5139</v>
      </c>
      <c r="H1282" t="s">
        <v>9756</v>
      </c>
      <c r="I1282" t="s">
        <v>5140</v>
      </c>
      <c r="J1282" t="s">
        <v>5336</v>
      </c>
      <c r="K1282" t="s">
        <v>799</v>
      </c>
      <c r="L1282" t="s">
        <v>3305</v>
      </c>
      <c r="M1282" t="s">
        <v>3315</v>
      </c>
      <c r="N1282" t="s">
        <v>63</v>
      </c>
      <c r="O1282" t="s">
        <v>9981</v>
      </c>
      <c r="P1282" t="s">
        <v>117</v>
      </c>
      <c r="Q1282" t="s">
        <v>774</v>
      </c>
      <c r="R1282" t="s">
        <v>708</v>
      </c>
      <c r="S1282" s="1" t="s">
        <v>12469</v>
      </c>
      <c r="T1282" t="s">
        <v>801</v>
      </c>
      <c r="U1282" t="s">
        <v>802</v>
      </c>
      <c r="V1282" t="s">
        <v>50</v>
      </c>
      <c r="W1282" t="s">
        <v>265</v>
      </c>
      <c r="X1282" s="145">
        <v>25795</v>
      </c>
      <c r="Y1282" t="s">
        <v>10275</v>
      </c>
      <c r="Z1282" s="145">
        <v>43228</v>
      </c>
      <c r="AA1282" s="145">
        <v>43320</v>
      </c>
      <c r="AB1282" t="s">
        <v>123</v>
      </c>
      <c r="AC1282" t="s">
        <v>804</v>
      </c>
      <c r="AD1282" t="s">
        <v>41</v>
      </c>
      <c r="AE1282"/>
    </row>
    <row r="1283" spans="1:31" ht="15" x14ac:dyDescent="0.25">
      <c r="A1283" s="1" t="s">
        <v>10276</v>
      </c>
      <c r="B1283" t="s">
        <v>388</v>
      </c>
      <c r="C1283" t="s">
        <v>29</v>
      </c>
      <c r="D1283" t="s">
        <v>30</v>
      </c>
      <c r="E1283" t="s">
        <v>31</v>
      </c>
      <c r="F1283" t="s">
        <v>5138</v>
      </c>
      <c r="G1283" t="s">
        <v>5139</v>
      </c>
      <c r="H1283" t="s">
        <v>9756</v>
      </c>
      <c r="I1283" t="s">
        <v>5140</v>
      </c>
      <c r="J1283" t="s">
        <v>10276</v>
      </c>
      <c r="K1283" t="s">
        <v>799</v>
      </c>
      <c r="L1283" t="s">
        <v>3305</v>
      </c>
      <c r="M1283" t="s">
        <v>3309</v>
      </c>
      <c r="N1283" t="s">
        <v>63</v>
      </c>
      <c r="O1283" t="s">
        <v>9983</v>
      </c>
      <c r="P1283" t="s">
        <v>110</v>
      </c>
      <c r="Q1283" t="s">
        <v>10195</v>
      </c>
      <c r="R1283" t="s">
        <v>10277</v>
      </c>
      <c r="S1283" s="1" t="s">
        <v>12470</v>
      </c>
      <c r="T1283" t="s">
        <v>801</v>
      </c>
      <c r="U1283" t="s">
        <v>802</v>
      </c>
      <c r="V1283" t="s">
        <v>50</v>
      </c>
      <c r="W1283" t="s">
        <v>265</v>
      </c>
      <c r="X1283" s="145">
        <v>27155</v>
      </c>
      <c r="Y1283" t="s">
        <v>10278</v>
      </c>
      <c r="Z1283" s="145">
        <v>43228</v>
      </c>
      <c r="AA1283" s="145">
        <v>43320</v>
      </c>
      <c r="AB1283" t="s">
        <v>123</v>
      </c>
      <c r="AC1283" t="s">
        <v>804</v>
      </c>
      <c r="AD1283" t="s">
        <v>41</v>
      </c>
      <c r="AE1283"/>
    </row>
    <row r="1284" spans="1:31" ht="15" x14ac:dyDescent="0.25">
      <c r="A1284" s="1" t="s">
        <v>10279</v>
      </c>
      <c r="B1284" t="s">
        <v>388</v>
      </c>
      <c r="C1284" t="s">
        <v>29</v>
      </c>
      <c r="D1284" t="s">
        <v>30</v>
      </c>
      <c r="E1284" t="s">
        <v>31</v>
      </c>
      <c r="F1284" t="s">
        <v>5138</v>
      </c>
      <c r="G1284" t="s">
        <v>5139</v>
      </c>
      <c r="H1284" t="s">
        <v>9756</v>
      </c>
      <c r="I1284" t="s">
        <v>5140</v>
      </c>
      <c r="J1284" t="s">
        <v>10279</v>
      </c>
      <c r="K1284" t="s">
        <v>799</v>
      </c>
      <c r="L1284" t="s">
        <v>3305</v>
      </c>
      <c r="M1284" t="s">
        <v>3309</v>
      </c>
      <c r="N1284" t="s">
        <v>63</v>
      </c>
      <c r="O1284" t="s">
        <v>9983</v>
      </c>
      <c r="P1284" t="s">
        <v>446</v>
      </c>
      <c r="Q1284" t="s">
        <v>262</v>
      </c>
      <c r="R1284" t="s">
        <v>647</v>
      </c>
      <c r="S1284" s="1" t="s">
        <v>12471</v>
      </c>
      <c r="T1284" t="s">
        <v>801</v>
      </c>
      <c r="U1284" t="s">
        <v>802</v>
      </c>
      <c r="V1284" t="s">
        <v>50</v>
      </c>
      <c r="W1284" t="s">
        <v>265</v>
      </c>
      <c r="X1284" s="145">
        <v>32857</v>
      </c>
      <c r="Y1284" t="s">
        <v>3697</v>
      </c>
      <c r="Z1284" s="145">
        <v>43263</v>
      </c>
      <c r="AA1284" s="145">
        <v>43355</v>
      </c>
      <c r="AB1284" t="s">
        <v>123</v>
      </c>
      <c r="AC1284" t="s">
        <v>804</v>
      </c>
      <c r="AD1284" t="s">
        <v>41</v>
      </c>
      <c r="AE1284"/>
    </row>
    <row r="1285" spans="1:31" ht="15" x14ac:dyDescent="0.25">
      <c r="A1285" s="1" t="s">
        <v>10280</v>
      </c>
      <c r="B1285" t="s">
        <v>388</v>
      </c>
      <c r="C1285" t="s">
        <v>29</v>
      </c>
      <c r="D1285" t="s">
        <v>30</v>
      </c>
      <c r="E1285" t="s">
        <v>31</v>
      </c>
      <c r="F1285" t="s">
        <v>5138</v>
      </c>
      <c r="G1285" t="s">
        <v>5139</v>
      </c>
      <c r="H1285" t="s">
        <v>9756</v>
      </c>
      <c r="I1285" t="s">
        <v>5140</v>
      </c>
      <c r="J1285" t="s">
        <v>10280</v>
      </c>
      <c r="K1285" t="s">
        <v>799</v>
      </c>
      <c r="L1285" t="s">
        <v>3305</v>
      </c>
      <c r="M1285" t="s">
        <v>9988</v>
      </c>
      <c r="N1285" t="s">
        <v>63</v>
      </c>
      <c r="O1285" t="s">
        <v>9983</v>
      </c>
      <c r="P1285" t="s">
        <v>12472</v>
      </c>
      <c r="Q1285" t="s">
        <v>78</v>
      </c>
      <c r="R1285" t="s">
        <v>631</v>
      </c>
      <c r="S1285" s="1" t="s">
        <v>12473</v>
      </c>
      <c r="T1285" t="s">
        <v>801</v>
      </c>
      <c r="U1285" t="s">
        <v>802</v>
      </c>
      <c r="V1285" t="s">
        <v>50</v>
      </c>
      <c r="W1285" t="s">
        <v>265</v>
      </c>
      <c r="X1285" s="145">
        <v>29945</v>
      </c>
      <c r="Y1285" t="s">
        <v>12474</v>
      </c>
      <c r="Z1285" s="145">
        <v>43426</v>
      </c>
      <c r="AA1285" s="145">
        <v>43465</v>
      </c>
      <c r="AB1285" t="s">
        <v>123</v>
      </c>
      <c r="AC1285" t="s">
        <v>804</v>
      </c>
      <c r="AD1285" t="s">
        <v>41</v>
      </c>
      <c r="AE1285"/>
    </row>
    <row r="1286" spans="1:31" ht="15" x14ac:dyDescent="0.25">
      <c r="A1286" s="1" t="s">
        <v>10281</v>
      </c>
      <c r="B1286" t="s">
        <v>388</v>
      </c>
      <c r="C1286" t="s">
        <v>29</v>
      </c>
      <c r="D1286" t="s">
        <v>30</v>
      </c>
      <c r="E1286" t="s">
        <v>31</v>
      </c>
      <c r="F1286" t="s">
        <v>5138</v>
      </c>
      <c r="G1286" t="s">
        <v>5139</v>
      </c>
      <c r="H1286" t="s">
        <v>9756</v>
      </c>
      <c r="I1286" t="s">
        <v>5140</v>
      </c>
      <c r="J1286" t="s">
        <v>10281</v>
      </c>
      <c r="K1286" t="s">
        <v>799</v>
      </c>
      <c r="L1286" t="s">
        <v>9991</v>
      </c>
      <c r="M1286" t="s">
        <v>9992</v>
      </c>
      <c r="N1286" t="s">
        <v>63</v>
      </c>
      <c r="O1286" t="s">
        <v>9983</v>
      </c>
      <c r="P1286" t="s">
        <v>136</v>
      </c>
      <c r="Q1286" t="s">
        <v>154</v>
      </c>
      <c r="R1286" t="s">
        <v>656</v>
      </c>
      <c r="S1286" s="1" t="s">
        <v>12475</v>
      </c>
      <c r="T1286" t="s">
        <v>801</v>
      </c>
      <c r="U1286" t="s">
        <v>802</v>
      </c>
      <c r="V1286" t="s">
        <v>50</v>
      </c>
      <c r="W1286" t="s">
        <v>265</v>
      </c>
      <c r="X1286" s="145">
        <v>32783</v>
      </c>
      <c r="Y1286" t="s">
        <v>10282</v>
      </c>
      <c r="Z1286" s="145">
        <v>43263</v>
      </c>
      <c r="AA1286" s="145">
        <v>43355</v>
      </c>
      <c r="AB1286" t="s">
        <v>123</v>
      </c>
      <c r="AC1286" t="s">
        <v>804</v>
      </c>
      <c r="AD1286" t="s">
        <v>41</v>
      </c>
      <c r="AE1286"/>
    </row>
    <row r="1287" spans="1:31" ht="15" x14ac:dyDescent="0.25">
      <c r="A1287" s="1" t="s">
        <v>5340</v>
      </c>
      <c r="B1287" t="s">
        <v>388</v>
      </c>
      <c r="C1287" t="s">
        <v>29</v>
      </c>
      <c r="D1287" t="s">
        <v>30</v>
      </c>
      <c r="E1287" t="s">
        <v>380</v>
      </c>
      <c r="F1287" t="s">
        <v>5337</v>
      </c>
      <c r="G1287" t="s">
        <v>5338</v>
      </c>
      <c r="H1287" t="s">
        <v>9756</v>
      </c>
      <c r="I1287" t="s">
        <v>5339</v>
      </c>
      <c r="J1287" t="s">
        <v>5340</v>
      </c>
      <c r="K1287" t="s">
        <v>32</v>
      </c>
      <c r="L1287" t="s">
        <v>33</v>
      </c>
      <c r="M1287" t="s">
        <v>34</v>
      </c>
      <c r="N1287" t="s">
        <v>35</v>
      </c>
      <c r="O1287" t="s">
        <v>5341</v>
      </c>
      <c r="P1287" t="s">
        <v>70</v>
      </c>
      <c r="Q1287" t="s">
        <v>539</v>
      </c>
      <c r="R1287" t="s">
        <v>5342</v>
      </c>
      <c r="S1287" s="1" t="s">
        <v>12476</v>
      </c>
      <c r="T1287" t="s">
        <v>325</v>
      </c>
      <c r="U1287" t="s">
        <v>38</v>
      </c>
      <c r="V1287" t="s">
        <v>108</v>
      </c>
      <c r="W1287" t="s">
        <v>5343</v>
      </c>
      <c r="X1287" s="145">
        <v>24673</v>
      </c>
      <c r="Y1287" t="s">
        <v>5344</v>
      </c>
      <c r="Z1287" s="145">
        <v>42064</v>
      </c>
      <c r="AA1287" s="145">
        <v>43159</v>
      </c>
      <c r="AB1287" t="s">
        <v>39</v>
      </c>
      <c r="AC1287" t="s">
        <v>40</v>
      </c>
      <c r="AD1287" t="s">
        <v>41</v>
      </c>
      <c r="AE1287"/>
    </row>
    <row r="1288" spans="1:31" ht="15" x14ac:dyDescent="0.25">
      <c r="A1288" s="1" t="s">
        <v>5345</v>
      </c>
      <c r="B1288" t="s">
        <v>388</v>
      </c>
      <c r="C1288" t="s">
        <v>29</v>
      </c>
      <c r="D1288" t="s">
        <v>30</v>
      </c>
      <c r="E1288" t="s">
        <v>380</v>
      </c>
      <c r="F1288" t="s">
        <v>5337</v>
      </c>
      <c r="G1288" t="s">
        <v>5338</v>
      </c>
      <c r="H1288" t="s">
        <v>9756</v>
      </c>
      <c r="I1288" t="s">
        <v>5339</v>
      </c>
      <c r="J1288" t="s">
        <v>5345</v>
      </c>
      <c r="K1288" t="s">
        <v>32</v>
      </c>
      <c r="L1288" t="s">
        <v>32</v>
      </c>
      <c r="M1288" t="s">
        <v>43</v>
      </c>
      <c r="N1288" t="s">
        <v>44</v>
      </c>
      <c r="O1288" t="s">
        <v>54</v>
      </c>
      <c r="P1288" t="s">
        <v>172</v>
      </c>
      <c r="Q1288" t="s">
        <v>110</v>
      </c>
      <c r="R1288" t="s">
        <v>5346</v>
      </c>
      <c r="S1288" s="1" t="s">
        <v>12477</v>
      </c>
      <c r="T1288" t="s">
        <v>53</v>
      </c>
      <c r="U1288" t="s">
        <v>49</v>
      </c>
      <c r="V1288" t="s">
        <v>50</v>
      </c>
      <c r="W1288" t="s">
        <v>5347</v>
      </c>
      <c r="X1288" s="145">
        <v>23613</v>
      </c>
      <c r="Y1288" t="s">
        <v>5348</v>
      </c>
      <c r="Z1288"/>
      <c r="AA1288"/>
      <c r="AB1288" t="s">
        <v>39</v>
      </c>
      <c r="AC1288" t="s">
        <v>40</v>
      </c>
      <c r="AD1288" t="s">
        <v>41</v>
      </c>
      <c r="AE1288"/>
    </row>
    <row r="1289" spans="1:31" ht="15" x14ac:dyDescent="0.25">
      <c r="A1289" s="1" t="s">
        <v>5349</v>
      </c>
      <c r="B1289" t="s">
        <v>388</v>
      </c>
      <c r="C1289" t="s">
        <v>29</v>
      </c>
      <c r="D1289" t="s">
        <v>30</v>
      </c>
      <c r="E1289" t="s">
        <v>380</v>
      </c>
      <c r="F1289" t="s">
        <v>5337</v>
      </c>
      <c r="G1289" t="s">
        <v>5338</v>
      </c>
      <c r="H1289" t="s">
        <v>9756</v>
      </c>
      <c r="I1289" t="s">
        <v>5339</v>
      </c>
      <c r="J1289" t="s">
        <v>5349</v>
      </c>
      <c r="K1289" t="s">
        <v>32</v>
      </c>
      <c r="L1289" t="s">
        <v>32</v>
      </c>
      <c r="M1289" t="s">
        <v>43</v>
      </c>
      <c r="N1289" t="s">
        <v>44</v>
      </c>
      <c r="O1289" t="s">
        <v>54</v>
      </c>
      <c r="P1289" t="s">
        <v>646</v>
      </c>
      <c r="Q1289" t="s">
        <v>539</v>
      </c>
      <c r="R1289" t="s">
        <v>5350</v>
      </c>
      <c r="S1289" s="1" t="s">
        <v>12478</v>
      </c>
      <c r="T1289" t="s">
        <v>61</v>
      </c>
      <c r="U1289" t="s">
        <v>49</v>
      </c>
      <c r="V1289" t="s">
        <v>50</v>
      </c>
      <c r="W1289" t="s">
        <v>5351</v>
      </c>
      <c r="X1289" s="145">
        <v>20774</v>
      </c>
      <c r="Y1289" t="s">
        <v>5352</v>
      </c>
      <c r="Z1289"/>
      <c r="AA1289"/>
      <c r="AB1289" t="s">
        <v>39</v>
      </c>
      <c r="AC1289" t="s">
        <v>40</v>
      </c>
      <c r="AD1289" t="s">
        <v>41</v>
      </c>
      <c r="AE1289"/>
    </row>
    <row r="1290" spans="1:31" ht="15" x14ac:dyDescent="0.25">
      <c r="A1290" s="1" t="s">
        <v>5353</v>
      </c>
      <c r="B1290" t="s">
        <v>388</v>
      </c>
      <c r="C1290" t="s">
        <v>29</v>
      </c>
      <c r="D1290" t="s">
        <v>30</v>
      </c>
      <c r="E1290" t="s">
        <v>380</v>
      </c>
      <c r="F1290" t="s">
        <v>5337</v>
      </c>
      <c r="G1290" t="s">
        <v>5338</v>
      </c>
      <c r="H1290" t="s">
        <v>9756</v>
      </c>
      <c r="I1290" t="s">
        <v>5339</v>
      </c>
      <c r="J1290" t="s">
        <v>5353</v>
      </c>
      <c r="K1290" t="s">
        <v>32</v>
      </c>
      <c r="L1290" t="s">
        <v>32</v>
      </c>
      <c r="M1290" t="s">
        <v>43</v>
      </c>
      <c r="N1290" t="s">
        <v>44</v>
      </c>
      <c r="O1290" t="s">
        <v>54</v>
      </c>
      <c r="P1290" t="s">
        <v>186</v>
      </c>
      <c r="Q1290" t="s">
        <v>110</v>
      </c>
      <c r="R1290" t="s">
        <v>541</v>
      </c>
      <c r="S1290" s="1" t="s">
        <v>12479</v>
      </c>
      <c r="T1290" t="s">
        <v>48</v>
      </c>
      <c r="U1290" t="s">
        <v>49</v>
      </c>
      <c r="V1290" t="s">
        <v>50</v>
      </c>
      <c r="W1290" t="s">
        <v>5354</v>
      </c>
      <c r="X1290" s="145">
        <v>22005</v>
      </c>
      <c r="Y1290" t="s">
        <v>5355</v>
      </c>
      <c r="Z1290"/>
      <c r="AA1290"/>
      <c r="AB1290" t="s">
        <v>39</v>
      </c>
      <c r="AC1290" t="s">
        <v>40</v>
      </c>
      <c r="AD1290" t="s">
        <v>41</v>
      </c>
      <c r="AE1290"/>
    </row>
    <row r="1291" spans="1:31" ht="15" x14ac:dyDescent="0.25">
      <c r="A1291" s="1" t="s">
        <v>5356</v>
      </c>
      <c r="B1291" t="s">
        <v>388</v>
      </c>
      <c r="C1291" t="s">
        <v>29</v>
      </c>
      <c r="D1291" t="s">
        <v>30</v>
      </c>
      <c r="E1291" t="s">
        <v>380</v>
      </c>
      <c r="F1291" t="s">
        <v>5337</v>
      </c>
      <c r="G1291" t="s">
        <v>5338</v>
      </c>
      <c r="H1291" t="s">
        <v>9756</v>
      </c>
      <c r="I1291" t="s">
        <v>5339</v>
      </c>
      <c r="J1291" t="s">
        <v>5356</v>
      </c>
      <c r="K1291" t="s">
        <v>32</v>
      </c>
      <c r="L1291" t="s">
        <v>32</v>
      </c>
      <c r="M1291" t="s">
        <v>43</v>
      </c>
      <c r="N1291" t="s">
        <v>44</v>
      </c>
      <c r="O1291" t="s">
        <v>54</v>
      </c>
      <c r="P1291" t="s">
        <v>110</v>
      </c>
      <c r="Q1291" t="s">
        <v>78</v>
      </c>
      <c r="R1291" t="s">
        <v>5357</v>
      </c>
      <c r="S1291" s="1" t="s">
        <v>12480</v>
      </c>
      <c r="T1291" t="s">
        <v>48</v>
      </c>
      <c r="U1291" t="s">
        <v>49</v>
      </c>
      <c r="V1291" t="s">
        <v>50</v>
      </c>
      <c r="W1291" t="s">
        <v>5358</v>
      </c>
      <c r="X1291" s="145">
        <v>21759</v>
      </c>
      <c r="Y1291" t="s">
        <v>5359</v>
      </c>
      <c r="Z1291"/>
      <c r="AA1291"/>
      <c r="AB1291" t="s">
        <v>39</v>
      </c>
      <c r="AC1291" t="s">
        <v>40</v>
      </c>
      <c r="AD1291" t="s">
        <v>41</v>
      </c>
      <c r="AE1291"/>
    </row>
    <row r="1292" spans="1:31" ht="15" x14ac:dyDescent="0.25">
      <c r="A1292" s="1" t="s">
        <v>5360</v>
      </c>
      <c r="B1292" t="s">
        <v>388</v>
      </c>
      <c r="C1292" t="s">
        <v>29</v>
      </c>
      <c r="D1292" t="s">
        <v>30</v>
      </c>
      <c r="E1292" t="s">
        <v>380</v>
      </c>
      <c r="F1292" t="s">
        <v>5337</v>
      </c>
      <c r="G1292" t="s">
        <v>5338</v>
      </c>
      <c r="H1292" t="s">
        <v>9756</v>
      </c>
      <c r="I1292" t="s">
        <v>5339</v>
      </c>
      <c r="J1292" t="s">
        <v>5360</v>
      </c>
      <c r="K1292" t="s">
        <v>32</v>
      </c>
      <c r="L1292" t="s">
        <v>32</v>
      </c>
      <c r="M1292" t="s">
        <v>43</v>
      </c>
      <c r="N1292" t="s">
        <v>44</v>
      </c>
      <c r="O1292" t="s">
        <v>54</v>
      </c>
      <c r="P1292" t="s">
        <v>796</v>
      </c>
      <c r="Q1292" t="s">
        <v>627</v>
      </c>
      <c r="R1292" t="s">
        <v>582</v>
      </c>
      <c r="S1292" s="1" t="s">
        <v>12481</v>
      </c>
      <c r="T1292" t="s">
        <v>48</v>
      </c>
      <c r="U1292" t="s">
        <v>49</v>
      </c>
      <c r="V1292" t="s">
        <v>50</v>
      </c>
      <c r="W1292" t="s">
        <v>5361</v>
      </c>
      <c r="X1292" s="145">
        <v>21578</v>
      </c>
      <c r="Y1292" t="s">
        <v>5362</v>
      </c>
      <c r="Z1292"/>
      <c r="AA1292"/>
      <c r="AB1292" t="s">
        <v>39</v>
      </c>
      <c r="AC1292" t="s">
        <v>40</v>
      </c>
      <c r="AD1292" t="s">
        <v>41</v>
      </c>
      <c r="AE1292"/>
    </row>
    <row r="1293" spans="1:31" ht="15" x14ac:dyDescent="0.25">
      <c r="A1293" s="1" t="s">
        <v>5363</v>
      </c>
      <c r="B1293" t="s">
        <v>388</v>
      </c>
      <c r="C1293" t="s">
        <v>29</v>
      </c>
      <c r="D1293" t="s">
        <v>30</v>
      </c>
      <c r="E1293" t="s">
        <v>380</v>
      </c>
      <c r="F1293" t="s">
        <v>5337</v>
      </c>
      <c r="G1293" t="s">
        <v>5338</v>
      </c>
      <c r="H1293" t="s">
        <v>9756</v>
      </c>
      <c r="I1293" t="s">
        <v>5339</v>
      </c>
      <c r="J1293" t="s">
        <v>5363</v>
      </c>
      <c r="K1293" t="s">
        <v>32</v>
      </c>
      <c r="L1293" t="s">
        <v>32</v>
      </c>
      <c r="M1293" t="s">
        <v>43</v>
      </c>
      <c r="N1293" t="s">
        <v>63</v>
      </c>
      <c r="O1293" t="s">
        <v>5364</v>
      </c>
      <c r="P1293" t="s">
        <v>976</v>
      </c>
      <c r="Q1293" t="s">
        <v>859</v>
      </c>
      <c r="R1293" t="s">
        <v>5655</v>
      </c>
      <c r="S1293" s="1" t="s">
        <v>12482</v>
      </c>
      <c r="T1293" t="s">
        <v>66</v>
      </c>
      <c r="U1293" t="s">
        <v>49</v>
      </c>
      <c r="V1293" t="s">
        <v>166</v>
      </c>
      <c r="W1293" t="s">
        <v>5656</v>
      </c>
      <c r="X1293" s="145">
        <v>29731</v>
      </c>
      <c r="Y1293" t="s">
        <v>5657</v>
      </c>
      <c r="Z1293" s="145">
        <v>43160</v>
      </c>
      <c r="AA1293" s="145">
        <v>43465</v>
      </c>
      <c r="AB1293" t="s">
        <v>39</v>
      </c>
      <c r="AC1293" t="s">
        <v>68</v>
      </c>
      <c r="AD1293" t="s">
        <v>41</v>
      </c>
      <c r="AE1293"/>
    </row>
    <row r="1294" spans="1:31" ht="15" x14ac:dyDescent="0.25">
      <c r="A1294" s="1" t="s">
        <v>5366</v>
      </c>
      <c r="B1294" t="s">
        <v>388</v>
      </c>
      <c r="C1294" t="s">
        <v>29</v>
      </c>
      <c r="D1294" t="s">
        <v>30</v>
      </c>
      <c r="E1294" t="s">
        <v>380</v>
      </c>
      <c r="F1294" t="s">
        <v>5337</v>
      </c>
      <c r="G1294" t="s">
        <v>5338</v>
      </c>
      <c r="H1294" t="s">
        <v>9756</v>
      </c>
      <c r="I1294" t="s">
        <v>5339</v>
      </c>
      <c r="J1294" t="s">
        <v>5366</v>
      </c>
      <c r="K1294" t="s">
        <v>32</v>
      </c>
      <c r="L1294" t="s">
        <v>32</v>
      </c>
      <c r="M1294" t="s">
        <v>43</v>
      </c>
      <c r="N1294" t="s">
        <v>44</v>
      </c>
      <c r="O1294" t="s">
        <v>54</v>
      </c>
      <c r="P1294" t="s">
        <v>940</v>
      </c>
      <c r="Q1294" t="s">
        <v>508</v>
      </c>
      <c r="R1294" t="s">
        <v>5367</v>
      </c>
      <c r="S1294" s="1" t="s">
        <v>12483</v>
      </c>
      <c r="T1294" t="s">
        <v>48</v>
      </c>
      <c r="U1294" t="s">
        <v>49</v>
      </c>
      <c r="V1294" t="s">
        <v>50</v>
      </c>
      <c r="W1294" t="s">
        <v>5368</v>
      </c>
      <c r="X1294" s="145">
        <v>22488</v>
      </c>
      <c r="Y1294" t="s">
        <v>5369</v>
      </c>
      <c r="Z1294"/>
      <c r="AA1294"/>
      <c r="AB1294" t="s">
        <v>39</v>
      </c>
      <c r="AC1294" t="s">
        <v>40</v>
      </c>
      <c r="AD1294" t="s">
        <v>41</v>
      </c>
      <c r="AE1294"/>
    </row>
    <row r="1295" spans="1:31" ht="15" x14ac:dyDescent="0.25">
      <c r="A1295" s="1" t="s">
        <v>5370</v>
      </c>
      <c r="B1295" t="s">
        <v>388</v>
      </c>
      <c r="C1295" t="s">
        <v>29</v>
      </c>
      <c r="D1295" t="s">
        <v>30</v>
      </c>
      <c r="E1295" t="s">
        <v>380</v>
      </c>
      <c r="F1295" t="s">
        <v>5337</v>
      </c>
      <c r="G1295" t="s">
        <v>5338</v>
      </c>
      <c r="H1295" t="s">
        <v>9756</v>
      </c>
      <c r="I1295" t="s">
        <v>5339</v>
      </c>
      <c r="J1295" t="s">
        <v>5370</v>
      </c>
      <c r="K1295" t="s">
        <v>32</v>
      </c>
      <c r="L1295" t="s">
        <v>32</v>
      </c>
      <c r="M1295" t="s">
        <v>43</v>
      </c>
      <c r="N1295" t="s">
        <v>44</v>
      </c>
      <c r="O1295" t="s">
        <v>5371</v>
      </c>
      <c r="P1295" t="s">
        <v>154</v>
      </c>
      <c r="Q1295" t="s">
        <v>302</v>
      </c>
      <c r="R1295" t="s">
        <v>5372</v>
      </c>
      <c r="S1295" s="1" t="s">
        <v>12484</v>
      </c>
      <c r="T1295" t="s">
        <v>53</v>
      </c>
      <c r="U1295" t="s">
        <v>49</v>
      </c>
      <c r="V1295" t="s">
        <v>50</v>
      </c>
      <c r="W1295" t="s">
        <v>5373</v>
      </c>
      <c r="X1295" s="145">
        <v>27176</v>
      </c>
      <c r="Y1295" t="s">
        <v>5374</v>
      </c>
      <c r="Z1295" s="145">
        <v>42795</v>
      </c>
      <c r="AA1295"/>
      <c r="AB1295" t="s">
        <v>39</v>
      </c>
      <c r="AC1295" t="s">
        <v>40</v>
      </c>
      <c r="AD1295" t="s">
        <v>41</v>
      </c>
      <c r="AE1295"/>
    </row>
    <row r="1296" spans="1:31" ht="15" x14ac:dyDescent="0.25">
      <c r="A1296" s="1" t="s">
        <v>5375</v>
      </c>
      <c r="B1296" t="s">
        <v>388</v>
      </c>
      <c r="C1296" t="s">
        <v>29</v>
      </c>
      <c r="D1296" t="s">
        <v>30</v>
      </c>
      <c r="E1296" t="s">
        <v>380</v>
      </c>
      <c r="F1296" t="s">
        <v>5337</v>
      </c>
      <c r="G1296" t="s">
        <v>5338</v>
      </c>
      <c r="H1296" t="s">
        <v>9756</v>
      </c>
      <c r="I1296" t="s">
        <v>5339</v>
      </c>
      <c r="J1296" t="s">
        <v>5375</v>
      </c>
      <c r="K1296" t="s">
        <v>32</v>
      </c>
      <c r="L1296" t="s">
        <v>32</v>
      </c>
      <c r="M1296" t="s">
        <v>43</v>
      </c>
      <c r="N1296" t="s">
        <v>44</v>
      </c>
      <c r="O1296" t="s">
        <v>54</v>
      </c>
      <c r="P1296" t="s">
        <v>778</v>
      </c>
      <c r="Q1296" t="s">
        <v>130</v>
      </c>
      <c r="R1296" t="s">
        <v>5376</v>
      </c>
      <c r="S1296" s="1" t="s">
        <v>12485</v>
      </c>
      <c r="T1296" t="s">
        <v>48</v>
      </c>
      <c r="U1296" t="s">
        <v>49</v>
      </c>
      <c r="V1296" t="s">
        <v>50</v>
      </c>
      <c r="W1296" t="s">
        <v>5377</v>
      </c>
      <c r="X1296" s="145">
        <v>19996</v>
      </c>
      <c r="Y1296" t="s">
        <v>5378</v>
      </c>
      <c r="Z1296"/>
      <c r="AA1296"/>
      <c r="AB1296" t="s">
        <v>39</v>
      </c>
      <c r="AC1296" t="s">
        <v>40</v>
      </c>
      <c r="AD1296" t="s">
        <v>41</v>
      </c>
      <c r="AE1296"/>
    </row>
    <row r="1297" spans="1:31" ht="15" x14ac:dyDescent="0.25">
      <c r="A1297" s="1" t="s">
        <v>5379</v>
      </c>
      <c r="B1297" t="s">
        <v>388</v>
      </c>
      <c r="C1297" t="s">
        <v>29</v>
      </c>
      <c r="D1297" t="s">
        <v>30</v>
      </c>
      <c r="E1297" t="s">
        <v>380</v>
      </c>
      <c r="F1297" t="s">
        <v>5337</v>
      </c>
      <c r="G1297" t="s">
        <v>5338</v>
      </c>
      <c r="H1297" t="s">
        <v>9756</v>
      </c>
      <c r="I1297" t="s">
        <v>5339</v>
      </c>
      <c r="J1297" t="s">
        <v>5379</v>
      </c>
      <c r="K1297" t="s">
        <v>32</v>
      </c>
      <c r="L1297" t="s">
        <v>80</v>
      </c>
      <c r="M1297" t="s">
        <v>80</v>
      </c>
      <c r="N1297" t="s">
        <v>63</v>
      </c>
      <c r="O1297" t="s">
        <v>10283</v>
      </c>
      <c r="P1297" t="s">
        <v>382</v>
      </c>
      <c r="Q1297" t="s">
        <v>197</v>
      </c>
      <c r="R1297" t="s">
        <v>543</v>
      </c>
      <c r="S1297" s="1" t="s">
        <v>12486</v>
      </c>
      <c r="T1297" t="s">
        <v>42</v>
      </c>
      <c r="U1297" t="s">
        <v>49</v>
      </c>
      <c r="V1297" t="s">
        <v>50</v>
      </c>
      <c r="W1297" t="s">
        <v>4856</v>
      </c>
      <c r="X1297" s="145">
        <v>26242</v>
      </c>
      <c r="Y1297" t="s">
        <v>4857</v>
      </c>
      <c r="Z1297" s="145">
        <v>43160</v>
      </c>
      <c r="AA1297" s="145">
        <v>43465</v>
      </c>
      <c r="AB1297" t="s">
        <v>39</v>
      </c>
      <c r="AC1297" t="s">
        <v>83</v>
      </c>
      <c r="AD1297" t="s">
        <v>41</v>
      </c>
      <c r="AE1297"/>
    </row>
    <row r="1298" spans="1:31" ht="15" x14ac:dyDescent="0.25">
      <c r="A1298" s="1" t="s">
        <v>5380</v>
      </c>
      <c r="B1298" t="s">
        <v>388</v>
      </c>
      <c r="C1298" t="s">
        <v>29</v>
      </c>
      <c r="D1298" t="s">
        <v>30</v>
      </c>
      <c r="E1298" t="s">
        <v>380</v>
      </c>
      <c r="F1298" t="s">
        <v>5337</v>
      </c>
      <c r="G1298" t="s">
        <v>5338</v>
      </c>
      <c r="H1298" t="s">
        <v>9756</v>
      </c>
      <c r="I1298" t="s">
        <v>5339</v>
      </c>
      <c r="J1298" t="s">
        <v>5380</v>
      </c>
      <c r="K1298" t="s">
        <v>93</v>
      </c>
      <c r="L1298" t="s">
        <v>94</v>
      </c>
      <c r="M1298" t="s">
        <v>95</v>
      </c>
      <c r="N1298" t="s">
        <v>44</v>
      </c>
      <c r="O1298" t="s">
        <v>54</v>
      </c>
      <c r="P1298" t="s">
        <v>870</v>
      </c>
      <c r="Q1298" t="s">
        <v>237</v>
      </c>
      <c r="R1298" t="s">
        <v>5381</v>
      </c>
      <c r="S1298" s="1" t="s">
        <v>12487</v>
      </c>
      <c r="T1298" t="s">
        <v>747</v>
      </c>
      <c r="U1298" t="s">
        <v>38</v>
      </c>
      <c r="V1298" t="s">
        <v>50</v>
      </c>
      <c r="W1298" t="s">
        <v>5382</v>
      </c>
      <c r="X1298" s="145">
        <v>23218</v>
      </c>
      <c r="Y1298" t="s">
        <v>5383</v>
      </c>
      <c r="Z1298"/>
      <c r="AA1298"/>
      <c r="AB1298" t="s">
        <v>39</v>
      </c>
      <c r="AC1298" t="s">
        <v>98</v>
      </c>
      <c r="AD1298" t="s">
        <v>41</v>
      </c>
      <c r="AE1298"/>
    </row>
    <row r="1299" spans="1:31" ht="15" x14ac:dyDescent="0.25">
      <c r="A1299" s="1" t="s">
        <v>5384</v>
      </c>
      <c r="B1299" t="s">
        <v>388</v>
      </c>
      <c r="C1299" t="s">
        <v>29</v>
      </c>
      <c r="D1299" t="s">
        <v>30</v>
      </c>
      <c r="E1299" t="s">
        <v>380</v>
      </c>
      <c r="F1299" t="s">
        <v>5337</v>
      </c>
      <c r="G1299" t="s">
        <v>5338</v>
      </c>
      <c r="H1299" t="s">
        <v>9756</v>
      </c>
      <c r="I1299" t="s">
        <v>5339</v>
      </c>
      <c r="J1299" t="s">
        <v>5384</v>
      </c>
      <c r="K1299" t="s">
        <v>93</v>
      </c>
      <c r="L1299" t="s">
        <v>94</v>
      </c>
      <c r="M1299" t="s">
        <v>1329</v>
      </c>
      <c r="N1299" t="s">
        <v>44</v>
      </c>
      <c r="O1299" t="s">
        <v>5385</v>
      </c>
      <c r="P1299" t="s">
        <v>10284</v>
      </c>
      <c r="Q1299" t="s">
        <v>78</v>
      </c>
      <c r="R1299" t="s">
        <v>10285</v>
      </c>
      <c r="S1299" s="1" t="s">
        <v>12488</v>
      </c>
      <c r="T1299" t="s">
        <v>105</v>
      </c>
      <c r="U1299" t="s">
        <v>38</v>
      </c>
      <c r="V1299" t="s">
        <v>50</v>
      </c>
      <c r="W1299" t="s">
        <v>10286</v>
      </c>
      <c r="X1299" s="145">
        <v>27152</v>
      </c>
      <c r="Y1299" t="s">
        <v>10287</v>
      </c>
      <c r="Z1299" s="145">
        <v>43101</v>
      </c>
      <c r="AA1299"/>
      <c r="AB1299" t="s">
        <v>39</v>
      </c>
      <c r="AC1299" t="s">
        <v>98</v>
      </c>
      <c r="AD1299" t="s">
        <v>41</v>
      </c>
      <c r="AE1299"/>
    </row>
    <row r="1300" spans="1:31" ht="15" x14ac:dyDescent="0.25">
      <c r="A1300" s="1" t="s">
        <v>5387</v>
      </c>
      <c r="B1300" t="s">
        <v>388</v>
      </c>
      <c r="C1300" t="s">
        <v>29</v>
      </c>
      <c r="D1300" t="s">
        <v>30</v>
      </c>
      <c r="E1300" t="s">
        <v>380</v>
      </c>
      <c r="F1300" t="s">
        <v>5337</v>
      </c>
      <c r="G1300" t="s">
        <v>5338</v>
      </c>
      <c r="H1300" t="s">
        <v>9756</v>
      </c>
      <c r="I1300" t="s">
        <v>5339</v>
      </c>
      <c r="J1300" t="s">
        <v>5387</v>
      </c>
      <c r="K1300" t="s">
        <v>93</v>
      </c>
      <c r="L1300" t="s">
        <v>94</v>
      </c>
      <c r="M1300" t="s">
        <v>95</v>
      </c>
      <c r="N1300" t="s">
        <v>44</v>
      </c>
      <c r="O1300" t="s">
        <v>54</v>
      </c>
      <c r="P1300" t="s">
        <v>136</v>
      </c>
      <c r="Q1300" t="s">
        <v>716</v>
      </c>
      <c r="R1300" t="s">
        <v>5388</v>
      </c>
      <c r="S1300" s="1" t="s">
        <v>12489</v>
      </c>
      <c r="T1300" t="s">
        <v>318</v>
      </c>
      <c r="U1300" t="s">
        <v>38</v>
      </c>
      <c r="V1300" t="s">
        <v>50</v>
      </c>
      <c r="W1300" t="s">
        <v>5389</v>
      </c>
      <c r="X1300" s="145">
        <v>21750</v>
      </c>
      <c r="Y1300" t="s">
        <v>5390</v>
      </c>
      <c r="Z1300"/>
      <c r="AA1300"/>
      <c r="AB1300" t="s">
        <v>39</v>
      </c>
      <c r="AC1300" t="s">
        <v>98</v>
      </c>
      <c r="AD1300" t="s">
        <v>41</v>
      </c>
      <c r="AE1300"/>
    </row>
    <row r="1301" spans="1:31" ht="15" x14ac:dyDescent="0.25">
      <c r="A1301" s="1" t="s">
        <v>10288</v>
      </c>
      <c r="B1301" t="s">
        <v>388</v>
      </c>
      <c r="C1301" t="s">
        <v>29</v>
      </c>
      <c r="D1301" t="s">
        <v>30</v>
      </c>
      <c r="E1301" t="s">
        <v>380</v>
      </c>
      <c r="F1301" t="s">
        <v>5337</v>
      </c>
      <c r="G1301" t="s">
        <v>5338</v>
      </c>
      <c r="H1301" t="s">
        <v>9756</v>
      </c>
      <c r="I1301" t="s">
        <v>5339</v>
      </c>
      <c r="J1301" t="s">
        <v>10288</v>
      </c>
      <c r="K1301" t="s">
        <v>799</v>
      </c>
      <c r="L1301" t="s">
        <v>10289</v>
      </c>
      <c r="M1301" t="s">
        <v>10290</v>
      </c>
      <c r="N1301" t="s">
        <v>63</v>
      </c>
      <c r="O1301" t="s">
        <v>9983</v>
      </c>
      <c r="P1301" t="s">
        <v>577</v>
      </c>
      <c r="Q1301" t="s">
        <v>117</v>
      </c>
      <c r="R1301" t="s">
        <v>342</v>
      </c>
      <c r="S1301" s="1" t="s">
        <v>12490</v>
      </c>
      <c r="T1301" t="s">
        <v>801</v>
      </c>
      <c r="U1301" t="s">
        <v>802</v>
      </c>
      <c r="V1301" t="s">
        <v>50</v>
      </c>
      <c r="W1301" t="s">
        <v>265</v>
      </c>
      <c r="X1301" s="145">
        <v>33944</v>
      </c>
      <c r="Y1301" t="s">
        <v>12491</v>
      </c>
      <c r="Z1301" s="145">
        <v>43354</v>
      </c>
      <c r="AA1301" s="145">
        <v>43445</v>
      </c>
      <c r="AB1301" t="s">
        <v>123</v>
      </c>
      <c r="AC1301" t="s">
        <v>804</v>
      </c>
      <c r="AD1301" t="s">
        <v>41</v>
      </c>
      <c r="AE1301"/>
    </row>
    <row r="1302" spans="1:31" ht="15" x14ac:dyDescent="0.25">
      <c r="A1302" s="1" t="s">
        <v>10291</v>
      </c>
      <c r="B1302" t="s">
        <v>388</v>
      </c>
      <c r="C1302" t="s">
        <v>29</v>
      </c>
      <c r="D1302" t="s">
        <v>30</v>
      </c>
      <c r="E1302" t="s">
        <v>380</v>
      </c>
      <c r="F1302" t="s">
        <v>5337</v>
      </c>
      <c r="G1302" t="s">
        <v>5338</v>
      </c>
      <c r="H1302" t="s">
        <v>9756</v>
      </c>
      <c r="I1302" t="s">
        <v>5339</v>
      </c>
      <c r="J1302" t="s">
        <v>10291</v>
      </c>
      <c r="K1302" t="s">
        <v>799</v>
      </c>
      <c r="L1302" t="s">
        <v>10289</v>
      </c>
      <c r="M1302" t="s">
        <v>10292</v>
      </c>
      <c r="N1302" t="s">
        <v>63</v>
      </c>
      <c r="O1302" t="s">
        <v>9983</v>
      </c>
      <c r="P1302" t="s">
        <v>64</v>
      </c>
      <c r="Q1302" t="s">
        <v>12492</v>
      </c>
      <c r="R1302" t="s">
        <v>12493</v>
      </c>
      <c r="S1302" s="1" t="s">
        <v>12494</v>
      </c>
      <c r="T1302" t="s">
        <v>801</v>
      </c>
      <c r="U1302" t="s">
        <v>802</v>
      </c>
      <c r="V1302" t="s">
        <v>50</v>
      </c>
      <c r="W1302" t="s">
        <v>265</v>
      </c>
      <c r="X1302" s="145">
        <v>29346</v>
      </c>
      <c r="Y1302" t="s">
        <v>12495</v>
      </c>
      <c r="Z1302" s="145">
        <v>43354</v>
      </c>
      <c r="AA1302" s="145">
        <v>43445</v>
      </c>
      <c r="AB1302" t="s">
        <v>123</v>
      </c>
      <c r="AC1302" t="s">
        <v>804</v>
      </c>
      <c r="AD1302" t="s">
        <v>41</v>
      </c>
      <c r="AE1302"/>
    </row>
    <row r="1303" spans="1:31" ht="15" x14ac:dyDescent="0.25">
      <c r="A1303" s="1" t="s">
        <v>5394</v>
      </c>
      <c r="B1303" t="s">
        <v>388</v>
      </c>
      <c r="C1303" t="s">
        <v>29</v>
      </c>
      <c r="D1303" t="s">
        <v>30</v>
      </c>
      <c r="E1303" t="s">
        <v>380</v>
      </c>
      <c r="F1303" t="s">
        <v>5391</v>
      </c>
      <c r="G1303" t="s">
        <v>5392</v>
      </c>
      <c r="H1303" t="s">
        <v>9756</v>
      </c>
      <c r="I1303" t="s">
        <v>5393</v>
      </c>
      <c r="J1303" t="s">
        <v>5394</v>
      </c>
      <c r="K1303" t="s">
        <v>32</v>
      </c>
      <c r="L1303" t="s">
        <v>33</v>
      </c>
      <c r="M1303" t="s">
        <v>34</v>
      </c>
      <c r="N1303" t="s">
        <v>35</v>
      </c>
      <c r="O1303" t="s">
        <v>5395</v>
      </c>
      <c r="P1303" t="s">
        <v>140</v>
      </c>
      <c r="Q1303" t="s">
        <v>350</v>
      </c>
      <c r="R1303" t="s">
        <v>761</v>
      </c>
      <c r="S1303" s="1" t="s">
        <v>12496</v>
      </c>
      <c r="T1303" t="s">
        <v>37</v>
      </c>
      <c r="U1303" t="s">
        <v>38</v>
      </c>
      <c r="V1303" t="s">
        <v>108</v>
      </c>
      <c r="W1303" t="s">
        <v>5396</v>
      </c>
      <c r="X1303" s="145">
        <v>23997</v>
      </c>
      <c r="Y1303" t="s">
        <v>5397</v>
      </c>
      <c r="Z1303" s="145">
        <v>42064</v>
      </c>
      <c r="AA1303" s="145">
        <v>43159</v>
      </c>
      <c r="AB1303" t="s">
        <v>39</v>
      </c>
      <c r="AC1303" t="s">
        <v>40</v>
      </c>
      <c r="AD1303" t="s">
        <v>41</v>
      </c>
      <c r="AE1303"/>
    </row>
    <row r="1304" spans="1:31" ht="15" x14ac:dyDescent="0.25">
      <c r="A1304" s="1" t="s">
        <v>5398</v>
      </c>
      <c r="B1304" t="s">
        <v>388</v>
      </c>
      <c r="C1304" t="s">
        <v>29</v>
      </c>
      <c r="D1304" t="s">
        <v>30</v>
      </c>
      <c r="E1304" t="s">
        <v>380</v>
      </c>
      <c r="F1304" t="s">
        <v>5391</v>
      </c>
      <c r="G1304" t="s">
        <v>5392</v>
      </c>
      <c r="H1304" t="s">
        <v>9756</v>
      </c>
      <c r="I1304" t="s">
        <v>5393</v>
      </c>
      <c r="J1304" t="s">
        <v>5398</v>
      </c>
      <c r="K1304" t="s">
        <v>32</v>
      </c>
      <c r="L1304" t="s">
        <v>32</v>
      </c>
      <c r="M1304" t="s">
        <v>43</v>
      </c>
      <c r="N1304" t="s">
        <v>44</v>
      </c>
      <c r="O1304" t="s">
        <v>54</v>
      </c>
      <c r="P1304" t="s">
        <v>168</v>
      </c>
      <c r="Q1304" t="s">
        <v>382</v>
      </c>
      <c r="R1304" t="s">
        <v>923</v>
      </c>
      <c r="S1304" s="1" t="s">
        <v>12497</v>
      </c>
      <c r="T1304" t="s">
        <v>61</v>
      </c>
      <c r="U1304" t="s">
        <v>49</v>
      </c>
      <c r="V1304" t="s">
        <v>50</v>
      </c>
      <c r="W1304" t="s">
        <v>5399</v>
      </c>
      <c r="X1304" s="145">
        <v>24654</v>
      </c>
      <c r="Y1304" t="s">
        <v>5400</v>
      </c>
      <c r="Z1304"/>
      <c r="AA1304"/>
      <c r="AB1304" t="s">
        <v>39</v>
      </c>
      <c r="AC1304" t="s">
        <v>40</v>
      </c>
      <c r="AD1304" t="s">
        <v>41</v>
      </c>
      <c r="AE1304"/>
    </row>
    <row r="1305" spans="1:31" ht="15" x14ac:dyDescent="0.25">
      <c r="A1305" s="1" t="s">
        <v>5401</v>
      </c>
      <c r="B1305" t="s">
        <v>388</v>
      </c>
      <c r="C1305" t="s">
        <v>29</v>
      </c>
      <c r="D1305" t="s">
        <v>30</v>
      </c>
      <c r="E1305" t="s">
        <v>380</v>
      </c>
      <c r="F1305" t="s">
        <v>5391</v>
      </c>
      <c r="G1305" t="s">
        <v>5392</v>
      </c>
      <c r="H1305" t="s">
        <v>9756</v>
      </c>
      <c r="I1305" t="s">
        <v>5393</v>
      </c>
      <c r="J1305" t="s">
        <v>5401</v>
      </c>
      <c r="K1305" t="s">
        <v>32</v>
      </c>
      <c r="L1305" t="s">
        <v>32</v>
      </c>
      <c r="M1305" t="s">
        <v>43</v>
      </c>
      <c r="N1305" t="s">
        <v>44</v>
      </c>
      <c r="O1305" t="s">
        <v>54</v>
      </c>
      <c r="P1305" t="s">
        <v>450</v>
      </c>
      <c r="Q1305" t="s">
        <v>65</v>
      </c>
      <c r="R1305" t="s">
        <v>994</v>
      </c>
      <c r="S1305" s="1" t="s">
        <v>12498</v>
      </c>
      <c r="T1305" t="s">
        <v>53</v>
      </c>
      <c r="U1305" t="s">
        <v>49</v>
      </c>
      <c r="V1305" t="s">
        <v>50</v>
      </c>
      <c r="W1305" t="s">
        <v>5402</v>
      </c>
      <c r="X1305" s="145">
        <v>24140</v>
      </c>
      <c r="Y1305" t="s">
        <v>5403</v>
      </c>
      <c r="Z1305"/>
      <c r="AA1305"/>
      <c r="AB1305" t="s">
        <v>39</v>
      </c>
      <c r="AC1305" t="s">
        <v>40</v>
      </c>
      <c r="AD1305" t="s">
        <v>41</v>
      </c>
      <c r="AE1305"/>
    </row>
    <row r="1306" spans="1:31" ht="15" x14ac:dyDescent="0.25">
      <c r="A1306" s="1" t="s">
        <v>5404</v>
      </c>
      <c r="B1306" t="s">
        <v>388</v>
      </c>
      <c r="C1306" t="s">
        <v>29</v>
      </c>
      <c r="D1306" t="s">
        <v>30</v>
      </c>
      <c r="E1306" t="s">
        <v>380</v>
      </c>
      <c r="F1306" t="s">
        <v>5391</v>
      </c>
      <c r="G1306" t="s">
        <v>5392</v>
      </c>
      <c r="H1306" t="s">
        <v>9756</v>
      </c>
      <c r="I1306" t="s">
        <v>5393</v>
      </c>
      <c r="J1306" t="s">
        <v>5404</v>
      </c>
      <c r="K1306" t="s">
        <v>32</v>
      </c>
      <c r="L1306" t="s">
        <v>32</v>
      </c>
      <c r="M1306" t="s">
        <v>43</v>
      </c>
      <c r="N1306" t="s">
        <v>44</v>
      </c>
      <c r="O1306" t="s">
        <v>5405</v>
      </c>
      <c r="P1306" t="s">
        <v>237</v>
      </c>
      <c r="Q1306" t="s">
        <v>156</v>
      </c>
      <c r="R1306" t="s">
        <v>5406</v>
      </c>
      <c r="S1306" s="1" t="s">
        <v>12499</v>
      </c>
      <c r="T1306" t="s">
        <v>37</v>
      </c>
      <c r="U1306" t="s">
        <v>49</v>
      </c>
      <c r="V1306" t="s">
        <v>50</v>
      </c>
      <c r="W1306" t="s">
        <v>5407</v>
      </c>
      <c r="X1306" s="145">
        <v>24342</v>
      </c>
      <c r="Y1306" t="s">
        <v>5408</v>
      </c>
      <c r="Z1306"/>
      <c r="AA1306"/>
      <c r="AB1306" t="s">
        <v>39</v>
      </c>
      <c r="AC1306" t="s">
        <v>40</v>
      </c>
      <c r="AD1306" t="s">
        <v>41</v>
      </c>
      <c r="AE1306"/>
    </row>
    <row r="1307" spans="1:31" ht="15" x14ac:dyDescent="0.25">
      <c r="A1307" s="1" t="s">
        <v>5409</v>
      </c>
      <c r="B1307" t="s">
        <v>388</v>
      </c>
      <c r="C1307" t="s">
        <v>29</v>
      </c>
      <c r="D1307" t="s">
        <v>30</v>
      </c>
      <c r="E1307" t="s">
        <v>380</v>
      </c>
      <c r="F1307" t="s">
        <v>5391</v>
      </c>
      <c r="G1307" t="s">
        <v>5392</v>
      </c>
      <c r="H1307" t="s">
        <v>9756</v>
      </c>
      <c r="I1307" t="s">
        <v>5393</v>
      </c>
      <c r="J1307" t="s">
        <v>5409</v>
      </c>
      <c r="K1307" t="s">
        <v>32</v>
      </c>
      <c r="L1307" t="s">
        <v>32</v>
      </c>
      <c r="M1307" t="s">
        <v>43</v>
      </c>
      <c r="N1307" t="s">
        <v>44</v>
      </c>
      <c r="O1307" t="s">
        <v>54</v>
      </c>
      <c r="P1307" t="s">
        <v>79</v>
      </c>
      <c r="Q1307" t="s">
        <v>523</v>
      </c>
      <c r="R1307" t="s">
        <v>5410</v>
      </c>
      <c r="S1307" s="1" t="s">
        <v>12500</v>
      </c>
      <c r="T1307" t="s">
        <v>66</v>
      </c>
      <c r="U1307" t="s">
        <v>49</v>
      </c>
      <c r="V1307" t="s">
        <v>50</v>
      </c>
      <c r="W1307" t="s">
        <v>5411</v>
      </c>
      <c r="X1307" s="145">
        <v>25183</v>
      </c>
      <c r="Y1307" t="s">
        <v>5412</v>
      </c>
      <c r="Z1307"/>
      <c r="AA1307"/>
      <c r="AB1307" t="s">
        <v>39</v>
      </c>
      <c r="AC1307" t="s">
        <v>40</v>
      </c>
      <c r="AD1307" t="s">
        <v>41</v>
      </c>
      <c r="AE1307"/>
    </row>
    <row r="1308" spans="1:31" ht="15" x14ac:dyDescent="0.25">
      <c r="A1308" s="1" t="s">
        <v>5413</v>
      </c>
      <c r="B1308" t="s">
        <v>388</v>
      </c>
      <c r="C1308" t="s">
        <v>29</v>
      </c>
      <c r="D1308" t="s">
        <v>30</v>
      </c>
      <c r="E1308" t="s">
        <v>380</v>
      </c>
      <c r="F1308" t="s">
        <v>5391</v>
      </c>
      <c r="G1308" t="s">
        <v>5392</v>
      </c>
      <c r="H1308" t="s">
        <v>9756</v>
      </c>
      <c r="I1308" t="s">
        <v>5393</v>
      </c>
      <c r="J1308" t="s">
        <v>5413</v>
      </c>
      <c r="K1308" t="s">
        <v>32</v>
      </c>
      <c r="L1308" t="s">
        <v>32</v>
      </c>
      <c r="M1308" t="s">
        <v>43</v>
      </c>
      <c r="N1308" t="s">
        <v>63</v>
      </c>
      <c r="O1308" t="s">
        <v>10293</v>
      </c>
      <c r="P1308" t="s">
        <v>172</v>
      </c>
      <c r="Q1308" t="s">
        <v>130</v>
      </c>
      <c r="R1308" t="s">
        <v>10294</v>
      </c>
      <c r="S1308" s="1" t="s">
        <v>12501</v>
      </c>
      <c r="T1308" t="s">
        <v>66</v>
      </c>
      <c r="U1308" t="s">
        <v>49</v>
      </c>
      <c r="V1308" t="s">
        <v>50</v>
      </c>
      <c r="W1308" t="s">
        <v>10295</v>
      </c>
      <c r="X1308" s="145">
        <v>29893</v>
      </c>
      <c r="Y1308" t="s">
        <v>10296</v>
      </c>
      <c r="Z1308" s="145">
        <v>43191</v>
      </c>
      <c r="AA1308" s="145">
        <v>43465</v>
      </c>
      <c r="AB1308" t="s">
        <v>39</v>
      </c>
      <c r="AC1308" t="s">
        <v>68</v>
      </c>
      <c r="AD1308" t="s">
        <v>41</v>
      </c>
      <c r="AE1308"/>
    </row>
    <row r="1309" spans="1:31" ht="15" x14ac:dyDescent="0.25">
      <c r="A1309" s="1" t="s">
        <v>5415</v>
      </c>
      <c r="B1309" t="s">
        <v>388</v>
      </c>
      <c r="C1309" t="s">
        <v>29</v>
      </c>
      <c r="D1309" t="s">
        <v>30</v>
      </c>
      <c r="E1309" t="s">
        <v>380</v>
      </c>
      <c r="F1309" t="s">
        <v>5391</v>
      </c>
      <c r="G1309" t="s">
        <v>5392</v>
      </c>
      <c r="H1309" t="s">
        <v>9756</v>
      </c>
      <c r="I1309" t="s">
        <v>5393</v>
      </c>
      <c r="J1309" t="s">
        <v>5415</v>
      </c>
      <c r="K1309" t="s">
        <v>32</v>
      </c>
      <c r="L1309" t="s">
        <v>32</v>
      </c>
      <c r="M1309" t="s">
        <v>43</v>
      </c>
      <c r="N1309" t="s">
        <v>44</v>
      </c>
      <c r="O1309" t="s">
        <v>54</v>
      </c>
      <c r="P1309" t="s">
        <v>77</v>
      </c>
      <c r="Q1309" t="s">
        <v>78</v>
      </c>
      <c r="R1309" t="s">
        <v>5416</v>
      </c>
      <c r="S1309" s="1" t="s">
        <v>12502</v>
      </c>
      <c r="T1309" t="s">
        <v>53</v>
      </c>
      <c r="U1309" t="s">
        <v>49</v>
      </c>
      <c r="V1309" t="s">
        <v>50</v>
      </c>
      <c r="W1309" t="s">
        <v>5417</v>
      </c>
      <c r="X1309" s="145">
        <v>24880</v>
      </c>
      <c r="Y1309" t="s">
        <v>5418</v>
      </c>
      <c r="Z1309"/>
      <c r="AA1309"/>
      <c r="AB1309" t="s">
        <v>39</v>
      </c>
      <c r="AC1309" t="s">
        <v>40</v>
      </c>
      <c r="AD1309" t="s">
        <v>41</v>
      </c>
      <c r="AE1309"/>
    </row>
    <row r="1310" spans="1:31" ht="15" x14ac:dyDescent="0.25">
      <c r="A1310" s="1" t="s">
        <v>5419</v>
      </c>
      <c r="B1310" t="s">
        <v>388</v>
      </c>
      <c r="C1310" t="s">
        <v>29</v>
      </c>
      <c r="D1310" t="s">
        <v>30</v>
      </c>
      <c r="E1310" t="s">
        <v>380</v>
      </c>
      <c r="F1310" t="s">
        <v>5391</v>
      </c>
      <c r="G1310" t="s">
        <v>5392</v>
      </c>
      <c r="H1310" t="s">
        <v>9756</v>
      </c>
      <c r="I1310" t="s">
        <v>5393</v>
      </c>
      <c r="J1310" t="s">
        <v>5419</v>
      </c>
      <c r="K1310" t="s">
        <v>32</v>
      </c>
      <c r="L1310" t="s">
        <v>32</v>
      </c>
      <c r="M1310" t="s">
        <v>43</v>
      </c>
      <c r="N1310" t="s">
        <v>63</v>
      </c>
      <c r="O1310" t="s">
        <v>5420</v>
      </c>
      <c r="P1310" t="s">
        <v>661</v>
      </c>
      <c r="Q1310" t="s">
        <v>156</v>
      </c>
      <c r="R1310" t="s">
        <v>10297</v>
      </c>
      <c r="S1310" s="1" t="s">
        <v>12503</v>
      </c>
      <c r="T1310" t="s">
        <v>66</v>
      </c>
      <c r="U1310" t="s">
        <v>49</v>
      </c>
      <c r="V1310" t="s">
        <v>166</v>
      </c>
      <c r="W1310" t="s">
        <v>10298</v>
      </c>
      <c r="X1310" s="145">
        <v>34702</v>
      </c>
      <c r="Y1310" t="s">
        <v>10299</v>
      </c>
      <c r="Z1310" s="145">
        <v>43160</v>
      </c>
      <c r="AA1310" s="145">
        <v>43465</v>
      </c>
      <c r="AB1310" t="s">
        <v>39</v>
      </c>
      <c r="AC1310" t="s">
        <v>68</v>
      </c>
      <c r="AD1310" t="s">
        <v>41</v>
      </c>
      <c r="AE1310"/>
    </row>
    <row r="1311" spans="1:31" ht="15" x14ac:dyDescent="0.25">
      <c r="A1311" s="1" t="s">
        <v>10300</v>
      </c>
      <c r="B1311" t="s">
        <v>388</v>
      </c>
      <c r="C1311" t="s">
        <v>29</v>
      </c>
      <c r="D1311" t="s">
        <v>30</v>
      </c>
      <c r="E1311" t="s">
        <v>380</v>
      </c>
      <c r="F1311" t="s">
        <v>5391</v>
      </c>
      <c r="G1311" t="s">
        <v>5392</v>
      </c>
      <c r="H1311" t="s">
        <v>9756</v>
      </c>
      <c r="I1311" t="s">
        <v>5393</v>
      </c>
      <c r="J1311" t="s">
        <v>10300</v>
      </c>
      <c r="K1311" t="s">
        <v>32</v>
      </c>
      <c r="L1311" t="s">
        <v>32</v>
      </c>
      <c r="M1311" t="s">
        <v>43</v>
      </c>
      <c r="N1311" t="s">
        <v>63</v>
      </c>
      <c r="O1311" t="s">
        <v>9727</v>
      </c>
      <c r="P1311" t="s">
        <v>1073</v>
      </c>
      <c r="Q1311" t="s">
        <v>521</v>
      </c>
      <c r="R1311" t="s">
        <v>1919</v>
      </c>
      <c r="S1311" s="1" t="s">
        <v>12504</v>
      </c>
      <c r="T1311" t="s">
        <v>66</v>
      </c>
      <c r="U1311" t="s">
        <v>3607</v>
      </c>
      <c r="V1311" t="s">
        <v>50</v>
      </c>
      <c r="W1311" t="s">
        <v>1920</v>
      </c>
      <c r="X1311" s="145">
        <v>27840</v>
      </c>
      <c r="Y1311" t="s">
        <v>1921</v>
      </c>
      <c r="Z1311" s="145">
        <v>43160</v>
      </c>
      <c r="AA1311" s="145">
        <v>43465</v>
      </c>
      <c r="AB1311" t="s">
        <v>2801</v>
      </c>
      <c r="AC1311" t="s">
        <v>68</v>
      </c>
      <c r="AD1311" t="s">
        <v>41</v>
      </c>
      <c r="AE1311"/>
    </row>
    <row r="1312" spans="1:31" ht="15" x14ac:dyDescent="0.25">
      <c r="A1312" s="1" t="s">
        <v>5424</v>
      </c>
      <c r="B1312" t="s">
        <v>388</v>
      </c>
      <c r="C1312" t="s">
        <v>29</v>
      </c>
      <c r="D1312" t="s">
        <v>30</v>
      </c>
      <c r="E1312" t="s">
        <v>380</v>
      </c>
      <c r="F1312" t="s">
        <v>5391</v>
      </c>
      <c r="G1312" t="s">
        <v>5392</v>
      </c>
      <c r="H1312" t="s">
        <v>9756</v>
      </c>
      <c r="I1312" t="s">
        <v>5393</v>
      </c>
      <c r="J1312" t="s">
        <v>5424</v>
      </c>
      <c r="K1312" t="s">
        <v>93</v>
      </c>
      <c r="L1312" t="s">
        <v>94</v>
      </c>
      <c r="M1312" t="s">
        <v>375</v>
      </c>
      <c r="N1312" t="s">
        <v>44</v>
      </c>
      <c r="O1312" t="s">
        <v>440</v>
      </c>
      <c r="P1312" t="s">
        <v>661</v>
      </c>
      <c r="Q1312" t="s">
        <v>897</v>
      </c>
      <c r="R1312" t="s">
        <v>1043</v>
      </c>
      <c r="S1312" s="1" t="s">
        <v>12505</v>
      </c>
      <c r="T1312" t="s">
        <v>105</v>
      </c>
      <c r="U1312" t="s">
        <v>38</v>
      </c>
      <c r="V1312" t="s">
        <v>50</v>
      </c>
      <c r="W1312" t="s">
        <v>5425</v>
      </c>
      <c r="X1312" s="145">
        <v>22177</v>
      </c>
      <c r="Y1312" t="s">
        <v>5426</v>
      </c>
      <c r="Z1312"/>
      <c r="AA1312"/>
      <c r="AB1312" t="s">
        <v>39</v>
      </c>
      <c r="AC1312" t="s">
        <v>98</v>
      </c>
      <c r="AD1312" t="s">
        <v>41</v>
      </c>
      <c r="AE1312"/>
    </row>
    <row r="1313" spans="1:31" ht="15" x14ac:dyDescent="0.25">
      <c r="A1313" s="1" t="s">
        <v>5430</v>
      </c>
      <c r="B1313" t="s">
        <v>388</v>
      </c>
      <c r="C1313" t="s">
        <v>29</v>
      </c>
      <c r="D1313" t="s">
        <v>30</v>
      </c>
      <c r="E1313" t="s">
        <v>405</v>
      </c>
      <c r="F1313" t="s">
        <v>5427</v>
      </c>
      <c r="G1313" t="s">
        <v>5428</v>
      </c>
      <c r="H1313" t="s">
        <v>9756</v>
      </c>
      <c r="I1313" t="s">
        <v>5429</v>
      </c>
      <c r="J1313" t="s">
        <v>5430</v>
      </c>
      <c r="K1313" t="s">
        <v>32</v>
      </c>
      <c r="L1313" t="s">
        <v>33</v>
      </c>
      <c r="M1313" t="s">
        <v>34</v>
      </c>
      <c r="N1313" t="s">
        <v>35</v>
      </c>
      <c r="O1313" t="s">
        <v>5431</v>
      </c>
      <c r="P1313" t="s">
        <v>322</v>
      </c>
      <c r="Q1313" t="s">
        <v>106</v>
      </c>
      <c r="R1313" t="s">
        <v>5432</v>
      </c>
      <c r="S1313" s="1" t="s">
        <v>12506</v>
      </c>
      <c r="T1313" t="s">
        <v>37</v>
      </c>
      <c r="U1313" t="s">
        <v>38</v>
      </c>
      <c r="V1313" t="s">
        <v>166</v>
      </c>
      <c r="W1313" t="s">
        <v>5433</v>
      </c>
      <c r="X1313" s="145">
        <v>26920</v>
      </c>
      <c r="Y1313" t="s">
        <v>5434</v>
      </c>
      <c r="Z1313" s="145">
        <v>42779</v>
      </c>
      <c r="AA1313" s="145">
        <v>44239</v>
      </c>
      <c r="AB1313" t="s">
        <v>39</v>
      </c>
      <c r="AC1313" t="s">
        <v>40</v>
      </c>
      <c r="AD1313" t="s">
        <v>41</v>
      </c>
      <c r="AE1313"/>
    </row>
    <row r="1314" spans="1:31" ht="15" x14ac:dyDescent="0.25">
      <c r="A1314" s="1" t="s">
        <v>5435</v>
      </c>
      <c r="B1314" t="s">
        <v>388</v>
      </c>
      <c r="C1314" t="s">
        <v>29</v>
      </c>
      <c r="D1314" t="s">
        <v>30</v>
      </c>
      <c r="E1314" t="s">
        <v>405</v>
      </c>
      <c r="F1314" t="s">
        <v>5427</v>
      </c>
      <c r="G1314" t="s">
        <v>5428</v>
      </c>
      <c r="H1314" t="s">
        <v>9756</v>
      </c>
      <c r="I1314" t="s">
        <v>5429</v>
      </c>
      <c r="J1314" t="s">
        <v>5435</v>
      </c>
      <c r="K1314" t="s">
        <v>32</v>
      </c>
      <c r="L1314" t="s">
        <v>32</v>
      </c>
      <c r="M1314" t="s">
        <v>43</v>
      </c>
      <c r="N1314" t="s">
        <v>63</v>
      </c>
      <c r="O1314" t="s">
        <v>10301</v>
      </c>
      <c r="P1314" t="s">
        <v>110</v>
      </c>
      <c r="Q1314" t="s">
        <v>413</v>
      </c>
      <c r="R1314" t="s">
        <v>8149</v>
      </c>
      <c r="S1314" s="1" t="s">
        <v>12507</v>
      </c>
      <c r="T1314" t="s">
        <v>66</v>
      </c>
      <c r="U1314" t="s">
        <v>49</v>
      </c>
      <c r="V1314" t="s">
        <v>50</v>
      </c>
      <c r="W1314" t="s">
        <v>8150</v>
      </c>
      <c r="X1314" s="145">
        <v>31838</v>
      </c>
      <c r="Y1314" t="s">
        <v>8151</v>
      </c>
      <c r="Z1314" s="145">
        <v>43360</v>
      </c>
      <c r="AA1314" s="145">
        <v>43709</v>
      </c>
      <c r="AB1314" t="s">
        <v>310</v>
      </c>
      <c r="AC1314" t="s">
        <v>68</v>
      </c>
      <c r="AD1314" t="s">
        <v>41</v>
      </c>
      <c r="AE1314"/>
    </row>
    <row r="1315" spans="1:31" ht="15" x14ac:dyDescent="0.25">
      <c r="A1315" s="1" t="s">
        <v>5435</v>
      </c>
      <c r="B1315" t="s">
        <v>388</v>
      </c>
      <c r="C1315" t="s">
        <v>29</v>
      </c>
      <c r="D1315" t="s">
        <v>30</v>
      </c>
      <c r="E1315" t="s">
        <v>405</v>
      </c>
      <c r="F1315" t="s">
        <v>5427</v>
      </c>
      <c r="G1315" t="s">
        <v>5428</v>
      </c>
      <c r="H1315" t="s">
        <v>9756</v>
      </c>
      <c r="I1315" t="s">
        <v>5429</v>
      </c>
      <c r="J1315" t="s">
        <v>5435</v>
      </c>
      <c r="K1315" t="s">
        <v>32</v>
      </c>
      <c r="L1315" t="s">
        <v>32</v>
      </c>
      <c r="M1315" t="s">
        <v>43</v>
      </c>
      <c r="N1315" t="s">
        <v>44</v>
      </c>
      <c r="O1315" t="s">
        <v>5438</v>
      </c>
      <c r="P1315" t="s">
        <v>78</v>
      </c>
      <c r="Q1315" t="s">
        <v>183</v>
      </c>
      <c r="R1315" t="s">
        <v>5439</v>
      </c>
      <c r="S1315" s="1" t="s">
        <v>12508</v>
      </c>
      <c r="T1315" t="s">
        <v>48</v>
      </c>
      <c r="U1315" t="s">
        <v>49</v>
      </c>
      <c r="V1315" t="s">
        <v>5414</v>
      </c>
      <c r="W1315" t="s">
        <v>5440</v>
      </c>
      <c r="X1315" s="145">
        <v>24223</v>
      </c>
      <c r="Y1315" t="s">
        <v>5441</v>
      </c>
      <c r="Z1315" s="145">
        <v>43344</v>
      </c>
      <c r="AA1315" s="145">
        <v>43709</v>
      </c>
      <c r="AB1315" t="s">
        <v>39</v>
      </c>
      <c r="AC1315" t="s">
        <v>40</v>
      </c>
      <c r="AD1315" t="s">
        <v>41</v>
      </c>
      <c r="AE1315"/>
    </row>
    <row r="1316" spans="1:31" ht="15" x14ac:dyDescent="0.25">
      <c r="A1316" s="1" t="s">
        <v>5442</v>
      </c>
      <c r="B1316" t="s">
        <v>388</v>
      </c>
      <c r="C1316" t="s">
        <v>29</v>
      </c>
      <c r="D1316" t="s">
        <v>30</v>
      </c>
      <c r="E1316" t="s">
        <v>405</v>
      </c>
      <c r="F1316" t="s">
        <v>5427</v>
      </c>
      <c r="G1316" t="s">
        <v>5428</v>
      </c>
      <c r="H1316" t="s">
        <v>9756</v>
      </c>
      <c r="I1316" t="s">
        <v>5429</v>
      </c>
      <c r="J1316" t="s">
        <v>5442</v>
      </c>
      <c r="K1316" t="s">
        <v>32</v>
      </c>
      <c r="L1316" t="s">
        <v>32</v>
      </c>
      <c r="M1316" t="s">
        <v>43</v>
      </c>
      <c r="N1316" t="s">
        <v>44</v>
      </c>
      <c r="O1316" t="s">
        <v>5443</v>
      </c>
      <c r="P1316" t="s">
        <v>5444</v>
      </c>
      <c r="Q1316" t="s">
        <v>5445</v>
      </c>
      <c r="R1316" t="s">
        <v>5446</v>
      </c>
      <c r="S1316" s="1" t="s">
        <v>12509</v>
      </c>
      <c r="T1316" t="s">
        <v>66</v>
      </c>
      <c r="U1316" t="s">
        <v>49</v>
      </c>
      <c r="V1316" t="s">
        <v>50</v>
      </c>
      <c r="W1316" t="s">
        <v>5447</v>
      </c>
      <c r="X1316" s="145">
        <v>23406</v>
      </c>
      <c r="Y1316" t="s">
        <v>5448</v>
      </c>
      <c r="Z1316" s="145">
        <v>42430</v>
      </c>
      <c r="AA1316"/>
      <c r="AB1316" t="s">
        <v>39</v>
      </c>
      <c r="AC1316" t="s">
        <v>40</v>
      </c>
      <c r="AD1316" t="s">
        <v>41</v>
      </c>
      <c r="AE1316"/>
    </row>
    <row r="1317" spans="1:31" ht="15" x14ac:dyDescent="0.25">
      <c r="A1317" s="1" t="s">
        <v>5449</v>
      </c>
      <c r="B1317" t="s">
        <v>388</v>
      </c>
      <c r="C1317" t="s">
        <v>29</v>
      </c>
      <c r="D1317" t="s">
        <v>30</v>
      </c>
      <c r="E1317" t="s">
        <v>405</v>
      </c>
      <c r="F1317" t="s">
        <v>5427</v>
      </c>
      <c r="G1317" t="s">
        <v>5428</v>
      </c>
      <c r="H1317" t="s">
        <v>9756</v>
      </c>
      <c r="I1317" t="s">
        <v>5429</v>
      </c>
      <c r="J1317" t="s">
        <v>5449</v>
      </c>
      <c r="K1317" t="s">
        <v>32</v>
      </c>
      <c r="L1317" t="s">
        <v>32</v>
      </c>
      <c r="M1317" t="s">
        <v>43</v>
      </c>
      <c r="N1317" t="s">
        <v>44</v>
      </c>
      <c r="O1317" t="s">
        <v>5450</v>
      </c>
      <c r="P1317" t="s">
        <v>389</v>
      </c>
      <c r="Q1317" t="s">
        <v>110</v>
      </c>
      <c r="R1317" t="s">
        <v>830</v>
      </c>
      <c r="S1317" s="1" t="s">
        <v>12510</v>
      </c>
      <c r="T1317" t="s">
        <v>53</v>
      </c>
      <c r="U1317" t="s">
        <v>49</v>
      </c>
      <c r="V1317" t="s">
        <v>50</v>
      </c>
      <c r="W1317" t="s">
        <v>5451</v>
      </c>
      <c r="X1317" s="145">
        <v>23118</v>
      </c>
      <c r="Y1317" t="s">
        <v>5452</v>
      </c>
      <c r="Z1317" s="145">
        <v>42430</v>
      </c>
      <c r="AA1317"/>
      <c r="AB1317" t="s">
        <v>39</v>
      </c>
      <c r="AC1317" t="s">
        <v>40</v>
      </c>
      <c r="AD1317" t="s">
        <v>41</v>
      </c>
      <c r="AE1317"/>
    </row>
    <row r="1318" spans="1:31" ht="15" x14ac:dyDescent="0.25">
      <c r="A1318" s="1" t="s">
        <v>5453</v>
      </c>
      <c r="B1318" t="s">
        <v>388</v>
      </c>
      <c r="C1318" t="s">
        <v>29</v>
      </c>
      <c r="D1318" t="s">
        <v>30</v>
      </c>
      <c r="E1318" t="s">
        <v>405</v>
      </c>
      <c r="F1318" t="s">
        <v>5427</v>
      </c>
      <c r="G1318" t="s">
        <v>5428</v>
      </c>
      <c r="H1318" t="s">
        <v>9756</v>
      </c>
      <c r="I1318" t="s">
        <v>5429</v>
      </c>
      <c r="J1318" t="s">
        <v>5453</v>
      </c>
      <c r="K1318" t="s">
        <v>32</v>
      </c>
      <c r="L1318" t="s">
        <v>32</v>
      </c>
      <c r="M1318" t="s">
        <v>43</v>
      </c>
      <c r="N1318" t="s">
        <v>44</v>
      </c>
      <c r="O1318" t="s">
        <v>5454</v>
      </c>
      <c r="P1318" t="s">
        <v>661</v>
      </c>
      <c r="Q1318" t="s">
        <v>148</v>
      </c>
      <c r="R1318" t="s">
        <v>794</v>
      </c>
      <c r="S1318" s="1" t="s">
        <v>12511</v>
      </c>
      <c r="T1318" t="s">
        <v>53</v>
      </c>
      <c r="U1318" t="s">
        <v>49</v>
      </c>
      <c r="V1318" t="s">
        <v>5414</v>
      </c>
      <c r="W1318" t="s">
        <v>5455</v>
      </c>
      <c r="X1318" s="145">
        <v>22825</v>
      </c>
      <c r="Y1318" t="s">
        <v>5456</v>
      </c>
      <c r="Z1318" s="145">
        <v>43326</v>
      </c>
      <c r="AA1318" s="145">
        <v>43465</v>
      </c>
      <c r="AB1318" t="s">
        <v>39</v>
      </c>
      <c r="AC1318" t="s">
        <v>40</v>
      </c>
      <c r="AD1318" t="s">
        <v>41</v>
      </c>
      <c r="AE1318"/>
    </row>
    <row r="1319" spans="1:31" ht="15" x14ac:dyDescent="0.25">
      <c r="A1319" s="1" t="s">
        <v>5453</v>
      </c>
      <c r="B1319" t="s">
        <v>388</v>
      </c>
      <c r="C1319" t="s">
        <v>29</v>
      </c>
      <c r="D1319" t="s">
        <v>30</v>
      </c>
      <c r="E1319" t="s">
        <v>405</v>
      </c>
      <c r="F1319" t="s">
        <v>5427</v>
      </c>
      <c r="G1319" t="s">
        <v>5428</v>
      </c>
      <c r="H1319" t="s">
        <v>9756</v>
      </c>
      <c r="I1319" t="s">
        <v>5429</v>
      </c>
      <c r="J1319" t="s">
        <v>5453</v>
      </c>
      <c r="K1319" t="s">
        <v>32</v>
      </c>
      <c r="L1319" t="s">
        <v>32</v>
      </c>
      <c r="M1319" t="s">
        <v>43</v>
      </c>
      <c r="N1319" t="s">
        <v>63</v>
      </c>
      <c r="O1319" t="s">
        <v>12512</v>
      </c>
      <c r="P1319" t="s">
        <v>12513</v>
      </c>
      <c r="Q1319" t="s">
        <v>183</v>
      </c>
      <c r="R1319" t="s">
        <v>12514</v>
      </c>
      <c r="S1319" s="1" t="s">
        <v>12515</v>
      </c>
      <c r="T1319" t="s">
        <v>66</v>
      </c>
      <c r="U1319" t="s">
        <v>49</v>
      </c>
      <c r="V1319" t="s">
        <v>50</v>
      </c>
      <c r="W1319" t="s">
        <v>12516</v>
      </c>
      <c r="X1319" s="145">
        <v>24973</v>
      </c>
      <c r="Y1319" t="s">
        <v>12517</v>
      </c>
      <c r="Z1319" s="145">
        <v>43326</v>
      </c>
      <c r="AA1319" s="145">
        <v>43465</v>
      </c>
      <c r="AB1319" t="s">
        <v>310</v>
      </c>
      <c r="AC1319" t="s">
        <v>68</v>
      </c>
      <c r="AD1319" t="s">
        <v>41</v>
      </c>
      <c r="AE1319"/>
    </row>
    <row r="1320" spans="1:31" ht="15" x14ac:dyDescent="0.25">
      <c r="A1320" s="1" t="s">
        <v>5457</v>
      </c>
      <c r="B1320" t="s">
        <v>388</v>
      </c>
      <c r="C1320" t="s">
        <v>29</v>
      </c>
      <c r="D1320" t="s">
        <v>30</v>
      </c>
      <c r="E1320" t="s">
        <v>405</v>
      </c>
      <c r="F1320" t="s">
        <v>5427</v>
      </c>
      <c r="G1320" t="s">
        <v>5428</v>
      </c>
      <c r="H1320" t="s">
        <v>9756</v>
      </c>
      <c r="I1320" t="s">
        <v>5429</v>
      </c>
      <c r="J1320" t="s">
        <v>5457</v>
      </c>
      <c r="K1320" t="s">
        <v>32</v>
      </c>
      <c r="L1320" t="s">
        <v>32</v>
      </c>
      <c r="M1320" t="s">
        <v>43</v>
      </c>
      <c r="N1320" t="s">
        <v>44</v>
      </c>
      <c r="O1320" t="s">
        <v>5458</v>
      </c>
      <c r="P1320" t="s">
        <v>434</v>
      </c>
      <c r="Q1320" t="s">
        <v>78</v>
      </c>
      <c r="R1320" t="s">
        <v>1064</v>
      </c>
      <c r="S1320" s="1" t="s">
        <v>12518</v>
      </c>
      <c r="T1320" t="s">
        <v>48</v>
      </c>
      <c r="U1320" t="s">
        <v>49</v>
      </c>
      <c r="V1320" t="s">
        <v>50</v>
      </c>
      <c r="W1320" t="s">
        <v>5459</v>
      </c>
      <c r="X1320" s="145">
        <v>26203</v>
      </c>
      <c r="Y1320" t="s">
        <v>5460</v>
      </c>
      <c r="Z1320"/>
      <c r="AA1320"/>
      <c r="AB1320" t="s">
        <v>39</v>
      </c>
      <c r="AC1320" t="s">
        <v>40</v>
      </c>
      <c r="AD1320" t="s">
        <v>41</v>
      </c>
      <c r="AE1320"/>
    </row>
    <row r="1321" spans="1:31" ht="15" x14ac:dyDescent="0.25">
      <c r="A1321" s="1" t="s">
        <v>5461</v>
      </c>
      <c r="B1321" t="s">
        <v>388</v>
      </c>
      <c r="C1321" t="s">
        <v>29</v>
      </c>
      <c r="D1321" t="s">
        <v>30</v>
      </c>
      <c r="E1321" t="s">
        <v>405</v>
      </c>
      <c r="F1321" t="s">
        <v>5427</v>
      </c>
      <c r="G1321" t="s">
        <v>5428</v>
      </c>
      <c r="H1321" t="s">
        <v>9756</v>
      </c>
      <c r="I1321" t="s">
        <v>5429</v>
      </c>
      <c r="J1321" t="s">
        <v>5461</v>
      </c>
      <c r="K1321" t="s">
        <v>32</v>
      </c>
      <c r="L1321" t="s">
        <v>32</v>
      </c>
      <c r="M1321" t="s">
        <v>43</v>
      </c>
      <c r="N1321" t="s">
        <v>44</v>
      </c>
      <c r="O1321" t="s">
        <v>5462</v>
      </c>
      <c r="P1321" t="s">
        <v>88</v>
      </c>
      <c r="Q1321" t="s">
        <v>470</v>
      </c>
      <c r="R1321" t="s">
        <v>5463</v>
      </c>
      <c r="S1321" s="1" t="s">
        <v>12519</v>
      </c>
      <c r="T1321" t="s">
        <v>48</v>
      </c>
      <c r="U1321" t="s">
        <v>49</v>
      </c>
      <c r="V1321" t="s">
        <v>311</v>
      </c>
      <c r="W1321" t="s">
        <v>5464</v>
      </c>
      <c r="X1321" s="145">
        <v>30106</v>
      </c>
      <c r="Y1321" t="s">
        <v>5465</v>
      </c>
      <c r="Z1321" s="145">
        <v>43356</v>
      </c>
      <c r="AA1321" s="145">
        <v>43446</v>
      </c>
      <c r="AB1321" t="s">
        <v>39</v>
      </c>
      <c r="AC1321" t="s">
        <v>40</v>
      </c>
      <c r="AD1321" t="s">
        <v>41</v>
      </c>
      <c r="AE1321"/>
    </row>
    <row r="1322" spans="1:31" ht="15" x14ac:dyDescent="0.25">
      <c r="A1322" s="1" t="s">
        <v>5461</v>
      </c>
      <c r="B1322" t="s">
        <v>388</v>
      </c>
      <c r="C1322" t="s">
        <v>29</v>
      </c>
      <c r="D1322" t="s">
        <v>30</v>
      </c>
      <c r="E1322" t="s">
        <v>405</v>
      </c>
      <c r="F1322" t="s">
        <v>5427</v>
      </c>
      <c r="G1322" t="s">
        <v>5428</v>
      </c>
      <c r="H1322" t="s">
        <v>9756</v>
      </c>
      <c r="I1322" t="s">
        <v>5429</v>
      </c>
      <c r="J1322" t="s">
        <v>5461</v>
      </c>
      <c r="K1322" t="s">
        <v>32</v>
      </c>
      <c r="L1322" t="s">
        <v>32</v>
      </c>
      <c r="M1322" t="s">
        <v>43</v>
      </c>
      <c r="N1322" t="s">
        <v>63</v>
      </c>
      <c r="O1322" t="s">
        <v>12520</v>
      </c>
      <c r="P1322" t="s">
        <v>84</v>
      </c>
      <c r="Q1322" t="s">
        <v>136</v>
      </c>
      <c r="R1322" t="s">
        <v>2664</v>
      </c>
      <c r="S1322" s="1" t="s">
        <v>12521</v>
      </c>
      <c r="T1322" t="s">
        <v>66</v>
      </c>
      <c r="U1322" t="s">
        <v>49</v>
      </c>
      <c r="V1322" t="s">
        <v>50</v>
      </c>
      <c r="W1322" t="s">
        <v>5436</v>
      </c>
      <c r="X1322" s="145">
        <v>29169</v>
      </c>
      <c r="Y1322" t="s">
        <v>5437</v>
      </c>
      <c r="Z1322" s="145">
        <v>43356</v>
      </c>
      <c r="AA1322" s="145">
        <v>43446</v>
      </c>
      <c r="AB1322" t="s">
        <v>310</v>
      </c>
      <c r="AC1322" t="s">
        <v>68</v>
      </c>
      <c r="AD1322" t="s">
        <v>41</v>
      </c>
      <c r="AE1322"/>
    </row>
    <row r="1323" spans="1:31" ht="15" x14ac:dyDescent="0.25">
      <c r="A1323" s="1" t="s">
        <v>10302</v>
      </c>
      <c r="B1323" t="s">
        <v>388</v>
      </c>
      <c r="C1323" t="s">
        <v>29</v>
      </c>
      <c r="D1323" t="s">
        <v>30</v>
      </c>
      <c r="E1323" t="s">
        <v>405</v>
      </c>
      <c r="F1323" t="s">
        <v>5427</v>
      </c>
      <c r="G1323" t="s">
        <v>5428</v>
      </c>
      <c r="H1323" t="s">
        <v>9756</v>
      </c>
      <c r="I1323" t="s">
        <v>5429</v>
      </c>
      <c r="J1323" t="s">
        <v>10302</v>
      </c>
      <c r="K1323" t="s">
        <v>32</v>
      </c>
      <c r="L1323" t="s">
        <v>32</v>
      </c>
      <c r="M1323" t="s">
        <v>43</v>
      </c>
      <c r="N1323" t="s">
        <v>63</v>
      </c>
      <c r="O1323" t="s">
        <v>9727</v>
      </c>
      <c r="P1323" t="s">
        <v>9274</v>
      </c>
      <c r="Q1323" t="s">
        <v>70</v>
      </c>
      <c r="R1323" t="s">
        <v>10303</v>
      </c>
      <c r="S1323" s="1" t="s">
        <v>12522</v>
      </c>
      <c r="T1323" t="s">
        <v>66</v>
      </c>
      <c r="U1323" t="s">
        <v>5049</v>
      </c>
      <c r="V1323" t="s">
        <v>50</v>
      </c>
      <c r="W1323" t="s">
        <v>10304</v>
      </c>
      <c r="X1323" s="145">
        <v>26350</v>
      </c>
      <c r="Y1323" t="s">
        <v>10305</v>
      </c>
      <c r="Z1323" s="145">
        <v>43160</v>
      </c>
      <c r="AA1323" s="145">
        <v>43465</v>
      </c>
      <c r="AB1323" t="s">
        <v>2801</v>
      </c>
      <c r="AC1323" t="s">
        <v>68</v>
      </c>
      <c r="AD1323" t="s">
        <v>41</v>
      </c>
      <c r="AE1323"/>
    </row>
    <row r="1324" spans="1:31" ht="15" x14ac:dyDescent="0.25">
      <c r="A1324" s="1" t="s">
        <v>5471</v>
      </c>
      <c r="B1324" t="s">
        <v>388</v>
      </c>
      <c r="C1324" t="s">
        <v>29</v>
      </c>
      <c r="D1324" t="s">
        <v>30</v>
      </c>
      <c r="E1324" t="s">
        <v>379</v>
      </c>
      <c r="F1324" t="s">
        <v>5468</v>
      </c>
      <c r="G1324" t="s">
        <v>5469</v>
      </c>
      <c r="H1324" t="s">
        <v>9756</v>
      </c>
      <c r="I1324" t="s">
        <v>5470</v>
      </c>
      <c r="J1324" t="s">
        <v>5471</v>
      </c>
      <c r="K1324" t="s">
        <v>32</v>
      </c>
      <c r="L1324" t="s">
        <v>33</v>
      </c>
      <c r="M1324" t="s">
        <v>34</v>
      </c>
      <c r="N1324" t="s">
        <v>35</v>
      </c>
      <c r="O1324" t="s">
        <v>5472</v>
      </c>
      <c r="P1324" t="s">
        <v>5473</v>
      </c>
      <c r="Q1324" t="s">
        <v>263</v>
      </c>
      <c r="R1324" t="s">
        <v>5474</v>
      </c>
      <c r="S1324" s="1" t="s">
        <v>12523</v>
      </c>
      <c r="T1324" t="s">
        <v>61</v>
      </c>
      <c r="U1324" t="s">
        <v>38</v>
      </c>
      <c r="V1324" t="s">
        <v>108</v>
      </c>
      <c r="W1324" t="s">
        <v>5475</v>
      </c>
      <c r="X1324" s="145">
        <v>24078</v>
      </c>
      <c r="Y1324" t="s">
        <v>5476</v>
      </c>
      <c r="Z1324" s="145">
        <v>42064</v>
      </c>
      <c r="AA1324" s="145">
        <v>43159</v>
      </c>
      <c r="AB1324" t="s">
        <v>39</v>
      </c>
      <c r="AC1324" t="s">
        <v>40</v>
      </c>
      <c r="AD1324" t="s">
        <v>41</v>
      </c>
      <c r="AE1324"/>
    </row>
    <row r="1325" spans="1:31" ht="15" x14ac:dyDescent="0.25">
      <c r="A1325" s="1" t="s">
        <v>5786</v>
      </c>
      <c r="B1325" t="s">
        <v>388</v>
      </c>
      <c r="C1325" t="s">
        <v>29</v>
      </c>
      <c r="D1325" t="s">
        <v>30</v>
      </c>
      <c r="E1325" t="s">
        <v>379</v>
      </c>
      <c r="F1325" t="s">
        <v>5468</v>
      </c>
      <c r="G1325" t="s">
        <v>5469</v>
      </c>
      <c r="H1325" t="s">
        <v>9756</v>
      </c>
      <c r="I1325" t="s">
        <v>5470</v>
      </c>
      <c r="J1325" t="s">
        <v>5786</v>
      </c>
      <c r="K1325" t="s">
        <v>32</v>
      </c>
      <c r="L1325" t="s">
        <v>32</v>
      </c>
      <c r="M1325" t="s">
        <v>43</v>
      </c>
      <c r="N1325" t="s">
        <v>242</v>
      </c>
      <c r="O1325" t="s">
        <v>9903</v>
      </c>
      <c r="P1325" t="s">
        <v>42</v>
      </c>
      <c r="Q1325" t="s">
        <v>42</v>
      </c>
      <c r="R1325" t="s">
        <v>42</v>
      </c>
      <c r="S1325" s="1" t="s">
        <v>11736</v>
      </c>
      <c r="T1325" t="s">
        <v>66</v>
      </c>
      <c r="U1325" t="s">
        <v>49</v>
      </c>
      <c r="V1325" t="s">
        <v>50</v>
      </c>
      <c r="W1325" t="s">
        <v>42</v>
      </c>
      <c r="X1325" t="s">
        <v>243</v>
      </c>
      <c r="Y1325" t="s">
        <v>42</v>
      </c>
      <c r="Z1325" s="145">
        <v>41701</v>
      </c>
      <c r="AA1325" s="145">
        <v>42004</v>
      </c>
      <c r="AB1325" t="s">
        <v>39</v>
      </c>
      <c r="AC1325" t="s">
        <v>68</v>
      </c>
      <c r="AD1325" t="s">
        <v>41</v>
      </c>
      <c r="AE1325"/>
    </row>
    <row r="1326" spans="1:31" ht="15" x14ac:dyDescent="0.25">
      <c r="A1326" s="1" t="s">
        <v>5477</v>
      </c>
      <c r="B1326" t="s">
        <v>388</v>
      </c>
      <c r="C1326" t="s">
        <v>29</v>
      </c>
      <c r="D1326" t="s">
        <v>30</v>
      </c>
      <c r="E1326" t="s">
        <v>379</v>
      </c>
      <c r="F1326" t="s">
        <v>5468</v>
      </c>
      <c r="G1326" t="s">
        <v>5469</v>
      </c>
      <c r="H1326" t="s">
        <v>9756</v>
      </c>
      <c r="I1326" t="s">
        <v>5470</v>
      </c>
      <c r="J1326" t="s">
        <v>5477</v>
      </c>
      <c r="K1326" t="s">
        <v>32</v>
      </c>
      <c r="L1326" t="s">
        <v>32</v>
      </c>
      <c r="M1326" t="s">
        <v>43</v>
      </c>
      <c r="N1326" t="s">
        <v>63</v>
      </c>
      <c r="O1326" t="s">
        <v>5478</v>
      </c>
      <c r="P1326" t="s">
        <v>86</v>
      </c>
      <c r="Q1326" t="s">
        <v>137</v>
      </c>
      <c r="R1326" t="s">
        <v>4845</v>
      </c>
      <c r="S1326" s="1" t="s">
        <v>12524</v>
      </c>
      <c r="T1326" t="s">
        <v>66</v>
      </c>
      <c r="U1326" t="s">
        <v>49</v>
      </c>
      <c r="V1326" t="s">
        <v>166</v>
      </c>
      <c r="W1326" t="s">
        <v>4846</v>
      </c>
      <c r="X1326" s="145">
        <v>31006</v>
      </c>
      <c r="Y1326" t="s">
        <v>4847</v>
      </c>
      <c r="Z1326" s="145">
        <v>43160</v>
      </c>
      <c r="AA1326" s="145">
        <v>43465</v>
      </c>
      <c r="AB1326" t="s">
        <v>39</v>
      </c>
      <c r="AC1326" t="s">
        <v>68</v>
      </c>
      <c r="AD1326" t="s">
        <v>41</v>
      </c>
      <c r="AE1326"/>
    </row>
    <row r="1327" spans="1:31" ht="15" x14ac:dyDescent="0.25">
      <c r="A1327" s="1" t="s">
        <v>5482</v>
      </c>
      <c r="B1327" t="s">
        <v>388</v>
      </c>
      <c r="C1327" t="s">
        <v>29</v>
      </c>
      <c r="D1327" t="s">
        <v>30</v>
      </c>
      <c r="E1327" t="s">
        <v>379</v>
      </c>
      <c r="F1327" t="s">
        <v>5468</v>
      </c>
      <c r="G1327" t="s">
        <v>5469</v>
      </c>
      <c r="H1327" t="s">
        <v>9756</v>
      </c>
      <c r="I1327" t="s">
        <v>5470</v>
      </c>
      <c r="J1327" t="s">
        <v>5482</v>
      </c>
      <c r="K1327" t="s">
        <v>32</v>
      </c>
      <c r="L1327" t="s">
        <v>32</v>
      </c>
      <c r="M1327" t="s">
        <v>43</v>
      </c>
      <c r="N1327" t="s">
        <v>44</v>
      </c>
      <c r="O1327" t="s">
        <v>54</v>
      </c>
      <c r="P1327" t="s">
        <v>239</v>
      </c>
      <c r="Q1327" t="s">
        <v>110</v>
      </c>
      <c r="R1327" t="s">
        <v>5483</v>
      </c>
      <c r="S1327" s="1" t="s">
        <v>12525</v>
      </c>
      <c r="T1327" t="s">
        <v>53</v>
      </c>
      <c r="U1327" t="s">
        <v>49</v>
      </c>
      <c r="V1327" t="s">
        <v>50</v>
      </c>
      <c r="W1327" t="s">
        <v>5484</v>
      </c>
      <c r="X1327" s="145">
        <v>23111</v>
      </c>
      <c r="Y1327" t="s">
        <v>5485</v>
      </c>
      <c r="Z1327"/>
      <c r="AA1327"/>
      <c r="AB1327" t="s">
        <v>39</v>
      </c>
      <c r="AC1327" t="s">
        <v>40</v>
      </c>
      <c r="AD1327" t="s">
        <v>41</v>
      </c>
      <c r="AE1327"/>
    </row>
    <row r="1328" spans="1:31" ht="15" x14ac:dyDescent="0.25">
      <c r="A1328" s="1" t="s">
        <v>5486</v>
      </c>
      <c r="B1328" t="s">
        <v>388</v>
      </c>
      <c r="C1328" t="s">
        <v>29</v>
      </c>
      <c r="D1328" t="s">
        <v>30</v>
      </c>
      <c r="E1328" t="s">
        <v>379</v>
      </c>
      <c r="F1328" t="s">
        <v>5468</v>
      </c>
      <c r="G1328" t="s">
        <v>5469</v>
      </c>
      <c r="H1328" t="s">
        <v>9756</v>
      </c>
      <c r="I1328" t="s">
        <v>5470</v>
      </c>
      <c r="J1328" t="s">
        <v>5486</v>
      </c>
      <c r="K1328" t="s">
        <v>32</v>
      </c>
      <c r="L1328" t="s">
        <v>32</v>
      </c>
      <c r="M1328" t="s">
        <v>43</v>
      </c>
      <c r="N1328" t="s">
        <v>44</v>
      </c>
      <c r="O1328" t="s">
        <v>5487</v>
      </c>
      <c r="P1328" t="s">
        <v>101</v>
      </c>
      <c r="Q1328" t="s">
        <v>244</v>
      </c>
      <c r="R1328" t="s">
        <v>5488</v>
      </c>
      <c r="S1328" s="1" t="s">
        <v>12526</v>
      </c>
      <c r="T1328" t="s">
        <v>48</v>
      </c>
      <c r="U1328" t="s">
        <v>49</v>
      </c>
      <c r="V1328" t="s">
        <v>50</v>
      </c>
      <c r="W1328" t="s">
        <v>5489</v>
      </c>
      <c r="X1328" s="145">
        <v>21196</v>
      </c>
      <c r="Y1328" t="s">
        <v>5490</v>
      </c>
      <c r="Z1328"/>
      <c r="AA1328"/>
      <c r="AB1328" t="s">
        <v>39</v>
      </c>
      <c r="AC1328" t="s">
        <v>40</v>
      </c>
      <c r="AD1328" t="s">
        <v>41</v>
      </c>
      <c r="AE1328"/>
    </row>
    <row r="1329" spans="1:31" ht="15" x14ac:dyDescent="0.25">
      <c r="A1329" s="1" t="s">
        <v>5491</v>
      </c>
      <c r="B1329" t="s">
        <v>388</v>
      </c>
      <c r="C1329" t="s">
        <v>29</v>
      </c>
      <c r="D1329" t="s">
        <v>30</v>
      </c>
      <c r="E1329" t="s">
        <v>379</v>
      </c>
      <c r="F1329" t="s">
        <v>5468</v>
      </c>
      <c r="G1329" t="s">
        <v>5469</v>
      </c>
      <c r="H1329" t="s">
        <v>9756</v>
      </c>
      <c r="I1329" t="s">
        <v>5470</v>
      </c>
      <c r="J1329" t="s">
        <v>5491</v>
      </c>
      <c r="K1329" t="s">
        <v>32</v>
      </c>
      <c r="L1329" t="s">
        <v>32</v>
      </c>
      <c r="M1329" t="s">
        <v>43</v>
      </c>
      <c r="N1329" t="s">
        <v>44</v>
      </c>
      <c r="O1329" t="s">
        <v>54</v>
      </c>
      <c r="P1329" t="s">
        <v>138</v>
      </c>
      <c r="Q1329" t="s">
        <v>91</v>
      </c>
      <c r="R1329" t="s">
        <v>610</v>
      </c>
      <c r="S1329" s="1" t="s">
        <v>12527</v>
      </c>
      <c r="T1329" t="s">
        <v>53</v>
      </c>
      <c r="U1329" t="s">
        <v>49</v>
      </c>
      <c r="V1329" t="s">
        <v>50</v>
      </c>
      <c r="W1329" t="s">
        <v>5492</v>
      </c>
      <c r="X1329" s="145">
        <v>23934</v>
      </c>
      <c r="Y1329" t="s">
        <v>5493</v>
      </c>
      <c r="Z1329"/>
      <c r="AA1329"/>
      <c r="AB1329" t="s">
        <v>39</v>
      </c>
      <c r="AC1329" t="s">
        <v>40</v>
      </c>
      <c r="AD1329" t="s">
        <v>41</v>
      </c>
      <c r="AE1329"/>
    </row>
    <row r="1330" spans="1:31" ht="15" x14ac:dyDescent="0.25">
      <c r="A1330" s="1" t="s">
        <v>5494</v>
      </c>
      <c r="B1330" t="s">
        <v>388</v>
      </c>
      <c r="C1330" t="s">
        <v>29</v>
      </c>
      <c r="D1330" t="s">
        <v>30</v>
      </c>
      <c r="E1330" t="s">
        <v>379</v>
      </c>
      <c r="F1330" t="s">
        <v>5468</v>
      </c>
      <c r="G1330" t="s">
        <v>5469</v>
      </c>
      <c r="H1330" t="s">
        <v>9756</v>
      </c>
      <c r="I1330" t="s">
        <v>5470</v>
      </c>
      <c r="J1330" t="s">
        <v>5494</v>
      </c>
      <c r="K1330" t="s">
        <v>32</v>
      </c>
      <c r="L1330" t="s">
        <v>32</v>
      </c>
      <c r="M1330" t="s">
        <v>43</v>
      </c>
      <c r="N1330" t="s">
        <v>44</v>
      </c>
      <c r="O1330" t="s">
        <v>5495</v>
      </c>
      <c r="P1330" t="s">
        <v>3000</v>
      </c>
      <c r="Q1330" t="s">
        <v>1054</v>
      </c>
      <c r="R1330" t="s">
        <v>5496</v>
      </c>
      <c r="S1330" s="1" t="s">
        <v>12528</v>
      </c>
      <c r="T1330" t="s">
        <v>48</v>
      </c>
      <c r="U1330" t="s">
        <v>49</v>
      </c>
      <c r="V1330" t="s">
        <v>50</v>
      </c>
      <c r="W1330" t="s">
        <v>5497</v>
      </c>
      <c r="X1330" s="145">
        <v>26673</v>
      </c>
      <c r="Y1330" t="s">
        <v>5498</v>
      </c>
      <c r="Z1330"/>
      <c r="AA1330"/>
      <c r="AB1330" t="s">
        <v>39</v>
      </c>
      <c r="AC1330" t="s">
        <v>40</v>
      </c>
      <c r="AD1330" t="s">
        <v>41</v>
      </c>
      <c r="AE1330"/>
    </row>
    <row r="1331" spans="1:31" ht="15" x14ac:dyDescent="0.25">
      <c r="A1331" s="1" t="s">
        <v>5499</v>
      </c>
      <c r="B1331" t="s">
        <v>388</v>
      </c>
      <c r="C1331" t="s">
        <v>29</v>
      </c>
      <c r="D1331" t="s">
        <v>30</v>
      </c>
      <c r="E1331" t="s">
        <v>379</v>
      </c>
      <c r="F1331" t="s">
        <v>5468</v>
      </c>
      <c r="G1331" t="s">
        <v>5469</v>
      </c>
      <c r="H1331" t="s">
        <v>9756</v>
      </c>
      <c r="I1331" t="s">
        <v>5470</v>
      </c>
      <c r="J1331" t="s">
        <v>5499</v>
      </c>
      <c r="K1331" t="s">
        <v>32</v>
      </c>
      <c r="L1331" t="s">
        <v>32</v>
      </c>
      <c r="M1331" t="s">
        <v>43</v>
      </c>
      <c r="N1331" t="s">
        <v>44</v>
      </c>
      <c r="O1331" t="s">
        <v>271</v>
      </c>
      <c r="P1331" t="s">
        <v>1060</v>
      </c>
      <c r="Q1331" t="s">
        <v>79</v>
      </c>
      <c r="R1331" t="s">
        <v>5500</v>
      </c>
      <c r="S1331" s="1" t="s">
        <v>12529</v>
      </c>
      <c r="T1331" t="s">
        <v>48</v>
      </c>
      <c r="U1331" t="s">
        <v>49</v>
      </c>
      <c r="V1331" t="s">
        <v>50</v>
      </c>
      <c r="W1331" t="s">
        <v>5501</v>
      </c>
      <c r="X1331" s="145">
        <v>27229</v>
      </c>
      <c r="Y1331" t="s">
        <v>5502</v>
      </c>
      <c r="Z1331"/>
      <c r="AA1331"/>
      <c r="AB1331" t="s">
        <v>39</v>
      </c>
      <c r="AC1331" t="s">
        <v>40</v>
      </c>
      <c r="AD1331" t="s">
        <v>41</v>
      </c>
      <c r="AE1331"/>
    </row>
    <row r="1332" spans="1:31" ht="15" x14ac:dyDescent="0.25">
      <c r="A1332" s="1" t="s">
        <v>10309</v>
      </c>
      <c r="B1332" t="s">
        <v>388</v>
      </c>
      <c r="C1332" t="s">
        <v>29</v>
      </c>
      <c r="D1332" t="s">
        <v>30</v>
      </c>
      <c r="E1332" t="s">
        <v>379</v>
      </c>
      <c r="F1332" t="s">
        <v>5468</v>
      </c>
      <c r="G1332" t="s">
        <v>5469</v>
      </c>
      <c r="H1332" t="s">
        <v>9756</v>
      </c>
      <c r="I1332" t="s">
        <v>5470</v>
      </c>
      <c r="J1332" t="s">
        <v>10309</v>
      </c>
      <c r="K1332" t="s">
        <v>32</v>
      </c>
      <c r="L1332" t="s">
        <v>32</v>
      </c>
      <c r="M1332" t="s">
        <v>43</v>
      </c>
      <c r="N1332" t="s">
        <v>63</v>
      </c>
      <c r="O1332" t="s">
        <v>9727</v>
      </c>
      <c r="P1332" t="s">
        <v>156</v>
      </c>
      <c r="Q1332" t="s">
        <v>130</v>
      </c>
      <c r="R1332" t="s">
        <v>3361</v>
      </c>
      <c r="S1332" s="1" t="s">
        <v>12530</v>
      </c>
      <c r="T1332" t="s">
        <v>66</v>
      </c>
      <c r="U1332" t="s">
        <v>890</v>
      </c>
      <c r="V1332" t="s">
        <v>50</v>
      </c>
      <c r="W1332" t="s">
        <v>10310</v>
      </c>
      <c r="X1332" s="145">
        <v>32842</v>
      </c>
      <c r="Y1332" t="s">
        <v>10311</v>
      </c>
      <c r="Z1332" s="145">
        <v>43171</v>
      </c>
      <c r="AA1332" s="145">
        <v>43465</v>
      </c>
      <c r="AB1332" t="s">
        <v>2801</v>
      </c>
      <c r="AC1332" t="s">
        <v>68</v>
      </c>
      <c r="AD1332" t="s">
        <v>41</v>
      </c>
      <c r="AE1332"/>
    </row>
    <row r="1333" spans="1:31" ht="15" x14ac:dyDescent="0.25">
      <c r="A1333" s="1" t="s">
        <v>12531</v>
      </c>
      <c r="B1333" t="s">
        <v>388</v>
      </c>
      <c r="C1333" t="s">
        <v>29</v>
      </c>
      <c r="D1333" t="s">
        <v>30</v>
      </c>
      <c r="E1333" t="s">
        <v>379</v>
      </c>
      <c r="F1333" t="s">
        <v>5468</v>
      </c>
      <c r="G1333" t="s">
        <v>5469</v>
      </c>
      <c r="H1333" t="s">
        <v>9756</v>
      </c>
      <c r="I1333" t="s">
        <v>5470</v>
      </c>
      <c r="J1333" t="s">
        <v>12531</v>
      </c>
      <c r="K1333" t="s">
        <v>32</v>
      </c>
      <c r="L1333" t="s">
        <v>32</v>
      </c>
      <c r="M1333" t="s">
        <v>43</v>
      </c>
      <c r="N1333" t="s">
        <v>63</v>
      </c>
      <c r="O1333" t="s">
        <v>9727</v>
      </c>
      <c r="P1333" t="s">
        <v>630</v>
      </c>
      <c r="Q1333" t="s">
        <v>77</v>
      </c>
      <c r="R1333" t="s">
        <v>12532</v>
      </c>
      <c r="S1333" s="1" t="s">
        <v>12533</v>
      </c>
      <c r="T1333" t="s">
        <v>66</v>
      </c>
      <c r="U1333" t="s">
        <v>890</v>
      </c>
      <c r="V1333" t="s">
        <v>50</v>
      </c>
      <c r="W1333" t="s">
        <v>12534</v>
      </c>
      <c r="X1333" s="145">
        <v>29326</v>
      </c>
      <c r="Y1333" t="s">
        <v>12535</v>
      </c>
      <c r="Z1333" s="145">
        <v>43369</v>
      </c>
      <c r="AA1333" s="145">
        <v>43465</v>
      </c>
      <c r="AB1333" t="s">
        <v>2801</v>
      </c>
      <c r="AC1333" t="s">
        <v>68</v>
      </c>
      <c r="AD1333" t="s">
        <v>41</v>
      </c>
      <c r="AE1333"/>
    </row>
    <row r="1334" spans="1:31" ht="15" x14ac:dyDescent="0.25">
      <c r="A1334" s="1" t="s">
        <v>5506</v>
      </c>
      <c r="B1334" t="s">
        <v>388</v>
      </c>
      <c r="C1334" t="s">
        <v>29</v>
      </c>
      <c r="D1334" t="s">
        <v>30</v>
      </c>
      <c r="E1334" t="s">
        <v>379</v>
      </c>
      <c r="F1334" t="s">
        <v>5503</v>
      </c>
      <c r="G1334" t="s">
        <v>5504</v>
      </c>
      <c r="H1334" t="s">
        <v>9756</v>
      </c>
      <c r="I1334" t="s">
        <v>5505</v>
      </c>
      <c r="J1334" t="s">
        <v>5506</v>
      </c>
      <c r="K1334" t="s">
        <v>32</v>
      </c>
      <c r="L1334" t="s">
        <v>33</v>
      </c>
      <c r="M1334" t="s">
        <v>34</v>
      </c>
      <c r="N1334" t="s">
        <v>35</v>
      </c>
      <c r="O1334" t="s">
        <v>5507</v>
      </c>
      <c r="P1334" t="s">
        <v>137</v>
      </c>
      <c r="Q1334" t="s">
        <v>534</v>
      </c>
      <c r="R1334" t="s">
        <v>1069</v>
      </c>
      <c r="S1334" s="1" t="s">
        <v>12536</v>
      </c>
      <c r="T1334" t="s">
        <v>61</v>
      </c>
      <c r="U1334" t="s">
        <v>38</v>
      </c>
      <c r="V1334" t="s">
        <v>166</v>
      </c>
      <c r="W1334" t="s">
        <v>5508</v>
      </c>
      <c r="X1334" s="145">
        <v>25617</v>
      </c>
      <c r="Y1334" t="s">
        <v>5509</v>
      </c>
      <c r="Z1334" s="145">
        <v>42779</v>
      </c>
      <c r="AA1334" s="145">
        <v>44239</v>
      </c>
      <c r="AB1334" t="s">
        <v>39</v>
      </c>
      <c r="AC1334" t="s">
        <v>40</v>
      </c>
      <c r="AD1334" t="s">
        <v>41</v>
      </c>
      <c r="AE1334"/>
    </row>
    <row r="1335" spans="1:31" ht="15" x14ac:dyDescent="0.25">
      <c r="A1335" s="1" t="s">
        <v>5510</v>
      </c>
      <c r="B1335" t="s">
        <v>388</v>
      </c>
      <c r="C1335" t="s">
        <v>29</v>
      </c>
      <c r="D1335" t="s">
        <v>30</v>
      </c>
      <c r="E1335" t="s">
        <v>379</v>
      </c>
      <c r="F1335" t="s">
        <v>5503</v>
      </c>
      <c r="G1335" t="s">
        <v>5504</v>
      </c>
      <c r="H1335" t="s">
        <v>9756</v>
      </c>
      <c r="I1335" t="s">
        <v>5505</v>
      </c>
      <c r="J1335" t="s">
        <v>5510</v>
      </c>
      <c r="K1335" t="s">
        <v>32</v>
      </c>
      <c r="L1335" t="s">
        <v>32</v>
      </c>
      <c r="M1335" t="s">
        <v>43</v>
      </c>
      <c r="N1335" t="s">
        <v>63</v>
      </c>
      <c r="O1335" t="s">
        <v>10312</v>
      </c>
      <c r="P1335" t="s">
        <v>394</v>
      </c>
      <c r="Q1335" t="s">
        <v>972</v>
      </c>
      <c r="R1335" t="s">
        <v>910</v>
      </c>
      <c r="S1335" s="1" t="s">
        <v>12537</v>
      </c>
      <c r="T1335" t="s">
        <v>66</v>
      </c>
      <c r="U1335" t="s">
        <v>811</v>
      </c>
      <c r="V1335" t="s">
        <v>50</v>
      </c>
      <c r="W1335" t="s">
        <v>8285</v>
      </c>
      <c r="X1335" s="145">
        <v>31114</v>
      </c>
      <c r="Y1335" t="s">
        <v>8286</v>
      </c>
      <c r="Z1335" s="145">
        <v>43160</v>
      </c>
      <c r="AA1335" s="145">
        <v>43465</v>
      </c>
      <c r="AB1335" t="s">
        <v>310</v>
      </c>
      <c r="AC1335" t="s">
        <v>68</v>
      </c>
      <c r="AD1335" t="s">
        <v>41</v>
      </c>
      <c r="AE1335"/>
    </row>
    <row r="1336" spans="1:31" ht="15" x14ac:dyDescent="0.25">
      <c r="A1336" s="1" t="s">
        <v>5510</v>
      </c>
      <c r="B1336" t="s">
        <v>388</v>
      </c>
      <c r="C1336" t="s">
        <v>29</v>
      </c>
      <c r="D1336" t="s">
        <v>30</v>
      </c>
      <c r="E1336" t="s">
        <v>379</v>
      </c>
      <c r="F1336" t="s">
        <v>5503</v>
      </c>
      <c r="G1336" t="s">
        <v>5504</v>
      </c>
      <c r="H1336" t="s">
        <v>9756</v>
      </c>
      <c r="I1336" t="s">
        <v>5505</v>
      </c>
      <c r="J1336" t="s">
        <v>5510</v>
      </c>
      <c r="K1336" t="s">
        <v>32</v>
      </c>
      <c r="L1336" t="s">
        <v>32</v>
      </c>
      <c r="M1336" t="s">
        <v>3552</v>
      </c>
      <c r="N1336" t="s">
        <v>44</v>
      </c>
      <c r="O1336" t="s">
        <v>54</v>
      </c>
      <c r="P1336" t="s">
        <v>223</v>
      </c>
      <c r="Q1336" t="s">
        <v>373</v>
      </c>
      <c r="R1336" t="s">
        <v>5511</v>
      </c>
      <c r="S1336" s="1" t="s">
        <v>12538</v>
      </c>
      <c r="T1336" t="s">
        <v>53</v>
      </c>
      <c r="U1336" t="s">
        <v>49</v>
      </c>
      <c r="V1336" t="s">
        <v>3555</v>
      </c>
      <c r="W1336" t="s">
        <v>5512</v>
      </c>
      <c r="X1336" s="145">
        <v>21995</v>
      </c>
      <c r="Y1336" t="s">
        <v>5513</v>
      </c>
      <c r="Z1336" s="145">
        <v>43160</v>
      </c>
      <c r="AA1336" s="145">
        <v>43465</v>
      </c>
      <c r="AB1336" t="s">
        <v>39</v>
      </c>
      <c r="AC1336" t="s">
        <v>40</v>
      </c>
      <c r="AD1336" t="s">
        <v>41</v>
      </c>
      <c r="AE1336"/>
    </row>
    <row r="1337" spans="1:31" ht="15" x14ac:dyDescent="0.25">
      <c r="A1337" s="1" t="s">
        <v>5514</v>
      </c>
      <c r="B1337" t="s">
        <v>388</v>
      </c>
      <c r="C1337" t="s">
        <v>29</v>
      </c>
      <c r="D1337" t="s">
        <v>30</v>
      </c>
      <c r="E1337" t="s">
        <v>379</v>
      </c>
      <c r="F1337" t="s">
        <v>5503</v>
      </c>
      <c r="G1337" t="s">
        <v>5504</v>
      </c>
      <c r="H1337" t="s">
        <v>9756</v>
      </c>
      <c r="I1337" t="s">
        <v>5505</v>
      </c>
      <c r="J1337" t="s">
        <v>5514</v>
      </c>
      <c r="K1337" t="s">
        <v>32</v>
      </c>
      <c r="L1337" t="s">
        <v>32</v>
      </c>
      <c r="M1337" t="s">
        <v>43</v>
      </c>
      <c r="N1337" t="s">
        <v>44</v>
      </c>
      <c r="O1337" t="s">
        <v>5515</v>
      </c>
      <c r="P1337" t="s">
        <v>246</v>
      </c>
      <c r="Q1337" t="s">
        <v>156</v>
      </c>
      <c r="R1337" t="s">
        <v>5516</v>
      </c>
      <c r="S1337" s="1" t="s">
        <v>12539</v>
      </c>
      <c r="T1337" t="s">
        <v>48</v>
      </c>
      <c r="U1337" t="s">
        <v>49</v>
      </c>
      <c r="V1337" t="s">
        <v>50</v>
      </c>
      <c r="W1337" t="s">
        <v>5517</v>
      </c>
      <c r="X1337" s="145">
        <v>24792</v>
      </c>
      <c r="Y1337" t="s">
        <v>5518</v>
      </c>
      <c r="Z1337"/>
      <c r="AA1337"/>
      <c r="AB1337" t="s">
        <v>39</v>
      </c>
      <c r="AC1337" t="s">
        <v>40</v>
      </c>
      <c r="AD1337" t="s">
        <v>41</v>
      </c>
      <c r="AE1337"/>
    </row>
    <row r="1338" spans="1:31" ht="15" x14ac:dyDescent="0.25">
      <c r="A1338" s="1" t="s">
        <v>5519</v>
      </c>
      <c r="B1338" t="s">
        <v>388</v>
      </c>
      <c r="C1338" t="s">
        <v>29</v>
      </c>
      <c r="D1338" t="s">
        <v>30</v>
      </c>
      <c r="E1338" t="s">
        <v>379</v>
      </c>
      <c r="F1338" t="s">
        <v>5503</v>
      </c>
      <c r="G1338" t="s">
        <v>5504</v>
      </c>
      <c r="H1338" t="s">
        <v>9756</v>
      </c>
      <c r="I1338" t="s">
        <v>5505</v>
      </c>
      <c r="J1338" t="s">
        <v>5519</v>
      </c>
      <c r="K1338" t="s">
        <v>32</v>
      </c>
      <c r="L1338" t="s">
        <v>32</v>
      </c>
      <c r="M1338" t="s">
        <v>43</v>
      </c>
      <c r="N1338" t="s">
        <v>63</v>
      </c>
      <c r="O1338" t="s">
        <v>5520</v>
      </c>
      <c r="P1338" t="s">
        <v>948</v>
      </c>
      <c r="Q1338" t="s">
        <v>1008</v>
      </c>
      <c r="R1338" t="s">
        <v>225</v>
      </c>
      <c r="S1338" s="1" t="s">
        <v>12540</v>
      </c>
      <c r="T1338" t="s">
        <v>66</v>
      </c>
      <c r="U1338" t="s">
        <v>49</v>
      </c>
      <c r="V1338" t="s">
        <v>166</v>
      </c>
      <c r="W1338" t="s">
        <v>6966</v>
      </c>
      <c r="X1338" s="145">
        <v>25113</v>
      </c>
      <c r="Y1338" t="s">
        <v>6967</v>
      </c>
      <c r="Z1338" s="145">
        <v>43160</v>
      </c>
      <c r="AA1338" s="145">
        <v>43465</v>
      </c>
      <c r="AB1338" t="s">
        <v>39</v>
      </c>
      <c r="AC1338" t="s">
        <v>68</v>
      </c>
      <c r="AD1338" t="s">
        <v>41</v>
      </c>
      <c r="AE1338"/>
    </row>
    <row r="1339" spans="1:31" ht="15" x14ac:dyDescent="0.25">
      <c r="A1339" s="1" t="s">
        <v>5521</v>
      </c>
      <c r="B1339" t="s">
        <v>388</v>
      </c>
      <c r="C1339" t="s">
        <v>29</v>
      </c>
      <c r="D1339" t="s">
        <v>30</v>
      </c>
      <c r="E1339" t="s">
        <v>379</v>
      </c>
      <c r="F1339" t="s">
        <v>5503</v>
      </c>
      <c r="G1339" t="s">
        <v>5504</v>
      </c>
      <c r="H1339" t="s">
        <v>9756</v>
      </c>
      <c r="I1339" t="s">
        <v>5505</v>
      </c>
      <c r="J1339" t="s">
        <v>5521</v>
      </c>
      <c r="K1339" t="s">
        <v>32</v>
      </c>
      <c r="L1339" t="s">
        <v>32</v>
      </c>
      <c r="M1339" t="s">
        <v>43</v>
      </c>
      <c r="N1339" t="s">
        <v>44</v>
      </c>
      <c r="O1339" t="s">
        <v>54</v>
      </c>
      <c r="P1339" t="s">
        <v>70</v>
      </c>
      <c r="Q1339" t="s">
        <v>4962</v>
      </c>
      <c r="R1339" t="s">
        <v>654</v>
      </c>
      <c r="S1339" s="1" t="s">
        <v>12541</v>
      </c>
      <c r="T1339" t="s">
        <v>53</v>
      </c>
      <c r="U1339" t="s">
        <v>49</v>
      </c>
      <c r="V1339" t="s">
        <v>50</v>
      </c>
      <c r="W1339" t="s">
        <v>5522</v>
      </c>
      <c r="X1339" s="145">
        <v>21746</v>
      </c>
      <c r="Y1339" t="s">
        <v>5523</v>
      </c>
      <c r="Z1339"/>
      <c r="AA1339"/>
      <c r="AB1339" t="s">
        <v>39</v>
      </c>
      <c r="AC1339" t="s">
        <v>40</v>
      </c>
      <c r="AD1339" t="s">
        <v>41</v>
      </c>
      <c r="AE1339"/>
    </row>
    <row r="1340" spans="1:31" ht="15" x14ac:dyDescent="0.25">
      <c r="A1340" s="1" t="s">
        <v>5524</v>
      </c>
      <c r="B1340" t="s">
        <v>388</v>
      </c>
      <c r="C1340" t="s">
        <v>29</v>
      </c>
      <c r="D1340" t="s">
        <v>30</v>
      </c>
      <c r="E1340" t="s">
        <v>379</v>
      </c>
      <c r="F1340" t="s">
        <v>5503</v>
      </c>
      <c r="G1340" t="s">
        <v>5504</v>
      </c>
      <c r="H1340" t="s">
        <v>9756</v>
      </c>
      <c r="I1340" t="s">
        <v>5505</v>
      </c>
      <c r="J1340" t="s">
        <v>5524</v>
      </c>
      <c r="K1340" t="s">
        <v>32</v>
      </c>
      <c r="L1340" t="s">
        <v>32</v>
      </c>
      <c r="M1340" t="s">
        <v>43</v>
      </c>
      <c r="N1340" t="s">
        <v>44</v>
      </c>
      <c r="O1340" t="s">
        <v>54</v>
      </c>
      <c r="P1340" t="s">
        <v>79</v>
      </c>
      <c r="Q1340" t="s">
        <v>168</v>
      </c>
      <c r="R1340" t="s">
        <v>5525</v>
      </c>
      <c r="S1340" s="1" t="s">
        <v>12542</v>
      </c>
      <c r="T1340" t="s">
        <v>53</v>
      </c>
      <c r="U1340" t="s">
        <v>49</v>
      </c>
      <c r="V1340" t="s">
        <v>12045</v>
      </c>
      <c r="W1340" t="s">
        <v>5526</v>
      </c>
      <c r="X1340" s="145">
        <v>22655</v>
      </c>
      <c r="Y1340" t="s">
        <v>5527</v>
      </c>
      <c r="Z1340" s="145">
        <v>43395</v>
      </c>
      <c r="AA1340" s="145">
        <v>43424</v>
      </c>
      <c r="AB1340" t="s">
        <v>39</v>
      </c>
      <c r="AC1340" t="s">
        <v>40</v>
      </c>
      <c r="AD1340" t="s">
        <v>41</v>
      </c>
      <c r="AE1340"/>
    </row>
    <row r="1341" spans="1:31" ht="15" x14ac:dyDescent="0.25">
      <c r="A1341" s="1" t="s">
        <v>5524</v>
      </c>
      <c r="B1341" t="s">
        <v>388</v>
      </c>
      <c r="C1341" t="s">
        <v>29</v>
      </c>
      <c r="D1341" t="s">
        <v>30</v>
      </c>
      <c r="E1341" t="s">
        <v>379</v>
      </c>
      <c r="F1341" t="s">
        <v>5503</v>
      </c>
      <c r="G1341" t="s">
        <v>5504</v>
      </c>
      <c r="H1341" t="s">
        <v>9756</v>
      </c>
      <c r="I1341" t="s">
        <v>5505</v>
      </c>
      <c r="J1341" t="s">
        <v>5524</v>
      </c>
      <c r="K1341" t="s">
        <v>32</v>
      </c>
      <c r="L1341" t="s">
        <v>32</v>
      </c>
      <c r="M1341" t="s">
        <v>43</v>
      </c>
      <c r="N1341" t="s">
        <v>63</v>
      </c>
      <c r="O1341" t="s">
        <v>12543</v>
      </c>
      <c r="P1341" t="s">
        <v>110</v>
      </c>
      <c r="Q1341" t="s">
        <v>110</v>
      </c>
      <c r="R1341" t="s">
        <v>12544</v>
      </c>
      <c r="S1341" s="1" t="s">
        <v>12545</v>
      </c>
      <c r="T1341" t="s">
        <v>66</v>
      </c>
      <c r="U1341" t="s">
        <v>49</v>
      </c>
      <c r="V1341" t="s">
        <v>50</v>
      </c>
      <c r="W1341" t="s">
        <v>12546</v>
      </c>
      <c r="X1341" s="145">
        <v>32947</v>
      </c>
      <c r="Y1341" t="s">
        <v>12547</v>
      </c>
      <c r="Z1341" s="145">
        <v>43395</v>
      </c>
      <c r="AA1341" s="145">
        <v>43424</v>
      </c>
      <c r="AB1341" t="s">
        <v>310</v>
      </c>
      <c r="AC1341" t="s">
        <v>68</v>
      </c>
      <c r="AD1341" t="s">
        <v>41</v>
      </c>
      <c r="AE1341"/>
    </row>
    <row r="1342" spans="1:31" ht="15" x14ac:dyDescent="0.25">
      <c r="A1342" s="1" t="s">
        <v>5528</v>
      </c>
      <c r="B1342" t="s">
        <v>388</v>
      </c>
      <c r="C1342" t="s">
        <v>29</v>
      </c>
      <c r="D1342" t="s">
        <v>30</v>
      </c>
      <c r="E1342" t="s">
        <v>379</v>
      </c>
      <c r="F1342" t="s">
        <v>5503</v>
      </c>
      <c r="G1342" t="s">
        <v>5504</v>
      </c>
      <c r="H1342" t="s">
        <v>9756</v>
      </c>
      <c r="I1342" t="s">
        <v>5505</v>
      </c>
      <c r="J1342" t="s">
        <v>5528</v>
      </c>
      <c r="K1342" t="s">
        <v>32</v>
      </c>
      <c r="L1342" t="s">
        <v>32</v>
      </c>
      <c r="M1342" t="s">
        <v>43</v>
      </c>
      <c r="N1342" t="s">
        <v>63</v>
      </c>
      <c r="O1342" t="s">
        <v>10313</v>
      </c>
      <c r="P1342" t="s">
        <v>137</v>
      </c>
      <c r="Q1342" t="s">
        <v>137</v>
      </c>
      <c r="R1342" t="s">
        <v>569</v>
      </c>
      <c r="S1342" s="1" t="s">
        <v>12548</v>
      </c>
      <c r="T1342" t="s">
        <v>61</v>
      </c>
      <c r="U1342" t="s">
        <v>811</v>
      </c>
      <c r="V1342" t="s">
        <v>50</v>
      </c>
      <c r="W1342" t="s">
        <v>10314</v>
      </c>
      <c r="X1342" s="145">
        <v>31146</v>
      </c>
      <c r="Y1342" t="s">
        <v>10315</v>
      </c>
      <c r="Z1342" s="145">
        <v>43160</v>
      </c>
      <c r="AA1342" s="145">
        <v>43465</v>
      </c>
      <c r="AB1342" t="s">
        <v>310</v>
      </c>
      <c r="AC1342" t="s">
        <v>68</v>
      </c>
      <c r="AD1342" t="s">
        <v>41</v>
      </c>
      <c r="AE1342"/>
    </row>
    <row r="1343" spans="1:31" ht="15" x14ac:dyDescent="0.25">
      <c r="A1343" s="1" t="s">
        <v>5528</v>
      </c>
      <c r="B1343" t="s">
        <v>388</v>
      </c>
      <c r="C1343" t="s">
        <v>29</v>
      </c>
      <c r="D1343" t="s">
        <v>30</v>
      </c>
      <c r="E1343" t="s">
        <v>379</v>
      </c>
      <c r="F1343" t="s">
        <v>5503</v>
      </c>
      <c r="G1343" t="s">
        <v>5504</v>
      </c>
      <c r="H1343" t="s">
        <v>9756</v>
      </c>
      <c r="I1343" t="s">
        <v>5505</v>
      </c>
      <c r="J1343" t="s">
        <v>5528</v>
      </c>
      <c r="K1343" t="s">
        <v>32</v>
      </c>
      <c r="L1343" t="s">
        <v>32</v>
      </c>
      <c r="M1343" t="s">
        <v>3394</v>
      </c>
      <c r="N1343" t="s">
        <v>44</v>
      </c>
      <c r="O1343" t="s">
        <v>5529</v>
      </c>
      <c r="P1343" t="s">
        <v>232</v>
      </c>
      <c r="Q1343" t="s">
        <v>197</v>
      </c>
      <c r="R1343" t="s">
        <v>5530</v>
      </c>
      <c r="S1343" s="1" t="s">
        <v>12549</v>
      </c>
      <c r="T1343" t="s">
        <v>61</v>
      </c>
      <c r="U1343" t="s">
        <v>49</v>
      </c>
      <c r="V1343" t="s">
        <v>3395</v>
      </c>
      <c r="W1343" t="s">
        <v>5531</v>
      </c>
      <c r="X1343" s="145">
        <v>25103</v>
      </c>
      <c r="Y1343" t="s">
        <v>5532</v>
      </c>
      <c r="Z1343" s="145">
        <v>43160</v>
      </c>
      <c r="AA1343" s="145">
        <v>43465</v>
      </c>
      <c r="AB1343" t="s">
        <v>39</v>
      </c>
      <c r="AC1343" t="s">
        <v>40</v>
      </c>
      <c r="AD1343" t="s">
        <v>41</v>
      </c>
      <c r="AE1343"/>
    </row>
    <row r="1344" spans="1:31" ht="15" x14ac:dyDescent="0.25">
      <c r="A1344" s="1" t="s">
        <v>5533</v>
      </c>
      <c r="B1344" t="s">
        <v>388</v>
      </c>
      <c r="C1344" t="s">
        <v>29</v>
      </c>
      <c r="D1344" t="s">
        <v>30</v>
      </c>
      <c r="E1344" t="s">
        <v>379</v>
      </c>
      <c r="F1344" t="s">
        <v>5503</v>
      </c>
      <c r="G1344" t="s">
        <v>5504</v>
      </c>
      <c r="H1344" t="s">
        <v>9756</v>
      </c>
      <c r="I1344" t="s">
        <v>5505</v>
      </c>
      <c r="J1344" t="s">
        <v>5533</v>
      </c>
      <c r="K1344" t="s">
        <v>32</v>
      </c>
      <c r="L1344" t="s">
        <v>32</v>
      </c>
      <c r="M1344" t="s">
        <v>43</v>
      </c>
      <c r="N1344" t="s">
        <v>63</v>
      </c>
      <c r="O1344" t="s">
        <v>5534</v>
      </c>
      <c r="P1344" t="s">
        <v>188</v>
      </c>
      <c r="Q1344" t="s">
        <v>661</v>
      </c>
      <c r="R1344" t="s">
        <v>5214</v>
      </c>
      <c r="S1344" s="1" t="s">
        <v>12550</v>
      </c>
      <c r="T1344" t="s">
        <v>66</v>
      </c>
      <c r="U1344" t="s">
        <v>49</v>
      </c>
      <c r="V1344" t="s">
        <v>108</v>
      </c>
      <c r="W1344" t="s">
        <v>5215</v>
      </c>
      <c r="X1344" s="145">
        <v>32792</v>
      </c>
      <c r="Y1344" t="s">
        <v>5216</v>
      </c>
      <c r="Z1344" s="145">
        <v>43160</v>
      </c>
      <c r="AA1344" s="145">
        <v>43465</v>
      </c>
      <c r="AB1344" t="s">
        <v>39</v>
      </c>
      <c r="AC1344" t="s">
        <v>68</v>
      </c>
      <c r="AD1344" t="s">
        <v>41</v>
      </c>
      <c r="AE1344"/>
    </row>
    <row r="1345" spans="1:31" ht="15" x14ac:dyDescent="0.25">
      <c r="A1345" s="1" t="s">
        <v>5535</v>
      </c>
      <c r="B1345" t="s">
        <v>388</v>
      </c>
      <c r="C1345" t="s">
        <v>29</v>
      </c>
      <c r="D1345" t="s">
        <v>30</v>
      </c>
      <c r="E1345" t="s">
        <v>379</v>
      </c>
      <c r="F1345" t="s">
        <v>5503</v>
      </c>
      <c r="G1345" t="s">
        <v>5504</v>
      </c>
      <c r="H1345" t="s">
        <v>9756</v>
      </c>
      <c r="I1345" t="s">
        <v>5505</v>
      </c>
      <c r="J1345" t="s">
        <v>5535</v>
      </c>
      <c r="K1345" t="s">
        <v>32</v>
      </c>
      <c r="L1345" t="s">
        <v>32</v>
      </c>
      <c r="M1345" t="s">
        <v>43</v>
      </c>
      <c r="N1345" t="s">
        <v>44</v>
      </c>
      <c r="O1345" t="s">
        <v>5536</v>
      </c>
      <c r="P1345" t="s">
        <v>197</v>
      </c>
      <c r="Q1345" t="s">
        <v>197</v>
      </c>
      <c r="R1345" t="s">
        <v>828</v>
      </c>
      <c r="S1345" s="1" t="s">
        <v>12551</v>
      </c>
      <c r="T1345" t="s">
        <v>53</v>
      </c>
      <c r="U1345" t="s">
        <v>49</v>
      </c>
      <c r="V1345" t="s">
        <v>50</v>
      </c>
      <c r="W1345" t="s">
        <v>5537</v>
      </c>
      <c r="X1345" s="145">
        <v>25615</v>
      </c>
      <c r="Y1345" t="s">
        <v>5538</v>
      </c>
      <c r="Z1345" s="145">
        <v>42795</v>
      </c>
      <c r="AA1345" s="145">
        <v>43100</v>
      </c>
      <c r="AB1345" t="s">
        <v>39</v>
      </c>
      <c r="AC1345" t="s">
        <v>40</v>
      </c>
      <c r="AD1345" t="s">
        <v>41</v>
      </c>
      <c r="AE1345"/>
    </row>
    <row r="1346" spans="1:31" ht="15" x14ac:dyDescent="0.25">
      <c r="A1346" s="1" t="s">
        <v>5539</v>
      </c>
      <c r="B1346" t="s">
        <v>388</v>
      </c>
      <c r="C1346" t="s">
        <v>29</v>
      </c>
      <c r="D1346" t="s">
        <v>30</v>
      </c>
      <c r="E1346" t="s">
        <v>379</v>
      </c>
      <c r="F1346" t="s">
        <v>5503</v>
      </c>
      <c r="G1346" t="s">
        <v>5504</v>
      </c>
      <c r="H1346" t="s">
        <v>9756</v>
      </c>
      <c r="I1346" t="s">
        <v>5505</v>
      </c>
      <c r="J1346" t="s">
        <v>5539</v>
      </c>
      <c r="K1346" t="s">
        <v>32</v>
      </c>
      <c r="L1346" t="s">
        <v>32</v>
      </c>
      <c r="M1346" t="s">
        <v>43</v>
      </c>
      <c r="N1346" t="s">
        <v>63</v>
      </c>
      <c r="O1346" t="s">
        <v>5540</v>
      </c>
      <c r="P1346" t="s">
        <v>77</v>
      </c>
      <c r="Q1346" t="s">
        <v>675</v>
      </c>
      <c r="R1346" t="s">
        <v>433</v>
      </c>
      <c r="S1346" s="1" t="s">
        <v>12552</v>
      </c>
      <c r="T1346" t="s">
        <v>66</v>
      </c>
      <c r="U1346" t="s">
        <v>49</v>
      </c>
      <c r="V1346" t="s">
        <v>108</v>
      </c>
      <c r="W1346" t="s">
        <v>5248</v>
      </c>
      <c r="X1346" s="145">
        <v>27991</v>
      </c>
      <c r="Y1346" t="s">
        <v>5249</v>
      </c>
      <c r="Z1346" s="145">
        <v>43160</v>
      </c>
      <c r="AA1346" s="145">
        <v>43465</v>
      </c>
      <c r="AB1346" t="s">
        <v>39</v>
      </c>
      <c r="AC1346" t="s">
        <v>68</v>
      </c>
      <c r="AD1346" t="s">
        <v>41</v>
      </c>
      <c r="AE1346"/>
    </row>
    <row r="1347" spans="1:31" ht="15" x14ac:dyDescent="0.25">
      <c r="A1347" s="1" t="s">
        <v>5544</v>
      </c>
      <c r="B1347" t="s">
        <v>388</v>
      </c>
      <c r="C1347" t="s">
        <v>29</v>
      </c>
      <c r="D1347" t="s">
        <v>30</v>
      </c>
      <c r="E1347" t="s">
        <v>379</v>
      </c>
      <c r="F1347" t="s">
        <v>5503</v>
      </c>
      <c r="G1347" t="s">
        <v>5504</v>
      </c>
      <c r="H1347" t="s">
        <v>9756</v>
      </c>
      <c r="I1347" t="s">
        <v>5505</v>
      </c>
      <c r="J1347" t="s">
        <v>5544</v>
      </c>
      <c r="K1347" t="s">
        <v>32</v>
      </c>
      <c r="L1347" t="s">
        <v>32</v>
      </c>
      <c r="M1347" t="s">
        <v>43</v>
      </c>
      <c r="N1347" t="s">
        <v>63</v>
      </c>
      <c r="O1347" t="s">
        <v>5545</v>
      </c>
      <c r="P1347" t="s">
        <v>79</v>
      </c>
      <c r="Q1347" t="s">
        <v>79</v>
      </c>
      <c r="R1347" t="s">
        <v>10316</v>
      </c>
      <c r="S1347" s="1" t="s">
        <v>12553</v>
      </c>
      <c r="T1347" t="s">
        <v>66</v>
      </c>
      <c r="U1347" t="s">
        <v>49</v>
      </c>
      <c r="V1347" t="s">
        <v>108</v>
      </c>
      <c r="W1347" t="s">
        <v>10317</v>
      </c>
      <c r="X1347" s="145">
        <v>31361</v>
      </c>
      <c r="Y1347" t="s">
        <v>10318</v>
      </c>
      <c r="Z1347" s="145">
        <v>43160</v>
      </c>
      <c r="AA1347" s="145">
        <v>43465</v>
      </c>
      <c r="AB1347" t="s">
        <v>39</v>
      </c>
      <c r="AC1347" t="s">
        <v>68</v>
      </c>
      <c r="AD1347" t="s">
        <v>41</v>
      </c>
      <c r="AE1347"/>
    </row>
    <row r="1348" spans="1:31" ht="15" x14ac:dyDescent="0.25">
      <c r="A1348" s="1" t="s">
        <v>5546</v>
      </c>
      <c r="B1348" t="s">
        <v>388</v>
      </c>
      <c r="C1348" t="s">
        <v>29</v>
      </c>
      <c r="D1348" t="s">
        <v>30</v>
      </c>
      <c r="E1348" t="s">
        <v>379</v>
      </c>
      <c r="F1348" t="s">
        <v>5503</v>
      </c>
      <c r="G1348" t="s">
        <v>5504</v>
      </c>
      <c r="H1348" t="s">
        <v>9756</v>
      </c>
      <c r="I1348" t="s">
        <v>5505</v>
      </c>
      <c r="J1348" t="s">
        <v>5546</v>
      </c>
      <c r="K1348" t="s">
        <v>32</v>
      </c>
      <c r="L1348" t="s">
        <v>32</v>
      </c>
      <c r="M1348" t="s">
        <v>43</v>
      </c>
      <c r="N1348" t="s">
        <v>44</v>
      </c>
      <c r="O1348" t="s">
        <v>5547</v>
      </c>
      <c r="P1348" t="s">
        <v>156</v>
      </c>
      <c r="Q1348" t="s">
        <v>70</v>
      </c>
      <c r="R1348" t="s">
        <v>970</v>
      </c>
      <c r="S1348" s="1" t="s">
        <v>12554</v>
      </c>
      <c r="T1348" t="s">
        <v>66</v>
      </c>
      <c r="U1348" t="s">
        <v>49</v>
      </c>
      <c r="V1348" t="s">
        <v>50</v>
      </c>
      <c r="W1348" t="s">
        <v>5548</v>
      </c>
      <c r="X1348" s="145">
        <v>23899</v>
      </c>
      <c r="Y1348" t="s">
        <v>5549</v>
      </c>
      <c r="Z1348"/>
      <c r="AA1348"/>
      <c r="AB1348" t="s">
        <v>39</v>
      </c>
      <c r="AC1348" t="s">
        <v>40</v>
      </c>
      <c r="AD1348" t="s">
        <v>41</v>
      </c>
      <c r="AE1348"/>
    </row>
    <row r="1349" spans="1:31" ht="15" x14ac:dyDescent="0.25">
      <c r="A1349" s="1" t="s">
        <v>5550</v>
      </c>
      <c r="B1349" t="s">
        <v>388</v>
      </c>
      <c r="C1349" t="s">
        <v>29</v>
      </c>
      <c r="D1349" t="s">
        <v>30</v>
      </c>
      <c r="E1349" t="s">
        <v>379</v>
      </c>
      <c r="F1349" t="s">
        <v>5503</v>
      </c>
      <c r="G1349" t="s">
        <v>5504</v>
      </c>
      <c r="H1349" t="s">
        <v>9756</v>
      </c>
      <c r="I1349" t="s">
        <v>5505</v>
      </c>
      <c r="J1349" t="s">
        <v>5550</v>
      </c>
      <c r="K1349" t="s">
        <v>32</v>
      </c>
      <c r="L1349" t="s">
        <v>32</v>
      </c>
      <c r="M1349" t="s">
        <v>43</v>
      </c>
      <c r="N1349" t="s">
        <v>44</v>
      </c>
      <c r="O1349" t="s">
        <v>54</v>
      </c>
      <c r="P1349" t="s">
        <v>237</v>
      </c>
      <c r="Q1349" t="s">
        <v>78</v>
      </c>
      <c r="R1349" t="s">
        <v>494</v>
      </c>
      <c r="S1349" s="1" t="s">
        <v>12555</v>
      </c>
      <c r="T1349" t="s">
        <v>61</v>
      </c>
      <c r="U1349" t="s">
        <v>49</v>
      </c>
      <c r="V1349" t="s">
        <v>311</v>
      </c>
      <c r="W1349" t="s">
        <v>5551</v>
      </c>
      <c r="X1349" s="145">
        <v>27302</v>
      </c>
      <c r="Y1349" t="s">
        <v>5552</v>
      </c>
      <c r="Z1349" s="145">
        <v>43409</v>
      </c>
      <c r="AA1349" s="145">
        <v>43434</v>
      </c>
      <c r="AB1349" t="s">
        <v>39</v>
      </c>
      <c r="AC1349" t="s">
        <v>40</v>
      </c>
      <c r="AD1349" t="s">
        <v>41</v>
      </c>
      <c r="AE1349"/>
    </row>
    <row r="1350" spans="1:31" ht="15" x14ac:dyDescent="0.25">
      <c r="A1350" s="1" t="s">
        <v>5550</v>
      </c>
      <c r="B1350" t="s">
        <v>388</v>
      </c>
      <c r="C1350" t="s">
        <v>29</v>
      </c>
      <c r="D1350" t="s">
        <v>30</v>
      </c>
      <c r="E1350" t="s">
        <v>379</v>
      </c>
      <c r="F1350" t="s">
        <v>5503</v>
      </c>
      <c r="G1350" t="s">
        <v>5504</v>
      </c>
      <c r="H1350" t="s">
        <v>9756</v>
      </c>
      <c r="I1350" t="s">
        <v>5505</v>
      </c>
      <c r="J1350" t="s">
        <v>5550</v>
      </c>
      <c r="K1350" t="s">
        <v>32</v>
      </c>
      <c r="L1350" t="s">
        <v>32</v>
      </c>
      <c r="M1350" t="s">
        <v>43</v>
      </c>
      <c r="N1350" t="s">
        <v>63</v>
      </c>
      <c r="O1350" t="s">
        <v>12556</v>
      </c>
      <c r="P1350" t="s">
        <v>12557</v>
      </c>
      <c r="Q1350" t="s">
        <v>12558</v>
      </c>
      <c r="R1350" t="s">
        <v>12559</v>
      </c>
      <c r="S1350" s="1" t="s">
        <v>12560</v>
      </c>
      <c r="T1350" t="s">
        <v>66</v>
      </c>
      <c r="U1350" t="s">
        <v>49</v>
      </c>
      <c r="V1350" t="s">
        <v>50</v>
      </c>
      <c r="W1350" t="s">
        <v>12561</v>
      </c>
      <c r="X1350" s="145">
        <v>28404</v>
      </c>
      <c r="Y1350" t="s">
        <v>12562</v>
      </c>
      <c r="Z1350" s="145">
        <v>43409</v>
      </c>
      <c r="AA1350" s="145">
        <v>43434</v>
      </c>
      <c r="AB1350" t="s">
        <v>310</v>
      </c>
      <c r="AC1350" t="s">
        <v>68</v>
      </c>
      <c r="AD1350" t="s">
        <v>41</v>
      </c>
      <c r="AE1350"/>
    </row>
    <row r="1351" spans="1:31" ht="15" x14ac:dyDescent="0.25">
      <c r="A1351" s="1" t="s">
        <v>10319</v>
      </c>
      <c r="B1351" t="s">
        <v>388</v>
      </c>
      <c r="C1351" t="s">
        <v>29</v>
      </c>
      <c r="D1351" t="s">
        <v>30</v>
      </c>
      <c r="E1351" t="s">
        <v>379</v>
      </c>
      <c r="F1351" t="s">
        <v>5503</v>
      </c>
      <c r="G1351" t="s">
        <v>5504</v>
      </c>
      <c r="H1351" t="s">
        <v>9756</v>
      </c>
      <c r="I1351" t="s">
        <v>5505</v>
      </c>
      <c r="J1351" t="s">
        <v>10319</v>
      </c>
      <c r="K1351" t="s">
        <v>32</v>
      </c>
      <c r="L1351" t="s">
        <v>32</v>
      </c>
      <c r="M1351" t="s">
        <v>43</v>
      </c>
      <c r="N1351" t="s">
        <v>63</v>
      </c>
      <c r="O1351" t="s">
        <v>9727</v>
      </c>
      <c r="P1351" t="s">
        <v>4962</v>
      </c>
      <c r="Q1351" t="s">
        <v>382</v>
      </c>
      <c r="R1351" t="s">
        <v>699</v>
      </c>
      <c r="S1351" s="1" t="s">
        <v>12563</v>
      </c>
      <c r="T1351" t="s">
        <v>66</v>
      </c>
      <c r="U1351" t="s">
        <v>811</v>
      </c>
      <c r="V1351" t="s">
        <v>50</v>
      </c>
      <c r="W1351" t="s">
        <v>10320</v>
      </c>
      <c r="X1351" s="145">
        <v>27534</v>
      </c>
      <c r="Y1351" t="s">
        <v>10321</v>
      </c>
      <c r="Z1351" s="145">
        <v>43160</v>
      </c>
      <c r="AA1351" s="145">
        <v>43465</v>
      </c>
      <c r="AB1351" t="s">
        <v>2801</v>
      </c>
      <c r="AC1351" t="s">
        <v>68</v>
      </c>
      <c r="AD1351" t="s">
        <v>41</v>
      </c>
      <c r="AE1351"/>
    </row>
    <row r="1352" spans="1:31" ht="15" x14ac:dyDescent="0.25">
      <c r="A1352" s="1" t="s">
        <v>10322</v>
      </c>
      <c r="B1352" t="s">
        <v>388</v>
      </c>
      <c r="C1352" t="s">
        <v>29</v>
      </c>
      <c r="D1352" t="s">
        <v>30</v>
      </c>
      <c r="E1352" t="s">
        <v>379</v>
      </c>
      <c r="F1352" t="s">
        <v>5503</v>
      </c>
      <c r="G1352" t="s">
        <v>5504</v>
      </c>
      <c r="H1352" t="s">
        <v>9756</v>
      </c>
      <c r="I1352" t="s">
        <v>5505</v>
      </c>
      <c r="J1352" t="s">
        <v>10322</v>
      </c>
      <c r="K1352" t="s">
        <v>32</v>
      </c>
      <c r="L1352" t="s">
        <v>32</v>
      </c>
      <c r="M1352" t="s">
        <v>43</v>
      </c>
      <c r="N1352" t="s">
        <v>63</v>
      </c>
      <c r="O1352" t="s">
        <v>9727</v>
      </c>
      <c r="P1352" t="s">
        <v>489</v>
      </c>
      <c r="Q1352" t="s">
        <v>59</v>
      </c>
      <c r="R1352" t="s">
        <v>2694</v>
      </c>
      <c r="S1352" s="1" t="s">
        <v>12564</v>
      </c>
      <c r="T1352" t="s">
        <v>66</v>
      </c>
      <c r="U1352" t="s">
        <v>811</v>
      </c>
      <c r="V1352" t="s">
        <v>50</v>
      </c>
      <c r="W1352" t="s">
        <v>2695</v>
      </c>
      <c r="X1352" s="145">
        <v>29221</v>
      </c>
      <c r="Y1352" t="s">
        <v>2696</v>
      </c>
      <c r="Z1352" s="145">
        <v>43171</v>
      </c>
      <c r="AA1352" s="145">
        <v>43465</v>
      </c>
      <c r="AB1352" t="s">
        <v>2801</v>
      </c>
      <c r="AC1352" t="s">
        <v>68</v>
      </c>
      <c r="AD1352" t="s">
        <v>41</v>
      </c>
      <c r="AE1352"/>
    </row>
    <row r="1353" spans="1:31" ht="15" x14ac:dyDescent="0.25">
      <c r="A1353" s="1" t="s">
        <v>10323</v>
      </c>
      <c r="B1353" t="s">
        <v>388</v>
      </c>
      <c r="C1353" t="s">
        <v>29</v>
      </c>
      <c r="D1353" t="s">
        <v>30</v>
      </c>
      <c r="E1353" t="s">
        <v>379</v>
      </c>
      <c r="F1353" t="s">
        <v>5503</v>
      </c>
      <c r="G1353" t="s">
        <v>5504</v>
      </c>
      <c r="H1353" t="s">
        <v>9756</v>
      </c>
      <c r="I1353" t="s">
        <v>5505</v>
      </c>
      <c r="J1353" t="s">
        <v>10323</v>
      </c>
      <c r="K1353" t="s">
        <v>32</v>
      </c>
      <c r="L1353" t="s">
        <v>32</v>
      </c>
      <c r="M1353" t="s">
        <v>43</v>
      </c>
      <c r="N1353" t="s">
        <v>63</v>
      </c>
      <c r="O1353" t="s">
        <v>9727</v>
      </c>
      <c r="P1353" t="s">
        <v>137</v>
      </c>
      <c r="Q1353" t="s">
        <v>137</v>
      </c>
      <c r="R1353" t="s">
        <v>569</v>
      </c>
      <c r="S1353" s="1" t="s">
        <v>12548</v>
      </c>
      <c r="T1353" t="s">
        <v>66</v>
      </c>
      <c r="U1353" t="s">
        <v>811</v>
      </c>
      <c r="V1353" t="s">
        <v>50</v>
      </c>
      <c r="W1353" t="s">
        <v>10314</v>
      </c>
      <c r="X1353" s="145">
        <v>31146</v>
      </c>
      <c r="Y1353" t="s">
        <v>10315</v>
      </c>
      <c r="Z1353" s="145">
        <v>43160</v>
      </c>
      <c r="AA1353" s="145">
        <v>43465</v>
      </c>
      <c r="AB1353" t="s">
        <v>2801</v>
      </c>
      <c r="AC1353" t="s">
        <v>68</v>
      </c>
      <c r="AD1353" t="s">
        <v>41</v>
      </c>
      <c r="AE1353"/>
    </row>
    <row r="1354" spans="1:31" ht="15" x14ac:dyDescent="0.25">
      <c r="A1354" s="1" t="s">
        <v>10324</v>
      </c>
      <c r="B1354" t="s">
        <v>388</v>
      </c>
      <c r="C1354" t="s">
        <v>29</v>
      </c>
      <c r="D1354" t="s">
        <v>30</v>
      </c>
      <c r="E1354" t="s">
        <v>379</v>
      </c>
      <c r="F1354" t="s">
        <v>5503</v>
      </c>
      <c r="G1354" t="s">
        <v>5504</v>
      </c>
      <c r="H1354" t="s">
        <v>9756</v>
      </c>
      <c r="I1354" t="s">
        <v>5505</v>
      </c>
      <c r="J1354" t="s">
        <v>10324</v>
      </c>
      <c r="K1354" t="s">
        <v>32</v>
      </c>
      <c r="L1354" t="s">
        <v>32</v>
      </c>
      <c r="M1354" t="s">
        <v>43</v>
      </c>
      <c r="N1354" t="s">
        <v>63</v>
      </c>
      <c r="O1354" t="s">
        <v>9727</v>
      </c>
      <c r="P1354" t="s">
        <v>1046</v>
      </c>
      <c r="Q1354" t="s">
        <v>136</v>
      </c>
      <c r="R1354" t="s">
        <v>5282</v>
      </c>
      <c r="S1354" s="1" t="s">
        <v>12565</v>
      </c>
      <c r="T1354" t="s">
        <v>66</v>
      </c>
      <c r="U1354" t="s">
        <v>890</v>
      </c>
      <c r="V1354" t="s">
        <v>50</v>
      </c>
      <c r="W1354" t="s">
        <v>5283</v>
      </c>
      <c r="X1354" s="145">
        <v>27072</v>
      </c>
      <c r="Y1354" t="s">
        <v>5284</v>
      </c>
      <c r="Z1354" s="145">
        <v>43160</v>
      </c>
      <c r="AA1354" s="145">
        <v>43465</v>
      </c>
      <c r="AB1354" t="s">
        <v>2801</v>
      </c>
      <c r="AC1354" t="s">
        <v>68</v>
      </c>
      <c r="AD1354" t="s">
        <v>41</v>
      </c>
      <c r="AE1354"/>
    </row>
    <row r="1355" spans="1:31" ht="15" x14ac:dyDescent="0.25">
      <c r="A1355" s="1" t="s">
        <v>10325</v>
      </c>
      <c r="B1355" t="s">
        <v>388</v>
      </c>
      <c r="C1355" t="s">
        <v>29</v>
      </c>
      <c r="D1355" t="s">
        <v>30</v>
      </c>
      <c r="E1355" t="s">
        <v>379</v>
      </c>
      <c r="F1355" t="s">
        <v>5503</v>
      </c>
      <c r="G1355" t="s">
        <v>5504</v>
      </c>
      <c r="H1355" t="s">
        <v>9756</v>
      </c>
      <c r="I1355" t="s">
        <v>5505</v>
      </c>
      <c r="J1355" t="s">
        <v>10325</v>
      </c>
      <c r="K1355" t="s">
        <v>32</v>
      </c>
      <c r="L1355" t="s">
        <v>32</v>
      </c>
      <c r="M1355" t="s">
        <v>43</v>
      </c>
      <c r="N1355" t="s">
        <v>63</v>
      </c>
      <c r="O1355" t="s">
        <v>9727</v>
      </c>
      <c r="P1355" t="s">
        <v>394</v>
      </c>
      <c r="Q1355" t="s">
        <v>972</v>
      </c>
      <c r="R1355" t="s">
        <v>910</v>
      </c>
      <c r="S1355" s="1" t="s">
        <v>12537</v>
      </c>
      <c r="T1355" t="s">
        <v>66</v>
      </c>
      <c r="U1355" t="s">
        <v>811</v>
      </c>
      <c r="V1355" t="s">
        <v>50</v>
      </c>
      <c r="W1355" t="s">
        <v>8285</v>
      </c>
      <c r="X1355" s="145">
        <v>31114</v>
      </c>
      <c r="Y1355" t="s">
        <v>8286</v>
      </c>
      <c r="Z1355" s="145">
        <v>43160</v>
      </c>
      <c r="AA1355" s="145">
        <v>43465</v>
      </c>
      <c r="AB1355" t="s">
        <v>2801</v>
      </c>
      <c r="AC1355" t="s">
        <v>68</v>
      </c>
      <c r="AD1355" t="s">
        <v>41</v>
      </c>
      <c r="AE1355"/>
    </row>
    <row r="1356" spans="1:31" ht="15" x14ac:dyDescent="0.25">
      <c r="A1356" s="1" t="s">
        <v>5556</v>
      </c>
      <c r="B1356" t="s">
        <v>388</v>
      </c>
      <c r="C1356" t="s">
        <v>29</v>
      </c>
      <c r="D1356" t="s">
        <v>30</v>
      </c>
      <c r="E1356" t="s">
        <v>379</v>
      </c>
      <c r="F1356" t="s">
        <v>5503</v>
      </c>
      <c r="G1356" t="s">
        <v>5504</v>
      </c>
      <c r="H1356" t="s">
        <v>9756</v>
      </c>
      <c r="I1356" t="s">
        <v>5505</v>
      </c>
      <c r="J1356" t="s">
        <v>5556</v>
      </c>
      <c r="K1356" t="s">
        <v>32</v>
      </c>
      <c r="L1356" t="s">
        <v>80</v>
      </c>
      <c r="M1356" t="s">
        <v>80</v>
      </c>
      <c r="N1356" t="s">
        <v>63</v>
      </c>
      <c r="O1356" t="s">
        <v>10326</v>
      </c>
      <c r="P1356" t="s">
        <v>665</v>
      </c>
      <c r="Q1356" t="s">
        <v>188</v>
      </c>
      <c r="R1356" t="s">
        <v>10327</v>
      </c>
      <c r="S1356" s="1" t="s">
        <v>12566</v>
      </c>
      <c r="T1356" t="s">
        <v>42</v>
      </c>
      <c r="U1356" t="s">
        <v>49</v>
      </c>
      <c r="V1356" t="s">
        <v>50</v>
      </c>
      <c r="W1356" t="s">
        <v>10328</v>
      </c>
      <c r="X1356" s="145">
        <v>30387</v>
      </c>
      <c r="Y1356" t="s">
        <v>10329</v>
      </c>
      <c r="Z1356" s="145">
        <v>43160</v>
      </c>
      <c r="AA1356" s="145">
        <v>43465</v>
      </c>
      <c r="AB1356" t="s">
        <v>39</v>
      </c>
      <c r="AC1356" t="s">
        <v>83</v>
      </c>
      <c r="AD1356" t="s">
        <v>41</v>
      </c>
      <c r="AE1356"/>
    </row>
    <row r="1357" spans="1:31" ht="15" x14ac:dyDescent="0.25">
      <c r="A1357" s="1" t="s">
        <v>5560</v>
      </c>
      <c r="B1357" t="s">
        <v>388</v>
      </c>
      <c r="C1357" t="s">
        <v>29</v>
      </c>
      <c r="D1357" t="s">
        <v>30</v>
      </c>
      <c r="E1357" t="s">
        <v>379</v>
      </c>
      <c r="F1357" t="s">
        <v>5503</v>
      </c>
      <c r="G1357" t="s">
        <v>5504</v>
      </c>
      <c r="H1357" t="s">
        <v>9756</v>
      </c>
      <c r="I1357" t="s">
        <v>5505</v>
      </c>
      <c r="J1357" t="s">
        <v>5560</v>
      </c>
      <c r="K1357" t="s">
        <v>93</v>
      </c>
      <c r="L1357" t="s">
        <v>94</v>
      </c>
      <c r="M1357" t="s">
        <v>95</v>
      </c>
      <c r="N1357" t="s">
        <v>44</v>
      </c>
      <c r="O1357" t="s">
        <v>5561</v>
      </c>
      <c r="P1357" t="s">
        <v>628</v>
      </c>
      <c r="Q1357" t="s">
        <v>539</v>
      </c>
      <c r="R1357" t="s">
        <v>5562</v>
      </c>
      <c r="S1357" s="1" t="s">
        <v>12567</v>
      </c>
      <c r="T1357" t="s">
        <v>180</v>
      </c>
      <c r="U1357" t="s">
        <v>38</v>
      </c>
      <c r="V1357" t="s">
        <v>50</v>
      </c>
      <c r="W1357" t="s">
        <v>5563</v>
      </c>
      <c r="X1357" s="145">
        <v>20480</v>
      </c>
      <c r="Y1357" t="s">
        <v>5564</v>
      </c>
      <c r="Z1357"/>
      <c r="AA1357"/>
      <c r="AB1357" t="s">
        <v>39</v>
      </c>
      <c r="AC1357" t="s">
        <v>98</v>
      </c>
      <c r="AD1357" t="s">
        <v>41</v>
      </c>
      <c r="AE1357"/>
    </row>
    <row r="1358" spans="1:31" ht="15" x14ac:dyDescent="0.25">
      <c r="A1358" s="1" t="s">
        <v>5565</v>
      </c>
      <c r="B1358" t="s">
        <v>388</v>
      </c>
      <c r="C1358" t="s">
        <v>29</v>
      </c>
      <c r="D1358" t="s">
        <v>30</v>
      </c>
      <c r="E1358" t="s">
        <v>379</v>
      </c>
      <c r="F1358" t="s">
        <v>5503</v>
      </c>
      <c r="G1358" t="s">
        <v>5504</v>
      </c>
      <c r="H1358" t="s">
        <v>9756</v>
      </c>
      <c r="I1358" t="s">
        <v>5505</v>
      </c>
      <c r="J1358" t="s">
        <v>5565</v>
      </c>
      <c r="K1358" t="s">
        <v>93</v>
      </c>
      <c r="L1358" t="s">
        <v>94</v>
      </c>
      <c r="M1358" t="s">
        <v>1329</v>
      </c>
      <c r="N1358" t="s">
        <v>44</v>
      </c>
      <c r="O1358" t="s">
        <v>54</v>
      </c>
      <c r="P1358" t="s">
        <v>5566</v>
      </c>
      <c r="Q1358" t="s">
        <v>217</v>
      </c>
      <c r="R1358" t="s">
        <v>5045</v>
      </c>
      <c r="S1358" s="1" t="s">
        <v>12568</v>
      </c>
      <c r="T1358" t="s">
        <v>151</v>
      </c>
      <c r="U1358" t="s">
        <v>38</v>
      </c>
      <c r="V1358" t="s">
        <v>50</v>
      </c>
      <c r="W1358" t="s">
        <v>5567</v>
      </c>
      <c r="X1358" s="145">
        <v>21783</v>
      </c>
      <c r="Y1358" t="s">
        <v>5568</v>
      </c>
      <c r="Z1358"/>
      <c r="AA1358"/>
      <c r="AB1358" t="s">
        <v>39</v>
      </c>
      <c r="AC1358" t="s">
        <v>98</v>
      </c>
      <c r="AD1358" t="s">
        <v>41</v>
      </c>
      <c r="AE1358"/>
    </row>
    <row r="1359" spans="1:31" ht="15" x14ac:dyDescent="0.25">
      <c r="A1359" s="1" t="s">
        <v>5569</v>
      </c>
      <c r="B1359" t="s">
        <v>388</v>
      </c>
      <c r="C1359" t="s">
        <v>29</v>
      </c>
      <c r="D1359" t="s">
        <v>30</v>
      </c>
      <c r="E1359" t="s">
        <v>379</v>
      </c>
      <c r="F1359" t="s">
        <v>5503</v>
      </c>
      <c r="G1359" t="s">
        <v>5504</v>
      </c>
      <c r="H1359" t="s">
        <v>9756</v>
      </c>
      <c r="I1359" t="s">
        <v>5505</v>
      </c>
      <c r="J1359" t="s">
        <v>5569</v>
      </c>
      <c r="K1359" t="s">
        <v>799</v>
      </c>
      <c r="L1359" t="s">
        <v>3305</v>
      </c>
      <c r="M1359" t="s">
        <v>3306</v>
      </c>
      <c r="N1359" t="s">
        <v>63</v>
      </c>
      <c r="O1359" t="s">
        <v>9981</v>
      </c>
      <c r="P1359" t="s">
        <v>110</v>
      </c>
      <c r="Q1359" t="s">
        <v>353</v>
      </c>
      <c r="R1359" t="s">
        <v>10330</v>
      </c>
      <c r="S1359" s="1" t="s">
        <v>12569</v>
      </c>
      <c r="T1359" t="s">
        <v>801</v>
      </c>
      <c r="U1359" t="s">
        <v>802</v>
      </c>
      <c r="V1359" t="s">
        <v>50</v>
      </c>
      <c r="W1359" t="s">
        <v>265</v>
      </c>
      <c r="X1359" s="145">
        <v>28793</v>
      </c>
      <c r="Y1359" t="s">
        <v>10331</v>
      </c>
      <c r="Z1359" s="145">
        <v>43228</v>
      </c>
      <c r="AA1359" s="145">
        <v>43320</v>
      </c>
      <c r="AB1359" t="s">
        <v>123</v>
      </c>
      <c r="AC1359" t="s">
        <v>804</v>
      </c>
      <c r="AD1359" t="s">
        <v>41</v>
      </c>
      <c r="AE1359"/>
    </row>
    <row r="1360" spans="1:31" ht="15" x14ac:dyDescent="0.25">
      <c r="A1360" s="1" t="s">
        <v>5574</v>
      </c>
      <c r="B1360" t="s">
        <v>388</v>
      </c>
      <c r="C1360" t="s">
        <v>29</v>
      </c>
      <c r="D1360" t="s">
        <v>30</v>
      </c>
      <c r="E1360" t="s">
        <v>379</v>
      </c>
      <c r="F1360" t="s">
        <v>5503</v>
      </c>
      <c r="G1360" t="s">
        <v>5504</v>
      </c>
      <c r="H1360" t="s">
        <v>9756</v>
      </c>
      <c r="I1360" t="s">
        <v>5505</v>
      </c>
      <c r="J1360" t="s">
        <v>5574</v>
      </c>
      <c r="K1360" t="s">
        <v>799</v>
      </c>
      <c r="L1360" t="s">
        <v>3305</v>
      </c>
      <c r="M1360" t="s">
        <v>5575</v>
      </c>
      <c r="N1360" t="s">
        <v>63</v>
      </c>
      <c r="O1360" t="s">
        <v>9981</v>
      </c>
      <c r="P1360" t="s">
        <v>197</v>
      </c>
      <c r="Q1360" t="s">
        <v>297</v>
      </c>
      <c r="R1360" t="s">
        <v>5576</v>
      </c>
      <c r="S1360" s="1" t="s">
        <v>12570</v>
      </c>
      <c r="T1360" t="s">
        <v>801</v>
      </c>
      <c r="U1360" t="s">
        <v>38</v>
      </c>
      <c r="V1360" t="s">
        <v>50</v>
      </c>
      <c r="W1360" t="s">
        <v>265</v>
      </c>
      <c r="X1360" s="145">
        <v>28611</v>
      </c>
      <c r="Y1360" t="s">
        <v>5577</v>
      </c>
      <c r="Z1360" s="145">
        <v>43101</v>
      </c>
      <c r="AA1360" s="145">
        <v>43190</v>
      </c>
      <c r="AB1360" t="s">
        <v>123</v>
      </c>
      <c r="AC1360" t="s">
        <v>804</v>
      </c>
      <c r="AD1360" t="s">
        <v>41</v>
      </c>
      <c r="AE1360"/>
    </row>
    <row r="1361" spans="1:31" ht="15" x14ac:dyDescent="0.25">
      <c r="A1361" s="1" t="s">
        <v>5578</v>
      </c>
      <c r="B1361" t="s">
        <v>388</v>
      </c>
      <c r="C1361" t="s">
        <v>29</v>
      </c>
      <c r="D1361" t="s">
        <v>30</v>
      </c>
      <c r="E1361" t="s">
        <v>379</v>
      </c>
      <c r="F1361" t="s">
        <v>5503</v>
      </c>
      <c r="G1361" t="s">
        <v>5504</v>
      </c>
      <c r="H1361" t="s">
        <v>9756</v>
      </c>
      <c r="I1361" t="s">
        <v>5505</v>
      </c>
      <c r="J1361" t="s">
        <v>5578</v>
      </c>
      <c r="K1361" t="s">
        <v>799</v>
      </c>
      <c r="L1361" t="s">
        <v>3305</v>
      </c>
      <c r="M1361" t="s">
        <v>3315</v>
      </c>
      <c r="N1361" t="s">
        <v>63</v>
      </c>
      <c r="O1361" t="s">
        <v>9981</v>
      </c>
      <c r="P1361" t="s">
        <v>568</v>
      </c>
      <c r="Q1361" t="s">
        <v>723</v>
      </c>
      <c r="R1361" t="s">
        <v>5579</v>
      </c>
      <c r="S1361" s="1" t="s">
        <v>12571</v>
      </c>
      <c r="T1361" t="s">
        <v>801</v>
      </c>
      <c r="U1361" t="s">
        <v>38</v>
      </c>
      <c r="V1361" t="s">
        <v>50</v>
      </c>
      <c r="W1361" t="s">
        <v>265</v>
      </c>
      <c r="X1361" s="145">
        <v>25380</v>
      </c>
      <c r="Y1361" t="s">
        <v>5580</v>
      </c>
      <c r="Z1361" s="145">
        <v>43101</v>
      </c>
      <c r="AA1361" s="145">
        <v>43190</v>
      </c>
      <c r="AB1361" t="s">
        <v>123</v>
      </c>
      <c r="AC1361" t="s">
        <v>804</v>
      </c>
      <c r="AD1361" t="s">
        <v>41</v>
      </c>
      <c r="AE1361"/>
    </row>
    <row r="1362" spans="1:31" ht="15" x14ac:dyDescent="0.25">
      <c r="A1362" s="1" t="s">
        <v>5581</v>
      </c>
      <c r="B1362" t="s">
        <v>388</v>
      </c>
      <c r="C1362" t="s">
        <v>29</v>
      </c>
      <c r="D1362" t="s">
        <v>30</v>
      </c>
      <c r="E1362" t="s">
        <v>379</v>
      </c>
      <c r="F1362" t="s">
        <v>5503</v>
      </c>
      <c r="G1362" t="s">
        <v>5504</v>
      </c>
      <c r="H1362" t="s">
        <v>9756</v>
      </c>
      <c r="I1362" t="s">
        <v>5505</v>
      </c>
      <c r="J1362" t="s">
        <v>5581</v>
      </c>
      <c r="K1362" t="s">
        <v>799</v>
      </c>
      <c r="L1362" t="s">
        <v>3305</v>
      </c>
      <c r="M1362" t="s">
        <v>3315</v>
      </c>
      <c r="N1362" t="s">
        <v>63</v>
      </c>
      <c r="O1362" t="s">
        <v>9981</v>
      </c>
      <c r="P1362" t="s">
        <v>144</v>
      </c>
      <c r="Q1362" t="s">
        <v>1056</v>
      </c>
      <c r="R1362" t="s">
        <v>5582</v>
      </c>
      <c r="S1362" s="1" t="s">
        <v>12572</v>
      </c>
      <c r="T1362" t="s">
        <v>801</v>
      </c>
      <c r="U1362" t="s">
        <v>38</v>
      </c>
      <c r="V1362" t="s">
        <v>50</v>
      </c>
      <c r="W1362" t="s">
        <v>265</v>
      </c>
      <c r="X1362" s="145">
        <v>20390</v>
      </c>
      <c r="Y1362" t="s">
        <v>5583</v>
      </c>
      <c r="Z1362" s="145">
        <v>43101</v>
      </c>
      <c r="AA1362" s="145">
        <v>43190</v>
      </c>
      <c r="AB1362" t="s">
        <v>123</v>
      </c>
      <c r="AC1362" t="s">
        <v>804</v>
      </c>
      <c r="AD1362" t="s">
        <v>41</v>
      </c>
      <c r="AE1362"/>
    </row>
    <row r="1363" spans="1:31" ht="15" x14ac:dyDescent="0.25">
      <c r="A1363" s="1" t="s">
        <v>5584</v>
      </c>
      <c r="B1363" t="s">
        <v>388</v>
      </c>
      <c r="C1363" t="s">
        <v>29</v>
      </c>
      <c r="D1363" t="s">
        <v>30</v>
      </c>
      <c r="E1363" t="s">
        <v>379</v>
      </c>
      <c r="F1363" t="s">
        <v>5503</v>
      </c>
      <c r="G1363" t="s">
        <v>5504</v>
      </c>
      <c r="H1363" t="s">
        <v>9756</v>
      </c>
      <c r="I1363" t="s">
        <v>5505</v>
      </c>
      <c r="J1363" t="s">
        <v>5584</v>
      </c>
      <c r="K1363" t="s">
        <v>799</v>
      </c>
      <c r="L1363" t="s">
        <v>3305</v>
      </c>
      <c r="M1363" t="s">
        <v>3315</v>
      </c>
      <c r="N1363" t="s">
        <v>63</v>
      </c>
      <c r="O1363" t="s">
        <v>9981</v>
      </c>
      <c r="P1363" t="s">
        <v>552</v>
      </c>
      <c r="Q1363" t="s">
        <v>12573</v>
      </c>
      <c r="R1363" t="s">
        <v>620</v>
      </c>
      <c r="S1363" s="1" t="s">
        <v>12574</v>
      </c>
      <c r="T1363" t="s">
        <v>801</v>
      </c>
      <c r="U1363" t="s">
        <v>802</v>
      </c>
      <c r="V1363" t="s">
        <v>50</v>
      </c>
      <c r="W1363" t="s">
        <v>265</v>
      </c>
      <c r="X1363" s="145">
        <v>29758</v>
      </c>
      <c r="Y1363" t="s">
        <v>12575</v>
      </c>
      <c r="Z1363" s="145">
        <v>43354</v>
      </c>
      <c r="AA1363" s="145">
        <v>43445</v>
      </c>
      <c r="AB1363" t="s">
        <v>123</v>
      </c>
      <c r="AC1363" t="s">
        <v>804</v>
      </c>
      <c r="AD1363" t="s">
        <v>41</v>
      </c>
      <c r="AE1363"/>
    </row>
    <row r="1364" spans="1:31" ht="15" x14ac:dyDescent="0.25">
      <c r="A1364" s="1" t="s">
        <v>10332</v>
      </c>
      <c r="B1364" t="s">
        <v>388</v>
      </c>
      <c r="C1364" t="s">
        <v>29</v>
      </c>
      <c r="D1364" t="s">
        <v>30</v>
      </c>
      <c r="E1364" t="s">
        <v>379</v>
      </c>
      <c r="F1364" t="s">
        <v>5503</v>
      </c>
      <c r="G1364" t="s">
        <v>5504</v>
      </c>
      <c r="H1364" t="s">
        <v>9756</v>
      </c>
      <c r="I1364" t="s">
        <v>5505</v>
      </c>
      <c r="J1364" t="s">
        <v>10332</v>
      </c>
      <c r="K1364" t="s">
        <v>799</v>
      </c>
      <c r="L1364" t="s">
        <v>3305</v>
      </c>
      <c r="M1364" t="s">
        <v>3309</v>
      </c>
      <c r="N1364" t="s">
        <v>63</v>
      </c>
      <c r="O1364" t="s">
        <v>9983</v>
      </c>
      <c r="P1364" t="s">
        <v>197</v>
      </c>
      <c r="Q1364" t="s">
        <v>870</v>
      </c>
      <c r="R1364" t="s">
        <v>4873</v>
      </c>
      <c r="S1364" s="1" t="s">
        <v>12576</v>
      </c>
      <c r="T1364" t="s">
        <v>801</v>
      </c>
      <c r="U1364" t="s">
        <v>802</v>
      </c>
      <c r="V1364" t="s">
        <v>50</v>
      </c>
      <c r="W1364" t="s">
        <v>265</v>
      </c>
      <c r="X1364" s="145">
        <v>33987</v>
      </c>
      <c r="Y1364" t="s">
        <v>4874</v>
      </c>
      <c r="Z1364" s="145">
        <v>43263</v>
      </c>
      <c r="AA1364" s="145">
        <v>43355</v>
      </c>
      <c r="AB1364" t="s">
        <v>123</v>
      </c>
      <c r="AC1364" t="s">
        <v>804</v>
      </c>
      <c r="AD1364" t="s">
        <v>41</v>
      </c>
      <c r="AE1364"/>
    </row>
    <row r="1365" spans="1:31" ht="15" x14ac:dyDescent="0.25">
      <c r="A1365" s="1" t="s">
        <v>10333</v>
      </c>
      <c r="B1365" t="s">
        <v>388</v>
      </c>
      <c r="C1365" t="s">
        <v>29</v>
      </c>
      <c r="D1365" t="s">
        <v>30</v>
      </c>
      <c r="E1365" t="s">
        <v>379</v>
      </c>
      <c r="F1365" t="s">
        <v>5503</v>
      </c>
      <c r="G1365" t="s">
        <v>5504</v>
      </c>
      <c r="H1365" t="s">
        <v>9756</v>
      </c>
      <c r="I1365" t="s">
        <v>5505</v>
      </c>
      <c r="J1365" t="s">
        <v>10333</v>
      </c>
      <c r="K1365" t="s">
        <v>799</v>
      </c>
      <c r="L1365" t="s">
        <v>3305</v>
      </c>
      <c r="M1365" t="s">
        <v>9988</v>
      </c>
      <c r="N1365" t="s">
        <v>63</v>
      </c>
      <c r="O1365" t="s">
        <v>9983</v>
      </c>
      <c r="P1365" t="s">
        <v>1098</v>
      </c>
      <c r="Q1365" t="s">
        <v>110</v>
      </c>
      <c r="R1365" t="s">
        <v>10334</v>
      </c>
      <c r="S1365" s="1" t="s">
        <v>12577</v>
      </c>
      <c r="T1365" t="s">
        <v>801</v>
      </c>
      <c r="U1365" t="s">
        <v>802</v>
      </c>
      <c r="V1365" t="s">
        <v>50</v>
      </c>
      <c r="W1365" t="s">
        <v>265</v>
      </c>
      <c r="X1365" s="145">
        <v>32117</v>
      </c>
      <c r="Y1365" t="s">
        <v>10335</v>
      </c>
      <c r="Z1365" s="145">
        <v>43276</v>
      </c>
      <c r="AA1365" s="145">
        <v>43368</v>
      </c>
      <c r="AB1365" t="s">
        <v>123</v>
      </c>
      <c r="AC1365" t="s">
        <v>804</v>
      </c>
      <c r="AD1365" t="s">
        <v>41</v>
      </c>
      <c r="AE1365"/>
    </row>
    <row r="1366" spans="1:31" ht="15" x14ac:dyDescent="0.25">
      <c r="A1366" s="1" t="s">
        <v>10336</v>
      </c>
      <c r="B1366" t="s">
        <v>388</v>
      </c>
      <c r="C1366" t="s">
        <v>29</v>
      </c>
      <c r="D1366" t="s">
        <v>30</v>
      </c>
      <c r="E1366" t="s">
        <v>379</v>
      </c>
      <c r="F1366" t="s">
        <v>5503</v>
      </c>
      <c r="G1366" t="s">
        <v>5504</v>
      </c>
      <c r="H1366" t="s">
        <v>9756</v>
      </c>
      <c r="I1366" t="s">
        <v>5505</v>
      </c>
      <c r="J1366" t="s">
        <v>10336</v>
      </c>
      <c r="K1366" t="s">
        <v>799</v>
      </c>
      <c r="L1366" t="s">
        <v>9991</v>
      </c>
      <c r="M1366" t="s">
        <v>10337</v>
      </c>
      <c r="N1366" t="s">
        <v>63</v>
      </c>
      <c r="O1366" t="s">
        <v>9983</v>
      </c>
      <c r="P1366" t="s">
        <v>10338</v>
      </c>
      <c r="Q1366" t="s">
        <v>10339</v>
      </c>
      <c r="R1366" t="s">
        <v>10340</v>
      </c>
      <c r="S1366" s="1" t="s">
        <v>12578</v>
      </c>
      <c r="T1366" t="s">
        <v>801</v>
      </c>
      <c r="U1366" t="s">
        <v>802</v>
      </c>
      <c r="V1366" t="s">
        <v>50</v>
      </c>
      <c r="W1366" t="s">
        <v>265</v>
      </c>
      <c r="X1366" s="145">
        <v>20771</v>
      </c>
      <c r="Y1366" t="s">
        <v>10341</v>
      </c>
      <c r="Z1366" s="145">
        <v>43228</v>
      </c>
      <c r="AA1366" s="145">
        <v>43320</v>
      </c>
      <c r="AB1366" t="s">
        <v>123</v>
      </c>
      <c r="AC1366" t="s">
        <v>804</v>
      </c>
      <c r="AD1366" t="s">
        <v>41</v>
      </c>
      <c r="AE1366"/>
    </row>
    <row r="1367" spans="1:31" ht="15" x14ac:dyDescent="0.25">
      <c r="A1367" s="1" t="s">
        <v>5588</v>
      </c>
      <c r="B1367" t="s">
        <v>388</v>
      </c>
      <c r="C1367" t="s">
        <v>29</v>
      </c>
      <c r="D1367" t="s">
        <v>30</v>
      </c>
      <c r="E1367" t="s">
        <v>380</v>
      </c>
      <c r="F1367" t="s">
        <v>5585</v>
      </c>
      <c r="G1367" t="s">
        <v>5586</v>
      </c>
      <c r="H1367" t="s">
        <v>9756</v>
      </c>
      <c r="I1367" t="s">
        <v>5587</v>
      </c>
      <c r="J1367" t="s">
        <v>5588</v>
      </c>
      <c r="K1367" t="s">
        <v>32</v>
      </c>
      <c r="L1367" t="s">
        <v>33</v>
      </c>
      <c r="M1367" t="s">
        <v>34</v>
      </c>
      <c r="N1367" t="s">
        <v>35</v>
      </c>
      <c r="O1367" t="s">
        <v>5589</v>
      </c>
      <c r="P1367" t="s">
        <v>288</v>
      </c>
      <c r="Q1367" t="s">
        <v>110</v>
      </c>
      <c r="R1367" t="s">
        <v>759</v>
      </c>
      <c r="S1367" s="1" t="s">
        <v>12579</v>
      </c>
      <c r="T1367" t="s">
        <v>37</v>
      </c>
      <c r="U1367" t="s">
        <v>38</v>
      </c>
      <c r="V1367" t="s">
        <v>108</v>
      </c>
      <c r="W1367" t="s">
        <v>5590</v>
      </c>
      <c r="X1367" s="145">
        <v>24913</v>
      </c>
      <c r="Y1367" t="s">
        <v>5591</v>
      </c>
      <c r="Z1367" s="145">
        <v>42064</v>
      </c>
      <c r="AA1367" s="145">
        <v>43159</v>
      </c>
      <c r="AB1367" t="s">
        <v>39</v>
      </c>
      <c r="AC1367" t="s">
        <v>40</v>
      </c>
      <c r="AD1367" t="s">
        <v>41</v>
      </c>
      <c r="AE1367"/>
    </row>
    <row r="1368" spans="1:31" ht="15" x14ac:dyDescent="0.25">
      <c r="A1368" s="1" t="s">
        <v>5592</v>
      </c>
      <c r="B1368" t="s">
        <v>388</v>
      </c>
      <c r="C1368" t="s">
        <v>29</v>
      </c>
      <c r="D1368" t="s">
        <v>30</v>
      </c>
      <c r="E1368" t="s">
        <v>380</v>
      </c>
      <c r="F1368" t="s">
        <v>5585</v>
      </c>
      <c r="G1368" t="s">
        <v>5586</v>
      </c>
      <c r="H1368" t="s">
        <v>9756</v>
      </c>
      <c r="I1368" t="s">
        <v>5587</v>
      </c>
      <c r="J1368" t="s">
        <v>5592</v>
      </c>
      <c r="K1368" t="s">
        <v>32</v>
      </c>
      <c r="L1368" t="s">
        <v>32</v>
      </c>
      <c r="M1368" t="s">
        <v>43</v>
      </c>
      <c r="N1368" t="s">
        <v>44</v>
      </c>
      <c r="O1368" t="s">
        <v>271</v>
      </c>
      <c r="P1368" t="s">
        <v>992</v>
      </c>
      <c r="Q1368" t="s">
        <v>5593</v>
      </c>
      <c r="R1368" t="s">
        <v>638</v>
      </c>
      <c r="S1368" s="1" t="s">
        <v>12580</v>
      </c>
      <c r="T1368" t="s">
        <v>48</v>
      </c>
      <c r="U1368" t="s">
        <v>49</v>
      </c>
      <c r="V1368" t="s">
        <v>50</v>
      </c>
      <c r="W1368" t="s">
        <v>5594</v>
      </c>
      <c r="X1368" s="145">
        <v>22705</v>
      </c>
      <c r="Y1368" t="s">
        <v>5595</v>
      </c>
      <c r="Z1368"/>
      <c r="AA1368"/>
      <c r="AB1368" t="s">
        <v>39</v>
      </c>
      <c r="AC1368" t="s">
        <v>40</v>
      </c>
      <c r="AD1368" t="s">
        <v>41</v>
      </c>
      <c r="AE1368"/>
    </row>
    <row r="1369" spans="1:31" ht="15" x14ac:dyDescent="0.25">
      <c r="A1369" s="1" t="s">
        <v>5596</v>
      </c>
      <c r="B1369" t="s">
        <v>388</v>
      </c>
      <c r="C1369" t="s">
        <v>29</v>
      </c>
      <c r="D1369" t="s">
        <v>30</v>
      </c>
      <c r="E1369" t="s">
        <v>380</v>
      </c>
      <c r="F1369" t="s">
        <v>5585</v>
      </c>
      <c r="G1369" t="s">
        <v>5586</v>
      </c>
      <c r="H1369" t="s">
        <v>9756</v>
      </c>
      <c r="I1369" t="s">
        <v>5587</v>
      </c>
      <c r="J1369" t="s">
        <v>5596</v>
      </c>
      <c r="K1369" t="s">
        <v>32</v>
      </c>
      <c r="L1369" t="s">
        <v>32</v>
      </c>
      <c r="M1369" t="s">
        <v>43</v>
      </c>
      <c r="N1369" t="s">
        <v>44</v>
      </c>
      <c r="O1369" t="s">
        <v>54</v>
      </c>
      <c r="P1369" t="s">
        <v>520</v>
      </c>
      <c r="Q1369" t="s">
        <v>646</v>
      </c>
      <c r="R1369" t="s">
        <v>289</v>
      </c>
      <c r="S1369" s="1" t="s">
        <v>12581</v>
      </c>
      <c r="T1369" t="s">
        <v>48</v>
      </c>
      <c r="U1369" t="s">
        <v>49</v>
      </c>
      <c r="V1369" t="s">
        <v>50</v>
      </c>
      <c r="W1369" t="s">
        <v>5597</v>
      </c>
      <c r="X1369" s="145">
        <v>20159</v>
      </c>
      <c r="Y1369" t="s">
        <v>5598</v>
      </c>
      <c r="Z1369"/>
      <c r="AA1369"/>
      <c r="AB1369" t="s">
        <v>39</v>
      </c>
      <c r="AC1369" t="s">
        <v>40</v>
      </c>
      <c r="AD1369" t="s">
        <v>41</v>
      </c>
      <c r="AE1369"/>
    </row>
    <row r="1370" spans="1:31" ht="15" x14ac:dyDescent="0.25">
      <c r="A1370" s="1" t="s">
        <v>5599</v>
      </c>
      <c r="B1370" t="s">
        <v>388</v>
      </c>
      <c r="C1370" t="s">
        <v>29</v>
      </c>
      <c r="D1370" t="s">
        <v>30</v>
      </c>
      <c r="E1370" t="s">
        <v>380</v>
      </c>
      <c r="F1370" t="s">
        <v>5585</v>
      </c>
      <c r="G1370" t="s">
        <v>5586</v>
      </c>
      <c r="H1370" t="s">
        <v>9756</v>
      </c>
      <c r="I1370" t="s">
        <v>5587</v>
      </c>
      <c r="J1370" t="s">
        <v>5599</v>
      </c>
      <c r="K1370" t="s">
        <v>32</v>
      </c>
      <c r="L1370" t="s">
        <v>32</v>
      </c>
      <c r="M1370" t="s">
        <v>43</v>
      </c>
      <c r="N1370" t="s">
        <v>44</v>
      </c>
      <c r="O1370" t="s">
        <v>5600</v>
      </c>
      <c r="P1370" t="s">
        <v>381</v>
      </c>
      <c r="Q1370" t="s">
        <v>110</v>
      </c>
      <c r="R1370" t="s">
        <v>951</v>
      </c>
      <c r="S1370" s="1" t="s">
        <v>12582</v>
      </c>
      <c r="T1370" t="s">
        <v>53</v>
      </c>
      <c r="U1370" t="s">
        <v>49</v>
      </c>
      <c r="V1370" t="s">
        <v>50</v>
      </c>
      <c r="W1370" t="s">
        <v>5601</v>
      </c>
      <c r="X1370" s="145">
        <v>21102</v>
      </c>
      <c r="Y1370" t="s">
        <v>5602</v>
      </c>
      <c r="Z1370"/>
      <c r="AA1370"/>
      <c r="AB1370" t="s">
        <v>39</v>
      </c>
      <c r="AC1370" t="s">
        <v>40</v>
      </c>
      <c r="AD1370" t="s">
        <v>41</v>
      </c>
      <c r="AE1370"/>
    </row>
    <row r="1371" spans="1:31" ht="15" x14ac:dyDescent="0.25">
      <c r="A1371" s="1" t="s">
        <v>5603</v>
      </c>
      <c r="B1371" t="s">
        <v>388</v>
      </c>
      <c r="C1371" t="s">
        <v>29</v>
      </c>
      <c r="D1371" t="s">
        <v>30</v>
      </c>
      <c r="E1371" t="s">
        <v>380</v>
      </c>
      <c r="F1371" t="s">
        <v>5585</v>
      </c>
      <c r="G1371" t="s">
        <v>5586</v>
      </c>
      <c r="H1371" t="s">
        <v>9756</v>
      </c>
      <c r="I1371" t="s">
        <v>5587</v>
      </c>
      <c r="J1371" t="s">
        <v>5603</v>
      </c>
      <c r="K1371" t="s">
        <v>32</v>
      </c>
      <c r="L1371" t="s">
        <v>32</v>
      </c>
      <c r="M1371" t="s">
        <v>43</v>
      </c>
      <c r="N1371" t="s">
        <v>44</v>
      </c>
      <c r="O1371" t="s">
        <v>5604</v>
      </c>
      <c r="P1371" t="s">
        <v>284</v>
      </c>
      <c r="Q1371" t="s">
        <v>1083</v>
      </c>
      <c r="R1371" t="s">
        <v>816</v>
      </c>
      <c r="S1371" s="1" t="s">
        <v>12583</v>
      </c>
      <c r="T1371" t="s">
        <v>53</v>
      </c>
      <c r="U1371" t="s">
        <v>49</v>
      </c>
      <c r="V1371" t="s">
        <v>50</v>
      </c>
      <c r="W1371" t="s">
        <v>5605</v>
      </c>
      <c r="X1371" s="145">
        <v>26403</v>
      </c>
      <c r="Y1371" t="s">
        <v>5606</v>
      </c>
      <c r="Z1371"/>
      <c r="AA1371"/>
      <c r="AB1371" t="s">
        <v>39</v>
      </c>
      <c r="AC1371" t="s">
        <v>40</v>
      </c>
      <c r="AD1371" t="s">
        <v>41</v>
      </c>
      <c r="AE1371"/>
    </row>
    <row r="1372" spans="1:31" ht="15" x14ac:dyDescent="0.25">
      <c r="A1372" s="1" t="s">
        <v>5607</v>
      </c>
      <c r="B1372" t="s">
        <v>388</v>
      </c>
      <c r="C1372" t="s">
        <v>29</v>
      </c>
      <c r="D1372" t="s">
        <v>30</v>
      </c>
      <c r="E1372" t="s">
        <v>380</v>
      </c>
      <c r="F1372" t="s">
        <v>5585</v>
      </c>
      <c r="G1372" t="s">
        <v>5586</v>
      </c>
      <c r="H1372" t="s">
        <v>9756</v>
      </c>
      <c r="I1372" t="s">
        <v>5587</v>
      </c>
      <c r="J1372" t="s">
        <v>5607</v>
      </c>
      <c r="K1372" t="s">
        <v>32</v>
      </c>
      <c r="L1372" t="s">
        <v>32</v>
      </c>
      <c r="M1372" t="s">
        <v>43</v>
      </c>
      <c r="N1372" t="s">
        <v>44</v>
      </c>
      <c r="O1372" t="s">
        <v>5608</v>
      </c>
      <c r="P1372" t="s">
        <v>661</v>
      </c>
      <c r="Q1372" t="s">
        <v>78</v>
      </c>
      <c r="R1372" t="s">
        <v>5609</v>
      </c>
      <c r="S1372" s="1" t="s">
        <v>12584</v>
      </c>
      <c r="T1372" t="s">
        <v>48</v>
      </c>
      <c r="U1372" t="s">
        <v>49</v>
      </c>
      <c r="V1372" t="s">
        <v>50</v>
      </c>
      <c r="W1372" t="s">
        <v>5610</v>
      </c>
      <c r="X1372" s="145">
        <v>24426</v>
      </c>
      <c r="Y1372" t="s">
        <v>5611</v>
      </c>
      <c r="Z1372" s="145">
        <v>42614</v>
      </c>
      <c r="AA1372"/>
      <c r="AB1372" t="s">
        <v>39</v>
      </c>
      <c r="AC1372" t="s">
        <v>40</v>
      </c>
      <c r="AD1372" t="s">
        <v>41</v>
      </c>
      <c r="AE1372"/>
    </row>
    <row r="1373" spans="1:31" ht="15" x14ac:dyDescent="0.25">
      <c r="A1373" s="1" t="s">
        <v>5612</v>
      </c>
      <c r="B1373" t="s">
        <v>388</v>
      </c>
      <c r="C1373" t="s">
        <v>29</v>
      </c>
      <c r="D1373" t="s">
        <v>30</v>
      </c>
      <c r="E1373" t="s">
        <v>380</v>
      </c>
      <c r="F1373" t="s">
        <v>5585</v>
      </c>
      <c r="G1373" t="s">
        <v>5586</v>
      </c>
      <c r="H1373" t="s">
        <v>9756</v>
      </c>
      <c r="I1373" t="s">
        <v>5587</v>
      </c>
      <c r="J1373" t="s">
        <v>5612</v>
      </c>
      <c r="K1373" t="s">
        <v>32</v>
      </c>
      <c r="L1373" t="s">
        <v>32</v>
      </c>
      <c r="M1373" t="s">
        <v>43</v>
      </c>
      <c r="N1373" t="s">
        <v>63</v>
      </c>
      <c r="O1373" t="s">
        <v>5613</v>
      </c>
      <c r="P1373" t="s">
        <v>297</v>
      </c>
      <c r="Q1373" t="s">
        <v>56</v>
      </c>
      <c r="R1373" t="s">
        <v>5614</v>
      </c>
      <c r="S1373" s="1" t="s">
        <v>12585</v>
      </c>
      <c r="T1373" t="s">
        <v>66</v>
      </c>
      <c r="U1373" t="s">
        <v>49</v>
      </c>
      <c r="V1373" t="s">
        <v>108</v>
      </c>
      <c r="W1373" t="s">
        <v>5615</v>
      </c>
      <c r="X1373" s="145">
        <v>27740</v>
      </c>
      <c r="Y1373" t="s">
        <v>5616</v>
      </c>
      <c r="Z1373" s="145">
        <v>43160</v>
      </c>
      <c r="AA1373" s="145">
        <v>43465</v>
      </c>
      <c r="AB1373" t="s">
        <v>39</v>
      </c>
      <c r="AC1373" t="s">
        <v>68</v>
      </c>
      <c r="AD1373" t="s">
        <v>41</v>
      </c>
      <c r="AE1373"/>
    </row>
    <row r="1374" spans="1:31" ht="15" x14ac:dyDescent="0.25">
      <c r="A1374" s="1" t="s">
        <v>5617</v>
      </c>
      <c r="B1374" t="s">
        <v>388</v>
      </c>
      <c r="C1374" t="s">
        <v>29</v>
      </c>
      <c r="D1374" t="s">
        <v>30</v>
      </c>
      <c r="E1374" t="s">
        <v>380</v>
      </c>
      <c r="F1374" t="s">
        <v>5585</v>
      </c>
      <c r="G1374" t="s">
        <v>5586</v>
      </c>
      <c r="H1374" t="s">
        <v>9756</v>
      </c>
      <c r="I1374" t="s">
        <v>5587</v>
      </c>
      <c r="J1374" t="s">
        <v>5617</v>
      </c>
      <c r="K1374" t="s">
        <v>32</v>
      </c>
      <c r="L1374" t="s">
        <v>32</v>
      </c>
      <c r="M1374" t="s">
        <v>43</v>
      </c>
      <c r="N1374" t="s">
        <v>44</v>
      </c>
      <c r="O1374" t="s">
        <v>54</v>
      </c>
      <c r="P1374" t="s">
        <v>5618</v>
      </c>
      <c r="Q1374" t="s">
        <v>69</v>
      </c>
      <c r="R1374" t="s">
        <v>5619</v>
      </c>
      <c r="S1374" s="1" t="s">
        <v>12586</v>
      </c>
      <c r="T1374" t="s">
        <v>53</v>
      </c>
      <c r="U1374" t="s">
        <v>49</v>
      </c>
      <c r="V1374" t="s">
        <v>50</v>
      </c>
      <c r="W1374" t="s">
        <v>5620</v>
      </c>
      <c r="X1374" s="145">
        <v>20460</v>
      </c>
      <c r="Y1374" t="s">
        <v>5621</v>
      </c>
      <c r="Z1374"/>
      <c r="AA1374"/>
      <c r="AB1374" t="s">
        <v>39</v>
      </c>
      <c r="AC1374" t="s">
        <v>40</v>
      </c>
      <c r="AD1374" t="s">
        <v>41</v>
      </c>
      <c r="AE1374"/>
    </row>
    <row r="1375" spans="1:31" ht="15" x14ac:dyDescent="0.25">
      <c r="A1375" s="1" t="s">
        <v>5622</v>
      </c>
      <c r="B1375" t="s">
        <v>388</v>
      </c>
      <c r="C1375" t="s">
        <v>29</v>
      </c>
      <c r="D1375" t="s">
        <v>30</v>
      </c>
      <c r="E1375" t="s">
        <v>380</v>
      </c>
      <c r="F1375" t="s">
        <v>5585</v>
      </c>
      <c r="G1375" t="s">
        <v>5586</v>
      </c>
      <c r="H1375" t="s">
        <v>9756</v>
      </c>
      <c r="I1375" t="s">
        <v>5587</v>
      </c>
      <c r="J1375" t="s">
        <v>5622</v>
      </c>
      <c r="K1375" t="s">
        <v>32</v>
      </c>
      <c r="L1375" t="s">
        <v>32</v>
      </c>
      <c r="M1375" t="s">
        <v>43</v>
      </c>
      <c r="N1375" t="s">
        <v>44</v>
      </c>
      <c r="O1375" t="s">
        <v>5626</v>
      </c>
      <c r="P1375" t="s">
        <v>373</v>
      </c>
      <c r="Q1375" t="s">
        <v>497</v>
      </c>
      <c r="R1375" t="s">
        <v>460</v>
      </c>
      <c r="S1375" s="1" t="s">
        <v>12587</v>
      </c>
      <c r="T1375" t="s">
        <v>53</v>
      </c>
      <c r="U1375" t="s">
        <v>49</v>
      </c>
      <c r="V1375" t="s">
        <v>311</v>
      </c>
      <c r="W1375" t="s">
        <v>265</v>
      </c>
      <c r="X1375" s="145">
        <v>28308</v>
      </c>
      <c r="Y1375" t="s">
        <v>5627</v>
      </c>
      <c r="Z1375" s="145">
        <v>43405</v>
      </c>
      <c r="AA1375" s="145">
        <v>43465</v>
      </c>
      <c r="AB1375" t="s">
        <v>39</v>
      </c>
      <c r="AC1375" t="s">
        <v>40</v>
      </c>
      <c r="AD1375" t="s">
        <v>41</v>
      </c>
      <c r="AE1375"/>
    </row>
    <row r="1376" spans="1:31" ht="15" x14ac:dyDescent="0.25">
      <c r="A1376" s="1" t="s">
        <v>5622</v>
      </c>
      <c r="B1376" t="s">
        <v>388</v>
      </c>
      <c r="C1376" t="s">
        <v>29</v>
      </c>
      <c r="D1376" t="s">
        <v>30</v>
      </c>
      <c r="E1376" t="s">
        <v>380</v>
      </c>
      <c r="F1376" t="s">
        <v>5585</v>
      </c>
      <c r="G1376" t="s">
        <v>5586</v>
      </c>
      <c r="H1376" t="s">
        <v>9756</v>
      </c>
      <c r="I1376" t="s">
        <v>5587</v>
      </c>
      <c r="J1376" t="s">
        <v>5622</v>
      </c>
      <c r="K1376" t="s">
        <v>32</v>
      </c>
      <c r="L1376" t="s">
        <v>32</v>
      </c>
      <c r="M1376" t="s">
        <v>43</v>
      </c>
      <c r="N1376" t="s">
        <v>63</v>
      </c>
      <c r="O1376" t="s">
        <v>12588</v>
      </c>
      <c r="P1376" t="s">
        <v>628</v>
      </c>
      <c r="Q1376" t="s">
        <v>10342</v>
      </c>
      <c r="R1376" t="s">
        <v>10343</v>
      </c>
      <c r="S1376" s="1" t="s">
        <v>12589</v>
      </c>
      <c r="T1376" t="s">
        <v>66</v>
      </c>
      <c r="U1376" t="s">
        <v>49</v>
      </c>
      <c r="V1376" t="s">
        <v>50</v>
      </c>
      <c r="W1376" t="s">
        <v>10344</v>
      </c>
      <c r="X1376" s="145">
        <v>31960</v>
      </c>
      <c r="Y1376" t="s">
        <v>10345</v>
      </c>
      <c r="Z1376" s="145">
        <v>43405</v>
      </c>
      <c r="AA1376" s="145">
        <v>43465</v>
      </c>
      <c r="AB1376" t="s">
        <v>310</v>
      </c>
      <c r="AC1376" t="s">
        <v>68</v>
      </c>
      <c r="AD1376" t="s">
        <v>41</v>
      </c>
      <c r="AE1376"/>
    </row>
    <row r="1377" spans="1:31" ht="15" x14ac:dyDescent="0.25">
      <c r="A1377" s="1" t="s">
        <v>10346</v>
      </c>
      <c r="B1377" t="s">
        <v>388</v>
      </c>
      <c r="C1377" t="s">
        <v>29</v>
      </c>
      <c r="D1377" t="s">
        <v>30</v>
      </c>
      <c r="E1377" t="s">
        <v>380</v>
      </c>
      <c r="F1377" t="s">
        <v>5585</v>
      </c>
      <c r="G1377" t="s">
        <v>5586</v>
      </c>
      <c r="H1377" t="s">
        <v>9756</v>
      </c>
      <c r="I1377" t="s">
        <v>5587</v>
      </c>
      <c r="J1377" t="s">
        <v>10346</v>
      </c>
      <c r="K1377" t="s">
        <v>32</v>
      </c>
      <c r="L1377" t="s">
        <v>32</v>
      </c>
      <c r="M1377" t="s">
        <v>43</v>
      </c>
      <c r="N1377" t="s">
        <v>63</v>
      </c>
      <c r="O1377" t="s">
        <v>9727</v>
      </c>
      <c r="P1377" t="s">
        <v>487</v>
      </c>
      <c r="Q1377" t="s">
        <v>493</v>
      </c>
      <c r="R1377" t="s">
        <v>10347</v>
      </c>
      <c r="S1377" s="1" t="s">
        <v>12590</v>
      </c>
      <c r="T1377" t="s">
        <v>66</v>
      </c>
      <c r="U1377" t="s">
        <v>10348</v>
      </c>
      <c r="V1377" t="s">
        <v>50</v>
      </c>
      <c r="W1377" t="s">
        <v>10349</v>
      </c>
      <c r="X1377" s="145">
        <v>32311</v>
      </c>
      <c r="Y1377" t="s">
        <v>10350</v>
      </c>
      <c r="Z1377" s="145">
        <v>43334</v>
      </c>
      <c r="AA1377" s="145">
        <v>43465</v>
      </c>
      <c r="AB1377" t="s">
        <v>2801</v>
      </c>
      <c r="AC1377" t="s">
        <v>68</v>
      </c>
      <c r="AD1377" t="s">
        <v>41</v>
      </c>
      <c r="AE1377"/>
    </row>
    <row r="1378" spans="1:31" ht="15" x14ac:dyDescent="0.25">
      <c r="A1378" s="1" t="s">
        <v>5628</v>
      </c>
      <c r="B1378" t="s">
        <v>388</v>
      </c>
      <c r="C1378" t="s">
        <v>29</v>
      </c>
      <c r="D1378" t="s">
        <v>30</v>
      </c>
      <c r="E1378" t="s">
        <v>380</v>
      </c>
      <c r="F1378" t="s">
        <v>5585</v>
      </c>
      <c r="G1378" t="s">
        <v>5586</v>
      </c>
      <c r="H1378" t="s">
        <v>9756</v>
      </c>
      <c r="I1378" t="s">
        <v>5587</v>
      </c>
      <c r="J1378" t="s">
        <v>5628</v>
      </c>
      <c r="K1378" t="s">
        <v>32</v>
      </c>
      <c r="L1378" t="s">
        <v>80</v>
      </c>
      <c r="M1378" t="s">
        <v>80</v>
      </c>
      <c r="N1378" t="s">
        <v>44</v>
      </c>
      <c r="O1378" t="s">
        <v>54</v>
      </c>
      <c r="P1378" t="s">
        <v>3310</v>
      </c>
      <c r="Q1378" t="s">
        <v>694</v>
      </c>
      <c r="R1378" t="s">
        <v>631</v>
      </c>
      <c r="S1378" s="1" t="s">
        <v>12591</v>
      </c>
      <c r="T1378" t="s">
        <v>42</v>
      </c>
      <c r="U1378" t="s">
        <v>49</v>
      </c>
      <c r="V1378" t="s">
        <v>50</v>
      </c>
      <c r="W1378" t="s">
        <v>5629</v>
      </c>
      <c r="X1378" s="145">
        <v>24973</v>
      </c>
      <c r="Y1378" t="s">
        <v>5630</v>
      </c>
      <c r="Z1378"/>
      <c r="AA1378"/>
      <c r="AB1378" t="s">
        <v>39</v>
      </c>
      <c r="AC1378" t="s">
        <v>83</v>
      </c>
      <c r="AD1378" t="s">
        <v>41</v>
      </c>
      <c r="AE1378"/>
    </row>
    <row r="1379" spans="1:31" ht="15" x14ac:dyDescent="0.25">
      <c r="A1379" s="1" t="s">
        <v>5631</v>
      </c>
      <c r="B1379" t="s">
        <v>388</v>
      </c>
      <c r="C1379" t="s">
        <v>29</v>
      </c>
      <c r="D1379" t="s">
        <v>30</v>
      </c>
      <c r="E1379" t="s">
        <v>380</v>
      </c>
      <c r="F1379" t="s">
        <v>5585</v>
      </c>
      <c r="G1379" t="s">
        <v>5586</v>
      </c>
      <c r="H1379" t="s">
        <v>9756</v>
      </c>
      <c r="I1379" t="s">
        <v>5587</v>
      </c>
      <c r="J1379" t="s">
        <v>5631</v>
      </c>
      <c r="K1379" t="s">
        <v>93</v>
      </c>
      <c r="L1379" t="s">
        <v>94</v>
      </c>
      <c r="M1379" t="s">
        <v>95</v>
      </c>
      <c r="N1379" t="s">
        <v>63</v>
      </c>
      <c r="O1379" t="s">
        <v>5632</v>
      </c>
      <c r="P1379" t="s">
        <v>207</v>
      </c>
      <c r="Q1379" t="s">
        <v>10351</v>
      </c>
      <c r="R1379" t="s">
        <v>607</v>
      </c>
      <c r="S1379" s="1" t="s">
        <v>12592</v>
      </c>
      <c r="T1379" t="s">
        <v>105</v>
      </c>
      <c r="U1379" t="s">
        <v>38</v>
      </c>
      <c r="V1379" t="s">
        <v>50</v>
      </c>
      <c r="W1379" t="s">
        <v>5633</v>
      </c>
      <c r="X1379" s="145">
        <v>25197</v>
      </c>
      <c r="Y1379" t="s">
        <v>5634</v>
      </c>
      <c r="Z1379" s="145">
        <v>43101</v>
      </c>
      <c r="AA1379" s="145">
        <v>43465</v>
      </c>
      <c r="AB1379" t="s">
        <v>39</v>
      </c>
      <c r="AC1379" t="s">
        <v>98</v>
      </c>
      <c r="AD1379" t="s">
        <v>41</v>
      </c>
      <c r="AE1379"/>
    </row>
    <row r="1380" spans="1:31" ht="15" x14ac:dyDescent="0.25">
      <c r="A1380" s="1" t="s">
        <v>5638</v>
      </c>
      <c r="B1380" t="s">
        <v>388</v>
      </c>
      <c r="C1380" t="s">
        <v>29</v>
      </c>
      <c r="D1380" t="s">
        <v>30</v>
      </c>
      <c r="E1380" t="s">
        <v>380</v>
      </c>
      <c r="F1380" t="s">
        <v>5635</v>
      </c>
      <c r="G1380" t="s">
        <v>5636</v>
      </c>
      <c r="H1380" t="s">
        <v>9756</v>
      </c>
      <c r="I1380" t="s">
        <v>5637</v>
      </c>
      <c r="J1380" t="s">
        <v>5638</v>
      </c>
      <c r="K1380" t="s">
        <v>32</v>
      </c>
      <c r="L1380" t="s">
        <v>33</v>
      </c>
      <c r="M1380" t="s">
        <v>34</v>
      </c>
      <c r="N1380" t="s">
        <v>35</v>
      </c>
      <c r="O1380" t="s">
        <v>5639</v>
      </c>
      <c r="P1380" t="s">
        <v>109</v>
      </c>
      <c r="Q1380" t="s">
        <v>5640</v>
      </c>
      <c r="R1380" t="s">
        <v>229</v>
      </c>
      <c r="S1380" s="1" t="s">
        <v>12593</v>
      </c>
      <c r="T1380" t="s">
        <v>61</v>
      </c>
      <c r="U1380" t="s">
        <v>38</v>
      </c>
      <c r="V1380" t="s">
        <v>166</v>
      </c>
      <c r="W1380" t="s">
        <v>5641</v>
      </c>
      <c r="X1380" s="145">
        <v>24884</v>
      </c>
      <c r="Y1380" t="s">
        <v>5642</v>
      </c>
      <c r="Z1380" s="145">
        <v>42779</v>
      </c>
      <c r="AA1380" s="145">
        <v>44239</v>
      </c>
      <c r="AB1380" t="s">
        <v>39</v>
      </c>
      <c r="AC1380" t="s">
        <v>40</v>
      </c>
      <c r="AD1380" t="s">
        <v>41</v>
      </c>
      <c r="AE1380"/>
    </row>
    <row r="1381" spans="1:31" ht="15" x14ac:dyDescent="0.25">
      <c r="A1381" s="1" t="s">
        <v>5643</v>
      </c>
      <c r="B1381" t="s">
        <v>388</v>
      </c>
      <c r="C1381" t="s">
        <v>29</v>
      </c>
      <c r="D1381" t="s">
        <v>30</v>
      </c>
      <c r="E1381" t="s">
        <v>380</v>
      </c>
      <c r="F1381" t="s">
        <v>5635</v>
      </c>
      <c r="G1381" t="s">
        <v>5636</v>
      </c>
      <c r="H1381" t="s">
        <v>9756</v>
      </c>
      <c r="I1381" t="s">
        <v>5637</v>
      </c>
      <c r="J1381" t="s">
        <v>5643</v>
      </c>
      <c r="K1381" t="s">
        <v>32</v>
      </c>
      <c r="L1381" t="s">
        <v>32</v>
      </c>
      <c r="M1381" t="s">
        <v>43</v>
      </c>
      <c r="N1381" t="s">
        <v>44</v>
      </c>
      <c r="O1381" t="s">
        <v>5644</v>
      </c>
      <c r="P1381" t="s">
        <v>74</v>
      </c>
      <c r="Q1381" t="s">
        <v>79</v>
      </c>
      <c r="R1381" t="s">
        <v>383</v>
      </c>
      <c r="S1381" s="1" t="s">
        <v>12594</v>
      </c>
      <c r="T1381" t="s">
        <v>48</v>
      </c>
      <c r="U1381" t="s">
        <v>49</v>
      </c>
      <c r="V1381" t="s">
        <v>50</v>
      </c>
      <c r="W1381" t="s">
        <v>5645</v>
      </c>
      <c r="X1381" s="145">
        <v>27467</v>
      </c>
      <c r="Y1381" t="s">
        <v>5646</v>
      </c>
      <c r="Z1381" s="145">
        <v>42795</v>
      </c>
      <c r="AA1381"/>
      <c r="AB1381" t="s">
        <v>39</v>
      </c>
      <c r="AC1381" t="s">
        <v>40</v>
      </c>
      <c r="AD1381" t="s">
        <v>41</v>
      </c>
      <c r="AE1381"/>
    </row>
    <row r="1382" spans="1:31" ht="15" x14ac:dyDescent="0.25">
      <c r="A1382" s="1" t="s">
        <v>5647</v>
      </c>
      <c r="B1382" t="s">
        <v>388</v>
      </c>
      <c r="C1382" t="s">
        <v>29</v>
      </c>
      <c r="D1382" t="s">
        <v>30</v>
      </c>
      <c r="E1382" t="s">
        <v>380</v>
      </c>
      <c r="F1382" t="s">
        <v>5635</v>
      </c>
      <c r="G1382" t="s">
        <v>5636</v>
      </c>
      <c r="H1382" t="s">
        <v>9756</v>
      </c>
      <c r="I1382" t="s">
        <v>5637</v>
      </c>
      <c r="J1382" t="s">
        <v>5647</v>
      </c>
      <c r="K1382" t="s">
        <v>32</v>
      </c>
      <c r="L1382" t="s">
        <v>32</v>
      </c>
      <c r="M1382" t="s">
        <v>43</v>
      </c>
      <c r="N1382" t="s">
        <v>44</v>
      </c>
      <c r="O1382" t="s">
        <v>54</v>
      </c>
      <c r="P1382" t="s">
        <v>306</v>
      </c>
      <c r="Q1382" t="s">
        <v>36</v>
      </c>
      <c r="R1382" t="s">
        <v>910</v>
      </c>
      <c r="S1382" s="1" t="s">
        <v>12595</v>
      </c>
      <c r="T1382" t="s">
        <v>53</v>
      </c>
      <c r="U1382" t="s">
        <v>49</v>
      </c>
      <c r="V1382" t="s">
        <v>50</v>
      </c>
      <c r="W1382" t="s">
        <v>5648</v>
      </c>
      <c r="X1382" s="145">
        <v>25547</v>
      </c>
      <c r="Y1382" t="s">
        <v>5649</v>
      </c>
      <c r="Z1382"/>
      <c r="AA1382"/>
      <c r="AB1382" t="s">
        <v>39</v>
      </c>
      <c r="AC1382" t="s">
        <v>40</v>
      </c>
      <c r="AD1382" t="s">
        <v>41</v>
      </c>
      <c r="AE1382"/>
    </row>
    <row r="1383" spans="1:31" ht="15" x14ac:dyDescent="0.25">
      <c r="A1383" s="1" t="s">
        <v>5650</v>
      </c>
      <c r="B1383" t="s">
        <v>388</v>
      </c>
      <c r="C1383" t="s">
        <v>29</v>
      </c>
      <c r="D1383" t="s">
        <v>30</v>
      </c>
      <c r="E1383" t="s">
        <v>380</v>
      </c>
      <c r="F1383" t="s">
        <v>5635</v>
      </c>
      <c r="G1383" t="s">
        <v>5636</v>
      </c>
      <c r="H1383" t="s">
        <v>9756</v>
      </c>
      <c r="I1383" t="s">
        <v>5637</v>
      </c>
      <c r="J1383" t="s">
        <v>5650</v>
      </c>
      <c r="K1383" t="s">
        <v>32</v>
      </c>
      <c r="L1383" t="s">
        <v>32</v>
      </c>
      <c r="M1383" t="s">
        <v>43</v>
      </c>
      <c r="N1383" t="s">
        <v>44</v>
      </c>
      <c r="O1383" t="s">
        <v>54</v>
      </c>
      <c r="P1383" t="s">
        <v>413</v>
      </c>
      <c r="Q1383" t="s">
        <v>257</v>
      </c>
      <c r="R1383" t="s">
        <v>772</v>
      </c>
      <c r="S1383" s="1" t="s">
        <v>12596</v>
      </c>
      <c r="T1383" t="s">
        <v>53</v>
      </c>
      <c r="U1383" t="s">
        <v>49</v>
      </c>
      <c r="V1383" t="s">
        <v>50</v>
      </c>
      <c r="W1383" t="s">
        <v>5651</v>
      </c>
      <c r="X1383" s="145">
        <v>26285</v>
      </c>
      <c r="Y1383" t="s">
        <v>5652</v>
      </c>
      <c r="Z1383"/>
      <c r="AA1383"/>
      <c r="AB1383" t="s">
        <v>39</v>
      </c>
      <c r="AC1383" t="s">
        <v>40</v>
      </c>
      <c r="AD1383" t="s">
        <v>41</v>
      </c>
      <c r="AE1383"/>
    </row>
    <row r="1384" spans="1:31" ht="15" x14ac:dyDescent="0.25">
      <c r="A1384" s="1" t="s">
        <v>5653</v>
      </c>
      <c r="B1384" t="s">
        <v>388</v>
      </c>
      <c r="C1384" t="s">
        <v>29</v>
      </c>
      <c r="D1384" t="s">
        <v>30</v>
      </c>
      <c r="E1384" t="s">
        <v>380</v>
      </c>
      <c r="F1384" t="s">
        <v>5635</v>
      </c>
      <c r="G1384" t="s">
        <v>5636</v>
      </c>
      <c r="H1384" t="s">
        <v>9756</v>
      </c>
      <c r="I1384" t="s">
        <v>5637</v>
      </c>
      <c r="J1384" t="s">
        <v>5653</v>
      </c>
      <c r="K1384" t="s">
        <v>32</v>
      </c>
      <c r="L1384" t="s">
        <v>32</v>
      </c>
      <c r="M1384" t="s">
        <v>43</v>
      </c>
      <c r="N1384" t="s">
        <v>63</v>
      </c>
      <c r="O1384" t="s">
        <v>5654</v>
      </c>
      <c r="P1384" t="s">
        <v>64</v>
      </c>
      <c r="Q1384" t="s">
        <v>381</v>
      </c>
      <c r="R1384" t="s">
        <v>863</v>
      </c>
      <c r="S1384" s="1" t="s">
        <v>12597</v>
      </c>
      <c r="T1384" t="s">
        <v>66</v>
      </c>
      <c r="U1384" t="s">
        <v>49</v>
      </c>
      <c r="V1384" t="s">
        <v>108</v>
      </c>
      <c r="W1384" t="s">
        <v>5671</v>
      </c>
      <c r="X1384" s="145">
        <v>29074</v>
      </c>
      <c r="Y1384" t="s">
        <v>5672</v>
      </c>
      <c r="Z1384" s="145">
        <v>43160</v>
      </c>
      <c r="AA1384" s="145">
        <v>43465</v>
      </c>
      <c r="AB1384" t="s">
        <v>39</v>
      </c>
      <c r="AC1384" t="s">
        <v>68</v>
      </c>
      <c r="AD1384" t="s">
        <v>41</v>
      </c>
      <c r="AE1384"/>
    </row>
    <row r="1385" spans="1:31" ht="15" x14ac:dyDescent="0.25">
      <c r="A1385" s="1" t="s">
        <v>5658</v>
      </c>
      <c r="B1385" t="s">
        <v>388</v>
      </c>
      <c r="C1385" t="s">
        <v>29</v>
      </c>
      <c r="D1385" t="s">
        <v>30</v>
      </c>
      <c r="E1385" t="s">
        <v>380</v>
      </c>
      <c r="F1385" t="s">
        <v>5635</v>
      </c>
      <c r="G1385" t="s">
        <v>5636</v>
      </c>
      <c r="H1385" t="s">
        <v>9756</v>
      </c>
      <c r="I1385" t="s">
        <v>5637</v>
      </c>
      <c r="J1385" t="s">
        <v>5658</v>
      </c>
      <c r="K1385" t="s">
        <v>32</v>
      </c>
      <c r="L1385" t="s">
        <v>32</v>
      </c>
      <c r="M1385" t="s">
        <v>43</v>
      </c>
      <c r="N1385" t="s">
        <v>44</v>
      </c>
      <c r="O1385" t="s">
        <v>54</v>
      </c>
      <c r="P1385" t="s">
        <v>109</v>
      </c>
      <c r="Q1385" t="s">
        <v>343</v>
      </c>
      <c r="R1385" t="s">
        <v>983</v>
      </c>
      <c r="S1385" s="1" t="s">
        <v>12598</v>
      </c>
      <c r="T1385" t="s">
        <v>48</v>
      </c>
      <c r="U1385" t="s">
        <v>49</v>
      </c>
      <c r="V1385" t="s">
        <v>50</v>
      </c>
      <c r="W1385" t="s">
        <v>5659</v>
      </c>
      <c r="X1385" s="145">
        <v>23598</v>
      </c>
      <c r="Y1385" t="s">
        <v>5660</v>
      </c>
      <c r="Z1385"/>
      <c r="AA1385"/>
      <c r="AB1385" t="s">
        <v>39</v>
      </c>
      <c r="AC1385" t="s">
        <v>40</v>
      </c>
      <c r="AD1385" t="s">
        <v>41</v>
      </c>
      <c r="AE1385"/>
    </row>
    <row r="1386" spans="1:31" ht="15" x14ac:dyDescent="0.25">
      <c r="A1386" s="1" t="s">
        <v>5661</v>
      </c>
      <c r="B1386" t="s">
        <v>388</v>
      </c>
      <c r="C1386" t="s">
        <v>29</v>
      </c>
      <c r="D1386" t="s">
        <v>30</v>
      </c>
      <c r="E1386" t="s">
        <v>380</v>
      </c>
      <c r="F1386" t="s">
        <v>5635</v>
      </c>
      <c r="G1386" t="s">
        <v>5636</v>
      </c>
      <c r="H1386" t="s">
        <v>9756</v>
      </c>
      <c r="I1386" t="s">
        <v>5637</v>
      </c>
      <c r="J1386" t="s">
        <v>5661</v>
      </c>
      <c r="K1386" t="s">
        <v>32</v>
      </c>
      <c r="L1386" t="s">
        <v>32</v>
      </c>
      <c r="M1386" t="s">
        <v>43</v>
      </c>
      <c r="N1386" t="s">
        <v>44</v>
      </c>
      <c r="O1386" t="s">
        <v>5662</v>
      </c>
      <c r="P1386" t="s">
        <v>431</v>
      </c>
      <c r="Q1386" t="s">
        <v>239</v>
      </c>
      <c r="R1386" t="s">
        <v>868</v>
      </c>
      <c r="S1386" s="1" t="s">
        <v>12599</v>
      </c>
      <c r="T1386" t="s">
        <v>66</v>
      </c>
      <c r="U1386" t="s">
        <v>49</v>
      </c>
      <c r="V1386" t="s">
        <v>50</v>
      </c>
      <c r="W1386" t="s">
        <v>5663</v>
      </c>
      <c r="X1386" s="145">
        <v>23540</v>
      </c>
      <c r="Y1386" t="s">
        <v>5664</v>
      </c>
      <c r="Z1386"/>
      <c r="AA1386"/>
      <c r="AB1386" t="s">
        <v>39</v>
      </c>
      <c r="AC1386" t="s">
        <v>40</v>
      </c>
      <c r="AD1386" t="s">
        <v>41</v>
      </c>
      <c r="AE1386"/>
    </row>
    <row r="1387" spans="1:31" ht="15" x14ac:dyDescent="0.25">
      <c r="A1387" s="1" t="s">
        <v>5665</v>
      </c>
      <c r="B1387" t="s">
        <v>388</v>
      </c>
      <c r="C1387" t="s">
        <v>29</v>
      </c>
      <c r="D1387" t="s">
        <v>30</v>
      </c>
      <c r="E1387" t="s">
        <v>380</v>
      </c>
      <c r="F1387" t="s">
        <v>5635</v>
      </c>
      <c r="G1387" t="s">
        <v>5636</v>
      </c>
      <c r="H1387" t="s">
        <v>9756</v>
      </c>
      <c r="I1387" t="s">
        <v>5637</v>
      </c>
      <c r="J1387" t="s">
        <v>5665</v>
      </c>
      <c r="K1387" t="s">
        <v>32</v>
      </c>
      <c r="L1387" t="s">
        <v>32</v>
      </c>
      <c r="M1387" t="s">
        <v>43</v>
      </c>
      <c r="N1387" t="s">
        <v>44</v>
      </c>
      <c r="O1387" t="s">
        <v>5666</v>
      </c>
      <c r="P1387" t="s">
        <v>59</v>
      </c>
      <c r="Q1387" t="s">
        <v>197</v>
      </c>
      <c r="R1387" t="s">
        <v>496</v>
      </c>
      <c r="S1387" s="1" t="s">
        <v>12600</v>
      </c>
      <c r="T1387" t="s">
        <v>66</v>
      </c>
      <c r="U1387" t="s">
        <v>49</v>
      </c>
      <c r="V1387" t="s">
        <v>50</v>
      </c>
      <c r="W1387" t="s">
        <v>5667</v>
      </c>
      <c r="X1387" s="145">
        <v>26602</v>
      </c>
      <c r="Y1387" t="s">
        <v>5668</v>
      </c>
      <c r="Z1387"/>
      <c r="AA1387"/>
      <c r="AB1387" t="s">
        <v>39</v>
      </c>
      <c r="AC1387" t="s">
        <v>40</v>
      </c>
      <c r="AD1387" t="s">
        <v>41</v>
      </c>
      <c r="AE1387"/>
    </row>
    <row r="1388" spans="1:31" ht="15" x14ac:dyDescent="0.25">
      <c r="A1388" s="1" t="s">
        <v>5669</v>
      </c>
      <c r="B1388" t="s">
        <v>388</v>
      </c>
      <c r="C1388" t="s">
        <v>29</v>
      </c>
      <c r="D1388" t="s">
        <v>30</v>
      </c>
      <c r="E1388" t="s">
        <v>380</v>
      </c>
      <c r="F1388" t="s">
        <v>5635</v>
      </c>
      <c r="G1388" t="s">
        <v>5636</v>
      </c>
      <c r="H1388" t="s">
        <v>9756</v>
      </c>
      <c r="I1388" t="s">
        <v>5637</v>
      </c>
      <c r="J1388" t="s">
        <v>5669</v>
      </c>
      <c r="K1388" t="s">
        <v>32</v>
      </c>
      <c r="L1388" t="s">
        <v>32</v>
      </c>
      <c r="M1388" t="s">
        <v>43</v>
      </c>
      <c r="N1388" t="s">
        <v>63</v>
      </c>
      <c r="O1388" t="s">
        <v>5670</v>
      </c>
      <c r="P1388" t="s">
        <v>540</v>
      </c>
      <c r="Q1388" t="s">
        <v>666</v>
      </c>
      <c r="R1388" t="s">
        <v>10352</v>
      </c>
      <c r="S1388" s="1" t="s">
        <v>12601</v>
      </c>
      <c r="T1388" t="s">
        <v>66</v>
      </c>
      <c r="U1388" t="s">
        <v>49</v>
      </c>
      <c r="V1388" t="s">
        <v>50</v>
      </c>
      <c r="W1388" t="s">
        <v>10353</v>
      </c>
      <c r="X1388" s="145">
        <v>27239</v>
      </c>
      <c r="Y1388" t="s">
        <v>10354</v>
      </c>
      <c r="Z1388" s="145">
        <v>43160</v>
      </c>
      <c r="AA1388" s="145">
        <v>43465</v>
      </c>
      <c r="AB1388" t="s">
        <v>39</v>
      </c>
      <c r="AC1388" t="s">
        <v>68</v>
      </c>
      <c r="AD1388" t="s">
        <v>41</v>
      </c>
      <c r="AE1388"/>
    </row>
    <row r="1389" spans="1:31" ht="15" x14ac:dyDescent="0.25">
      <c r="A1389" s="1" t="s">
        <v>5673</v>
      </c>
      <c r="B1389" t="s">
        <v>388</v>
      </c>
      <c r="C1389" t="s">
        <v>29</v>
      </c>
      <c r="D1389" t="s">
        <v>30</v>
      </c>
      <c r="E1389" t="s">
        <v>380</v>
      </c>
      <c r="F1389" t="s">
        <v>5635</v>
      </c>
      <c r="G1389" t="s">
        <v>5636</v>
      </c>
      <c r="H1389" t="s">
        <v>9756</v>
      </c>
      <c r="I1389" t="s">
        <v>5637</v>
      </c>
      <c r="J1389" t="s">
        <v>5673</v>
      </c>
      <c r="K1389" t="s">
        <v>32</v>
      </c>
      <c r="L1389" t="s">
        <v>32</v>
      </c>
      <c r="M1389" t="s">
        <v>43</v>
      </c>
      <c r="N1389" t="s">
        <v>44</v>
      </c>
      <c r="O1389" t="s">
        <v>5674</v>
      </c>
      <c r="P1389" t="s">
        <v>438</v>
      </c>
      <c r="Q1389" t="s">
        <v>110</v>
      </c>
      <c r="R1389" t="s">
        <v>398</v>
      </c>
      <c r="S1389" s="1" t="s">
        <v>12602</v>
      </c>
      <c r="T1389" t="s">
        <v>66</v>
      </c>
      <c r="U1389" t="s">
        <v>49</v>
      </c>
      <c r="V1389" t="s">
        <v>50</v>
      </c>
      <c r="W1389" t="s">
        <v>5675</v>
      </c>
      <c r="X1389" s="145">
        <v>24544</v>
      </c>
      <c r="Y1389" t="s">
        <v>5676</v>
      </c>
      <c r="Z1389"/>
      <c r="AA1389"/>
      <c r="AB1389" t="s">
        <v>39</v>
      </c>
      <c r="AC1389" t="s">
        <v>40</v>
      </c>
      <c r="AD1389" t="s">
        <v>41</v>
      </c>
      <c r="AE1389"/>
    </row>
    <row r="1390" spans="1:31" ht="15" x14ac:dyDescent="0.25">
      <c r="A1390" s="1" t="s">
        <v>5677</v>
      </c>
      <c r="B1390" t="s">
        <v>388</v>
      </c>
      <c r="C1390" t="s">
        <v>29</v>
      </c>
      <c r="D1390" t="s">
        <v>30</v>
      </c>
      <c r="E1390" t="s">
        <v>380</v>
      </c>
      <c r="F1390" t="s">
        <v>5635</v>
      </c>
      <c r="G1390" t="s">
        <v>5636</v>
      </c>
      <c r="H1390" t="s">
        <v>9756</v>
      </c>
      <c r="I1390" t="s">
        <v>5637</v>
      </c>
      <c r="J1390" t="s">
        <v>5677</v>
      </c>
      <c r="K1390" t="s">
        <v>32</v>
      </c>
      <c r="L1390" t="s">
        <v>32</v>
      </c>
      <c r="M1390" t="s">
        <v>43</v>
      </c>
      <c r="N1390" t="s">
        <v>44</v>
      </c>
      <c r="O1390" t="s">
        <v>5678</v>
      </c>
      <c r="P1390" t="s">
        <v>314</v>
      </c>
      <c r="Q1390" t="s">
        <v>178</v>
      </c>
      <c r="R1390" t="s">
        <v>321</v>
      </c>
      <c r="S1390" s="1" t="s">
        <v>12603</v>
      </c>
      <c r="T1390" t="s">
        <v>66</v>
      </c>
      <c r="U1390" t="s">
        <v>49</v>
      </c>
      <c r="V1390" t="s">
        <v>50</v>
      </c>
      <c r="W1390" t="s">
        <v>5679</v>
      </c>
      <c r="X1390" s="145">
        <v>25986</v>
      </c>
      <c r="Y1390" t="s">
        <v>5680</v>
      </c>
      <c r="Z1390"/>
      <c r="AA1390"/>
      <c r="AB1390" t="s">
        <v>39</v>
      </c>
      <c r="AC1390" t="s">
        <v>40</v>
      </c>
      <c r="AD1390" t="s">
        <v>41</v>
      </c>
      <c r="AE1390"/>
    </row>
    <row r="1391" spans="1:31" ht="15" x14ac:dyDescent="0.25">
      <c r="A1391" s="1" t="s">
        <v>10355</v>
      </c>
      <c r="B1391" t="s">
        <v>388</v>
      </c>
      <c r="C1391" t="s">
        <v>29</v>
      </c>
      <c r="D1391" t="s">
        <v>30</v>
      </c>
      <c r="E1391" t="s">
        <v>380</v>
      </c>
      <c r="F1391" t="s">
        <v>5635</v>
      </c>
      <c r="G1391" t="s">
        <v>5636</v>
      </c>
      <c r="H1391" t="s">
        <v>9756</v>
      </c>
      <c r="I1391" t="s">
        <v>5637</v>
      </c>
      <c r="J1391" t="s">
        <v>10355</v>
      </c>
      <c r="K1391" t="s">
        <v>32</v>
      </c>
      <c r="L1391" t="s">
        <v>32</v>
      </c>
      <c r="M1391" t="s">
        <v>43</v>
      </c>
      <c r="N1391" t="s">
        <v>63</v>
      </c>
      <c r="O1391" t="s">
        <v>9727</v>
      </c>
      <c r="P1391" t="s">
        <v>472</v>
      </c>
      <c r="Q1391" t="s">
        <v>495</v>
      </c>
      <c r="R1391" t="s">
        <v>1934</v>
      </c>
      <c r="S1391" s="1" t="s">
        <v>12604</v>
      </c>
      <c r="T1391" t="s">
        <v>66</v>
      </c>
      <c r="U1391" t="s">
        <v>6701</v>
      </c>
      <c r="V1391" t="s">
        <v>50</v>
      </c>
      <c r="W1391" t="s">
        <v>1935</v>
      </c>
      <c r="X1391" s="145">
        <v>30743</v>
      </c>
      <c r="Y1391" t="s">
        <v>1936</v>
      </c>
      <c r="Z1391" s="145">
        <v>43160</v>
      </c>
      <c r="AA1391" s="145">
        <v>43465</v>
      </c>
      <c r="AB1391" t="s">
        <v>2801</v>
      </c>
      <c r="AC1391" t="s">
        <v>68</v>
      </c>
      <c r="AD1391" t="s">
        <v>41</v>
      </c>
      <c r="AE1391"/>
    </row>
    <row r="1392" spans="1:31" ht="15" x14ac:dyDescent="0.25">
      <c r="A1392" s="1" t="s">
        <v>5681</v>
      </c>
      <c r="B1392" t="s">
        <v>388</v>
      </c>
      <c r="C1392" t="s">
        <v>29</v>
      </c>
      <c r="D1392" t="s">
        <v>30</v>
      </c>
      <c r="E1392" t="s">
        <v>380</v>
      </c>
      <c r="F1392" t="s">
        <v>5635</v>
      </c>
      <c r="G1392" t="s">
        <v>5636</v>
      </c>
      <c r="H1392" t="s">
        <v>9756</v>
      </c>
      <c r="I1392" t="s">
        <v>5637</v>
      </c>
      <c r="J1392" t="s">
        <v>5681</v>
      </c>
      <c r="K1392" t="s">
        <v>32</v>
      </c>
      <c r="L1392" t="s">
        <v>80</v>
      </c>
      <c r="M1392" t="s">
        <v>80</v>
      </c>
      <c r="N1392" t="s">
        <v>63</v>
      </c>
      <c r="O1392" t="s">
        <v>5682</v>
      </c>
      <c r="P1392" t="s">
        <v>431</v>
      </c>
      <c r="Q1392" t="s">
        <v>343</v>
      </c>
      <c r="R1392" t="s">
        <v>10356</v>
      </c>
      <c r="S1392" s="1" t="s">
        <v>12605</v>
      </c>
      <c r="T1392" t="s">
        <v>9396</v>
      </c>
      <c r="U1392" t="s">
        <v>49</v>
      </c>
      <c r="V1392" t="s">
        <v>50</v>
      </c>
      <c r="W1392" t="s">
        <v>10357</v>
      </c>
      <c r="X1392" s="145">
        <v>30463</v>
      </c>
      <c r="Y1392" t="s">
        <v>10358</v>
      </c>
      <c r="Z1392" s="145">
        <v>43341</v>
      </c>
      <c r="AA1392" s="145">
        <v>43465</v>
      </c>
      <c r="AB1392" t="s">
        <v>39</v>
      </c>
      <c r="AC1392" t="s">
        <v>83</v>
      </c>
      <c r="AD1392" t="s">
        <v>41</v>
      </c>
      <c r="AE1392"/>
    </row>
    <row r="1393" spans="1:31" ht="15" x14ac:dyDescent="0.25">
      <c r="A1393" s="1" t="s">
        <v>5686</v>
      </c>
      <c r="B1393" t="s">
        <v>388</v>
      </c>
      <c r="C1393" t="s">
        <v>29</v>
      </c>
      <c r="D1393" t="s">
        <v>30</v>
      </c>
      <c r="E1393" t="s">
        <v>380</v>
      </c>
      <c r="F1393" t="s">
        <v>5635</v>
      </c>
      <c r="G1393" t="s">
        <v>5636</v>
      </c>
      <c r="H1393" t="s">
        <v>9756</v>
      </c>
      <c r="I1393" t="s">
        <v>5637</v>
      </c>
      <c r="J1393" t="s">
        <v>5686</v>
      </c>
      <c r="K1393" t="s">
        <v>93</v>
      </c>
      <c r="L1393" t="s">
        <v>94</v>
      </c>
      <c r="M1393" t="s">
        <v>95</v>
      </c>
      <c r="N1393" t="s">
        <v>44</v>
      </c>
      <c r="O1393" t="s">
        <v>5687</v>
      </c>
      <c r="P1393" t="s">
        <v>237</v>
      </c>
      <c r="Q1393" t="s">
        <v>624</v>
      </c>
      <c r="R1393" t="s">
        <v>1188</v>
      </c>
      <c r="S1393" s="1" t="s">
        <v>12606</v>
      </c>
      <c r="T1393" t="s">
        <v>151</v>
      </c>
      <c r="U1393" t="s">
        <v>38</v>
      </c>
      <c r="V1393" t="s">
        <v>50</v>
      </c>
      <c r="W1393" t="s">
        <v>5688</v>
      </c>
      <c r="X1393" s="145">
        <v>18582</v>
      </c>
      <c r="Y1393" t="s">
        <v>5689</v>
      </c>
      <c r="Z1393" s="145">
        <v>42736</v>
      </c>
      <c r="AA1393"/>
      <c r="AB1393" t="s">
        <v>39</v>
      </c>
      <c r="AC1393" t="s">
        <v>98</v>
      </c>
      <c r="AD1393" t="s">
        <v>41</v>
      </c>
      <c r="AE1393"/>
    </row>
    <row r="1394" spans="1:31" ht="15" x14ac:dyDescent="0.25">
      <c r="A1394" s="1" t="s">
        <v>5693</v>
      </c>
      <c r="B1394" t="s">
        <v>388</v>
      </c>
      <c r="C1394" t="s">
        <v>29</v>
      </c>
      <c r="D1394" t="s">
        <v>30</v>
      </c>
      <c r="E1394" t="s">
        <v>379</v>
      </c>
      <c r="F1394" t="s">
        <v>5690</v>
      </c>
      <c r="G1394" t="s">
        <v>5691</v>
      </c>
      <c r="H1394" t="s">
        <v>9756</v>
      </c>
      <c r="I1394" t="s">
        <v>5692</v>
      </c>
      <c r="J1394" t="s">
        <v>5693</v>
      </c>
      <c r="K1394" t="s">
        <v>32</v>
      </c>
      <c r="L1394" t="s">
        <v>33</v>
      </c>
      <c r="M1394" t="s">
        <v>34</v>
      </c>
      <c r="N1394" t="s">
        <v>35</v>
      </c>
      <c r="O1394" t="s">
        <v>5694</v>
      </c>
      <c r="P1394" t="s">
        <v>758</v>
      </c>
      <c r="Q1394" t="s">
        <v>70</v>
      </c>
      <c r="R1394" t="s">
        <v>1086</v>
      </c>
      <c r="S1394" s="1" t="s">
        <v>12607</v>
      </c>
      <c r="T1394" t="s">
        <v>37</v>
      </c>
      <c r="U1394" t="s">
        <v>38</v>
      </c>
      <c r="V1394" t="s">
        <v>166</v>
      </c>
      <c r="W1394" t="s">
        <v>5695</v>
      </c>
      <c r="X1394" s="145">
        <v>27592</v>
      </c>
      <c r="Y1394" t="s">
        <v>5696</v>
      </c>
      <c r="Z1394" s="145">
        <v>42779</v>
      </c>
      <c r="AA1394" s="145">
        <v>44239</v>
      </c>
      <c r="AB1394" t="s">
        <v>39</v>
      </c>
      <c r="AC1394" t="s">
        <v>40</v>
      </c>
      <c r="AD1394" t="s">
        <v>41</v>
      </c>
      <c r="AE1394"/>
    </row>
    <row r="1395" spans="1:31" ht="15" x14ac:dyDescent="0.25">
      <c r="A1395" s="1" t="s">
        <v>5697</v>
      </c>
      <c r="B1395" t="s">
        <v>388</v>
      </c>
      <c r="C1395" t="s">
        <v>29</v>
      </c>
      <c r="D1395" t="s">
        <v>30</v>
      </c>
      <c r="E1395" t="s">
        <v>379</v>
      </c>
      <c r="F1395" t="s">
        <v>5690</v>
      </c>
      <c r="G1395" t="s">
        <v>5691</v>
      </c>
      <c r="H1395" t="s">
        <v>9756</v>
      </c>
      <c r="I1395" t="s">
        <v>5692</v>
      </c>
      <c r="J1395" t="s">
        <v>5697</v>
      </c>
      <c r="K1395" t="s">
        <v>32</v>
      </c>
      <c r="L1395" t="s">
        <v>32</v>
      </c>
      <c r="M1395" t="s">
        <v>43</v>
      </c>
      <c r="N1395" t="s">
        <v>63</v>
      </c>
      <c r="O1395" t="s">
        <v>5698</v>
      </c>
      <c r="P1395" t="s">
        <v>171</v>
      </c>
      <c r="Q1395" t="s">
        <v>56</v>
      </c>
      <c r="R1395" t="s">
        <v>10359</v>
      </c>
      <c r="S1395" s="1" t="s">
        <v>12608</v>
      </c>
      <c r="T1395" t="s">
        <v>66</v>
      </c>
      <c r="U1395" t="s">
        <v>49</v>
      </c>
      <c r="V1395" t="s">
        <v>166</v>
      </c>
      <c r="W1395" t="s">
        <v>10360</v>
      </c>
      <c r="X1395" s="145">
        <v>26348</v>
      </c>
      <c r="Y1395" t="s">
        <v>10361</v>
      </c>
      <c r="Z1395" s="145">
        <v>43160</v>
      </c>
      <c r="AA1395" s="145">
        <v>43465</v>
      </c>
      <c r="AB1395" t="s">
        <v>39</v>
      </c>
      <c r="AC1395" t="s">
        <v>68</v>
      </c>
      <c r="AD1395" t="s">
        <v>41</v>
      </c>
      <c r="AE1395"/>
    </row>
    <row r="1396" spans="1:31" ht="15" x14ac:dyDescent="0.25">
      <c r="A1396" s="1" t="s">
        <v>5702</v>
      </c>
      <c r="B1396" t="s">
        <v>388</v>
      </c>
      <c r="C1396" t="s">
        <v>29</v>
      </c>
      <c r="D1396" t="s">
        <v>30</v>
      </c>
      <c r="E1396" t="s">
        <v>379</v>
      </c>
      <c r="F1396" t="s">
        <v>5690</v>
      </c>
      <c r="G1396" t="s">
        <v>5691</v>
      </c>
      <c r="H1396" t="s">
        <v>9756</v>
      </c>
      <c r="I1396" t="s">
        <v>5692</v>
      </c>
      <c r="J1396" t="s">
        <v>5702</v>
      </c>
      <c r="K1396" t="s">
        <v>32</v>
      </c>
      <c r="L1396" t="s">
        <v>32</v>
      </c>
      <c r="M1396" t="s">
        <v>43</v>
      </c>
      <c r="N1396" t="s">
        <v>44</v>
      </c>
      <c r="O1396" t="s">
        <v>54</v>
      </c>
      <c r="P1396" t="s">
        <v>360</v>
      </c>
      <c r="Q1396" t="s">
        <v>741</v>
      </c>
      <c r="R1396" t="s">
        <v>4170</v>
      </c>
      <c r="S1396" s="1" t="s">
        <v>12609</v>
      </c>
      <c r="T1396" t="s">
        <v>66</v>
      </c>
      <c r="U1396" t="s">
        <v>49</v>
      </c>
      <c r="V1396" t="s">
        <v>50</v>
      </c>
      <c r="W1396" t="s">
        <v>5703</v>
      </c>
      <c r="X1396" s="145">
        <v>25955</v>
      </c>
      <c r="Y1396" t="s">
        <v>5704</v>
      </c>
      <c r="Z1396"/>
      <c r="AA1396"/>
      <c r="AB1396" t="s">
        <v>39</v>
      </c>
      <c r="AC1396" t="s">
        <v>40</v>
      </c>
      <c r="AD1396" t="s">
        <v>41</v>
      </c>
      <c r="AE1396"/>
    </row>
    <row r="1397" spans="1:31" ht="15" x14ac:dyDescent="0.25">
      <c r="A1397" s="1" t="s">
        <v>5705</v>
      </c>
      <c r="B1397" t="s">
        <v>388</v>
      </c>
      <c r="C1397" t="s">
        <v>29</v>
      </c>
      <c r="D1397" t="s">
        <v>30</v>
      </c>
      <c r="E1397" t="s">
        <v>379</v>
      </c>
      <c r="F1397" t="s">
        <v>5690</v>
      </c>
      <c r="G1397" t="s">
        <v>5691</v>
      </c>
      <c r="H1397" t="s">
        <v>9756</v>
      </c>
      <c r="I1397" t="s">
        <v>5692</v>
      </c>
      <c r="J1397" t="s">
        <v>5705</v>
      </c>
      <c r="K1397" t="s">
        <v>32</v>
      </c>
      <c r="L1397" t="s">
        <v>32</v>
      </c>
      <c r="M1397" t="s">
        <v>43</v>
      </c>
      <c r="N1397" t="s">
        <v>44</v>
      </c>
      <c r="O1397" t="s">
        <v>5706</v>
      </c>
      <c r="P1397" t="s">
        <v>78</v>
      </c>
      <c r="Q1397" t="s">
        <v>539</v>
      </c>
      <c r="R1397" t="s">
        <v>5707</v>
      </c>
      <c r="S1397" s="1" t="s">
        <v>12610</v>
      </c>
      <c r="T1397" t="s">
        <v>53</v>
      </c>
      <c r="U1397" t="s">
        <v>49</v>
      </c>
      <c r="V1397" t="s">
        <v>50</v>
      </c>
      <c r="W1397" t="s">
        <v>5708</v>
      </c>
      <c r="X1397" s="145">
        <v>24325</v>
      </c>
      <c r="Y1397" t="s">
        <v>5709</v>
      </c>
      <c r="Z1397" s="145">
        <v>41701</v>
      </c>
      <c r="AA1397" s="145">
        <v>42004</v>
      </c>
      <c r="AB1397" t="s">
        <v>39</v>
      </c>
      <c r="AC1397" t="s">
        <v>40</v>
      </c>
      <c r="AD1397" t="s">
        <v>41</v>
      </c>
      <c r="AE1397"/>
    </row>
    <row r="1398" spans="1:31" ht="15" x14ac:dyDescent="0.25">
      <c r="A1398" s="1" t="s">
        <v>5710</v>
      </c>
      <c r="B1398" t="s">
        <v>388</v>
      </c>
      <c r="C1398" t="s">
        <v>29</v>
      </c>
      <c r="D1398" t="s">
        <v>30</v>
      </c>
      <c r="E1398" t="s">
        <v>379</v>
      </c>
      <c r="F1398" t="s">
        <v>5690</v>
      </c>
      <c r="G1398" t="s">
        <v>5691</v>
      </c>
      <c r="H1398" t="s">
        <v>9756</v>
      </c>
      <c r="I1398" t="s">
        <v>5692</v>
      </c>
      <c r="J1398" t="s">
        <v>5710</v>
      </c>
      <c r="K1398" t="s">
        <v>32</v>
      </c>
      <c r="L1398" t="s">
        <v>32</v>
      </c>
      <c r="M1398" t="s">
        <v>43</v>
      </c>
      <c r="N1398" t="s">
        <v>63</v>
      </c>
      <c r="O1398" t="s">
        <v>12611</v>
      </c>
      <c r="P1398" t="s">
        <v>12612</v>
      </c>
      <c r="Q1398" t="s">
        <v>12613</v>
      </c>
      <c r="R1398" t="s">
        <v>864</v>
      </c>
      <c r="S1398" s="1" t="s">
        <v>12614</v>
      </c>
      <c r="T1398" t="s">
        <v>66</v>
      </c>
      <c r="U1398" t="s">
        <v>49</v>
      </c>
      <c r="V1398" t="s">
        <v>50</v>
      </c>
      <c r="W1398" t="s">
        <v>12615</v>
      </c>
      <c r="X1398" s="145">
        <v>27809</v>
      </c>
      <c r="Y1398" t="s">
        <v>12616</v>
      </c>
      <c r="Z1398" s="145">
        <v>43396</v>
      </c>
      <c r="AA1398" s="145">
        <v>43426</v>
      </c>
      <c r="AB1398" t="s">
        <v>310</v>
      </c>
      <c r="AC1398" t="s">
        <v>68</v>
      </c>
      <c r="AD1398" t="s">
        <v>41</v>
      </c>
      <c r="AE1398"/>
    </row>
    <row r="1399" spans="1:31" ht="15" x14ac:dyDescent="0.25">
      <c r="A1399" s="1" t="s">
        <v>5710</v>
      </c>
      <c r="B1399" t="s">
        <v>388</v>
      </c>
      <c r="C1399" t="s">
        <v>29</v>
      </c>
      <c r="D1399" t="s">
        <v>30</v>
      </c>
      <c r="E1399" t="s">
        <v>379</v>
      </c>
      <c r="F1399" t="s">
        <v>5690</v>
      </c>
      <c r="G1399" t="s">
        <v>5691</v>
      </c>
      <c r="H1399" t="s">
        <v>9756</v>
      </c>
      <c r="I1399" t="s">
        <v>5692</v>
      </c>
      <c r="J1399" t="s">
        <v>5710</v>
      </c>
      <c r="K1399" t="s">
        <v>32</v>
      </c>
      <c r="L1399" t="s">
        <v>32</v>
      </c>
      <c r="M1399" t="s">
        <v>43</v>
      </c>
      <c r="N1399" t="s">
        <v>44</v>
      </c>
      <c r="O1399" t="s">
        <v>54</v>
      </c>
      <c r="P1399" t="s">
        <v>130</v>
      </c>
      <c r="Q1399" t="s">
        <v>139</v>
      </c>
      <c r="R1399" t="s">
        <v>5711</v>
      </c>
      <c r="S1399" s="1" t="s">
        <v>12617</v>
      </c>
      <c r="T1399" t="s">
        <v>53</v>
      </c>
      <c r="U1399" t="s">
        <v>49</v>
      </c>
      <c r="V1399" t="s">
        <v>311</v>
      </c>
      <c r="W1399" t="s">
        <v>5712</v>
      </c>
      <c r="X1399" s="145">
        <v>25241</v>
      </c>
      <c r="Y1399" t="s">
        <v>5713</v>
      </c>
      <c r="Z1399" s="145">
        <v>43395</v>
      </c>
      <c r="AA1399" s="145">
        <v>43426</v>
      </c>
      <c r="AB1399" t="s">
        <v>39</v>
      </c>
      <c r="AC1399" t="s">
        <v>40</v>
      </c>
      <c r="AD1399" t="s">
        <v>41</v>
      </c>
      <c r="AE1399"/>
    </row>
    <row r="1400" spans="1:31" ht="15" x14ac:dyDescent="0.25">
      <c r="A1400" s="1" t="s">
        <v>5714</v>
      </c>
      <c r="B1400" t="s">
        <v>388</v>
      </c>
      <c r="C1400" t="s">
        <v>29</v>
      </c>
      <c r="D1400" t="s">
        <v>30</v>
      </c>
      <c r="E1400" t="s">
        <v>379</v>
      </c>
      <c r="F1400" t="s">
        <v>5690</v>
      </c>
      <c r="G1400" t="s">
        <v>5691</v>
      </c>
      <c r="H1400" t="s">
        <v>9756</v>
      </c>
      <c r="I1400" t="s">
        <v>5692</v>
      </c>
      <c r="J1400" t="s">
        <v>5714</v>
      </c>
      <c r="K1400" t="s">
        <v>32</v>
      </c>
      <c r="L1400" t="s">
        <v>32</v>
      </c>
      <c r="M1400" t="s">
        <v>43</v>
      </c>
      <c r="N1400" t="s">
        <v>44</v>
      </c>
      <c r="O1400" t="s">
        <v>54</v>
      </c>
      <c r="P1400" t="s">
        <v>257</v>
      </c>
      <c r="Q1400" t="s">
        <v>497</v>
      </c>
      <c r="R1400" t="s">
        <v>5715</v>
      </c>
      <c r="S1400" s="1" t="s">
        <v>12618</v>
      </c>
      <c r="T1400" t="s">
        <v>53</v>
      </c>
      <c r="U1400" t="s">
        <v>49</v>
      </c>
      <c r="V1400" t="s">
        <v>50</v>
      </c>
      <c r="W1400" t="s">
        <v>5716</v>
      </c>
      <c r="X1400" s="145">
        <v>28053</v>
      </c>
      <c r="Y1400" t="s">
        <v>5717</v>
      </c>
      <c r="Z1400"/>
      <c r="AA1400"/>
      <c r="AB1400" t="s">
        <v>39</v>
      </c>
      <c r="AC1400" t="s">
        <v>40</v>
      </c>
      <c r="AD1400" t="s">
        <v>41</v>
      </c>
      <c r="AE1400"/>
    </row>
    <row r="1401" spans="1:31" ht="15" x14ac:dyDescent="0.25">
      <c r="A1401" s="1" t="s">
        <v>5718</v>
      </c>
      <c r="B1401" t="s">
        <v>388</v>
      </c>
      <c r="C1401" t="s">
        <v>29</v>
      </c>
      <c r="D1401" t="s">
        <v>30</v>
      </c>
      <c r="E1401" t="s">
        <v>379</v>
      </c>
      <c r="F1401" t="s">
        <v>5690</v>
      </c>
      <c r="G1401" t="s">
        <v>5691</v>
      </c>
      <c r="H1401" t="s">
        <v>9756</v>
      </c>
      <c r="I1401" t="s">
        <v>5692</v>
      </c>
      <c r="J1401" t="s">
        <v>5718</v>
      </c>
      <c r="K1401" t="s">
        <v>32</v>
      </c>
      <c r="L1401" t="s">
        <v>32</v>
      </c>
      <c r="M1401" t="s">
        <v>43</v>
      </c>
      <c r="N1401" t="s">
        <v>44</v>
      </c>
      <c r="O1401" t="s">
        <v>5719</v>
      </c>
      <c r="P1401" t="s">
        <v>142</v>
      </c>
      <c r="Q1401" t="s">
        <v>156</v>
      </c>
      <c r="R1401" t="s">
        <v>993</v>
      </c>
      <c r="S1401" s="1" t="s">
        <v>12619</v>
      </c>
      <c r="T1401" t="s">
        <v>37</v>
      </c>
      <c r="U1401" t="s">
        <v>49</v>
      </c>
      <c r="V1401" t="s">
        <v>50</v>
      </c>
      <c r="W1401" t="s">
        <v>5720</v>
      </c>
      <c r="X1401" s="145">
        <v>27704</v>
      </c>
      <c r="Y1401" t="s">
        <v>5721</v>
      </c>
      <c r="Z1401" s="145">
        <v>42430</v>
      </c>
      <c r="AA1401"/>
      <c r="AB1401" t="s">
        <v>39</v>
      </c>
      <c r="AC1401" t="s">
        <v>40</v>
      </c>
      <c r="AD1401" t="s">
        <v>41</v>
      </c>
      <c r="AE1401"/>
    </row>
    <row r="1402" spans="1:31" ht="15" x14ac:dyDescent="0.25">
      <c r="A1402" s="1" t="s">
        <v>5722</v>
      </c>
      <c r="B1402" t="s">
        <v>388</v>
      </c>
      <c r="C1402" t="s">
        <v>29</v>
      </c>
      <c r="D1402" t="s">
        <v>30</v>
      </c>
      <c r="E1402" t="s">
        <v>379</v>
      </c>
      <c r="F1402" t="s">
        <v>5690</v>
      </c>
      <c r="G1402" t="s">
        <v>5691</v>
      </c>
      <c r="H1402" t="s">
        <v>9756</v>
      </c>
      <c r="I1402" t="s">
        <v>5692</v>
      </c>
      <c r="J1402" t="s">
        <v>5722</v>
      </c>
      <c r="K1402" t="s">
        <v>32</v>
      </c>
      <c r="L1402" t="s">
        <v>32</v>
      </c>
      <c r="M1402" t="s">
        <v>43</v>
      </c>
      <c r="N1402" t="s">
        <v>44</v>
      </c>
      <c r="O1402" t="s">
        <v>54</v>
      </c>
      <c r="P1402" t="s">
        <v>156</v>
      </c>
      <c r="Q1402" t="s">
        <v>135</v>
      </c>
      <c r="R1402" t="s">
        <v>5723</v>
      </c>
      <c r="S1402" s="1" t="s">
        <v>12620</v>
      </c>
      <c r="T1402" t="s">
        <v>53</v>
      </c>
      <c r="U1402" t="s">
        <v>49</v>
      </c>
      <c r="V1402" t="s">
        <v>50</v>
      </c>
      <c r="W1402" t="s">
        <v>5724</v>
      </c>
      <c r="X1402" s="145">
        <v>22311</v>
      </c>
      <c r="Y1402" t="s">
        <v>5725</v>
      </c>
      <c r="Z1402"/>
      <c r="AA1402"/>
      <c r="AB1402" t="s">
        <v>39</v>
      </c>
      <c r="AC1402" t="s">
        <v>40</v>
      </c>
      <c r="AD1402" t="s">
        <v>41</v>
      </c>
      <c r="AE1402"/>
    </row>
    <row r="1403" spans="1:31" ht="15" x14ac:dyDescent="0.25">
      <c r="A1403" s="1" t="s">
        <v>5726</v>
      </c>
      <c r="B1403" t="s">
        <v>388</v>
      </c>
      <c r="C1403" t="s">
        <v>29</v>
      </c>
      <c r="D1403" t="s">
        <v>30</v>
      </c>
      <c r="E1403" t="s">
        <v>379</v>
      </c>
      <c r="F1403" t="s">
        <v>5690</v>
      </c>
      <c r="G1403" t="s">
        <v>5691</v>
      </c>
      <c r="H1403" t="s">
        <v>9756</v>
      </c>
      <c r="I1403" t="s">
        <v>5692</v>
      </c>
      <c r="J1403" t="s">
        <v>5726</v>
      </c>
      <c r="K1403" t="s">
        <v>32</v>
      </c>
      <c r="L1403" t="s">
        <v>32</v>
      </c>
      <c r="M1403" t="s">
        <v>43</v>
      </c>
      <c r="N1403" t="s">
        <v>44</v>
      </c>
      <c r="O1403" t="s">
        <v>54</v>
      </c>
      <c r="P1403" t="s">
        <v>250</v>
      </c>
      <c r="Q1403" t="s">
        <v>306</v>
      </c>
      <c r="R1403" t="s">
        <v>967</v>
      </c>
      <c r="S1403" s="1" t="s">
        <v>12621</v>
      </c>
      <c r="T1403" t="s">
        <v>61</v>
      </c>
      <c r="U1403" t="s">
        <v>49</v>
      </c>
      <c r="V1403" t="s">
        <v>50</v>
      </c>
      <c r="W1403" t="s">
        <v>5727</v>
      </c>
      <c r="X1403" s="145">
        <v>22774</v>
      </c>
      <c r="Y1403" t="s">
        <v>5728</v>
      </c>
      <c r="Z1403"/>
      <c r="AA1403"/>
      <c r="AB1403" t="s">
        <v>39</v>
      </c>
      <c r="AC1403" t="s">
        <v>40</v>
      </c>
      <c r="AD1403" t="s">
        <v>41</v>
      </c>
      <c r="AE1403"/>
    </row>
    <row r="1404" spans="1:31" ht="15" x14ac:dyDescent="0.25">
      <c r="A1404" s="1" t="s">
        <v>5729</v>
      </c>
      <c r="B1404" t="s">
        <v>388</v>
      </c>
      <c r="C1404" t="s">
        <v>29</v>
      </c>
      <c r="D1404" t="s">
        <v>30</v>
      </c>
      <c r="E1404" t="s">
        <v>379</v>
      </c>
      <c r="F1404" t="s">
        <v>5690</v>
      </c>
      <c r="G1404" t="s">
        <v>5691</v>
      </c>
      <c r="H1404" t="s">
        <v>9756</v>
      </c>
      <c r="I1404" t="s">
        <v>5692</v>
      </c>
      <c r="J1404" t="s">
        <v>5729</v>
      </c>
      <c r="K1404" t="s">
        <v>32</v>
      </c>
      <c r="L1404" t="s">
        <v>32</v>
      </c>
      <c r="M1404" t="s">
        <v>43</v>
      </c>
      <c r="N1404" t="s">
        <v>63</v>
      </c>
      <c r="O1404" t="s">
        <v>5730</v>
      </c>
      <c r="P1404" t="s">
        <v>666</v>
      </c>
      <c r="Q1404" t="s">
        <v>1093</v>
      </c>
      <c r="R1404" t="s">
        <v>8600</v>
      </c>
      <c r="S1404" s="1" t="s">
        <v>12622</v>
      </c>
      <c r="T1404" t="s">
        <v>66</v>
      </c>
      <c r="U1404" t="s">
        <v>49</v>
      </c>
      <c r="V1404" t="s">
        <v>166</v>
      </c>
      <c r="W1404" t="s">
        <v>8601</v>
      </c>
      <c r="X1404" s="145">
        <v>30970</v>
      </c>
      <c r="Y1404" t="s">
        <v>8602</v>
      </c>
      <c r="Z1404" s="145">
        <v>43160</v>
      </c>
      <c r="AA1404" s="145">
        <v>76337</v>
      </c>
      <c r="AB1404" t="s">
        <v>39</v>
      </c>
      <c r="AC1404" t="s">
        <v>68</v>
      </c>
      <c r="AD1404" t="s">
        <v>41</v>
      </c>
      <c r="AE1404"/>
    </row>
    <row r="1405" spans="1:31" ht="15" x14ac:dyDescent="0.25">
      <c r="A1405" s="1" t="s">
        <v>5734</v>
      </c>
      <c r="B1405" t="s">
        <v>388</v>
      </c>
      <c r="C1405" t="s">
        <v>29</v>
      </c>
      <c r="D1405" t="s">
        <v>30</v>
      </c>
      <c r="E1405" t="s">
        <v>379</v>
      </c>
      <c r="F1405" t="s">
        <v>5690</v>
      </c>
      <c r="G1405" t="s">
        <v>5691</v>
      </c>
      <c r="H1405" t="s">
        <v>9756</v>
      </c>
      <c r="I1405" t="s">
        <v>5692</v>
      </c>
      <c r="J1405" t="s">
        <v>5734</v>
      </c>
      <c r="K1405" t="s">
        <v>93</v>
      </c>
      <c r="L1405" t="s">
        <v>94</v>
      </c>
      <c r="M1405" t="s">
        <v>95</v>
      </c>
      <c r="N1405" t="s">
        <v>44</v>
      </c>
      <c r="O1405" t="s">
        <v>440</v>
      </c>
      <c r="P1405" t="s">
        <v>78</v>
      </c>
      <c r="Q1405" t="s">
        <v>239</v>
      </c>
      <c r="R1405" t="s">
        <v>5735</v>
      </c>
      <c r="S1405" s="1" t="s">
        <v>12623</v>
      </c>
      <c r="T1405" t="s">
        <v>105</v>
      </c>
      <c r="U1405" t="s">
        <v>38</v>
      </c>
      <c r="V1405" t="s">
        <v>50</v>
      </c>
      <c r="W1405" t="s">
        <v>5736</v>
      </c>
      <c r="X1405" s="145">
        <v>24018</v>
      </c>
      <c r="Y1405" t="s">
        <v>5737</v>
      </c>
      <c r="Z1405"/>
      <c r="AA1405"/>
      <c r="AB1405" t="s">
        <v>39</v>
      </c>
      <c r="AC1405" t="s">
        <v>98</v>
      </c>
      <c r="AD1405" t="s">
        <v>41</v>
      </c>
      <c r="AE1405"/>
    </row>
    <row r="1406" spans="1:31" ht="15" x14ac:dyDescent="0.25">
      <c r="A1406" s="1" t="s">
        <v>5741</v>
      </c>
      <c r="B1406" t="s">
        <v>388</v>
      </c>
      <c r="C1406" t="s">
        <v>29</v>
      </c>
      <c r="D1406" t="s">
        <v>30</v>
      </c>
      <c r="E1406" t="s">
        <v>405</v>
      </c>
      <c r="F1406" t="s">
        <v>5738</v>
      </c>
      <c r="G1406" t="s">
        <v>5739</v>
      </c>
      <c r="H1406" t="s">
        <v>9756</v>
      </c>
      <c r="I1406" t="s">
        <v>5740</v>
      </c>
      <c r="J1406" t="s">
        <v>5741</v>
      </c>
      <c r="K1406" t="s">
        <v>32</v>
      </c>
      <c r="L1406" t="s">
        <v>33</v>
      </c>
      <c r="M1406" t="s">
        <v>34</v>
      </c>
      <c r="N1406" t="s">
        <v>35</v>
      </c>
      <c r="O1406" t="s">
        <v>5742</v>
      </c>
      <c r="P1406" t="s">
        <v>5743</v>
      </c>
      <c r="Q1406" t="s">
        <v>740</v>
      </c>
      <c r="R1406" t="s">
        <v>1103</v>
      </c>
      <c r="S1406" s="1" t="s">
        <v>12624</v>
      </c>
      <c r="T1406" t="s">
        <v>48</v>
      </c>
      <c r="U1406" t="s">
        <v>38</v>
      </c>
      <c r="V1406" t="s">
        <v>108</v>
      </c>
      <c r="W1406" t="s">
        <v>5744</v>
      </c>
      <c r="X1406" s="145">
        <v>24702</v>
      </c>
      <c r="Y1406" t="s">
        <v>5745</v>
      </c>
      <c r="Z1406" s="145">
        <v>42064</v>
      </c>
      <c r="AA1406" s="145">
        <v>43159</v>
      </c>
      <c r="AB1406" t="s">
        <v>39</v>
      </c>
      <c r="AC1406" t="s">
        <v>40</v>
      </c>
      <c r="AD1406" t="s">
        <v>41</v>
      </c>
      <c r="AE1406"/>
    </row>
    <row r="1407" spans="1:31" ht="15" x14ac:dyDescent="0.25">
      <c r="A1407" s="1" t="s">
        <v>5746</v>
      </c>
      <c r="B1407" t="s">
        <v>388</v>
      </c>
      <c r="C1407" t="s">
        <v>29</v>
      </c>
      <c r="D1407" t="s">
        <v>30</v>
      </c>
      <c r="E1407" t="s">
        <v>405</v>
      </c>
      <c r="F1407" t="s">
        <v>5738</v>
      </c>
      <c r="G1407" t="s">
        <v>5739</v>
      </c>
      <c r="H1407" t="s">
        <v>9756</v>
      </c>
      <c r="I1407" t="s">
        <v>5740</v>
      </c>
      <c r="J1407" t="s">
        <v>5746</v>
      </c>
      <c r="K1407" t="s">
        <v>32</v>
      </c>
      <c r="L1407" t="s">
        <v>32</v>
      </c>
      <c r="M1407" t="s">
        <v>43</v>
      </c>
      <c r="N1407" t="s">
        <v>44</v>
      </c>
      <c r="O1407" t="s">
        <v>5747</v>
      </c>
      <c r="P1407" t="s">
        <v>853</v>
      </c>
      <c r="Q1407" t="s">
        <v>5748</v>
      </c>
      <c r="R1407" t="s">
        <v>719</v>
      </c>
      <c r="S1407" s="1" t="s">
        <v>12625</v>
      </c>
      <c r="T1407" t="s">
        <v>48</v>
      </c>
      <c r="U1407" t="s">
        <v>49</v>
      </c>
      <c r="V1407" t="s">
        <v>50</v>
      </c>
      <c r="W1407" t="s">
        <v>5749</v>
      </c>
      <c r="X1407" s="145">
        <v>24529</v>
      </c>
      <c r="Y1407" t="s">
        <v>5750</v>
      </c>
      <c r="Z1407" s="145">
        <v>42430</v>
      </c>
      <c r="AA1407"/>
      <c r="AB1407" t="s">
        <v>39</v>
      </c>
      <c r="AC1407" t="s">
        <v>40</v>
      </c>
      <c r="AD1407" t="s">
        <v>41</v>
      </c>
      <c r="AE1407"/>
    </row>
    <row r="1408" spans="1:31" ht="15" x14ac:dyDescent="0.25">
      <c r="A1408" s="1" t="s">
        <v>5751</v>
      </c>
      <c r="B1408" t="s">
        <v>388</v>
      </c>
      <c r="C1408" t="s">
        <v>29</v>
      </c>
      <c r="D1408" t="s">
        <v>30</v>
      </c>
      <c r="E1408" t="s">
        <v>405</v>
      </c>
      <c r="F1408" t="s">
        <v>5738</v>
      </c>
      <c r="G1408" t="s">
        <v>5739</v>
      </c>
      <c r="H1408" t="s">
        <v>9756</v>
      </c>
      <c r="I1408" t="s">
        <v>5740</v>
      </c>
      <c r="J1408" t="s">
        <v>5751</v>
      </c>
      <c r="K1408" t="s">
        <v>32</v>
      </c>
      <c r="L1408" t="s">
        <v>32</v>
      </c>
      <c r="M1408" t="s">
        <v>43</v>
      </c>
      <c r="N1408" t="s">
        <v>63</v>
      </c>
      <c r="O1408" t="s">
        <v>12626</v>
      </c>
      <c r="P1408" t="s">
        <v>110</v>
      </c>
      <c r="Q1408" t="s">
        <v>254</v>
      </c>
      <c r="R1408" t="s">
        <v>12627</v>
      </c>
      <c r="S1408" s="1" t="s">
        <v>12628</v>
      </c>
      <c r="T1408" t="s">
        <v>66</v>
      </c>
      <c r="U1408" t="s">
        <v>49</v>
      </c>
      <c r="V1408" t="s">
        <v>50</v>
      </c>
      <c r="W1408" t="s">
        <v>12629</v>
      </c>
      <c r="X1408" s="145">
        <v>28144</v>
      </c>
      <c r="Y1408" t="s">
        <v>12630</v>
      </c>
      <c r="Z1408" s="145">
        <v>43377</v>
      </c>
      <c r="AA1408" s="145">
        <v>43436</v>
      </c>
      <c r="AB1408" t="s">
        <v>310</v>
      </c>
      <c r="AC1408" t="s">
        <v>68</v>
      </c>
      <c r="AD1408" t="s">
        <v>41</v>
      </c>
      <c r="AE1408"/>
    </row>
    <row r="1409" spans="1:31" ht="15" x14ac:dyDescent="0.25">
      <c r="A1409" s="1" t="s">
        <v>5751</v>
      </c>
      <c r="B1409" t="s">
        <v>388</v>
      </c>
      <c r="C1409" t="s">
        <v>29</v>
      </c>
      <c r="D1409" t="s">
        <v>30</v>
      </c>
      <c r="E1409" t="s">
        <v>405</v>
      </c>
      <c r="F1409" t="s">
        <v>5738</v>
      </c>
      <c r="G1409" t="s">
        <v>5739</v>
      </c>
      <c r="H1409" t="s">
        <v>9756</v>
      </c>
      <c r="I1409" t="s">
        <v>5740</v>
      </c>
      <c r="J1409" t="s">
        <v>5751</v>
      </c>
      <c r="K1409" t="s">
        <v>32</v>
      </c>
      <c r="L1409" t="s">
        <v>32</v>
      </c>
      <c r="M1409" t="s">
        <v>43</v>
      </c>
      <c r="N1409" t="s">
        <v>44</v>
      </c>
      <c r="O1409" t="s">
        <v>5752</v>
      </c>
      <c r="P1409" t="s">
        <v>110</v>
      </c>
      <c r="Q1409" t="s">
        <v>177</v>
      </c>
      <c r="R1409" t="s">
        <v>378</v>
      </c>
      <c r="S1409" s="1" t="s">
        <v>12631</v>
      </c>
      <c r="T1409" t="s">
        <v>66</v>
      </c>
      <c r="U1409" t="s">
        <v>49</v>
      </c>
      <c r="V1409" t="s">
        <v>311</v>
      </c>
      <c r="W1409" t="s">
        <v>265</v>
      </c>
      <c r="X1409" s="145">
        <v>27280</v>
      </c>
      <c r="Y1409" t="s">
        <v>5753</v>
      </c>
      <c r="Z1409" s="145">
        <v>43377</v>
      </c>
      <c r="AA1409" s="145">
        <v>43436</v>
      </c>
      <c r="AB1409" t="s">
        <v>39</v>
      </c>
      <c r="AC1409" t="s">
        <v>40</v>
      </c>
      <c r="AD1409" t="s">
        <v>41</v>
      </c>
      <c r="AE1409"/>
    </row>
    <row r="1410" spans="1:31" ht="15" x14ac:dyDescent="0.25">
      <c r="A1410" s="1" t="s">
        <v>5754</v>
      </c>
      <c r="B1410" t="s">
        <v>388</v>
      </c>
      <c r="C1410" t="s">
        <v>29</v>
      </c>
      <c r="D1410" t="s">
        <v>30</v>
      </c>
      <c r="E1410" t="s">
        <v>405</v>
      </c>
      <c r="F1410" t="s">
        <v>5738</v>
      </c>
      <c r="G1410" t="s">
        <v>5739</v>
      </c>
      <c r="H1410" t="s">
        <v>9756</v>
      </c>
      <c r="I1410" t="s">
        <v>5740</v>
      </c>
      <c r="J1410" t="s">
        <v>5754</v>
      </c>
      <c r="K1410" t="s">
        <v>32</v>
      </c>
      <c r="L1410" t="s">
        <v>32</v>
      </c>
      <c r="M1410" t="s">
        <v>43</v>
      </c>
      <c r="N1410" t="s">
        <v>44</v>
      </c>
      <c r="O1410" t="s">
        <v>5755</v>
      </c>
      <c r="P1410" t="s">
        <v>78</v>
      </c>
      <c r="Q1410" t="s">
        <v>663</v>
      </c>
      <c r="R1410" t="s">
        <v>5756</v>
      </c>
      <c r="S1410" s="1" t="s">
        <v>12632</v>
      </c>
      <c r="T1410" t="s">
        <v>48</v>
      </c>
      <c r="U1410" t="s">
        <v>49</v>
      </c>
      <c r="V1410" t="s">
        <v>50</v>
      </c>
      <c r="W1410" t="s">
        <v>5757</v>
      </c>
      <c r="X1410" s="145">
        <v>25100</v>
      </c>
      <c r="Y1410" t="s">
        <v>5758</v>
      </c>
      <c r="Z1410" s="145">
        <v>42795</v>
      </c>
      <c r="AA1410"/>
      <c r="AB1410" t="s">
        <v>39</v>
      </c>
      <c r="AC1410" t="s">
        <v>40</v>
      </c>
      <c r="AD1410" t="s">
        <v>41</v>
      </c>
      <c r="AE1410"/>
    </row>
    <row r="1411" spans="1:31" ht="15" x14ac:dyDescent="0.25">
      <c r="A1411" s="1" t="s">
        <v>5759</v>
      </c>
      <c r="B1411" t="s">
        <v>388</v>
      </c>
      <c r="C1411" t="s">
        <v>29</v>
      </c>
      <c r="D1411" t="s">
        <v>30</v>
      </c>
      <c r="E1411" t="s">
        <v>405</v>
      </c>
      <c r="F1411" t="s">
        <v>5738</v>
      </c>
      <c r="G1411" t="s">
        <v>5739</v>
      </c>
      <c r="H1411" t="s">
        <v>9756</v>
      </c>
      <c r="I1411" t="s">
        <v>5740</v>
      </c>
      <c r="J1411" t="s">
        <v>5759</v>
      </c>
      <c r="K1411" t="s">
        <v>32</v>
      </c>
      <c r="L1411" t="s">
        <v>32</v>
      </c>
      <c r="M1411" t="s">
        <v>43</v>
      </c>
      <c r="N1411" t="s">
        <v>44</v>
      </c>
      <c r="O1411" t="s">
        <v>5760</v>
      </c>
      <c r="P1411" t="s">
        <v>239</v>
      </c>
      <c r="Q1411" t="s">
        <v>5761</v>
      </c>
      <c r="R1411" t="s">
        <v>923</v>
      </c>
      <c r="S1411" s="1" t="s">
        <v>12633</v>
      </c>
      <c r="T1411" t="s">
        <v>53</v>
      </c>
      <c r="U1411" t="s">
        <v>49</v>
      </c>
      <c r="V1411" t="s">
        <v>50</v>
      </c>
      <c r="W1411" t="s">
        <v>5762</v>
      </c>
      <c r="X1411" s="145">
        <v>24681</v>
      </c>
      <c r="Y1411" t="s">
        <v>5763</v>
      </c>
      <c r="Z1411"/>
      <c r="AA1411"/>
      <c r="AB1411" t="s">
        <v>39</v>
      </c>
      <c r="AC1411" t="s">
        <v>40</v>
      </c>
      <c r="AD1411" t="s">
        <v>41</v>
      </c>
      <c r="AE1411"/>
    </row>
    <row r="1412" spans="1:31" ht="15" x14ac:dyDescent="0.25">
      <c r="A1412" s="1" t="s">
        <v>5764</v>
      </c>
      <c r="B1412" t="s">
        <v>388</v>
      </c>
      <c r="C1412" t="s">
        <v>29</v>
      </c>
      <c r="D1412" t="s">
        <v>30</v>
      </c>
      <c r="E1412" t="s">
        <v>405</v>
      </c>
      <c r="F1412" t="s">
        <v>5738</v>
      </c>
      <c r="G1412" t="s">
        <v>5739</v>
      </c>
      <c r="H1412" t="s">
        <v>9756</v>
      </c>
      <c r="I1412" t="s">
        <v>5740</v>
      </c>
      <c r="J1412" t="s">
        <v>5764</v>
      </c>
      <c r="K1412" t="s">
        <v>32</v>
      </c>
      <c r="L1412" t="s">
        <v>32</v>
      </c>
      <c r="M1412" t="s">
        <v>43</v>
      </c>
      <c r="N1412" t="s">
        <v>44</v>
      </c>
      <c r="O1412" t="s">
        <v>5765</v>
      </c>
      <c r="P1412" t="s">
        <v>144</v>
      </c>
      <c r="Q1412" t="s">
        <v>314</v>
      </c>
      <c r="R1412" t="s">
        <v>5766</v>
      </c>
      <c r="S1412" s="1" t="s">
        <v>12634</v>
      </c>
      <c r="T1412" t="s">
        <v>61</v>
      </c>
      <c r="U1412" t="s">
        <v>49</v>
      </c>
      <c r="V1412" t="s">
        <v>50</v>
      </c>
      <c r="W1412" t="s">
        <v>5767</v>
      </c>
      <c r="X1412" s="145">
        <v>26325</v>
      </c>
      <c r="Y1412" t="s">
        <v>5768</v>
      </c>
      <c r="Z1412" s="145">
        <v>42795</v>
      </c>
      <c r="AA1412"/>
      <c r="AB1412" t="s">
        <v>39</v>
      </c>
      <c r="AC1412" t="s">
        <v>40</v>
      </c>
      <c r="AD1412" t="s">
        <v>41</v>
      </c>
      <c r="AE1412"/>
    </row>
    <row r="1413" spans="1:31" ht="15" x14ac:dyDescent="0.25">
      <c r="A1413" s="1" t="s">
        <v>5769</v>
      </c>
      <c r="B1413" t="s">
        <v>388</v>
      </c>
      <c r="C1413" t="s">
        <v>29</v>
      </c>
      <c r="D1413" t="s">
        <v>30</v>
      </c>
      <c r="E1413" t="s">
        <v>405</v>
      </c>
      <c r="F1413" t="s">
        <v>5738</v>
      </c>
      <c r="G1413" t="s">
        <v>5739</v>
      </c>
      <c r="H1413" t="s">
        <v>9756</v>
      </c>
      <c r="I1413" t="s">
        <v>5740</v>
      </c>
      <c r="J1413" t="s">
        <v>5769</v>
      </c>
      <c r="K1413" t="s">
        <v>32</v>
      </c>
      <c r="L1413" t="s">
        <v>32</v>
      </c>
      <c r="M1413" t="s">
        <v>43</v>
      </c>
      <c r="N1413" t="s">
        <v>44</v>
      </c>
      <c r="O1413" t="s">
        <v>5770</v>
      </c>
      <c r="P1413" t="s">
        <v>70</v>
      </c>
      <c r="Q1413" t="s">
        <v>489</v>
      </c>
      <c r="R1413" t="s">
        <v>5771</v>
      </c>
      <c r="S1413" s="1" t="s">
        <v>12635</v>
      </c>
      <c r="T1413" t="s">
        <v>66</v>
      </c>
      <c r="U1413" t="s">
        <v>49</v>
      </c>
      <c r="V1413" t="s">
        <v>50</v>
      </c>
      <c r="W1413" t="s">
        <v>5772</v>
      </c>
      <c r="X1413" s="145">
        <v>24592</v>
      </c>
      <c r="Y1413" t="s">
        <v>5773</v>
      </c>
      <c r="Z1413" s="145">
        <v>42430</v>
      </c>
      <c r="AA1413"/>
      <c r="AB1413" t="s">
        <v>39</v>
      </c>
      <c r="AC1413" t="s">
        <v>40</v>
      </c>
      <c r="AD1413" t="s">
        <v>41</v>
      </c>
      <c r="AE1413"/>
    </row>
    <row r="1414" spans="1:31" ht="15" x14ac:dyDescent="0.25">
      <c r="A1414" s="1" t="s">
        <v>10362</v>
      </c>
      <c r="B1414" t="s">
        <v>388</v>
      </c>
      <c r="C1414" t="s">
        <v>29</v>
      </c>
      <c r="D1414" t="s">
        <v>30</v>
      </c>
      <c r="E1414" t="s">
        <v>405</v>
      </c>
      <c r="F1414" t="s">
        <v>5738</v>
      </c>
      <c r="G1414" t="s">
        <v>5739</v>
      </c>
      <c r="H1414" t="s">
        <v>9756</v>
      </c>
      <c r="I1414" t="s">
        <v>5740</v>
      </c>
      <c r="J1414" t="s">
        <v>10362</v>
      </c>
      <c r="K1414" t="s">
        <v>32</v>
      </c>
      <c r="L1414" t="s">
        <v>32</v>
      </c>
      <c r="M1414" t="s">
        <v>43</v>
      </c>
      <c r="N1414" t="s">
        <v>44</v>
      </c>
      <c r="O1414" t="s">
        <v>9903</v>
      </c>
      <c r="P1414" t="s">
        <v>110</v>
      </c>
      <c r="Q1414" t="s">
        <v>316</v>
      </c>
      <c r="R1414" t="s">
        <v>910</v>
      </c>
      <c r="S1414" s="1" t="s">
        <v>12636</v>
      </c>
      <c r="T1414" t="s">
        <v>61</v>
      </c>
      <c r="U1414" t="s">
        <v>49</v>
      </c>
      <c r="V1414" t="s">
        <v>50</v>
      </c>
      <c r="W1414" t="s">
        <v>12637</v>
      </c>
      <c r="X1414" s="145">
        <v>22896</v>
      </c>
      <c r="Y1414" t="s">
        <v>12638</v>
      </c>
      <c r="Z1414"/>
      <c r="AA1414"/>
      <c r="AB1414" t="s">
        <v>39</v>
      </c>
      <c r="AC1414" t="s">
        <v>40</v>
      </c>
      <c r="AD1414" t="s">
        <v>41</v>
      </c>
      <c r="AE1414"/>
    </row>
    <row r="1415" spans="1:31" ht="15" x14ac:dyDescent="0.25">
      <c r="A1415" s="1" t="s">
        <v>10363</v>
      </c>
      <c r="B1415" t="s">
        <v>388</v>
      </c>
      <c r="C1415" t="s">
        <v>29</v>
      </c>
      <c r="D1415" t="s">
        <v>30</v>
      </c>
      <c r="E1415" t="s">
        <v>405</v>
      </c>
      <c r="F1415" t="s">
        <v>5738</v>
      </c>
      <c r="G1415" t="s">
        <v>5739</v>
      </c>
      <c r="H1415" t="s">
        <v>9756</v>
      </c>
      <c r="I1415" t="s">
        <v>5740</v>
      </c>
      <c r="J1415" t="s">
        <v>10363</v>
      </c>
      <c r="K1415" t="s">
        <v>32</v>
      </c>
      <c r="L1415" t="s">
        <v>32</v>
      </c>
      <c r="M1415" t="s">
        <v>43</v>
      </c>
      <c r="N1415" t="s">
        <v>63</v>
      </c>
      <c r="O1415" t="s">
        <v>9727</v>
      </c>
      <c r="P1415" t="s">
        <v>661</v>
      </c>
      <c r="Q1415" t="s">
        <v>78</v>
      </c>
      <c r="R1415" t="s">
        <v>511</v>
      </c>
      <c r="S1415" s="1" t="s">
        <v>12639</v>
      </c>
      <c r="T1415" t="s">
        <v>66</v>
      </c>
      <c r="U1415" t="s">
        <v>890</v>
      </c>
      <c r="V1415" t="s">
        <v>50</v>
      </c>
      <c r="W1415" t="s">
        <v>4138</v>
      </c>
      <c r="X1415" s="145">
        <v>28011</v>
      </c>
      <c r="Y1415" t="s">
        <v>4139</v>
      </c>
      <c r="Z1415" s="145">
        <v>43160</v>
      </c>
      <c r="AA1415" s="145">
        <v>43465</v>
      </c>
      <c r="AB1415" t="s">
        <v>2801</v>
      </c>
      <c r="AC1415" t="s">
        <v>68</v>
      </c>
      <c r="AD1415" t="s">
        <v>41</v>
      </c>
      <c r="AE1415"/>
    </row>
    <row r="1416" spans="1:31" ht="15" x14ac:dyDescent="0.25">
      <c r="A1416" s="1" t="s">
        <v>5777</v>
      </c>
      <c r="B1416" t="s">
        <v>388</v>
      </c>
      <c r="C1416" t="s">
        <v>29</v>
      </c>
      <c r="D1416" t="s">
        <v>30</v>
      </c>
      <c r="E1416" t="s">
        <v>405</v>
      </c>
      <c r="F1416" t="s">
        <v>5774</v>
      </c>
      <c r="G1416" t="s">
        <v>5775</v>
      </c>
      <c r="H1416" t="s">
        <v>9756</v>
      </c>
      <c r="I1416" t="s">
        <v>5776</v>
      </c>
      <c r="J1416" t="s">
        <v>5777</v>
      </c>
      <c r="K1416" t="s">
        <v>32</v>
      </c>
      <c r="L1416" t="s">
        <v>33</v>
      </c>
      <c r="M1416" t="s">
        <v>34</v>
      </c>
      <c r="N1416" t="s">
        <v>35</v>
      </c>
      <c r="O1416" t="s">
        <v>287</v>
      </c>
      <c r="P1416" t="s">
        <v>136</v>
      </c>
      <c r="Q1416" t="s">
        <v>1183</v>
      </c>
      <c r="R1416" t="s">
        <v>5778</v>
      </c>
      <c r="S1416" s="1" t="s">
        <v>12640</v>
      </c>
      <c r="T1416" t="s">
        <v>61</v>
      </c>
      <c r="U1416" t="s">
        <v>38</v>
      </c>
      <c r="V1416" t="s">
        <v>166</v>
      </c>
      <c r="W1416" t="s">
        <v>5779</v>
      </c>
      <c r="X1416" s="145">
        <v>25496</v>
      </c>
      <c r="Y1416" t="s">
        <v>5780</v>
      </c>
      <c r="Z1416" s="145">
        <v>43101</v>
      </c>
      <c r="AA1416" s="145">
        <v>43465</v>
      </c>
      <c r="AB1416" t="s">
        <v>123</v>
      </c>
      <c r="AC1416" t="s">
        <v>40</v>
      </c>
      <c r="AD1416" t="s">
        <v>41</v>
      </c>
      <c r="AE1416"/>
    </row>
    <row r="1417" spans="1:31" ht="15" x14ac:dyDescent="0.25">
      <c r="A1417" s="1" t="s">
        <v>5781</v>
      </c>
      <c r="B1417" t="s">
        <v>388</v>
      </c>
      <c r="C1417" t="s">
        <v>29</v>
      </c>
      <c r="D1417" t="s">
        <v>30</v>
      </c>
      <c r="E1417" t="s">
        <v>405</v>
      </c>
      <c r="F1417" t="s">
        <v>5774</v>
      </c>
      <c r="G1417" t="s">
        <v>5775</v>
      </c>
      <c r="H1417" t="s">
        <v>9756</v>
      </c>
      <c r="I1417" t="s">
        <v>5776</v>
      </c>
      <c r="J1417" t="s">
        <v>5781</v>
      </c>
      <c r="K1417" t="s">
        <v>32</v>
      </c>
      <c r="L1417" t="s">
        <v>32</v>
      </c>
      <c r="M1417" t="s">
        <v>43</v>
      </c>
      <c r="N1417" t="s">
        <v>63</v>
      </c>
      <c r="O1417" t="s">
        <v>12641</v>
      </c>
      <c r="P1417" t="s">
        <v>96</v>
      </c>
      <c r="Q1417" t="s">
        <v>59</v>
      </c>
      <c r="R1417" t="s">
        <v>822</v>
      </c>
      <c r="S1417" s="1" t="s">
        <v>12642</v>
      </c>
      <c r="T1417" t="s">
        <v>66</v>
      </c>
      <c r="U1417" t="s">
        <v>49</v>
      </c>
      <c r="V1417" t="s">
        <v>50</v>
      </c>
      <c r="W1417" t="s">
        <v>12643</v>
      </c>
      <c r="X1417" s="145">
        <v>28181</v>
      </c>
      <c r="Y1417" t="s">
        <v>12644</v>
      </c>
      <c r="Z1417" s="145">
        <v>43353</v>
      </c>
      <c r="AA1417" s="145">
        <v>43382</v>
      </c>
      <c r="AB1417" t="s">
        <v>310</v>
      </c>
      <c r="AC1417" t="s">
        <v>68</v>
      </c>
      <c r="AD1417" t="s">
        <v>41</v>
      </c>
      <c r="AE1417"/>
    </row>
    <row r="1418" spans="1:31" ht="15" x14ac:dyDescent="0.25">
      <c r="A1418" s="1" t="s">
        <v>5781</v>
      </c>
      <c r="B1418" t="s">
        <v>388</v>
      </c>
      <c r="C1418" t="s">
        <v>29</v>
      </c>
      <c r="D1418" t="s">
        <v>30</v>
      </c>
      <c r="E1418" t="s">
        <v>405</v>
      </c>
      <c r="F1418" t="s">
        <v>5774</v>
      </c>
      <c r="G1418" t="s">
        <v>5775</v>
      </c>
      <c r="H1418" t="s">
        <v>9756</v>
      </c>
      <c r="I1418" t="s">
        <v>5776</v>
      </c>
      <c r="J1418" t="s">
        <v>5781</v>
      </c>
      <c r="K1418" t="s">
        <v>32</v>
      </c>
      <c r="L1418" t="s">
        <v>32</v>
      </c>
      <c r="M1418" t="s">
        <v>43</v>
      </c>
      <c r="N1418" t="s">
        <v>44</v>
      </c>
      <c r="O1418" t="s">
        <v>5782</v>
      </c>
      <c r="P1418" t="s">
        <v>236</v>
      </c>
      <c r="Q1418" t="s">
        <v>136</v>
      </c>
      <c r="R1418" t="s">
        <v>5783</v>
      </c>
      <c r="S1418" s="1" t="s">
        <v>12645</v>
      </c>
      <c r="T1418" t="s">
        <v>53</v>
      </c>
      <c r="U1418" t="s">
        <v>49</v>
      </c>
      <c r="V1418" t="s">
        <v>311</v>
      </c>
      <c r="W1418" t="s">
        <v>5784</v>
      </c>
      <c r="X1418" s="145">
        <v>22176</v>
      </c>
      <c r="Y1418" t="s">
        <v>5785</v>
      </c>
      <c r="Z1418" s="145">
        <v>43353</v>
      </c>
      <c r="AA1418" s="145">
        <v>43382</v>
      </c>
      <c r="AB1418" t="s">
        <v>39</v>
      </c>
      <c r="AC1418" t="s">
        <v>40</v>
      </c>
      <c r="AD1418" t="s">
        <v>41</v>
      </c>
      <c r="AE1418"/>
    </row>
    <row r="1419" spans="1:31" ht="15" x14ac:dyDescent="0.25">
      <c r="A1419" s="1" t="s">
        <v>5790</v>
      </c>
      <c r="B1419" t="s">
        <v>388</v>
      </c>
      <c r="C1419" t="s">
        <v>29</v>
      </c>
      <c r="D1419" t="s">
        <v>30</v>
      </c>
      <c r="E1419" t="s">
        <v>405</v>
      </c>
      <c r="F1419" t="s">
        <v>5774</v>
      </c>
      <c r="G1419" t="s">
        <v>5775</v>
      </c>
      <c r="H1419" t="s">
        <v>9756</v>
      </c>
      <c r="I1419" t="s">
        <v>5776</v>
      </c>
      <c r="J1419" t="s">
        <v>5790</v>
      </c>
      <c r="K1419" t="s">
        <v>32</v>
      </c>
      <c r="L1419" t="s">
        <v>32</v>
      </c>
      <c r="M1419" t="s">
        <v>43</v>
      </c>
      <c r="N1419" t="s">
        <v>44</v>
      </c>
      <c r="O1419" t="s">
        <v>5791</v>
      </c>
      <c r="P1419" t="s">
        <v>326</v>
      </c>
      <c r="Q1419" t="s">
        <v>443</v>
      </c>
      <c r="R1419" t="s">
        <v>4640</v>
      </c>
      <c r="S1419" s="1" t="s">
        <v>12646</v>
      </c>
      <c r="T1419" t="s">
        <v>48</v>
      </c>
      <c r="U1419" t="s">
        <v>49</v>
      </c>
      <c r="V1419" t="s">
        <v>50</v>
      </c>
      <c r="W1419" t="s">
        <v>5792</v>
      </c>
      <c r="X1419" s="145">
        <v>18928</v>
      </c>
      <c r="Y1419" t="s">
        <v>5793</v>
      </c>
      <c r="Z1419"/>
      <c r="AA1419"/>
      <c r="AB1419" t="s">
        <v>39</v>
      </c>
      <c r="AC1419" t="s">
        <v>40</v>
      </c>
      <c r="AD1419" t="s">
        <v>41</v>
      </c>
      <c r="AE1419"/>
    </row>
    <row r="1420" spans="1:31" ht="15" x14ac:dyDescent="0.25">
      <c r="A1420" s="1" t="s">
        <v>5794</v>
      </c>
      <c r="B1420" t="s">
        <v>388</v>
      </c>
      <c r="C1420" t="s">
        <v>29</v>
      </c>
      <c r="D1420" t="s">
        <v>30</v>
      </c>
      <c r="E1420" t="s">
        <v>405</v>
      </c>
      <c r="F1420" t="s">
        <v>5774</v>
      </c>
      <c r="G1420" t="s">
        <v>5775</v>
      </c>
      <c r="H1420" t="s">
        <v>9756</v>
      </c>
      <c r="I1420" t="s">
        <v>5776</v>
      </c>
      <c r="J1420" t="s">
        <v>5794</v>
      </c>
      <c r="K1420" t="s">
        <v>32</v>
      </c>
      <c r="L1420" t="s">
        <v>32</v>
      </c>
      <c r="M1420" t="s">
        <v>43</v>
      </c>
      <c r="N1420" t="s">
        <v>44</v>
      </c>
      <c r="O1420" t="s">
        <v>5795</v>
      </c>
      <c r="P1420" t="s">
        <v>1077</v>
      </c>
      <c r="Q1420" t="s">
        <v>78</v>
      </c>
      <c r="R1420" t="s">
        <v>5796</v>
      </c>
      <c r="S1420" s="1" t="s">
        <v>12647</v>
      </c>
      <c r="T1420" t="s">
        <v>61</v>
      </c>
      <c r="U1420" t="s">
        <v>49</v>
      </c>
      <c r="V1420" t="s">
        <v>50</v>
      </c>
      <c r="W1420" t="s">
        <v>5797</v>
      </c>
      <c r="X1420" s="145">
        <v>22180</v>
      </c>
      <c r="Y1420" t="s">
        <v>5798</v>
      </c>
      <c r="Z1420" s="145">
        <v>42373</v>
      </c>
      <c r="AA1420" s="145">
        <v>42735</v>
      </c>
      <c r="AB1420" t="s">
        <v>39</v>
      </c>
      <c r="AC1420" t="s">
        <v>40</v>
      </c>
      <c r="AD1420" t="s">
        <v>41</v>
      </c>
      <c r="AE1420"/>
    </row>
    <row r="1421" spans="1:31" ht="15" x14ac:dyDescent="0.25">
      <c r="A1421" s="1" t="s">
        <v>5799</v>
      </c>
      <c r="B1421" t="s">
        <v>388</v>
      </c>
      <c r="C1421" t="s">
        <v>29</v>
      </c>
      <c r="D1421" t="s">
        <v>30</v>
      </c>
      <c r="E1421" t="s">
        <v>405</v>
      </c>
      <c r="F1421" t="s">
        <v>5774</v>
      </c>
      <c r="G1421" t="s">
        <v>5775</v>
      </c>
      <c r="H1421" t="s">
        <v>9756</v>
      </c>
      <c r="I1421" t="s">
        <v>5776</v>
      </c>
      <c r="J1421" t="s">
        <v>5799</v>
      </c>
      <c r="K1421" t="s">
        <v>32</v>
      </c>
      <c r="L1421" t="s">
        <v>32</v>
      </c>
      <c r="M1421" t="s">
        <v>43</v>
      </c>
      <c r="N1421" t="s">
        <v>63</v>
      </c>
      <c r="O1421" t="s">
        <v>10364</v>
      </c>
      <c r="P1421" t="s">
        <v>780</v>
      </c>
      <c r="Q1421" t="s">
        <v>110</v>
      </c>
      <c r="R1421" t="s">
        <v>8534</v>
      </c>
      <c r="S1421" s="1" t="s">
        <v>12648</v>
      </c>
      <c r="T1421" t="s">
        <v>66</v>
      </c>
      <c r="U1421" t="s">
        <v>49</v>
      </c>
      <c r="V1421" t="s">
        <v>50</v>
      </c>
      <c r="W1421" t="s">
        <v>8535</v>
      </c>
      <c r="X1421" s="145">
        <v>27280</v>
      </c>
      <c r="Y1421" t="s">
        <v>8536</v>
      </c>
      <c r="Z1421" s="145">
        <v>43360</v>
      </c>
      <c r="AA1421" s="145">
        <v>43465</v>
      </c>
      <c r="AB1421" t="s">
        <v>39</v>
      </c>
      <c r="AC1421" t="s">
        <v>68</v>
      </c>
      <c r="AD1421" t="s">
        <v>41</v>
      </c>
      <c r="AE1421"/>
    </row>
    <row r="1422" spans="1:31" ht="15" x14ac:dyDescent="0.25">
      <c r="A1422" s="1" t="s">
        <v>5800</v>
      </c>
      <c r="B1422" t="s">
        <v>388</v>
      </c>
      <c r="C1422" t="s">
        <v>29</v>
      </c>
      <c r="D1422" t="s">
        <v>30</v>
      </c>
      <c r="E1422" t="s">
        <v>405</v>
      </c>
      <c r="F1422" t="s">
        <v>5774</v>
      </c>
      <c r="G1422" t="s">
        <v>5775</v>
      </c>
      <c r="H1422" t="s">
        <v>9756</v>
      </c>
      <c r="I1422" t="s">
        <v>5776</v>
      </c>
      <c r="J1422" t="s">
        <v>5800</v>
      </c>
      <c r="K1422" t="s">
        <v>32</v>
      </c>
      <c r="L1422" t="s">
        <v>32</v>
      </c>
      <c r="M1422" t="s">
        <v>43</v>
      </c>
      <c r="N1422" t="s">
        <v>44</v>
      </c>
      <c r="O1422" t="s">
        <v>5801</v>
      </c>
      <c r="P1422" t="s">
        <v>5802</v>
      </c>
      <c r="Q1422" t="s">
        <v>650</v>
      </c>
      <c r="R1422" t="s">
        <v>5803</v>
      </c>
      <c r="S1422" s="1" t="s">
        <v>12649</v>
      </c>
      <c r="T1422" t="s">
        <v>37</v>
      </c>
      <c r="U1422" t="s">
        <v>49</v>
      </c>
      <c r="V1422" t="s">
        <v>50</v>
      </c>
      <c r="W1422" t="s">
        <v>5804</v>
      </c>
      <c r="X1422" s="145">
        <v>25434</v>
      </c>
      <c r="Y1422" t="s">
        <v>5805</v>
      </c>
      <c r="Z1422" s="145">
        <v>42430</v>
      </c>
      <c r="AA1422"/>
      <c r="AB1422" t="s">
        <v>39</v>
      </c>
      <c r="AC1422" t="s">
        <v>40</v>
      </c>
      <c r="AD1422" t="s">
        <v>41</v>
      </c>
      <c r="AE1422"/>
    </row>
    <row r="1423" spans="1:31" ht="15" x14ac:dyDescent="0.25">
      <c r="A1423" s="1" t="s">
        <v>5806</v>
      </c>
      <c r="B1423" t="s">
        <v>388</v>
      </c>
      <c r="C1423" t="s">
        <v>29</v>
      </c>
      <c r="D1423" t="s">
        <v>30</v>
      </c>
      <c r="E1423" t="s">
        <v>405</v>
      </c>
      <c r="F1423" t="s">
        <v>5774</v>
      </c>
      <c r="G1423" t="s">
        <v>5775</v>
      </c>
      <c r="H1423" t="s">
        <v>9756</v>
      </c>
      <c r="I1423" t="s">
        <v>5776</v>
      </c>
      <c r="J1423" t="s">
        <v>5806</v>
      </c>
      <c r="K1423" t="s">
        <v>32</v>
      </c>
      <c r="L1423" t="s">
        <v>32</v>
      </c>
      <c r="M1423" t="s">
        <v>43</v>
      </c>
      <c r="N1423" t="s">
        <v>44</v>
      </c>
      <c r="O1423" t="s">
        <v>5807</v>
      </c>
      <c r="P1423" t="s">
        <v>465</v>
      </c>
      <c r="Q1423" t="s">
        <v>1078</v>
      </c>
      <c r="R1423" t="s">
        <v>5808</v>
      </c>
      <c r="S1423" s="1" t="s">
        <v>12650</v>
      </c>
      <c r="T1423" t="s">
        <v>53</v>
      </c>
      <c r="U1423" t="s">
        <v>49</v>
      </c>
      <c r="V1423" t="s">
        <v>50</v>
      </c>
      <c r="W1423" t="s">
        <v>5809</v>
      </c>
      <c r="X1423" s="145">
        <v>27357</v>
      </c>
      <c r="Y1423" t="s">
        <v>5810</v>
      </c>
      <c r="Z1423" s="145">
        <v>42430</v>
      </c>
      <c r="AA1423"/>
      <c r="AB1423" t="s">
        <v>39</v>
      </c>
      <c r="AC1423" t="s">
        <v>40</v>
      </c>
      <c r="AD1423" t="s">
        <v>41</v>
      </c>
      <c r="AE1423"/>
    </row>
    <row r="1424" spans="1:31" ht="15" x14ac:dyDescent="0.25">
      <c r="A1424" s="1" t="s">
        <v>5811</v>
      </c>
      <c r="B1424" t="s">
        <v>388</v>
      </c>
      <c r="C1424" t="s">
        <v>29</v>
      </c>
      <c r="D1424" t="s">
        <v>30</v>
      </c>
      <c r="E1424" t="s">
        <v>405</v>
      </c>
      <c r="F1424" t="s">
        <v>5774</v>
      </c>
      <c r="G1424" t="s">
        <v>5775</v>
      </c>
      <c r="H1424" t="s">
        <v>9756</v>
      </c>
      <c r="I1424" t="s">
        <v>5776</v>
      </c>
      <c r="J1424" t="s">
        <v>5811</v>
      </c>
      <c r="K1424" t="s">
        <v>32</v>
      </c>
      <c r="L1424" t="s">
        <v>32</v>
      </c>
      <c r="M1424" t="s">
        <v>43</v>
      </c>
      <c r="N1424" t="s">
        <v>44</v>
      </c>
      <c r="O1424" t="s">
        <v>5812</v>
      </c>
      <c r="P1424" t="s">
        <v>327</v>
      </c>
      <c r="Q1424" t="s">
        <v>224</v>
      </c>
      <c r="R1424" t="s">
        <v>5813</v>
      </c>
      <c r="S1424" s="1" t="s">
        <v>12651</v>
      </c>
      <c r="T1424" t="s">
        <v>37</v>
      </c>
      <c r="U1424" t="s">
        <v>49</v>
      </c>
      <c r="V1424" t="s">
        <v>50</v>
      </c>
      <c r="W1424" t="s">
        <v>5814</v>
      </c>
      <c r="X1424" s="145">
        <v>26612</v>
      </c>
      <c r="Y1424" t="s">
        <v>5815</v>
      </c>
      <c r="Z1424"/>
      <c r="AA1424"/>
      <c r="AB1424" t="s">
        <v>39</v>
      </c>
      <c r="AC1424" t="s">
        <v>40</v>
      </c>
      <c r="AD1424" t="s">
        <v>41</v>
      </c>
      <c r="AE1424"/>
    </row>
    <row r="1425" spans="1:31" ht="15" x14ac:dyDescent="0.25">
      <c r="A1425" s="1" t="s">
        <v>5819</v>
      </c>
      <c r="B1425" t="s">
        <v>388</v>
      </c>
      <c r="C1425" t="s">
        <v>29</v>
      </c>
      <c r="D1425" t="s">
        <v>30</v>
      </c>
      <c r="E1425" t="s">
        <v>379</v>
      </c>
      <c r="F1425" t="s">
        <v>5816</v>
      </c>
      <c r="G1425" t="s">
        <v>5817</v>
      </c>
      <c r="H1425" t="s">
        <v>9756</v>
      </c>
      <c r="I1425" t="s">
        <v>5818</v>
      </c>
      <c r="J1425" t="s">
        <v>5819</v>
      </c>
      <c r="K1425" t="s">
        <v>32</v>
      </c>
      <c r="L1425" t="s">
        <v>33</v>
      </c>
      <c r="M1425" t="s">
        <v>34</v>
      </c>
      <c r="N1425" t="s">
        <v>35</v>
      </c>
      <c r="O1425" t="s">
        <v>5820</v>
      </c>
      <c r="P1425" t="s">
        <v>261</v>
      </c>
      <c r="Q1425" t="s">
        <v>101</v>
      </c>
      <c r="R1425" t="s">
        <v>5821</v>
      </c>
      <c r="S1425" s="1" t="s">
        <v>12652</v>
      </c>
      <c r="T1425" t="s">
        <v>61</v>
      </c>
      <c r="U1425" t="s">
        <v>38</v>
      </c>
      <c r="V1425" t="s">
        <v>108</v>
      </c>
      <c r="W1425" t="s">
        <v>5822</v>
      </c>
      <c r="X1425" s="145">
        <v>25748</v>
      </c>
      <c r="Y1425" t="s">
        <v>5823</v>
      </c>
      <c r="Z1425" s="145">
        <v>42064</v>
      </c>
      <c r="AA1425" s="145">
        <v>43159</v>
      </c>
      <c r="AB1425" t="s">
        <v>39</v>
      </c>
      <c r="AC1425" t="s">
        <v>40</v>
      </c>
      <c r="AD1425" t="s">
        <v>41</v>
      </c>
      <c r="AE1425"/>
    </row>
    <row r="1426" spans="1:31" ht="15" x14ac:dyDescent="0.25">
      <c r="A1426" s="1" t="s">
        <v>5824</v>
      </c>
      <c r="B1426" t="s">
        <v>388</v>
      </c>
      <c r="C1426" t="s">
        <v>29</v>
      </c>
      <c r="D1426" t="s">
        <v>30</v>
      </c>
      <c r="E1426" t="s">
        <v>379</v>
      </c>
      <c r="F1426" t="s">
        <v>5816</v>
      </c>
      <c r="G1426" t="s">
        <v>5817</v>
      </c>
      <c r="H1426" t="s">
        <v>9756</v>
      </c>
      <c r="I1426" t="s">
        <v>5818</v>
      </c>
      <c r="J1426" t="s">
        <v>5824</v>
      </c>
      <c r="K1426" t="s">
        <v>32</v>
      </c>
      <c r="L1426" t="s">
        <v>32</v>
      </c>
      <c r="M1426" t="s">
        <v>43</v>
      </c>
      <c r="N1426" t="s">
        <v>44</v>
      </c>
      <c r="O1426" t="s">
        <v>5825</v>
      </c>
      <c r="P1426" t="s">
        <v>169</v>
      </c>
      <c r="Q1426" t="s">
        <v>478</v>
      </c>
      <c r="R1426" t="s">
        <v>5826</v>
      </c>
      <c r="S1426" s="1" t="s">
        <v>12653</v>
      </c>
      <c r="T1426" t="s">
        <v>48</v>
      </c>
      <c r="U1426" t="s">
        <v>49</v>
      </c>
      <c r="V1426" t="s">
        <v>50</v>
      </c>
      <c r="W1426" t="s">
        <v>5827</v>
      </c>
      <c r="X1426" s="145">
        <v>21656</v>
      </c>
      <c r="Y1426" t="s">
        <v>5828</v>
      </c>
      <c r="Z1426"/>
      <c r="AA1426"/>
      <c r="AB1426" t="s">
        <v>39</v>
      </c>
      <c r="AC1426" t="s">
        <v>40</v>
      </c>
      <c r="AD1426" t="s">
        <v>41</v>
      </c>
      <c r="AE1426"/>
    </row>
    <row r="1427" spans="1:31" ht="15" x14ac:dyDescent="0.25">
      <c r="A1427" s="1" t="s">
        <v>5829</v>
      </c>
      <c r="B1427" t="s">
        <v>388</v>
      </c>
      <c r="C1427" t="s">
        <v>29</v>
      </c>
      <c r="D1427" t="s">
        <v>30</v>
      </c>
      <c r="E1427" t="s">
        <v>379</v>
      </c>
      <c r="F1427" t="s">
        <v>5816</v>
      </c>
      <c r="G1427" t="s">
        <v>5817</v>
      </c>
      <c r="H1427" t="s">
        <v>9756</v>
      </c>
      <c r="I1427" t="s">
        <v>5818</v>
      </c>
      <c r="J1427" t="s">
        <v>5829</v>
      </c>
      <c r="K1427" t="s">
        <v>32</v>
      </c>
      <c r="L1427" t="s">
        <v>32</v>
      </c>
      <c r="M1427" t="s">
        <v>43</v>
      </c>
      <c r="N1427" t="s">
        <v>44</v>
      </c>
      <c r="O1427" t="s">
        <v>54</v>
      </c>
      <c r="P1427" t="s">
        <v>452</v>
      </c>
      <c r="Q1427" t="s">
        <v>78</v>
      </c>
      <c r="R1427" t="s">
        <v>5830</v>
      </c>
      <c r="S1427" s="1" t="s">
        <v>12654</v>
      </c>
      <c r="T1427" t="s">
        <v>53</v>
      </c>
      <c r="U1427" t="s">
        <v>49</v>
      </c>
      <c r="V1427" t="s">
        <v>50</v>
      </c>
      <c r="W1427" t="s">
        <v>5831</v>
      </c>
      <c r="X1427" s="145">
        <v>23627</v>
      </c>
      <c r="Y1427" t="s">
        <v>5832</v>
      </c>
      <c r="Z1427"/>
      <c r="AA1427"/>
      <c r="AB1427" t="s">
        <v>39</v>
      </c>
      <c r="AC1427" t="s">
        <v>40</v>
      </c>
      <c r="AD1427" t="s">
        <v>41</v>
      </c>
      <c r="AE1427"/>
    </row>
    <row r="1428" spans="1:31" ht="15" x14ac:dyDescent="0.25">
      <c r="A1428" s="1" t="s">
        <v>5833</v>
      </c>
      <c r="B1428" t="s">
        <v>388</v>
      </c>
      <c r="C1428" t="s">
        <v>29</v>
      </c>
      <c r="D1428" t="s">
        <v>30</v>
      </c>
      <c r="E1428" t="s">
        <v>379</v>
      </c>
      <c r="F1428" t="s">
        <v>5816</v>
      </c>
      <c r="G1428" t="s">
        <v>5817</v>
      </c>
      <c r="H1428" t="s">
        <v>9756</v>
      </c>
      <c r="I1428" t="s">
        <v>5818</v>
      </c>
      <c r="J1428" t="s">
        <v>5833</v>
      </c>
      <c r="K1428" t="s">
        <v>32</v>
      </c>
      <c r="L1428" t="s">
        <v>32</v>
      </c>
      <c r="M1428" t="s">
        <v>43</v>
      </c>
      <c r="N1428" t="s">
        <v>63</v>
      </c>
      <c r="O1428" t="s">
        <v>10365</v>
      </c>
      <c r="P1428" t="s">
        <v>667</v>
      </c>
      <c r="Q1428" t="s">
        <v>596</v>
      </c>
      <c r="R1428" t="s">
        <v>7782</v>
      </c>
      <c r="S1428" s="1" t="s">
        <v>12655</v>
      </c>
      <c r="T1428" t="s">
        <v>66</v>
      </c>
      <c r="U1428" t="s">
        <v>49</v>
      </c>
      <c r="V1428" t="s">
        <v>50</v>
      </c>
      <c r="W1428" t="s">
        <v>7783</v>
      </c>
      <c r="X1428" s="145">
        <v>29443</v>
      </c>
      <c r="Y1428" t="s">
        <v>7784</v>
      </c>
      <c r="Z1428" s="145">
        <v>43346</v>
      </c>
      <c r="AA1428" s="145">
        <v>43465</v>
      </c>
      <c r="AB1428" t="s">
        <v>39</v>
      </c>
      <c r="AC1428" t="s">
        <v>68</v>
      </c>
      <c r="AD1428" t="s">
        <v>41</v>
      </c>
      <c r="AE1428"/>
    </row>
    <row r="1429" spans="1:31" ht="15" x14ac:dyDescent="0.25">
      <c r="A1429" s="1" t="s">
        <v>5834</v>
      </c>
      <c r="B1429" t="s">
        <v>388</v>
      </c>
      <c r="C1429" t="s">
        <v>29</v>
      </c>
      <c r="D1429" t="s">
        <v>30</v>
      </c>
      <c r="E1429" t="s">
        <v>379</v>
      </c>
      <c r="F1429" t="s">
        <v>5816</v>
      </c>
      <c r="G1429" t="s">
        <v>5817</v>
      </c>
      <c r="H1429" t="s">
        <v>9756</v>
      </c>
      <c r="I1429" t="s">
        <v>5818</v>
      </c>
      <c r="J1429" t="s">
        <v>5834</v>
      </c>
      <c r="K1429" t="s">
        <v>32</v>
      </c>
      <c r="L1429" t="s">
        <v>32</v>
      </c>
      <c r="M1429" t="s">
        <v>43</v>
      </c>
      <c r="N1429" t="s">
        <v>63</v>
      </c>
      <c r="O1429" t="s">
        <v>5835</v>
      </c>
      <c r="P1429" t="s">
        <v>156</v>
      </c>
      <c r="Q1429" t="s">
        <v>110</v>
      </c>
      <c r="R1429" t="s">
        <v>718</v>
      </c>
      <c r="S1429" s="1" t="s">
        <v>12656</v>
      </c>
      <c r="T1429" t="s">
        <v>66</v>
      </c>
      <c r="U1429" t="s">
        <v>49</v>
      </c>
      <c r="V1429" t="s">
        <v>108</v>
      </c>
      <c r="W1429" t="s">
        <v>5836</v>
      </c>
      <c r="X1429" s="145">
        <v>26715</v>
      </c>
      <c r="Y1429" t="s">
        <v>5837</v>
      </c>
      <c r="Z1429" s="145">
        <v>43160</v>
      </c>
      <c r="AA1429" s="145">
        <v>43465</v>
      </c>
      <c r="AB1429" t="s">
        <v>39</v>
      </c>
      <c r="AC1429" t="s">
        <v>68</v>
      </c>
      <c r="AD1429" t="s">
        <v>41</v>
      </c>
      <c r="AE1429"/>
    </row>
    <row r="1430" spans="1:31" ht="15" x14ac:dyDescent="0.25">
      <c r="A1430" s="1" t="s">
        <v>5838</v>
      </c>
      <c r="B1430" t="s">
        <v>388</v>
      </c>
      <c r="C1430" t="s">
        <v>29</v>
      </c>
      <c r="D1430" t="s">
        <v>30</v>
      </c>
      <c r="E1430" t="s">
        <v>379</v>
      </c>
      <c r="F1430" t="s">
        <v>5816</v>
      </c>
      <c r="G1430" t="s">
        <v>5817</v>
      </c>
      <c r="H1430" t="s">
        <v>9756</v>
      </c>
      <c r="I1430" t="s">
        <v>5818</v>
      </c>
      <c r="J1430" t="s">
        <v>5838</v>
      </c>
      <c r="K1430" t="s">
        <v>32</v>
      </c>
      <c r="L1430" t="s">
        <v>32</v>
      </c>
      <c r="M1430" t="s">
        <v>43</v>
      </c>
      <c r="N1430" t="s">
        <v>63</v>
      </c>
      <c r="O1430" t="s">
        <v>5839</v>
      </c>
      <c r="P1430" t="s">
        <v>78</v>
      </c>
      <c r="Q1430" t="s">
        <v>850</v>
      </c>
      <c r="R1430" t="s">
        <v>8876</v>
      </c>
      <c r="S1430" s="1" t="s">
        <v>12657</v>
      </c>
      <c r="T1430" t="s">
        <v>66</v>
      </c>
      <c r="U1430" t="s">
        <v>49</v>
      </c>
      <c r="V1430" t="s">
        <v>166</v>
      </c>
      <c r="W1430" t="s">
        <v>8877</v>
      </c>
      <c r="X1430" s="145">
        <v>30940</v>
      </c>
      <c r="Y1430" t="s">
        <v>8878</v>
      </c>
      <c r="Z1430" s="145">
        <v>43160</v>
      </c>
      <c r="AA1430" s="145">
        <v>43465</v>
      </c>
      <c r="AB1430" t="s">
        <v>39</v>
      </c>
      <c r="AC1430" t="s">
        <v>68</v>
      </c>
      <c r="AD1430" t="s">
        <v>41</v>
      </c>
      <c r="AE1430"/>
    </row>
    <row r="1431" spans="1:31" ht="15" x14ac:dyDescent="0.25">
      <c r="A1431" s="1" t="s">
        <v>5842</v>
      </c>
      <c r="B1431" t="s">
        <v>388</v>
      </c>
      <c r="C1431" t="s">
        <v>29</v>
      </c>
      <c r="D1431" t="s">
        <v>30</v>
      </c>
      <c r="E1431" t="s">
        <v>379</v>
      </c>
      <c r="F1431" t="s">
        <v>5816</v>
      </c>
      <c r="G1431" t="s">
        <v>5817</v>
      </c>
      <c r="H1431" t="s">
        <v>9756</v>
      </c>
      <c r="I1431" t="s">
        <v>5818</v>
      </c>
      <c r="J1431" t="s">
        <v>5842</v>
      </c>
      <c r="K1431" t="s">
        <v>32</v>
      </c>
      <c r="L1431" t="s">
        <v>32</v>
      </c>
      <c r="M1431" t="s">
        <v>43</v>
      </c>
      <c r="N1431" t="s">
        <v>44</v>
      </c>
      <c r="O1431" t="s">
        <v>5843</v>
      </c>
      <c r="P1431" t="s">
        <v>343</v>
      </c>
      <c r="Q1431" t="s">
        <v>343</v>
      </c>
      <c r="R1431" t="s">
        <v>5844</v>
      </c>
      <c r="S1431" s="1" t="s">
        <v>12658</v>
      </c>
      <c r="T1431" t="s">
        <v>61</v>
      </c>
      <c r="U1431" t="s">
        <v>49</v>
      </c>
      <c r="V1431" t="s">
        <v>50</v>
      </c>
      <c r="W1431" t="s">
        <v>5845</v>
      </c>
      <c r="X1431" s="145">
        <v>26967</v>
      </c>
      <c r="Y1431" t="s">
        <v>5846</v>
      </c>
      <c r="Z1431"/>
      <c r="AA1431"/>
      <c r="AB1431" t="s">
        <v>39</v>
      </c>
      <c r="AC1431" t="s">
        <v>40</v>
      </c>
      <c r="AD1431" t="s">
        <v>41</v>
      </c>
      <c r="AE1431"/>
    </row>
    <row r="1432" spans="1:31" ht="15" x14ac:dyDescent="0.25">
      <c r="A1432" s="1" t="s">
        <v>5847</v>
      </c>
      <c r="B1432" t="s">
        <v>388</v>
      </c>
      <c r="C1432" t="s">
        <v>29</v>
      </c>
      <c r="D1432" t="s">
        <v>30</v>
      </c>
      <c r="E1432" t="s">
        <v>379</v>
      </c>
      <c r="F1432" t="s">
        <v>5816</v>
      </c>
      <c r="G1432" t="s">
        <v>5817</v>
      </c>
      <c r="H1432" t="s">
        <v>9756</v>
      </c>
      <c r="I1432" t="s">
        <v>5818</v>
      </c>
      <c r="J1432" t="s">
        <v>5847</v>
      </c>
      <c r="K1432" t="s">
        <v>32</v>
      </c>
      <c r="L1432" t="s">
        <v>32</v>
      </c>
      <c r="M1432" t="s">
        <v>43</v>
      </c>
      <c r="N1432" t="s">
        <v>44</v>
      </c>
      <c r="O1432" t="s">
        <v>54</v>
      </c>
      <c r="P1432" t="s">
        <v>327</v>
      </c>
      <c r="Q1432" t="s">
        <v>5848</v>
      </c>
      <c r="R1432" t="s">
        <v>959</v>
      </c>
      <c r="S1432" s="1" t="s">
        <v>12659</v>
      </c>
      <c r="T1432" t="s">
        <v>53</v>
      </c>
      <c r="U1432" t="s">
        <v>49</v>
      </c>
      <c r="V1432" t="s">
        <v>50</v>
      </c>
      <c r="W1432" t="s">
        <v>5849</v>
      </c>
      <c r="X1432" s="145">
        <v>20714</v>
      </c>
      <c r="Y1432" t="s">
        <v>5850</v>
      </c>
      <c r="Z1432"/>
      <c r="AA1432"/>
      <c r="AB1432" t="s">
        <v>39</v>
      </c>
      <c r="AC1432" t="s">
        <v>40</v>
      </c>
      <c r="AD1432" t="s">
        <v>41</v>
      </c>
      <c r="AE1432"/>
    </row>
    <row r="1433" spans="1:31" ht="15" x14ac:dyDescent="0.25">
      <c r="A1433" s="1" t="s">
        <v>5851</v>
      </c>
      <c r="B1433" t="s">
        <v>388</v>
      </c>
      <c r="C1433" t="s">
        <v>29</v>
      </c>
      <c r="D1433" t="s">
        <v>30</v>
      </c>
      <c r="E1433" t="s">
        <v>379</v>
      </c>
      <c r="F1433" t="s">
        <v>5816</v>
      </c>
      <c r="G1433" t="s">
        <v>5817</v>
      </c>
      <c r="H1433" t="s">
        <v>9756</v>
      </c>
      <c r="I1433" t="s">
        <v>5818</v>
      </c>
      <c r="J1433" t="s">
        <v>5851</v>
      </c>
      <c r="K1433" t="s">
        <v>93</v>
      </c>
      <c r="L1433" t="s">
        <v>94</v>
      </c>
      <c r="M1433" t="s">
        <v>95</v>
      </c>
      <c r="N1433" t="s">
        <v>44</v>
      </c>
      <c r="O1433" t="s">
        <v>5852</v>
      </c>
      <c r="P1433" t="s">
        <v>716</v>
      </c>
      <c r="Q1433" t="s">
        <v>627</v>
      </c>
      <c r="R1433" t="s">
        <v>5853</v>
      </c>
      <c r="S1433" s="1" t="s">
        <v>12660</v>
      </c>
      <c r="T1433" t="s">
        <v>97</v>
      </c>
      <c r="U1433" t="s">
        <v>38</v>
      </c>
      <c r="V1433" t="s">
        <v>50</v>
      </c>
      <c r="W1433" t="s">
        <v>5854</v>
      </c>
      <c r="X1433" s="145">
        <v>23253</v>
      </c>
      <c r="Y1433" t="s">
        <v>5855</v>
      </c>
      <c r="Z1433" s="145">
        <v>42736</v>
      </c>
      <c r="AA1433"/>
      <c r="AB1433" t="s">
        <v>39</v>
      </c>
      <c r="AC1433" t="s">
        <v>98</v>
      </c>
      <c r="AD1433" t="s">
        <v>41</v>
      </c>
      <c r="AE1433"/>
    </row>
    <row r="1434" spans="1:31" ht="15" x14ac:dyDescent="0.25">
      <c r="A1434" s="1" t="s">
        <v>5859</v>
      </c>
      <c r="B1434" t="s">
        <v>388</v>
      </c>
      <c r="C1434" t="s">
        <v>29</v>
      </c>
      <c r="D1434" t="s">
        <v>30</v>
      </c>
      <c r="E1434" t="s">
        <v>379</v>
      </c>
      <c r="F1434" t="s">
        <v>5856</v>
      </c>
      <c r="G1434" t="s">
        <v>5857</v>
      </c>
      <c r="H1434" t="s">
        <v>9756</v>
      </c>
      <c r="I1434" t="s">
        <v>5858</v>
      </c>
      <c r="J1434" t="s">
        <v>5859</v>
      </c>
      <c r="K1434" t="s">
        <v>32</v>
      </c>
      <c r="L1434" t="s">
        <v>33</v>
      </c>
      <c r="M1434" t="s">
        <v>34</v>
      </c>
      <c r="N1434" t="s">
        <v>35</v>
      </c>
      <c r="O1434" t="s">
        <v>5860</v>
      </c>
      <c r="P1434" t="s">
        <v>260</v>
      </c>
      <c r="Q1434" t="s">
        <v>78</v>
      </c>
      <c r="R1434" t="s">
        <v>5861</v>
      </c>
      <c r="S1434" s="1" t="s">
        <v>12661</v>
      </c>
      <c r="T1434" t="s">
        <v>48</v>
      </c>
      <c r="U1434" t="s">
        <v>38</v>
      </c>
      <c r="V1434" t="s">
        <v>108</v>
      </c>
      <c r="W1434" t="s">
        <v>5862</v>
      </c>
      <c r="X1434" s="145">
        <v>25272</v>
      </c>
      <c r="Y1434" t="s">
        <v>5863</v>
      </c>
      <c r="Z1434" s="145">
        <v>42064</v>
      </c>
      <c r="AA1434" s="145">
        <v>43159</v>
      </c>
      <c r="AB1434" t="s">
        <v>39</v>
      </c>
      <c r="AC1434" t="s">
        <v>40</v>
      </c>
      <c r="AD1434" t="s">
        <v>41</v>
      </c>
      <c r="AE1434"/>
    </row>
    <row r="1435" spans="1:31" ht="15" x14ac:dyDescent="0.25">
      <c r="A1435" s="1" t="s">
        <v>5864</v>
      </c>
      <c r="B1435" t="s">
        <v>388</v>
      </c>
      <c r="C1435" t="s">
        <v>29</v>
      </c>
      <c r="D1435" t="s">
        <v>30</v>
      </c>
      <c r="E1435" t="s">
        <v>379</v>
      </c>
      <c r="F1435" t="s">
        <v>5856</v>
      </c>
      <c r="G1435" t="s">
        <v>5857</v>
      </c>
      <c r="H1435" t="s">
        <v>9756</v>
      </c>
      <c r="I1435" t="s">
        <v>5858</v>
      </c>
      <c r="J1435" t="s">
        <v>5864</v>
      </c>
      <c r="K1435" t="s">
        <v>32</v>
      </c>
      <c r="L1435" t="s">
        <v>32</v>
      </c>
      <c r="M1435" t="s">
        <v>43</v>
      </c>
      <c r="N1435" t="s">
        <v>44</v>
      </c>
      <c r="O1435" t="s">
        <v>54</v>
      </c>
      <c r="P1435" t="s">
        <v>292</v>
      </c>
      <c r="Q1435" t="s">
        <v>110</v>
      </c>
      <c r="R1435" t="s">
        <v>629</v>
      </c>
      <c r="S1435" s="1" t="s">
        <v>12662</v>
      </c>
      <c r="T1435" t="s">
        <v>66</v>
      </c>
      <c r="U1435" t="s">
        <v>49</v>
      </c>
      <c r="V1435" t="s">
        <v>50</v>
      </c>
      <c r="W1435" t="s">
        <v>5865</v>
      </c>
      <c r="X1435" s="145">
        <v>23561</v>
      </c>
      <c r="Y1435" t="s">
        <v>5866</v>
      </c>
      <c r="Z1435"/>
      <c r="AA1435"/>
      <c r="AB1435" t="s">
        <v>39</v>
      </c>
      <c r="AC1435" t="s">
        <v>40</v>
      </c>
      <c r="AD1435" t="s">
        <v>41</v>
      </c>
      <c r="AE1435"/>
    </row>
    <row r="1436" spans="1:31" ht="15" x14ac:dyDescent="0.25">
      <c r="A1436" s="1" t="s">
        <v>5867</v>
      </c>
      <c r="B1436" t="s">
        <v>388</v>
      </c>
      <c r="C1436" t="s">
        <v>29</v>
      </c>
      <c r="D1436" t="s">
        <v>30</v>
      </c>
      <c r="E1436" t="s">
        <v>379</v>
      </c>
      <c r="F1436" t="s">
        <v>5856</v>
      </c>
      <c r="G1436" t="s">
        <v>5857</v>
      </c>
      <c r="H1436" t="s">
        <v>9756</v>
      </c>
      <c r="I1436" t="s">
        <v>5858</v>
      </c>
      <c r="J1436" t="s">
        <v>5867</v>
      </c>
      <c r="K1436" t="s">
        <v>32</v>
      </c>
      <c r="L1436" t="s">
        <v>32</v>
      </c>
      <c r="M1436" t="s">
        <v>3552</v>
      </c>
      <c r="N1436" t="s">
        <v>44</v>
      </c>
      <c r="O1436" t="s">
        <v>54</v>
      </c>
      <c r="P1436" t="s">
        <v>109</v>
      </c>
      <c r="Q1436" t="s">
        <v>5868</v>
      </c>
      <c r="R1436" t="s">
        <v>5869</v>
      </c>
      <c r="S1436" s="1" t="s">
        <v>12663</v>
      </c>
      <c r="T1436" t="s">
        <v>61</v>
      </c>
      <c r="U1436" t="s">
        <v>49</v>
      </c>
      <c r="V1436" t="s">
        <v>3555</v>
      </c>
      <c r="W1436" t="s">
        <v>5870</v>
      </c>
      <c r="X1436" s="145">
        <v>25239</v>
      </c>
      <c r="Y1436" t="s">
        <v>5871</v>
      </c>
      <c r="Z1436" s="145">
        <v>43160</v>
      </c>
      <c r="AA1436" s="145">
        <v>43465</v>
      </c>
      <c r="AB1436" t="s">
        <v>39</v>
      </c>
      <c r="AC1436" t="s">
        <v>40</v>
      </c>
      <c r="AD1436" t="s">
        <v>41</v>
      </c>
      <c r="AE1436"/>
    </row>
    <row r="1437" spans="1:31" ht="15" x14ac:dyDescent="0.25">
      <c r="A1437" s="1" t="s">
        <v>5867</v>
      </c>
      <c r="B1437" t="s">
        <v>388</v>
      </c>
      <c r="C1437" t="s">
        <v>29</v>
      </c>
      <c r="D1437" t="s">
        <v>30</v>
      </c>
      <c r="E1437" t="s">
        <v>379</v>
      </c>
      <c r="F1437" t="s">
        <v>5856</v>
      </c>
      <c r="G1437" t="s">
        <v>5857</v>
      </c>
      <c r="H1437" t="s">
        <v>9756</v>
      </c>
      <c r="I1437" t="s">
        <v>5858</v>
      </c>
      <c r="J1437" t="s">
        <v>5867</v>
      </c>
      <c r="K1437" t="s">
        <v>32</v>
      </c>
      <c r="L1437" t="s">
        <v>32</v>
      </c>
      <c r="M1437" t="s">
        <v>43</v>
      </c>
      <c r="N1437" t="s">
        <v>63</v>
      </c>
      <c r="O1437" t="s">
        <v>10366</v>
      </c>
      <c r="P1437" t="s">
        <v>172</v>
      </c>
      <c r="Q1437" t="s">
        <v>139</v>
      </c>
      <c r="R1437" t="s">
        <v>8359</v>
      </c>
      <c r="S1437" s="1" t="s">
        <v>12664</v>
      </c>
      <c r="T1437" t="s">
        <v>66</v>
      </c>
      <c r="U1437" t="s">
        <v>811</v>
      </c>
      <c r="V1437" t="s">
        <v>50</v>
      </c>
      <c r="W1437" t="s">
        <v>8360</v>
      </c>
      <c r="X1437" s="145">
        <v>27308</v>
      </c>
      <c r="Y1437" t="s">
        <v>8361</v>
      </c>
      <c r="Z1437" s="145">
        <v>43160</v>
      </c>
      <c r="AA1437" s="145">
        <v>43465</v>
      </c>
      <c r="AB1437" t="s">
        <v>310</v>
      </c>
      <c r="AC1437" t="s">
        <v>68</v>
      </c>
      <c r="AD1437" t="s">
        <v>41</v>
      </c>
      <c r="AE1437"/>
    </row>
    <row r="1438" spans="1:31" ht="15" x14ac:dyDescent="0.25">
      <c r="A1438" s="1" t="s">
        <v>5872</v>
      </c>
      <c r="B1438" t="s">
        <v>388</v>
      </c>
      <c r="C1438" t="s">
        <v>29</v>
      </c>
      <c r="D1438" t="s">
        <v>30</v>
      </c>
      <c r="E1438" t="s">
        <v>379</v>
      </c>
      <c r="F1438" t="s">
        <v>5856</v>
      </c>
      <c r="G1438" t="s">
        <v>5857</v>
      </c>
      <c r="H1438" t="s">
        <v>9756</v>
      </c>
      <c r="I1438" t="s">
        <v>5858</v>
      </c>
      <c r="J1438" t="s">
        <v>5872</v>
      </c>
      <c r="K1438" t="s">
        <v>32</v>
      </c>
      <c r="L1438" t="s">
        <v>32</v>
      </c>
      <c r="M1438" t="s">
        <v>43</v>
      </c>
      <c r="N1438" t="s">
        <v>44</v>
      </c>
      <c r="O1438" t="s">
        <v>54</v>
      </c>
      <c r="P1438" t="s">
        <v>294</v>
      </c>
      <c r="Q1438" t="s">
        <v>539</v>
      </c>
      <c r="R1438" t="s">
        <v>5873</v>
      </c>
      <c r="S1438" s="1" t="s">
        <v>12665</v>
      </c>
      <c r="T1438" t="s">
        <v>66</v>
      </c>
      <c r="U1438" t="s">
        <v>49</v>
      </c>
      <c r="V1438" t="s">
        <v>50</v>
      </c>
      <c r="W1438" t="s">
        <v>5874</v>
      </c>
      <c r="X1438" s="145">
        <v>24640</v>
      </c>
      <c r="Y1438" t="s">
        <v>5875</v>
      </c>
      <c r="Z1438" s="145">
        <v>42795</v>
      </c>
      <c r="AA1438" s="145">
        <v>43100</v>
      </c>
      <c r="AB1438" t="s">
        <v>39</v>
      </c>
      <c r="AC1438" t="s">
        <v>40</v>
      </c>
      <c r="AD1438" t="s">
        <v>41</v>
      </c>
      <c r="AE1438"/>
    </row>
    <row r="1439" spans="1:31" ht="15" x14ac:dyDescent="0.25">
      <c r="A1439" s="1" t="s">
        <v>5880</v>
      </c>
      <c r="B1439" t="s">
        <v>388</v>
      </c>
      <c r="C1439" t="s">
        <v>29</v>
      </c>
      <c r="D1439" t="s">
        <v>30</v>
      </c>
      <c r="E1439" t="s">
        <v>379</v>
      </c>
      <c r="F1439" t="s">
        <v>5856</v>
      </c>
      <c r="G1439" t="s">
        <v>5857</v>
      </c>
      <c r="H1439" t="s">
        <v>9756</v>
      </c>
      <c r="I1439" t="s">
        <v>5858</v>
      </c>
      <c r="J1439" t="s">
        <v>5880</v>
      </c>
      <c r="K1439" t="s">
        <v>32</v>
      </c>
      <c r="L1439" t="s">
        <v>32</v>
      </c>
      <c r="M1439" t="s">
        <v>43</v>
      </c>
      <c r="N1439" t="s">
        <v>44</v>
      </c>
      <c r="O1439" t="s">
        <v>54</v>
      </c>
      <c r="P1439" t="s">
        <v>5881</v>
      </c>
      <c r="Q1439" t="s">
        <v>5882</v>
      </c>
      <c r="R1439" t="s">
        <v>5883</v>
      </c>
      <c r="S1439" s="1" t="s">
        <v>12666</v>
      </c>
      <c r="T1439" t="s">
        <v>53</v>
      </c>
      <c r="U1439" t="s">
        <v>49</v>
      </c>
      <c r="V1439" t="s">
        <v>50</v>
      </c>
      <c r="W1439" t="s">
        <v>5884</v>
      </c>
      <c r="X1439" s="145">
        <v>25366</v>
      </c>
      <c r="Y1439" t="s">
        <v>5885</v>
      </c>
      <c r="Z1439"/>
      <c r="AA1439"/>
      <c r="AB1439" t="s">
        <v>39</v>
      </c>
      <c r="AC1439" t="s">
        <v>40</v>
      </c>
      <c r="AD1439" t="s">
        <v>41</v>
      </c>
      <c r="AE1439"/>
    </row>
    <row r="1440" spans="1:31" ht="15" x14ac:dyDescent="0.25">
      <c r="A1440" s="1" t="s">
        <v>5886</v>
      </c>
      <c r="B1440" t="s">
        <v>388</v>
      </c>
      <c r="C1440" t="s">
        <v>29</v>
      </c>
      <c r="D1440" t="s">
        <v>30</v>
      </c>
      <c r="E1440" t="s">
        <v>379</v>
      </c>
      <c r="F1440" t="s">
        <v>5856</v>
      </c>
      <c r="G1440" t="s">
        <v>5857</v>
      </c>
      <c r="H1440" t="s">
        <v>9756</v>
      </c>
      <c r="I1440" t="s">
        <v>5858</v>
      </c>
      <c r="J1440" t="s">
        <v>5886</v>
      </c>
      <c r="K1440" t="s">
        <v>32</v>
      </c>
      <c r="L1440" t="s">
        <v>32</v>
      </c>
      <c r="M1440" t="s">
        <v>43</v>
      </c>
      <c r="N1440" t="s">
        <v>44</v>
      </c>
      <c r="O1440" t="s">
        <v>5887</v>
      </c>
      <c r="P1440" t="s">
        <v>352</v>
      </c>
      <c r="Q1440" t="s">
        <v>352</v>
      </c>
      <c r="R1440" t="s">
        <v>708</v>
      </c>
      <c r="S1440" s="1" t="s">
        <v>12667</v>
      </c>
      <c r="T1440" t="s">
        <v>66</v>
      </c>
      <c r="U1440" t="s">
        <v>49</v>
      </c>
      <c r="V1440" t="s">
        <v>311</v>
      </c>
      <c r="W1440" t="s">
        <v>265</v>
      </c>
      <c r="X1440" s="145">
        <v>23283</v>
      </c>
      <c r="Y1440" t="s">
        <v>5888</v>
      </c>
      <c r="Z1440" s="145">
        <v>43374</v>
      </c>
      <c r="AA1440" s="145">
        <v>43462</v>
      </c>
      <c r="AB1440" t="s">
        <v>39</v>
      </c>
      <c r="AC1440" t="s">
        <v>40</v>
      </c>
      <c r="AD1440" t="s">
        <v>41</v>
      </c>
      <c r="AE1440"/>
    </row>
    <row r="1441" spans="1:31" ht="15" x14ac:dyDescent="0.25">
      <c r="A1441" s="1" t="s">
        <v>5886</v>
      </c>
      <c r="B1441" t="s">
        <v>388</v>
      </c>
      <c r="C1441" t="s">
        <v>29</v>
      </c>
      <c r="D1441" t="s">
        <v>30</v>
      </c>
      <c r="E1441" t="s">
        <v>379</v>
      </c>
      <c r="F1441" t="s">
        <v>5856</v>
      </c>
      <c r="G1441" t="s">
        <v>5857</v>
      </c>
      <c r="H1441" t="s">
        <v>9756</v>
      </c>
      <c r="I1441" t="s">
        <v>5858</v>
      </c>
      <c r="J1441" t="s">
        <v>5886</v>
      </c>
      <c r="K1441" t="s">
        <v>32</v>
      </c>
      <c r="L1441" t="s">
        <v>32</v>
      </c>
      <c r="M1441" t="s">
        <v>43</v>
      </c>
      <c r="N1441" t="s">
        <v>63</v>
      </c>
      <c r="O1441" t="s">
        <v>12668</v>
      </c>
      <c r="P1441" t="s">
        <v>1343</v>
      </c>
      <c r="Q1441" t="s">
        <v>5876</v>
      </c>
      <c r="R1441" t="s">
        <v>5877</v>
      </c>
      <c r="S1441" s="1" t="s">
        <v>12669</v>
      </c>
      <c r="T1441" t="s">
        <v>66</v>
      </c>
      <c r="U1441" t="s">
        <v>49</v>
      </c>
      <c r="V1441" t="s">
        <v>50</v>
      </c>
      <c r="W1441" t="s">
        <v>5878</v>
      </c>
      <c r="X1441" s="145">
        <v>31132</v>
      </c>
      <c r="Y1441" t="s">
        <v>5879</v>
      </c>
      <c r="Z1441" s="145">
        <v>43374</v>
      </c>
      <c r="AA1441" s="145">
        <v>43462</v>
      </c>
      <c r="AB1441" t="s">
        <v>310</v>
      </c>
      <c r="AC1441" t="s">
        <v>68</v>
      </c>
      <c r="AD1441" t="s">
        <v>41</v>
      </c>
      <c r="AE1441"/>
    </row>
    <row r="1442" spans="1:31" ht="15" x14ac:dyDescent="0.25">
      <c r="A1442" s="1" t="s">
        <v>5889</v>
      </c>
      <c r="B1442" t="s">
        <v>388</v>
      </c>
      <c r="C1442" t="s">
        <v>29</v>
      </c>
      <c r="D1442" t="s">
        <v>30</v>
      </c>
      <c r="E1442" t="s">
        <v>379</v>
      </c>
      <c r="F1442" t="s">
        <v>5856</v>
      </c>
      <c r="G1442" t="s">
        <v>5857</v>
      </c>
      <c r="H1442" t="s">
        <v>9756</v>
      </c>
      <c r="I1442" t="s">
        <v>5858</v>
      </c>
      <c r="J1442" t="s">
        <v>5889</v>
      </c>
      <c r="K1442" t="s">
        <v>32</v>
      </c>
      <c r="L1442" t="s">
        <v>32</v>
      </c>
      <c r="M1442" t="s">
        <v>43</v>
      </c>
      <c r="N1442" t="s">
        <v>63</v>
      </c>
      <c r="O1442" t="s">
        <v>10367</v>
      </c>
      <c r="P1442" t="s">
        <v>162</v>
      </c>
      <c r="Q1442" t="s">
        <v>449</v>
      </c>
      <c r="R1442" t="s">
        <v>5541</v>
      </c>
      <c r="S1442" s="1" t="s">
        <v>12670</v>
      </c>
      <c r="T1442" t="s">
        <v>66</v>
      </c>
      <c r="U1442" t="s">
        <v>811</v>
      </c>
      <c r="V1442" t="s">
        <v>50</v>
      </c>
      <c r="W1442" t="s">
        <v>5542</v>
      </c>
      <c r="X1442" s="145">
        <v>31773</v>
      </c>
      <c r="Y1442" t="s">
        <v>5543</v>
      </c>
      <c r="Z1442" s="145">
        <v>43160</v>
      </c>
      <c r="AA1442" s="145">
        <v>43465</v>
      </c>
      <c r="AB1442" t="s">
        <v>310</v>
      </c>
      <c r="AC1442" t="s">
        <v>68</v>
      </c>
      <c r="AD1442" t="s">
        <v>41</v>
      </c>
      <c r="AE1442"/>
    </row>
    <row r="1443" spans="1:31" ht="15" x14ac:dyDescent="0.25">
      <c r="A1443" s="1" t="s">
        <v>5889</v>
      </c>
      <c r="B1443" t="s">
        <v>388</v>
      </c>
      <c r="C1443" t="s">
        <v>29</v>
      </c>
      <c r="D1443" t="s">
        <v>30</v>
      </c>
      <c r="E1443" t="s">
        <v>379</v>
      </c>
      <c r="F1443" t="s">
        <v>5856</v>
      </c>
      <c r="G1443" t="s">
        <v>5857</v>
      </c>
      <c r="H1443" t="s">
        <v>9756</v>
      </c>
      <c r="I1443" t="s">
        <v>5858</v>
      </c>
      <c r="J1443" t="s">
        <v>5889</v>
      </c>
      <c r="K1443" t="s">
        <v>32</v>
      </c>
      <c r="L1443" t="s">
        <v>32</v>
      </c>
      <c r="M1443" t="s">
        <v>3394</v>
      </c>
      <c r="N1443" t="s">
        <v>44</v>
      </c>
      <c r="O1443" t="s">
        <v>54</v>
      </c>
      <c r="P1443" t="s">
        <v>2048</v>
      </c>
      <c r="Q1443" t="s">
        <v>1065</v>
      </c>
      <c r="R1443" t="s">
        <v>5890</v>
      </c>
      <c r="S1443" s="1" t="s">
        <v>12671</v>
      </c>
      <c r="T1443" t="s">
        <v>37</v>
      </c>
      <c r="U1443" t="s">
        <v>49</v>
      </c>
      <c r="V1443" t="s">
        <v>3395</v>
      </c>
      <c r="W1443" t="s">
        <v>5891</v>
      </c>
      <c r="X1443" s="145">
        <v>22926</v>
      </c>
      <c r="Y1443" t="s">
        <v>5892</v>
      </c>
      <c r="Z1443" s="145">
        <v>43160</v>
      </c>
      <c r="AA1443" s="145">
        <v>43465</v>
      </c>
      <c r="AB1443" t="s">
        <v>39</v>
      </c>
      <c r="AC1443" t="s">
        <v>40</v>
      </c>
      <c r="AD1443" t="s">
        <v>41</v>
      </c>
      <c r="AE1443"/>
    </row>
    <row r="1444" spans="1:31" ht="15" x14ac:dyDescent="0.25">
      <c r="A1444" s="1" t="s">
        <v>5893</v>
      </c>
      <c r="B1444" t="s">
        <v>388</v>
      </c>
      <c r="C1444" t="s">
        <v>29</v>
      </c>
      <c r="D1444" t="s">
        <v>30</v>
      </c>
      <c r="E1444" t="s">
        <v>379</v>
      </c>
      <c r="F1444" t="s">
        <v>5856</v>
      </c>
      <c r="G1444" t="s">
        <v>5857</v>
      </c>
      <c r="H1444" t="s">
        <v>9756</v>
      </c>
      <c r="I1444" t="s">
        <v>5858</v>
      </c>
      <c r="J1444" t="s">
        <v>5893</v>
      </c>
      <c r="K1444" t="s">
        <v>32</v>
      </c>
      <c r="L1444" t="s">
        <v>32</v>
      </c>
      <c r="M1444" t="s">
        <v>43</v>
      </c>
      <c r="N1444" t="s">
        <v>44</v>
      </c>
      <c r="O1444" t="s">
        <v>5894</v>
      </c>
      <c r="P1444" t="s">
        <v>5895</v>
      </c>
      <c r="Q1444" t="s">
        <v>757</v>
      </c>
      <c r="R1444" t="s">
        <v>5896</v>
      </c>
      <c r="S1444" s="1" t="s">
        <v>12672</v>
      </c>
      <c r="T1444" t="s">
        <v>37</v>
      </c>
      <c r="U1444" t="s">
        <v>49</v>
      </c>
      <c r="V1444" t="s">
        <v>50</v>
      </c>
      <c r="W1444" t="s">
        <v>5897</v>
      </c>
      <c r="X1444" s="145">
        <v>20672</v>
      </c>
      <c r="Y1444" t="s">
        <v>5898</v>
      </c>
      <c r="Z1444" s="145">
        <v>42795</v>
      </c>
      <c r="AA1444" s="145">
        <v>43100</v>
      </c>
      <c r="AB1444" t="s">
        <v>39</v>
      </c>
      <c r="AC1444" t="s">
        <v>40</v>
      </c>
      <c r="AD1444" t="s">
        <v>41</v>
      </c>
      <c r="AE1444"/>
    </row>
    <row r="1445" spans="1:31" ht="15" x14ac:dyDescent="0.25">
      <c r="A1445" s="1" t="s">
        <v>10368</v>
      </c>
      <c r="B1445" t="s">
        <v>388</v>
      </c>
      <c r="C1445" t="s">
        <v>29</v>
      </c>
      <c r="D1445" t="s">
        <v>30</v>
      </c>
      <c r="E1445" t="s">
        <v>379</v>
      </c>
      <c r="F1445" t="s">
        <v>5856</v>
      </c>
      <c r="G1445" t="s">
        <v>5857</v>
      </c>
      <c r="H1445" t="s">
        <v>9756</v>
      </c>
      <c r="I1445" t="s">
        <v>5858</v>
      </c>
      <c r="J1445" t="s">
        <v>10368</v>
      </c>
      <c r="K1445" t="s">
        <v>32</v>
      </c>
      <c r="L1445" t="s">
        <v>32</v>
      </c>
      <c r="M1445" t="s">
        <v>43</v>
      </c>
      <c r="N1445" t="s">
        <v>63</v>
      </c>
      <c r="O1445" t="s">
        <v>9727</v>
      </c>
      <c r="P1445" t="s">
        <v>162</v>
      </c>
      <c r="Q1445" t="s">
        <v>449</v>
      </c>
      <c r="R1445" t="s">
        <v>5541</v>
      </c>
      <c r="S1445" s="1" t="s">
        <v>12670</v>
      </c>
      <c r="T1445" t="s">
        <v>66</v>
      </c>
      <c r="U1445" t="s">
        <v>3599</v>
      </c>
      <c r="V1445" t="s">
        <v>50</v>
      </c>
      <c r="W1445" t="s">
        <v>5542</v>
      </c>
      <c r="X1445" s="145">
        <v>31773</v>
      </c>
      <c r="Y1445" t="s">
        <v>5543</v>
      </c>
      <c r="Z1445" s="145">
        <v>43160</v>
      </c>
      <c r="AA1445" s="145">
        <v>43465</v>
      </c>
      <c r="AB1445" t="s">
        <v>2801</v>
      </c>
      <c r="AC1445" t="s">
        <v>68</v>
      </c>
      <c r="AD1445" t="s">
        <v>41</v>
      </c>
      <c r="AE1445"/>
    </row>
    <row r="1446" spans="1:31" ht="15" x14ac:dyDescent="0.25">
      <c r="A1446" s="1" t="s">
        <v>10369</v>
      </c>
      <c r="B1446" t="s">
        <v>388</v>
      </c>
      <c r="C1446" t="s">
        <v>29</v>
      </c>
      <c r="D1446" t="s">
        <v>30</v>
      </c>
      <c r="E1446" t="s">
        <v>379</v>
      </c>
      <c r="F1446" t="s">
        <v>5856</v>
      </c>
      <c r="G1446" t="s">
        <v>5857</v>
      </c>
      <c r="H1446" t="s">
        <v>9756</v>
      </c>
      <c r="I1446" t="s">
        <v>5858</v>
      </c>
      <c r="J1446" t="s">
        <v>10369</v>
      </c>
      <c r="K1446" t="s">
        <v>32</v>
      </c>
      <c r="L1446" t="s">
        <v>32</v>
      </c>
      <c r="M1446" t="s">
        <v>43</v>
      </c>
      <c r="N1446" t="s">
        <v>63</v>
      </c>
      <c r="O1446" t="s">
        <v>9727</v>
      </c>
      <c r="P1446" t="s">
        <v>605</v>
      </c>
      <c r="Q1446" t="s">
        <v>386</v>
      </c>
      <c r="R1446" t="s">
        <v>283</v>
      </c>
      <c r="S1446" s="1" t="s">
        <v>12673</v>
      </c>
      <c r="T1446" t="s">
        <v>66</v>
      </c>
      <c r="U1446" t="s">
        <v>9946</v>
      </c>
      <c r="V1446" t="s">
        <v>50</v>
      </c>
      <c r="W1446" t="s">
        <v>8162</v>
      </c>
      <c r="X1446" s="145">
        <v>26799</v>
      </c>
      <c r="Y1446" t="s">
        <v>8163</v>
      </c>
      <c r="Z1446" s="145">
        <v>43160</v>
      </c>
      <c r="AA1446" s="145">
        <v>43465</v>
      </c>
      <c r="AB1446" t="s">
        <v>2801</v>
      </c>
      <c r="AC1446" t="s">
        <v>68</v>
      </c>
      <c r="AD1446" t="s">
        <v>41</v>
      </c>
      <c r="AE1446"/>
    </row>
    <row r="1447" spans="1:31" ht="15" x14ac:dyDescent="0.25">
      <c r="A1447" s="1" t="s">
        <v>10370</v>
      </c>
      <c r="B1447" t="s">
        <v>388</v>
      </c>
      <c r="C1447" t="s">
        <v>29</v>
      </c>
      <c r="D1447" t="s">
        <v>30</v>
      </c>
      <c r="E1447" t="s">
        <v>379</v>
      </c>
      <c r="F1447" t="s">
        <v>5856</v>
      </c>
      <c r="G1447" t="s">
        <v>5857</v>
      </c>
      <c r="H1447" t="s">
        <v>9756</v>
      </c>
      <c r="I1447" t="s">
        <v>5858</v>
      </c>
      <c r="J1447" t="s">
        <v>10370</v>
      </c>
      <c r="K1447" t="s">
        <v>32</v>
      </c>
      <c r="L1447" t="s">
        <v>32</v>
      </c>
      <c r="M1447" t="s">
        <v>43</v>
      </c>
      <c r="N1447" t="s">
        <v>63</v>
      </c>
      <c r="O1447" t="s">
        <v>9727</v>
      </c>
      <c r="P1447" t="s">
        <v>172</v>
      </c>
      <c r="Q1447" t="s">
        <v>139</v>
      </c>
      <c r="R1447" t="s">
        <v>8359</v>
      </c>
      <c r="S1447" s="1" t="s">
        <v>12664</v>
      </c>
      <c r="T1447" t="s">
        <v>66</v>
      </c>
      <c r="U1447" t="s">
        <v>3613</v>
      </c>
      <c r="V1447" t="s">
        <v>50</v>
      </c>
      <c r="W1447" t="s">
        <v>8360</v>
      </c>
      <c r="X1447" s="145">
        <v>27308</v>
      </c>
      <c r="Y1447" t="s">
        <v>8361</v>
      </c>
      <c r="Z1447" s="145">
        <v>43160</v>
      </c>
      <c r="AA1447" s="145">
        <v>43465</v>
      </c>
      <c r="AB1447" t="s">
        <v>2801</v>
      </c>
      <c r="AC1447" t="s">
        <v>68</v>
      </c>
      <c r="AD1447" t="s">
        <v>41</v>
      </c>
      <c r="AE1447"/>
    </row>
    <row r="1448" spans="1:31" ht="15" x14ac:dyDescent="0.25">
      <c r="A1448" s="1" t="s">
        <v>10371</v>
      </c>
      <c r="B1448" t="s">
        <v>388</v>
      </c>
      <c r="C1448" t="s">
        <v>29</v>
      </c>
      <c r="D1448" t="s">
        <v>30</v>
      </c>
      <c r="E1448" t="s">
        <v>379</v>
      </c>
      <c r="F1448" t="s">
        <v>5856</v>
      </c>
      <c r="G1448" t="s">
        <v>5857</v>
      </c>
      <c r="H1448" t="s">
        <v>9756</v>
      </c>
      <c r="I1448" t="s">
        <v>5858</v>
      </c>
      <c r="J1448" t="s">
        <v>10371</v>
      </c>
      <c r="K1448" t="s">
        <v>32</v>
      </c>
      <c r="L1448" t="s">
        <v>32</v>
      </c>
      <c r="M1448" t="s">
        <v>43</v>
      </c>
      <c r="N1448" t="s">
        <v>63</v>
      </c>
      <c r="O1448" t="s">
        <v>9727</v>
      </c>
      <c r="P1448" t="s">
        <v>1028</v>
      </c>
      <c r="Q1448" t="s">
        <v>10372</v>
      </c>
      <c r="R1448" t="s">
        <v>10373</v>
      </c>
      <c r="S1448" s="1" t="s">
        <v>12674</v>
      </c>
      <c r="T1448" t="s">
        <v>66</v>
      </c>
      <c r="U1448" t="s">
        <v>9126</v>
      </c>
      <c r="V1448" t="s">
        <v>50</v>
      </c>
      <c r="W1448" t="s">
        <v>10374</v>
      </c>
      <c r="X1448" s="145">
        <v>31586</v>
      </c>
      <c r="Y1448" t="s">
        <v>10375</v>
      </c>
      <c r="Z1448" s="145">
        <v>43160</v>
      </c>
      <c r="AA1448" s="145">
        <v>43465</v>
      </c>
      <c r="AB1448" t="s">
        <v>2801</v>
      </c>
      <c r="AC1448" t="s">
        <v>68</v>
      </c>
      <c r="AD1448" t="s">
        <v>41</v>
      </c>
      <c r="AE1448"/>
    </row>
    <row r="1449" spans="1:31" ht="15" x14ac:dyDescent="0.25">
      <c r="A1449" s="1" t="s">
        <v>10376</v>
      </c>
      <c r="B1449" t="s">
        <v>388</v>
      </c>
      <c r="C1449" t="s">
        <v>29</v>
      </c>
      <c r="D1449" t="s">
        <v>30</v>
      </c>
      <c r="E1449" t="s">
        <v>379</v>
      </c>
      <c r="F1449" t="s">
        <v>5856</v>
      </c>
      <c r="G1449" t="s">
        <v>5857</v>
      </c>
      <c r="H1449" t="s">
        <v>9756</v>
      </c>
      <c r="I1449" t="s">
        <v>5858</v>
      </c>
      <c r="J1449" t="s">
        <v>10376</v>
      </c>
      <c r="K1449" t="s">
        <v>32</v>
      </c>
      <c r="L1449" t="s">
        <v>32</v>
      </c>
      <c r="M1449" t="s">
        <v>43</v>
      </c>
      <c r="N1449" t="s">
        <v>63</v>
      </c>
      <c r="O1449" t="s">
        <v>9727</v>
      </c>
      <c r="P1449" t="s">
        <v>1017</v>
      </c>
      <c r="Q1449" t="s">
        <v>473</v>
      </c>
      <c r="R1449" t="s">
        <v>647</v>
      </c>
      <c r="S1449" s="1" t="s">
        <v>12675</v>
      </c>
      <c r="T1449" t="s">
        <v>66</v>
      </c>
      <c r="U1449" t="s">
        <v>890</v>
      </c>
      <c r="V1449" t="s">
        <v>50</v>
      </c>
      <c r="W1449" t="s">
        <v>7011</v>
      </c>
      <c r="X1449" s="145">
        <v>32646</v>
      </c>
      <c r="Y1449" t="s">
        <v>7012</v>
      </c>
      <c r="Z1449" s="145">
        <v>43130</v>
      </c>
      <c r="AA1449" s="145">
        <v>43465</v>
      </c>
      <c r="AB1449" t="s">
        <v>2801</v>
      </c>
      <c r="AC1449" t="s">
        <v>68</v>
      </c>
      <c r="AD1449" t="s">
        <v>41</v>
      </c>
      <c r="AE1449"/>
    </row>
    <row r="1450" spans="1:31" ht="15" x14ac:dyDescent="0.25">
      <c r="A1450" s="1" t="s">
        <v>5908</v>
      </c>
      <c r="B1450" t="s">
        <v>388</v>
      </c>
      <c r="C1450" t="s">
        <v>29</v>
      </c>
      <c r="D1450" t="s">
        <v>30</v>
      </c>
      <c r="E1450" t="s">
        <v>379</v>
      </c>
      <c r="F1450" t="s">
        <v>5856</v>
      </c>
      <c r="G1450" t="s">
        <v>5857</v>
      </c>
      <c r="H1450" t="s">
        <v>9756</v>
      </c>
      <c r="I1450" t="s">
        <v>5858</v>
      </c>
      <c r="J1450" t="s">
        <v>5908</v>
      </c>
      <c r="K1450" t="s">
        <v>32</v>
      </c>
      <c r="L1450" t="s">
        <v>80</v>
      </c>
      <c r="M1450" t="s">
        <v>80</v>
      </c>
      <c r="N1450" t="s">
        <v>44</v>
      </c>
      <c r="O1450" t="s">
        <v>5909</v>
      </c>
      <c r="P1450" t="s">
        <v>136</v>
      </c>
      <c r="Q1450" t="s">
        <v>544</v>
      </c>
      <c r="R1450" t="s">
        <v>620</v>
      </c>
      <c r="S1450" s="1" t="s">
        <v>12676</v>
      </c>
      <c r="T1450" t="s">
        <v>42</v>
      </c>
      <c r="U1450" t="s">
        <v>49</v>
      </c>
      <c r="V1450" t="s">
        <v>50</v>
      </c>
      <c r="W1450" t="s">
        <v>5910</v>
      </c>
      <c r="X1450" s="145">
        <v>27986</v>
      </c>
      <c r="Y1450" t="s">
        <v>5911</v>
      </c>
      <c r="Z1450" s="145">
        <v>42795</v>
      </c>
      <c r="AA1450"/>
      <c r="AB1450" t="s">
        <v>39</v>
      </c>
      <c r="AC1450" t="s">
        <v>83</v>
      </c>
      <c r="AD1450" t="s">
        <v>41</v>
      </c>
      <c r="AE1450"/>
    </row>
    <row r="1451" spans="1:31" ht="15" x14ac:dyDescent="0.25">
      <c r="A1451" s="1" t="s">
        <v>5912</v>
      </c>
      <c r="B1451" t="s">
        <v>388</v>
      </c>
      <c r="C1451" t="s">
        <v>29</v>
      </c>
      <c r="D1451" t="s">
        <v>30</v>
      </c>
      <c r="E1451" t="s">
        <v>379</v>
      </c>
      <c r="F1451" t="s">
        <v>5856</v>
      </c>
      <c r="G1451" t="s">
        <v>5857</v>
      </c>
      <c r="H1451" t="s">
        <v>9756</v>
      </c>
      <c r="I1451" t="s">
        <v>5858</v>
      </c>
      <c r="J1451" t="s">
        <v>5912</v>
      </c>
      <c r="K1451" t="s">
        <v>93</v>
      </c>
      <c r="L1451" t="s">
        <v>94</v>
      </c>
      <c r="M1451" t="s">
        <v>95</v>
      </c>
      <c r="N1451" t="s">
        <v>44</v>
      </c>
      <c r="O1451" t="s">
        <v>5913</v>
      </c>
      <c r="P1451" t="s">
        <v>139</v>
      </c>
      <c r="Q1451" t="s">
        <v>139</v>
      </c>
      <c r="R1451" t="s">
        <v>10377</v>
      </c>
      <c r="S1451" s="1" t="s">
        <v>12677</v>
      </c>
      <c r="T1451" t="s">
        <v>105</v>
      </c>
      <c r="U1451" t="s">
        <v>38</v>
      </c>
      <c r="V1451" t="s">
        <v>50</v>
      </c>
      <c r="W1451" t="s">
        <v>10378</v>
      </c>
      <c r="X1451" s="145">
        <v>23315</v>
      </c>
      <c r="Y1451" t="s">
        <v>10379</v>
      </c>
      <c r="Z1451" s="145">
        <v>43101</v>
      </c>
      <c r="AA1451"/>
      <c r="AB1451" t="s">
        <v>39</v>
      </c>
      <c r="AC1451" t="s">
        <v>98</v>
      </c>
      <c r="AD1451" t="s">
        <v>41</v>
      </c>
      <c r="AE1451"/>
    </row>
    <row r="1452" spans="1:31" ht="15" x14ac:dyDescent="0.25">
      <c r="A1452" s="1" t="s">
        <v>5914</v>
      </c>
      <c r="B1452" t="s">
        <v>388</v>
      </c>
      <c r="C1452" t="s">
        <v>29</v>
      </c>
      <c r="D1452" t="s">
        <v>30</v>
      </c>
      <c r="E1452" t="s">
        <v>379</v>
      </c>
      <c r="F1452" t="s">
        <v>5856</v>
      </c>
      <c r="G1452" t="s">
        <v>5857</v>
      </c>
      <c r="H1452" t="s">
        <v>9756</v>
      </c>
      <c r="I1452" t="s">
        <v>5858</v>
      </c>
      <c r="J1452" t="s">
        <v>5914</v>
      </c>
      <c r="K1452" t="s">
        <v>799</v>
      </c>
      <c r="L1452" t="s">
        <v>3305</v>
      </c>
      <c r="M1452" t="s">
        <v>3306</v>
      </c>
      <c r="N1452" t="s">
        <v>63</v>
      </c>
      <c r="O1452" t="s">
        <v>9981</v>
      </c>
      <c r="P1452" t="s">
        <v>172</v>
      </c>
      <c r="Q1452" t="s">
        <v>564</v>
      </c>
      <c r="R1452" t="s">
        <v>10380</v>
      </c>
      <c r="S1452" s="1" t="s">
        <v>12678</v>
      </c>
      <c r="T1452" t="s">
        <v>801</v>
      </c>
      <c r="U1452" t="s">
        <v>802</v>
      </c>
      <c r="V1452" t="s">
        <v>50</v>
      </c>
      <c r="W1452" t="s">
        <v>265</v>
      </c>
      <c r="X1452" s="145">
        <v>30667</v>
      </c>
      <c r="Y1452" t="s">
        <v>10381</v>
      </c>
      <c r="Z1452" s="145">
        <v>43228</v>
      </c>
      <c r="AA1452" s="145">
        <v>43320</v>
      </c>
      <c r="AB1452" t="s">
        <v>123</v>
      </c>
      <c r="AC1452" t="s">
        <v>804</v>
      </c>
      <c r="AD1452" t="s">
        <v>41</v>
      </c>
      <c r="AE1452"/>
    </row>
    <row r="1453" spans="1:31" ht="15" x14ac:dyDescent="0.25">
      <c r="A1453" s="1" t="s">
        <v>5918</v>
      </c>
      <c r="B1453" t="s">
        <v>388</v>
      </c>
      <c r="C1453" t="s">
        <v>29</v>
      </c>
      <c r="D1453" t="s">
        <v>30</v>
      </c>
      <c r="E1453" t="s">
        <v>379</v>
      </c>
      <c r="F1453" t="s">
        <v>5856</v>
      </c>
      <c r="G1453" t="s">
        <v>5857</v>
      </c>
      <c r="H1453" t="s">
        <v>9756</v>
      </c>
      <c r="I1453" t="s">
        <v>5858</v>
      </c>
      <c r="J1453" t="s">
        <v>5918</v>
      </c>
      <c r="K1453" t="s">
        <v>799</v>
      </c>
      <c r="L1453" t="s">
        <v>3305</v>
      </c>
      <c r="M1453" t="s">
        <v>5575</v>
      </c>
      <c r="N1453" t="s">
        <v>63</v>
      </c>
      <c r="O1453" t="s">
        <v>9981</v>
      </c>
      <c r="P1453" t="s">
        <v>110</v>
      </c>
      <c r="Q1453" t="s">
        <v>353</v>
      </c>
      <c r="R1453" t="s">
        <v>5919</v>
      </c>
      <c r="S1453" s="1" t="s">
        <v>12679</v>
      </c>
      <c r="T1453" t="s">
        <v>801</v>
      </c>
      <c r="U1453" t="s">
        <v>38</v>
      </c>
      <c r="V1453" t="s">
        <v>50</v>
      </c>
      <c r="W1453" t="s">
        <v>265</v>
      </c>
      <c r="X1453" s="145">
        <v>27308</v>
      </c>
      <c r="Y1453" t="s">
        <v>5920</v>
      </c>
      <c r="Z1453" s="145">
        <v>43101</v>
      </c>
      <c r="AA1453" s="145">
        <v>43190</v>
      </c>
      <c r="AB1453" t="s">
        <v>123</v>
      </c>
      <c r="AC1453" t="s">
        <v>804</v>
      </c>
      <c r="AD1453" t="s">
        <v>41</v>
      </c>
      <c r="AE1453"/>
    </row>
    <row r="1454" spans="1:31" ht="15" x14ac:dyDescent="0.25">
      <c r="A1454" s="1" t="s">
        <v>5921</v>
      </c>
      <c r="B1454" t="s">
        <v>388</v>
      </c>
      <c r="C1454" t="s">
        <v>29</v>
      </c>
      <c r="D1454" t="s">
        <v>30</v>
      </c>
      <c r="E1454" t="s">
        <v>379</v>
      </c>
      <c r="F1454" t="s">
        <v>5856</v>
      </c>
      <c r="G1454" t="s">
        <v>5857</v>
      </c>
      <c r="H1454" t="s">
        <v>9756</v>
      </c>
      <c r="I1454" t="s">
        <v>5858</v>
      </c>
      <c r="J1454" t="s">
        <v>5921</v>
      </c>
      <c r="K1454" t="s">
        <v>799</v>
      </c>
      <c r="L1454" t="s">
        <v>3305</v>
      </c>
      <c r="M1454" t="s">
        <v>3315</v>
      </c>
      <c r="N1454" t="s">
        <v>63</v>
      </c>
      <c r="O1454" t="s">
        <v>9981</v>
      </c>
      <c r="P1454" t="s">
        <v>235</v>
      </c>
      <c r="Q1454" t="s">
        <v>10382</v>
      </c>
      <c r="R1454" t="s">
        <v>10383</v>
      </c>
      <c r="S1454" s="1" t="s">
        <v>12680</v>
      </c>
      <c r="T1454" t="s">
        <v>801</v>
      </c>
      <c r="U1454" t="s">
        <v>802</v>
      </c>
      <c r="V1454" t="s">
        <v>50</v>
      </c>
      <c r="W1454" t="s">
        <v>265</v>
      </c>
      <c r="X1454" s="145">
        <v>32966</v>
      </c>
      <c r="Y1454" t="s">
        <v>10384</v>
      </c>
      <c r="Z1454" s="145">
        <v>43297</v>
      </c>
      <c r="AA1454" s="145">
        <v>43389</v>
      </c>
      <c r="AB1454" t="s">
        <v>123</v>
      </c>
      <c r="AC1454" t="s">
        <v>804</v>
      </c>
      <c r="AD1454" t="s">
        <v>41</v>
      </c>
      <c r="AE1454"/>
    </row>
    <row r="1455" spans="1:31" ht="15" x14ac:dyDescent="0.25">
      <c r="A1455" s="1" t="s">
        <v>5922</v>
      </c>
      <c r="B1455" t="s">
        <v>388</v>
      </c>
      <c r="C1455" t="s">
        <v>29</v>
      </c>
      <c r="D1455" t="s">
        <v>30</v>
      </c>
      <c r="E1455" t="s">
        <v>379</v>
      </c>
      <c r="F1455" t="s">
        <v>5856</v>
      </c>
      <c r="G1455" t="s">
        <v>5857</v>
      </c>
      <c r="H1455" t="s">
        <v>9756</v>
      </c>
      <c r="I1455" t="s">
        <v>5858</v>
      </c>
      <c r="J1455" t="s">
        <v>5922</v>
      </c>
      <c r="K1455" t="s">
        <v>799</v>
      </c>
      <c r="L1455" t="s">
        <v>3305</v>
      </c>
      <c r="M1455" t="s">
        <v>3315</v>
      </c>
      <c r="N1455" t="s">
        <v>63</v>
      </c>
      <c r="O1455" t="s">
        <v>9981</v>
      </c>
      <c r="P1455" t="s">
        <v>985</v>
      </c>
      <c r="Q1455" t="s">
        <v>985</v>
      </c>
      <c r="R1455" t="s">
        <v>3361</v>
      </c>
      <c r="S1455" s="1" t="s">
        <v>12681</v>
      </c>
      <c r="T1455" t="s">
        <v>801</v>
      </c>
      <c r="U1455" t="s">
        <v>38</v>
      </c>
      <c r="V1455" t="s">
        <v>50</v>
      </c>
      <c r="W1455" t="s">
        <v>265</v>
      </c>
      <c r="X1455" s="145">
        <v>33623</v>
      </c>
      <c r="Y1455" t="s">
        <v>5923</v>
      </c>
      <c r="Z1455" s="145">
        <v>43101</v>
      </c>
      <c r="AA1455" s="145">
        <v>43190</v>
      </c>
      <c r="AB1455" t="s">
        <v>123</v>
      </c>
      <c r="AC1455" t="s">
        <v>804</v>
      </c>
      <c r="AD1455" t="s">
        <v>41</v>
      </c>
      <c r="AE1455"/>
    </row>
    <row r="1456" spans="1:31" ht="15" x14ac:dyDescent="0.25">
      <c r="A1456" s="1" t="s">
        <v>5924</v>
      </c>
      <c r="B1456" t="s">
        <v>388</v>
      </c>
      <c r="C1456" t="s">
        <v>29</v>
      </c>
      <c r="D1456" t="s">
        <v>30</v>
      </c>
      <c r="E1456" t="s">
        <v>379</v>
      </c>
      <c r="F1456" t="s">
        <v>5856</v>
      </c>
      <c r="G1456" t="s">
        <v>5857</v>
      </c>
      <c r="H1456" t="s">
        <v>9756</v>
      </c>
      <c r="I1456" t="s">
        <v>5858</v>
      </c>
      <c r="J1456" t="s">
        <v>5924</v>
      </c>
      <c r="K1456" t="s">
        <v>799</v>
      </c>
      <c r="L1456" t="s">
        <v>3305</v>
      </c>
      <c r="M1456" t="s">
        <v>3315</v>
      </c>
      <c r="N1456" t="s">
        <v>63</v>
      </c>
      <c r="O1456" t="s">
        <v>9981</v>
      </c>
      <c r="P1456" t="s">
        <v>1007</v>
      </c>
      <c r="Q1456" t="s">
        <v>661</v>
      </c>
      <c r="R1456" t="s">
        <v>452</v>
      </c>
      <c r="S1456" s="1" t="s">
        <v>12682</v>
      </c>
      <c r="T1456" t="s">
        <v>801</v>
      </c>
      <c r="U1456" t="s">
        <v>38</v>
      </c>
      <c r="V1456" t="s">
        <v>50</v>
      </c>
      <c r="W1456" t="s">
        <v>265</v>
      </c>
      <c r="X1456" s="145">
        <v>24388</v>
      </c>
      <c r="Y1456" t="s">
        <v>5925</v>
      </c>
      <c r="Z1456" s="145">
        <v>43101</v>
      </c>
      <c r="AA1456" s="145">
        <v>43190</v>
      </c>
      <c r="AB1456" t="s">
        <v>123</v>
      </c>
      <c r="AC1456" t="s">
        <v>804</v>
      </c>
      <c r="AD1456" t="s">
        <v>41</v>
      </c>
      <c r="AE1456"/>
    </row>
    <row r="1457" spans="1:31" ht="15" x14ac:dyDescent="0.25">
      <c r="A1457" s="1" t="s">
        <v>10385</v>
      </c>
      <c r="B1457" t="s">
        <v>388</v>
      </c>
      <c r="C1457" t="s">
        <v>29</v>
      </c>
      <c r="D1457" t="s">
        <v>30</v>
      </c>
      <c r="E1457" t="s">
        <v>379</v>
      </c>
      <c r="F1457" t="s">
        <v>5856</v>
      </c>
      <c r="G1457" t="s">
        <v>5857</v>
      </c>
      <c r="H1457" t="s">
        <v>9756</v>
      </c>
      <c r="I1457" t="s">
        <v>5858</v>
      </c>
      <c r="J1457" t="s">
        <v>10385</v>
      </c>
      <c r="K1457" t="s">
        <v>799</v>
      </c>
      <c r="L1457" t="s">
        <v>3305</v>
      </c>
      <c r="M1457" t="s">
        <v>3309</v>
      </c>
      <c r="N1457" t="s">
        <v>63</v>
      </c>
      <c r="O1457" t="s">
        <v>9983</v>
      </c>
      <c r="P1457" t="s">
        <v>543</v>
      </c>
      <c r="Q1457" t="s">
        <v>156</v>
      </c>
      <c r="R1457" t="s">
        <v>10386</v>
      </c>
      <c r="S1457" s="1" t="s">
        <v>12683</v>
      </c>
      <c r="T1457" t="s">
        <v>801</v>
      </c>
      <c r="U1457" t="s">
        <v>802</v>
      </c>
      <c r="V1457" t="s">
        <v>50</v>
      </c>
      <c r="W1457" t="s">
        <v>265</v>
      </c>
      <c r="X1457" s="145">
        <v>31175</v>
      </c>
      <c r="Y1457" t="s">
        <v>10387</v>
      </c>
      <c r="Z1457" s="145">
        <v>43273</v>
      </c>
      <c r="AA1457" s="145">
        <v>43730</v>
      </c>
      <c r="AB1457" t="s">
        <v>123</v>
      </c>
      <c r="AC1457" t="s">
        <v>804</v>
      </c>
      <c r="AD1457" t="s">
        <v>41</v>
      </c>
      <c r="AE1457"/>
    </row>
    <row r="1458" spans="1:31" ht="15" x14ac:dyDescent="0.25">
      <c r="A1458" s="1" t="s">
        <v>10388</v>
      </c>
      <c r="B1458" t="s">
        <v>388</v>
      </c>
      <c r="C1458" t="s">
        <v>29</v>
      </c>
      <c r="D1458" t="s">
        <v>30</v>
      </c>
      <c r="E1458" t="s">
        <v>379</v>
      </c>
      <c r="F1458" t="s">
        <v>5856</v>
      </c>
      <c r="G1458" t="s">
        <v>5857</v>
      </c>
      <c r="H1458" t="s">
        <v>9756</v>
      </c>
      <c r="I1458" t="s">
        <v>5858</v>
      </c>
      <c r="J1458" t="s">
        <v>10388</v>
      </c>
      <c r="K1458" t="s">
        <v>799</v>
      </c>
      <c r="L1458" t="s">
        <v>3305</v>
      </c>
      <c r="M1458" t="s">
        <v>9988</v>
      </c>
      <c r="N1458" t="s">
        <v>63</v>
      </c>
      <c r="O1458" t="s">
        <v>9983</v>
      </c>
      <c r="P1458" t="s">
        <v>237</v>
      </c>
      <c r="Q1458" t="s">
        <v>472</v>
      </c>
      <c r="R1458" t="s">
        <v>6883</v>
      </c>
      <c r="S1458" s="1" t="s">
        <v>12684</v>
      </c>
      <c r="T1458" t="s">
        <v>801</v>
      </c>
      <c r="U1458" t="s">
        <v>802</v>
      </c>
      <c r="V1458" t="s">
        <v>50</v>
      </c>
      <c r="W1458" t="s">
        <v>265</v>
      </c>
      <c r="X1458" s="145">
        <v>28309</v>
      </c>
      <c r="Y1458" t="s">
        <v>6884</v>
      </c>
      <c r="Z1458" s="145">
        <v>43276</v>
      </c>
      <c r="AA1458" s="145">
        <v>43368</v>
      </c>
      <c r="AB1458" t="s">
        <v>123</v>
      </c>
      <c r="AC1458" t="s">
        <v>804</v>
      </c>
      <c r="AD1458" t="s">
        <v>41</v>
      </c>
      <c r="AE1458"/>
    </row>
    <row r="1459" spans="1:31" ht="15" x14ac:dyDescent="0.25">
      <c r="A1459" s="1" t="s">
        <v>10389</v>
      </c>
      <c r="B1459" t="s">
        <v>388</v>
      </c>
      <c r="C1459" t="s">
        <v>29</v>
      </c>
      <c r="D1459" t="s">
        <v>30</v>
      </c>
      <c r="E1459" t="s">
        <v>379</v>
      </c>
      <c r="F1459" t="s">
        <v>5856</v>
      </c>
      <c r="G1459" t="s">
        <v>5857</v>
      </c>
      <c r="H1459" t="s">
        <v>9756</v>
      </c>
      <c r="I1459" t="s">
        <v>5858</v>
      </c>
      <c r="J1459" t="s">
        <v>10389</v>
      </c>
      <c r="K1459" t="s">
        <v>799</v>
      </c>
      <c r="L1459" t="s">
        <v>9991</v>
      </c>
      <c r="M1459" t="s">
        <v>10337</v>
      </c>
      <c r="N1459" t="s">
        <v>63</v>
      </c>
      <c r="O1459" t="s">
        <v>9983</v>
      </c>
      <c r="P1459" t="s">
        <v>70</v>
      </c>
      <c r="Q1459" t="s">
        <v>953</v>
      </c>
      <c r="R1459" t="s">
        <v>10390</v>
      </c>
      <c r="S1459" s="1" t="s">
        <v>12685</v>
      </c>
      <c r="T1459" t="s">
        <v>801</v>
      </c>
      <c r="U1459" t="s">
        <v>802</v>
      </c>
      <c r="V1459" t="s">
        <v>50</v>
      </c>
      <c r="W1459" t="s">
        <v>265</v>
      </c>
      <c r="X1459" s="145">
        <v>32314</v>
      </c>
      <c r="Y1459" t="s">
        <v>10391</v>
      </c>
      <c r="Z1459" s="145">
        <v>43228</v>
      </c>
      <c r="AA1459" s="145">
        <v>43320</v>
      </c>
      <c r="AB1459" t="s">
        <v>123</v>
      </c>
      <c r="AC1459" t="s">
        <v>804</v>
      </c>
      <c r="AD1459" t="s">
        <v>41</v>
      </c>
      <c r="AE1459"/>
    </row>
    <row r="1460" spans="1:31" ht="15" x14ac:dyDescent="0.25">
      <c r="A1460" s="1" t="s">
        <v>5929</v>
      </c>
      <c r="B1460" t="s">
        <v>388</v>
      </c>
      <c r="C1460" t="s">
        <v>29</v>
      </c>
      <c r="D1460" t="s">
        <v>30</v>
      </c>
      <c r="E1460" t="s">
        <v>380</v>
      </c>
      <c r="F1460" t="s">
        <v>5926</v>
      </c>
      <c r="G1460" t="s">
        <v>5927</v>
      </c>
      <c r="H1460" t="s">
        <v>9756</v>
      </c>
      <c r="I1460" t="s">
        <v>5928</v>
      </c>
      <c r="J1460" t="s">
        <v>5929</v>
      </c>
      <c r="K1460" t="s">
        <v>32</v>
      </c>
      <c r="L1460" t="s">
        <v>33</v>
      </c>
      <c r="M1460" t="s">
        <v>34</v>
      </c>
      <c r="N1460" t="s">
        <v>724</v>
      </c>
      <c r="O1460" t="s">
        <v>5930</v>
      </c>
      <c r="P1460" t="s">
        <v>963</v>
      </c>
      <c r="Q1460" t="s">
        <v>70</v>
      </c>
      <c r="R1460" t="s">
        <v>5937</v>
      </c>
      <c r="S1460" s="1" t="s">
        <v>12686</v>
      </c>
      <c r="T1460" t="s">
        <v>48</v>
      </c>
      <c r="U1460" t="s">
        <v>38</v>
      </c>
      <c r="V1460" t="s">
        <v>50</v>
      </c>
      <c r="W1460" t="s">
        <v>5938</v>
      </c>
      <c r="X1460" s="145">
        <v>24998</v>
      </c>
      <c r="Y1460" t="s">
        <v>5939</v>
      </c>
      <c r="Z1460" s="145">
        <v>43101</v>
      </c>
      <c r="AA1460" s="145">
        <v>43465</v>
      </c>
      <c r="AB1460" t="s">
        <v>39</v>
      </c>
      <c r="AC1460" t="s">
        <v>40</v>
      </c>
      <c r="AD1460" t="s">
        <v>41</v>
      </c>
      <c r="AE1460"/>
    </row>
    <row r="1461" spans="1:31" ht="15" x14ac:dyDescent="0.25">
      <c r="A1461" s="1" t="s">
        <v>5931</v>
      </c>
      <c r="B1461" t="s">
        <v>388</v>
      </c>
      <c r="C1461" t="s">
        <v>29</v>
      </c>
      <c r="D1461" t="s">
        <v>30</v>
      </c>
      <c r="E1461" t="s">
        <v>380</v>
      </c>
      <c r="F1461" t="s">
        <v>5926</v>
      </c>
      <c r="G1461" t="s">
        <v>5927</v>
      </c>
      <c r="H1461" t="s">
        <v>9756</v>
      </c>
      <c r="I1461" t="s">
        <v>5928</v>
      </c>
      <c r="J1461" t="s">
        <v>5931</v>
      </c>
      <c r="K1461" t="s">
        <v>32</v>
      </c>
      <c r="L1461" t="s">
        <v>32</v>
      </c>
      <c r="M1461" t="s">
        <v>43</v>
      </c>
      <c r="N1461" t="s">
        <v>44</v>
      </c>
      <c r="O1461" t="s">
        <v>54</v>
      </c>
      <c r="P1461" t="s">
        <v>5932</v>
      </c>
      <c r="Q1461" t="s">
        <v>340</v>
      </c>
      <c r="R1461" t="s">
        <v>5933</v>
      </c>
      <c r="S1461" s="1" t="s">
        <v>12687</v>
      </c>
      <c r="T1461" t="s">
        <v>53</v>
      </c>
      <c r="U1461" t="s">
        <v>49</v>
      </c>
      <c r="V1461" t="s">
        <v>50</v>
      </c>
      <c r="W1461" t="s">
        <v>5934</v>
      </c>
      <c r="X1461" s="145">
        <v>20911</v>
      </c>
      <c r="Y1461" t="s">
        <v>5935</v>
      </c>
      <c r="Z1461"/>
      <c r="AA1461"/>
      <c r="AB1461" t="s">
        <v>39</v>
      </c>
      <c r="AC1461" t="s">
        <v>40</v>
      </c>
      <c r="AD1461" t="s">
        <v>41</v>
      </c>
      <c r="AE1461"/>
    </row>
    <row r="1462" spans="1:31" ht="15" x14ac:dyDescent="0.25">
      <c r="A1462" s="1" t="s">
        <v>5936</v>
      </c>
      <c r="B1462" t="s">
        <v>388</v>
      </c>
      <c r="C1462" t="s">
        <v>29</v>
      </c>
      <c r="D1462" t="s">
        <v>30</v>
      </c>
      <c r="E1462" t="s">
        <v>380</v>
      </c>
      <c r="F1462" t="s">
        <v>5926</v>
      </c>
      <c r="G1462" t="s">
        <v>5927</v>
      </c>
      <c r="H1462" t="s">
        <v>9756</v>
      </c>
      <c r="I1462" t="s">
        <v>5928</v>
      </c>
      <c r="J1462" t="s">
        <v>5936</v>
      </c>
      <c r="K1462" t="s">
        <v>32</v>
      </c>
      <c r="L1462" t="s">
        <v>32</v>
      </c>
      <c r="M1462" t="s">
        <v>43</v>
      </c>
      <c r="N1462" t="s">
        <v>44</v>
      </c>
      <c r="O1462" t="s">
        <v>54</v>
      </c>
      <c r="P1462" t="s">
        <v>963</v>
      </c>
      <c r="Q1462" t="s">
        <v>70</v>
      </c>
      <c r="R1462" t="s">
        <v>5937</v>
      </c>
      <c r="S1462" s="1" t="s">
        <v>12686</v>
      </c>
      <c r="T1462" t="s">
        <v>48</v>
      </c>
      <c r="U1462" t="s">
        <v>49</v>
      </c>
      <c r="V1462" t="s">
        <v>840</v>
      </c>
      <c r="W1462" t="s">
        <v>5938</v>
      </c>
      <c r="X1462" s="145">
        <v>24998</v>
      </c>
      <c r="Y1462" t="s">
        <v>5939</v>
      </c>
      <c r="Z1462" s="145">
        <v>43101</v>
      </c>
      <c r="AA1462" s="145">
        <v>43465</v>
      </c>
      <c r="AB1462" t="s">
        <v>39</v>
      </c>
      <c r="AC1462" t="s">
        <v>40</v>
      </c>
      <c r="AD1462" t="s">
        <v>41</v>
      </c>
      <c r="AE1462"/>
    </row>
    <row r="1463" spans="1:31" ht="15" x14ac:dyDescent="0.25">
      <c r="A1463" s="1" t="s">
        <v>5936</v>
      </c>
      <c r="B1463" t="s">
        <v>388</v>
      </c>
      <c r="C1463" t="s">
        <v>29</v>
      </c>
      <c r="D1463" t="s">
        <v>30</v>
      </c>
      <c r="E1463" t="s">
        <v>380</v>
      </c>
      <c r="F1463" t="s">
        <v>5926</v>
      </c>
      <c r="G1463" t="s">
        <v>5927</v>
      </c>
      <c r="H1463" t="s">
        <v>9756</v>
      </c>
      <c r="I1463" t="s">
        <v>5928</v>
      </c>
      <c r="J1463" t="s">
        <v>5936</v>
      </c>
      <c r="K1463" t="s">
        <v>32</v>
      </c>
      <c r="L1463" t="s">
        <v>32</v>
      </c>
      <c r="M1463" t="s">
        <v>43</v>
      </c>
      <c r="N1463" t="s">
        <v>63</v>
      </c>
      <c r="O1463" t="s">
        <v>10392</v>
      </c>
      <c r="P1463" t="s">
        <v>3189</v>
      </c>
      <c r="Q1463" t="s">
        <v>136</v>
      </c>
      <c r="R1463" t="s">
        <v>914</v>
      </c>
      <c r="S1463" s="1" t="s">
        <v>12688</v>
      </c>
      <c r="T1463" t="s">
        <v>66</v>
      </c>
      <c r="U1463" t="s">
        <v>49</v>
      </c>
      <c r="V1463" t="s">
        <v>50</v>
      </c>
      <c r="W1463" t="s">
        <v>3190</v>
      </c>
      <c r="X1463" s="145">
        <v>31642</v>
      </c>
      <c r="Y1463" t="s">
        <v>3191</v>
      </c>
      <c r="Z1463" s="145">
        <v>43160</v>
      </c>
      <c r="AA1463" s="145">
        <v>43465</v>
      </c>
      <c r="AB1463" t="s">
        <v>310</v>
      </c>
      <c r="AC1463" t="s">
        <v>68</v>
      </c>
      <c r="AD1463" t="s">
        <v>41</v>
      </c>
      <c r="AE1463"/>
    </row>
    <row r="1464" spans="1:31" ht="15" x14ac:dyDescent="0.25">
      <c r="A1464" s="1" t="s">
        <v>5940</v>
      </c>
      <c r="B1464" t="s">
        <v>388</v>
      </c>
      <c r="C1464" t="s">
        <v>29</v>
      </c>
      <c r="D1464" t="s">
        <v>30</v>
      </c>
      <c r="E1464" t="s">
        <v>380</v>
      </c>
      <c r="F1464" t="s">
        <v>5926</v>
      </c>
      <c r="G1464" t="s">
        <v>5927</v>
      </c>
      <c r="H1464" t="s">
        <v>9756</v>
      </c>
      <c r="I1464" t="s">
        <v>5928</v>
      </c>
      <c r="J1464" t="s">
        <v>5940</v>
      </c>
      <c r="K1464" t="s">
        <v>32</v>
      </c>
      <c r="L1464" t="s">
        <v>32</v>
      </c>
      <c r="M1464" t="s">
        <v>43</v>
      </c>
      <c r="N1464" t="s">
        <v>44</v>
      </c>
      <c r="O1464" t="s">
        <v>54</v>
      </c>
      <c r="P1464" t="s">
        <v>137</v>
      </c>
      <c r="Q1464" t="s">
        <v>386</v>
      </c>
      <c r="R1464" t="s">
        <v>5941</v>
      </c>
      <c r="S1464" s="1" t="s">
        <v>12689</v>
      </c>
      <c r="T1464" t="s">
        <v>53</v>
      </c>
      <c r="U1464" t="s">
        <v>49</v>
      </c>
      <c r="V1464" t="s">
        <v>50</v>
      </c>
      <c r="W1464" t="s">
        <v>5942</v>
      </c>
      <c r="X1464" s="145">
        <v>21811</v>
      </c>
      <c r="Y1464" t="s">
        <v>5943</v>
      </c>
      <c r="Z1464"/>
      <c r="AA1464"/>
      <c r="AB1464" t="s">
        <v>39</v>
      </c>
      <c r="AC1464" t="s">
        <v>40</v>
      </c>
      <c r="AD1464" t="s">
        <v>41</v>
      </c>
      <c r="AE1464"/>
    </row>
    <row r="1465" spans="1:31" ht="15" x14ac:dyDescent="0.25">
      <c r="A1465" s="1" t="s">
        <v>5944</v>
      </c>
      <c r="B1465" t="s">
        <v>388</v>
      </c>
      <c r="C1465" t="s">
        <v>29</v>
      </c>
      <c r="D1465" t="s">
        <v>30</v>
      </c>
      <c r="E1465" t="s">
        <v>380</v>
      </c>
      <c r="F1465" t="s">
        <v>5926</v>
      </c>
      <c r="G1465" t="s">
        <v>5927</v>
      </c>
      <c r="H1465" t="s">
        <v>9756</v>
      </c>
      <c r="I1465" t="s">
        <v>5928</v>
      </c>
      <c r="J1465" t="s">
        <v>5944</v>
      </c>
      <c r="K1465" t="s">
        <v>32</v>
      </c>
      <c r="L1465" t="s">
        <v>32</v>
      </c>
      <c r="M1465" t="s">
        <v>43</v>
      </c>
      <c r="N1465" t="s">
        <v>44</v>
      </c>
      <c r="O1465" t="s">
        <v>5945</v>
      </c>
      <c r="P1465" t="s">
        <v>357</v>
      </c>
      <c r="Q1465" t="s">
        <v>399</v>
      </c>
      <c r="R1465" t="s">
        <v>2507</v>
      </c>
      <c r="S1465" s="1" t="s">
        <v>12690</v>
      </c>
      <c r="T1465" t="s">
        <v>53</v>
      </c>
      <c r="U1465" t="s">
        <v>49</v>
      </c>
      <c r="V1465" t="s">
        <v>50</v>
      </c>
      <c r="W1465" t="s">
        <v>5946</v>
      </c>
      <c r="X1465" s="145">
        <v>28200</v>
      </c>
      <c r="Y1465" t="s">
        <v>5947</v>
      </c>
      <c r="Z1465" s="145">
        <v>42430</v>
      </c>
      <c r="AA1465"/>
      <c r="AB1465" t="s">
        <v>39</v>
      </c>
      <c r="AC1465" t="s">
        <v>40</v>
      </c>
      <c r="AD1465" t="s">
        <v>41</v>
      </c>
      <c r="AE1465"/>
    </row>
    <row r="1466" spans="1:31" ht="15" x14ac:dyDescent="0.25">
      <c r="A1466" s="1" t="s">
        <v>5948</v>
      </c>
      <c r="B1466" t="s">
        <v>388</v>
      </c>
      <c r="C1466" t="s">
        <v>29</v>
      </c>
      <c r="D1466" t="s">
        <v>30</v>
      </c>
      <c r="E1466" t="s">
        <v>380</v>
      </c>
      <c r="F1466" t="s">
        <v>5926</v>
      </c>
      <c r="G1466" t="s">
        <v>5927</v>
      </c>
      <c r="H1466" t="s">
        <v>9756</v>
      </c>
      <c r="I1466" t="s">
        <v>5928</v>
      </c>
      <c r="J1466" t="s">
        <v>5948</v>
      </c>
      <c r="K1466" t="s">
        <v>32</v>
      </c>
      <c r="L1466" t="s">
        <v>32</v>
      </c>
      <c r="M1466" t="s">
        <v>43</v>
      </c>
      <c r="N1466" t="s">
        <v>63</v>
      </c>
      <c r="O1466" t="s">
        <v>5949</v>
      </c>
      <c r="P1466" t="s">
        <v>10393</v>
      </c>
      <c r="Q1466" t="s">
        <v>10394</v>
      </c>
      <c r="R1466" t="s">
        <v>574</v>
      </c>
      <c r="S1466" s="1" t="s">
        <v>12691</v>
      </c>
      <c r="T1466" t="s">
        <v>66</v>
      </c>
      <c r="U1466" t="s">
        <v>49</v>
      </c>
      <c r="V1466" t="s">
        <v>50</v>
      </c>
      <c r="W1466" t="s">
        <v>10395</v>
      </c>
      <c r="X1466" s="145">
        <v>32303</v>
      </c>
      <c r="Y1466" t="s">
        <v>10396</v>
      </c>
      <c r="Z1466"/>
      <c r="AA1466"/>
      <c r="AB1466" t="s">
        <v>39</v>
      </c>
      <c r="AC1466" t="s">
        <v>68</v>
      </c>
      <c r="AD1466" t="s">
        <v>41</v>
      </c>
      <c r="AE1466"/>
    </row>
    <row r="1467" spans="1:31" ht="15" x14ac:dyDescent="0.25">
      <c r="A1467" s="1" t="s">
        <v>5953</v>
      </c>
      <c r="B1467" t="s">
        <v>388</v>
      </c>
      <c r="C1467" t="s">
        <v>29</v>
      </c>
      <c r="D1467" t="s">
        <v>30</v>
      </c>
      <c r="E1467" t="s">
        <v>380</v>
      </c>
      <c r="F1467" t="s">
        <v>5926</v>
      </c>
      <c r="G1467" t="s">
        <v>5927</v>
      </c>
      <c r="H1467" t="s">
        <v>9756</v>
      </c>
      <c r="I1467" t="s">
        <v>5928</v>
      </c>
      <c r="J1467" t="s">
        <v>5953</v>
      </c>
      <c r="K1467" t="s">
        <v>32</v>
      </c>
      <c r="L1467" t="s">
        <v>32</v>
      </c>
      <c r="M1467" t="s">
        <v>43</v>
      </c>
      <c r="N1467" t="s">
        <v>44</v>
      </c>
      <c r="O1467" t="s">
        <v>54</v>
      </c>
      <c r="P1467" t="s">
        <v>554</v>
      </c>
      <c r="Q1467" t="s">
        <v>387</v>
      </c>
      <c r="R1467" t="s">
        <v>983</v>
      </c>
      <c r="S1467" s="1" t="s">
        <v>12692</v>
      </c>
      <c r="T1467" t="s">
        <v>53</v>
      </c>
      <c r="U1467" t="s">
        <v>49</v>
      </c>
      <c r="V1467" t="s">
        <v>50</v>
      </c>
      <c r="W1467" t="s">
        <v>5954</v>
      </c>
      <c r="X1467" s="145">
        <v>23690</v>
      </c>
      <c r="Y1467" t="s">
        <v>5955</v>
      </c>
      <c r="Z1467"/>
      <c r="AA1467"/>
      <c r="AB1467" t="s">
        <v>39</v>
      </c>
      <c r="AC1467" t="s">
        <v>40</v>
      </c>
      <c r="AD1467" t="s">
        <v>41</v>
      </c>
      <c r="AE1467"/>
    </row>
    <row r="1468" spans="1:31" ht="15" x14ac:dyDescent="0.25">
      <c r="A1468" s="1" t="s">
        <v>5956</v>
      </c>
      <c r="B1468" t="s">
        <v>388</v>
      </c>
      <c r="C1468" t="s">
        <v>29</v>
      </c>
      <c r="D1468" t="s">
        <v>30</v>
      </c>
      <c r="E1468" t="s">
        <v>380</v>
      </c>
      <c r="F1468" t="s">
        <v>5926</v>
      </c>
      <c r="G1468" t="s">
        <v>5927</v>
      </c>
      <c r="H1468" t="s">
        <v>9756</v>
      </c>
      <c r="I1468" t="s">
        <v>5928</v>
      </c>
      <c r="J1468" t="s">
        <v>5956</v>
      </c>
      <c r="K1468" t="s">
        <v>32</v>
      </c>
      <c r="L1468" t="s">
        <v>32</v>
      </c>
      <c r="M1468" t="s">
        <v>43</v>
      </c>
      <c r="N1468" t="s">
        <v>44</v>
      </c>
      <c r="O1468" t="s">
        <v>5957</v>
      </c>
      <c r="P1468" t="s">
        <v>130</v>
      </c>
      <c r="Q1468" t="s">
        <v>110</v>
      </c>
      <c r="R1468" t="s">
        <v>5958</v>
      </c>
      <c r="S1468" s="1" t="s">
        <v>12693</v>
      </c>
      <c r="T1468" t="s">
        <v>66</v>
      </c>
      <c r="U1468" t="s">
        <v>49</v>
      </c>
      <c r="V1468" t="s">
        <v>50</v>
      </c>
      <c r="W1468" t="s">
        <v>5959</v>
      </c>
      <c r="X1468" s="145">
        <v>24933</v>
      </c>
      <c r="Y1468" t="s">
        <v>5960</v>
      </c>
      <c r="Z1468"/>
      <c r="AA1468"/>
      <c r="AB1468" t="s">
        <v>39</v>
      </c>
      <c r="AC1468" t="s">
        <v>40</v>
      </c>
      <c r="AD1468" t="s">
        <v>41</v>
      </c>
      <c r="AE1468"/>
    </row>
    <row r="1469" spans="1:31" ht="15" x14ac:dyDescent="0.25">
      <c r="A1469" s="1" t="s">
        <v>10397</v>
      </c>
      <c r="B1469" t="s">
        <v>388</v>
      </c>
      <c r="C1469" t="s">
        <v>29</v>
      </c>
      <c r="D1469" t="s">
        <v>30</v>
      </c>
      <c r="E1469" t="s">
        <v>380</v>
      </c>
      <c r="F1469" t="s">
        <v>5926</v>
      </c>
      <c r="G1469" t="s">
        <v>5927</v>
      </c>
      <c r="H1469" t="s">
        <v>9756</v>
      </c>
      <c r="I1469" t="s">
        <v>5928</v>
      </c>
      <c r="J1469" t="s">
        <v>10397</v>
      </c>
      <c r="K1469" t="s">
        <v>32</v>
      </c>
      <c r="L1469" t="s">
        <v>32</v>
      </c>
      <c r="M1469" t="s">
        <v>43</v>
      </c>
      <c r="N1469" t="s">
        <v>63</v>
      </c>
      <c r="O1469" t="s">
        <v>9727</v>
      </c>
      <c r="P1469" t="s">
        <v>4546</v>
      </c>
      <c r="Q1469" t="s">
        <v>182</v>
      </c>
      <c r="R1469" t="s">
        <v>4547</v>
      </c>
      <c r="S1469" s="1" t="s">
        <v>12694</v>
      </c>
      <c r="T1469" t="s">
        <v>66</v>
      </c>
      <c r="U1469" t="s">
        <v>890</v>
      </c>
      <c r="V1469" t="s">
        <v>50</v>
      </c>
      <c r="W1469" t="s">
        <v>4548</v>
      </c>
      <c r="X1469" s="145">
        <v>31379</v>
      </c>
      <c r="Y1469" t="s">
        <v>4549</v>
      </c>
      <c r="Z1469" s="145">
        <v>43160</v>
      </c>
      <c r="AA1469" s="145">
        <v>43465</v>
      </c>
      <c r="AB1469" t="s">
        <v>2801</v>
      </c>
      <c r="AC1469" t="s">
        <v>68</v>
      </c>
      <c r="AD1469" t="s">
        <v>41</v>
      </c>
      <c r="AE1469"/>
    </row>
    <row r="1470" spans="1:31" ht="15" x14ac:dyDescent="0.25">
      <c r="A1470" s="1" t="s">
        <v>5961</v>
      </c>
      <c r="B1470" t="s">
        <v>388</v>
      </c>
      <c r="C1470" t="s">
        <v>29</v>
      </c>
      <c r="D1470" t="s">
        <v>30</v>
      </c>
      <c r="E1470" t="s">
        <v>380</v>
      </c>
      <c r="F1470" t="s">
        <v>5926</v>
      </c>
      <c r="G1470" t="s">
        <v>5927</v>
      </c>
      <c r="H1470" t="s">
        <v>9756</v>
      </c>
      <c r="I1470" t="s">
        <v>5928</v>
      </c>
      <c r="J1470" t="s">
        <v>5961</v>
      </c>
      <c r="K1470" t="s">
        <v>32</v>
      </c>
      <c r="L1470" t="s">
        <v>80</v>
      </c>
      <c r="M1470" t="s">
        <v>80</v>
      </c>
      <c r="N1470" t="s">
        <v>44</v>
      </c>
      <c r="O1470" t="s">
        <v>5962</v>
      </c>
      <c r="P1470" t="s">
        <v>172</v>
      </c>
      <c r="Q1470" t="s">
        <v>162</v>
      </c>
      <c r="R1470" t="s">
        <v>229</v>
      </c>
      <c r="S1470" s="1" t="s">
        <v>12695</v>
      </c>
      <c r="T1470" t="s">
        <v>42</v>
      </c>
      <c r="U1470" t="s">
        <v>49</v>
      </c>
      <c r="V1470" t="s">
        <v>50</v>
      </c>
      <c r="W1470" t="s">
        <v>5963</v>
      </c>
      <c r="X1470" s="145">
        <v>19858</v>
      </c>
      <c r="Y1470" t="s">
        <v>5964</v>
      </c>
      <c r="Z1470"/>
      <c r="AA1470"/>
      <c r="AB1470" t="s">
        <v>39</v>
      </c>
      <c r="AC1470" t="s">
        <v>83</v>
      </c>
      <c r="AD1470" t="s">
        <v>41</v>
      </c>
      <c r="AE1470"/>
    </row>
    <row r="1471" spans="1:31" ht="15" x14ac:dyDescent="0.25">
      <c r="A1471" s="1" t="s">
        <v>5965</v>
      </c>
      <c r="B1471" t="s">
        <v>388</v>
      </c>
      <c r="C1471" t="s">
        <v>29</v>
      </c>
      <c r="D1471" t="s">
        <v>30</v>
      </c>
      <c r="E1471" t="s">
        <v>380</v>
      </c>
      <c r="F1471" t="s">
        <v>5926</v>
      </c>
      <c r="G1471" t="s">
        <v>5927</v>
      </c>
      <c r="H1471" t="s">
        <v>9756</v>
      </c>
      <c r="I1471" t="s">
        <v>5928</v>
      </c>
      <c r="J1471" t="s">
        <v>5965</v>
      </c>
      <c r="K1471" t="s">
        <v>93</v>
      </c>
      <c r="L1471" t="s">
        <v>94</v>
      </c>
      <c r="M1471" t="s">
        <v>95</v>
      </c>
      <c r="N1471" t="s">
        <v>44</v>
      </c>
      <c r="O1471" t="s">
        <v>5966</v>
      </c>
      <c r="P1471" t="s">
        <v>78</v>
      </c>
      <c r="Q1471" t="s">
        <v>369</v>
      </c>
      <c r="R1471" t="s">
        <v>5967</v>
      </c>
      <c r="S1471" s="1" t="s">
        <v>12696</v>
      </c>
      <c r="T1471" t="s">
        <v>418</v>
      </c>
      <c r="U1471" t="s">
        <v>38</v>
      </c>
      <c r="V1471" t="s">
        <v>50</v>
      </c>
      <c r="W1471" t="s">
        <v>5968</v>
      </c>
      <c r="X1471" s="145">
        <v>23123</v>
      </c>
      <c r="Y1471" t="s">
        <v>5969</v>
      </c>
      <c r="Z1471"/>
      <c r="AA1471"/>
      <c r="AB1471" t="s">
        <v>39</v>
      </c>
      <c r="AC1471" t="s">
        <v>98</v>
      </c>
      <c r="AD1471" t="s">
        <v>41</v>
      </c>
      <c r="AE1471"/>
    </row>
    <row r="1472" spans="1:31" ht="15" x14ac:dyDescent="0.25">
      <c r="A1472" s="1" t="s">
        <v>5973</v>
      </c>
      <c r="B1472" t="s">
        <v>388</v>
      </c>
      <c r="C1472" t="s">
        <v>29</v>
      </c>
      <c r="D1472" t="s">
        <v>30</v>
      </c>
      <c r="E1472" t="s">
        <v>379</v>
      </c>
      <c r="F1472" t="s">
        <v>5970</v>
      </c>
      <c r="G1472" t="s">
        <v>5971</v>
      </c>
      <c r="H1472" t="s">
        <v>9756</v>
      </c>
      <c r="I1472" t="s">
        <v>5972</v>
      </c>
      <c r="J1472" t="s">
        <v>5973</v>
      </c>
      <c r="K1472" t="s">
        <v>32</v>
      </c>
      <c r="L1472" t="s">
        <v>33</v>
      </c>
      <c r="M1472" t="s">
        <v>34</v>
      </c>
      <c r="N1472" t="s">
        <v>35</v>
      </c>
      <c r="O1472" t="s">
        <v>5974</v>
      </c>
      <c r="P1472" t="s">
        <v>438</v>
      </c>
      <c r="Q1472" t="s">
        <v>1928</v>
      </c>
      <c r="R1472" t="s">
        <v>5975</v>
      </c>
      <c r="S1472" s="1" t="s">
        <v>12697</v>
      </c>
      <c r="T1472" t="s">
        <v>61</v>
      </c>
      <c r="U1472" t="s">
        <v>38</v>
      </c>
      <c r="V1472" t="s">
        <v>108</v>
      </c>
      <c r="W1472" t="s">
        <v>5976</v>
      </c>
      <c r="X1472" s="145">
        <v>23996</v>
      </c>
      <c r="Y1472" t="s">
        <v>5977</v>
      </c>
      <c r="Z1472" s="145">
        <v>42064</v>
      </c>
      <c r="AA1472" s="145">
        <v>43159</v>
      </c>
      <c r="AB1472" t="s">
        <v>39</v>
      </c>
      <c r="AC1472" t="s">
        <v>40</v>
      </c>
      <c r="AD1472" t="s">
        <v>41</v>
      </c>
      <c r="AE1472"/>
    </row>
    <row r="1473" spans="1:31" ht="15" x14ac:dyDescent="0.25">
      <c r="A1473" s="1" t="s">
        <v>5978</v>
      </c>
      <c r="B1473" t="s">
        <v>388</v>
      </c>
      <c r="C1473" t="s">
        <v>29</v>
      </c>
      <c r="D1473" t="s">
        <v>30</v>
      </c>
      <c r="E1473" t="s">
        <v>379</v>
      </c>
      <c r="F1473" t="s">
        <v>5970</v>
      </c>
      <c r="G1473" t="s">
        <v>5971</v>
      </c>
      <c r="H1473" t="s">
        <v>9756</v>
      </c>
      <c r="I1473" t="s">
        <v>5972</v>
      </c>
      <c r="J1473" t="s">
        <v>5978</v>
      </c>
      <c r="K1473" t="s">
        <v>32</v>
      </c>
      <c r="L1473" t="s">
        <v>32</v>
      </c>
      <c r="M1473" t="s">
        <v>43</v>
      </c>
      <c r="N1473" t="s">
        <v>44</v>
      </c>
      <c r="O1473" t="s">
        <v>54</v>
      </c>
      <c r="P1473" t="s">
        <v>836</v>
      </c>
      <c r="Q1473" t="s">
        <v>869</v>
      </c>
      <c r="R1473" t="s">
        <v>638</v>
      </c>
      <c r="S1473" s="1" t="s">
        <v>12698</v>
      </c>
      <c r="T1473" t="s">
        <v>61</v>
      </c>
      <c r="U1473" t="s">
        <v>49</v>
      </c>
      <c r="V1473" t="s">
        <v>50</v>
      </c>
      <c r="W1473" t="s">
        <v>5979</v>
      </c>
      <c r="X1473" s="145">
        <v>26135</v>
      </c>
      <c r="Y1473" t="s">
        <v>5980</v>
      </c>
      <c r="Z1473"/>
      <c r="AA1473"/>
      <c r="AB1473" t="s">
        <v>39</v>
      </c>
      <c r="AC1473" t="s">
        <v>40</v>
      </c>
      <c r="AD1473" t="s">
        <v>41</v>
      </c>
      <c r="AE1473"/>
    </row>
    <row r="1474" spans="1:31" ht="15" x14ac:dyDescent="0.25">
      <c r="A1474" s="1" t="s">
        <v>5981</v>
      </c>
      <c r="B1474" t="s">
        <v>388</v>
      </c>
      <c r="C1474" t="s">
        <v>29</v>
      </c>
      <c r="D1474" t="s">
        <v>30</v>
      </c>
      <c r="E1474" t="s">
        <v>379</v>
      </c>
      <c r="F1474" t="s">
        <v>5970</v>
      </c>
      <c r="G1474" t="s">
        <v>5971</v>
      </c>
      <c r="H1474" t="s">
        <v>9756</v>
      </c>
      <c r="I1474" t="s">
        <v>5972</v>
      </c>
      <c r="J1474" t="s">
        <v>5981</v>
      </c>
      <c r="K1474" t="s">
        <v>32</v>
      </c>
      <c r="L1474" t="s">
        <v>32</v>
      </c>
      <c r="M1474" t="s">
        <v>43</v>
      </c>
      <c r="N1474" t="s">
        <v>44</v>
      </c>
      <c r="O1474" t="s">
        <v>54</v>
      </c>
      <c r="P1474" t="s">
        <v>1102</v>
      </c>
      <c r="Q1474" t="s">
        <v>130</v>
      </c>
      <c r="R1474" t="s">
        <v>5982</v>
      </c>
      <c r="S1474" s="1" t="s">
        <v>12699</v>
      </c>
      <c r="T1474" t="s">
        <v>48</v>
      </c>
      <c r="U1474" t="s">
        <v>49</v>
      </c>
      <c r="V1474" t="s">
        <v>50</v>
      </c>
      <c r="W1474" t="s">
        <v>5983</v>
      </c>
      <c r="X1474" s="145">
        <v>24866</v>
      </c>
      <c r="Y1474" t="s">
        <v>5984</v>
      </c>
      <c r="Z1474"/>
      <c r="AA1474"/>
      <c r="AB1474" t="s">
        <v>39</v>
      </c>
      <c r="AC1474" t="s">
        <v>40</v>
      </c>
      <c r="AD1474" t="s">
        <v>41</v>
      </c>
      <c r="AE1474"/>
    </row>
    <row r="1475" spans="1:31" ht="15" x14ac:dyDescent="0.25">
      <c r="A1475" s="1" t="s">
        <v>5985</v>
      </c>
      <c r="B1475" t="s">
        <v>388</v>
      </c>
      <c r="C1475" t="s">
        <v>29</v>
      </c>
      <c r="D1475" t="s">
        <v>30</v>
      </c>
      <c r="E1475" t="s">
        <v>379</v>
      </c>
      <c r="F1475" t="s">
        <v>5970</v>
      </c>
      <c r="G1475" t="s">
        <v>5971</v>
      </c>
      <c r="H1475" t="s">
        <v>9756</v>
      </c>
      <c r="I1475" t="s">
        <v>5972</v>
      </c>
      <c r="J1475" t="s">
        <v>5985</v>
      </c>
      <c r="K1475" t="s">
        <v>32</v>
      </c>
      <c r="L1475" t="s">
        <v>32</v>
      </c>
      <c r="M1475" t="s">
        <v>43</v>
      </c>
      <c r="N1475" t="s">
        <v>44</v>
      </c>
      <c r="O1475" t="s">
        <v>54</v>
      </c>
      <c r="P1475" t="s">
        <v>81</v>
      </c>
      <c r="Q1475" t="s">
        <v>109</v>
      </c>
      <c r="R1475" t="s">
        <v>253</v>
      </c>
      <c r="S1475" s="1" t="s">
        <v>12700</v>
      </c>
      <c r="T1475" t="s">
        <v>66</v>
      </c>
      <c r="U1475" t="s">
        <v>49</v>
      </c>
      <c r="V1475" t="s">
        <v>50</v>
      </c>
      <c r="W1475" t="s">
        <v>5986</v>
      </c>
      <c r="X1475" s="145">
        <v>24066</v>
      </c>
      <c r="Y1475" t="s">
        <v>5987</v>
      </c>
      <c r="Z1475"/>
      <c r="AA1475"/>
      <c r="AB1475" t="s">
        <v>39</v>
      </c>
      <c r="AC1475" t="s">
        <v>40</v>
      </c>
      <c r="AD1475" t="s">
        <v>41</v>
      </c>
      <c r="AE1475"/>
    </row>
    <row r="1476" spans="1:31" ht="15" x14ac:dyDescent="0.25">
      <c r="A1476" s="1" t="s">
        <v>5988</v>
      </c>
      <c r="B1476" t="s">
        <v>388</v>
      </c>
      <c r="C1476" t="s">
        <v>29</v>
      </c>
      <c r="D1476" t="s">
        <v>30</v>
      </c>
      <c r="E1476" t="s">
        <v>379</v>
      </c>
      <c r="F1476" t="s">
        <v>5970</v>
      </c>
      <c r="G1476" t="s">
        <v>5971</v>
      </c>
      <c r="H1476" t="s">
        <v>9756</v>
      </c>
      <c r="I1476" t="s">
        <v>5972</v>
      </c>
      <c r="J1476" t="s">
        <v>5988</v>
      </c>
      <c r="K1476" t="s">
        <v>32</v>
      </c>
      <c r="L1476" t="s">
        <v>32</v>
      </c>
      <c r="M1476" t="s">
        <v>43</v>
      </c>
      <c r="N1476" t="s">
        <v>44</v>
      </c>
      <c r="O1476" t="s">
        <v>54</v>
      </c>
      <c r="P1476" t="s">
        <v>130</v>
      </c>
      <c r="Q1476" t="s">
        <v>156</v>
      </c>
      <c r="R1476" t="s">
        <v>5989</v>
      </c>
      <c r="S1476" s="1" t="s">
        <v>12701</v>
      </c>
      <c r="T1476" t="s">
        <v>61</v>
      </c>
      <c r="U1476" t="s">
        <v>49</v>
      </c>
      <c r="V1476" t="s">
        <v>50</v>
      </c>
      <c r="W1476" t="s">
        <v>5990</v>
      </c>
      <c r="X1476" s="145">
        <v>25000</v>
      </c>
      <c r="Y1476" t="s">
        <v>5991</v>
      </c>
      <c r="Z1476"/>
      <c r="AA1476"/>
      <c r="AB1476" t="s">
        <v>39</v>
      </c>
      <c r="AC1476" t="s">
        <v>40</v>
      </c>
      <c r="AD1476" t="s">
        <v>41</v>
      </c>
      <c r="AE1476"/>
    </row>
    <row r="1477" spans="1:31" ht="15" x14ac:dyDescent="0.25">
      <c r="A1477" s="1" t="s">
        <v>5992</v>
      </c>
      <c r="B1477" t="s">
        <v>388</v>
      </c>
      <c r="C1477" t="s">
        <v>29</v>
      </c>
      <c r="D1477" t="s">
        <v>30</v>
      </c>
      <c r="E1477" t="s">
        <v>379</v>
      </c>
      <c r="F1477" t="s">
        <v>5970</v>
      </c>
      <c r="G1477" t="s">
        <v>5971</v>
      </c>
      <c r="H1477" t="s">
        <v>9756</v>
      </c>
      <c r="I1477" t="s">
        <v>5972</v>
      </c>
      <c r="J1477" t="s">
        <v>5992</v>
      </c>
      <c r="K1477" t="s">
        <v>32</v>
      </c>
      <c r="L1477" t="s">
        <v>32</v>
      </c>
      <c r="M1477" t="s">
        <v>43</v>
      </c>
      <c r="N1477" t="s">
        <v>44</v>
      </c>
      <c r="O1477" t="s">
        <v>10398</v>
      </c>
      <c r="P1477" t="s">
        <v>46</v>
      </c>
      <c r="Q1477" t="s">
        <v>9812</v>
      </c>
      <c r="R1477" t="s">
        <v>647</v>
      </c>
      <c r="S1477" s="1" t="s">
        <v>12702</v>
      </c>
      <c r="T1477" t="s">
        <v>53</v>
      </c>
      <c r="U1477" t="s">
        <v>49</v>
      </c>
      <c r="V1477" t="s">
        <v>50</v>
      </c>
      <c r="W1477" t="s">
        <v>10399</v>
      </c>
      <c r="X1477" s="145">
        <v>27974</v>
      </c>
      <c r="Y1477" t="s">
        <v>10400</v>
      </c>
      <c r="Z1477" s="145">
        <v>43160</v>
      </c>
      <c r="AA1477"/>
      <c r="AB1477" t="s">
        <v>39</v>
      </c>
      <c r="AC1477" t="s">
        <v>40</v>
      </c>
      <c r="AD1477" t="s">
        <v>41</v>
      </c>
      <c r="AE1477"/>
    </row>
    <row r="1478" spans="1:31" ht="15" x14ac:dyDescent="0.25">
      <c r="A1478" s="1" t="s">
        <v>5993</v>
      </c>
      <c r="B1478" t="s">
        <v>388</v>
      </c>
      <c r="C1478" t="s">
        <v>29</v>
      </c>
      <c r="D1478" t="s">
        <v>30</v>
      </c>
      <c r="E1478" t="s">
        <v>379</v>
      </c>
      <c r="F1478" t="s">
        <v>5970</v>
      </c>
      <c r="G1478" t="s">
        <v>5971</v>
      </c>
      <c r="H1478" t="s">
        <v>9756</v>
      </c>
      <c r="I1478" t="s">
        <v>5972</v>
      </c>
      <c r="J1478" t="s">
        <v>5993</v>
      </c>
      <c r="K1478" t="s">
        <v>32</v>
      </c>
      <c r="L1478" t="s">
        <v>32</v>
      </c>
      <c r="M1478" t="s">
        <v>43</v>
      </c>
      <c r="N1478" t="s">
        <v>44</v>
      </c>
      <c r="O1478" t="s">
        <v>5994</v>
      </c>
      <c r="P1478" t="s">
        <v>78</v>
      </c>
      <c r="Q1478" t="s">
        <v>740</v>
      </c>
      <c r="R1478" t="s">
        <v>935</v>
      </c>
      <c r="S1478" s="1" t="s">
        <v>12703</v>
      </c>
      <c r="T1478" t="s">
        <v>61</v>
      </c>
      <c r="U1478" t="s">
        <v>49</v>
      </c>
      <c r="V1478" t="s">
        <v>50</v>
      </c>
      <c r="W1478" t="s">
        <v>5995</v>
      </c>
      <c r="X1478" s="145">
        <v>27106</v>
      </c>
      <c r="Y1478" t="s">
        <v>5996</v>
      </c>
      <c r="Z1478" s="145">
        <v>42430</v>
      </c>
      <c r="AA1478"/>
      <c r="AB1478" t="s">
        <v>39</v>
      </c>
      <c r="AC1478" t="s">
        <v>40</v>
      </c>
      <c r="AD1478" t="s">
        <v>41</v>
      </c>
      <c r="AE1478"/>
    </row>
    <row r="1479" spans="1:31" ht="15" x14ac:dyDescent="0.25">
      <c r="A1479" s="1" t="s">
        <v>5997</v>
      </c>
      <c r="B1479" t="s">
        <v>388</v>
      </c>
      <c r="C1479" t="s">
        <v>29</v>
      </c>
      <c r="D1479" t="s">
        <v>30</v>
      </c>
      <c r="E1479" t="s">
        <v>379</v>
      </c>
      <c r="F1479" t="s">
        <v>5970</v>
      </c>
      <c r="G1479" t="s">
        <v>5971</v>
      </c>
      <c r="H1479" t="s">
        <v>9756</v>
      </c>
      <c r="I1479" t="s">
        <v>5972</v>
      </c>
      <c r="J1479" t="s">
        <v>5997</v>
      </c>
      <c r="K1479" t="s">
        <v>32</v>
      </c>
      <c r="L1479" t="s">
        <v>32</v>
      </c>
      <c r="M1479" t="s">
        <v>43</v>
      </c>
      <c r="N1479" t="s">
        <v>44</v>
      </c>
      <c r="O1479" t="s">
        <v>54</v>
      </c>
      <c r="P1479" t="s">
        <v>5998</v>
      </c>
      <c r="Q1479" t="s">
        <v>198</v>
      </c>
      <c r="R1479" t="s">
        <v>5999</v>
      </c>
      <c r="S1479" s="1" t="s">
        <v>12704</v>
      </c>
      <c r="T1479" t="s">
        <v>48</v>
      </c>
      <c r="U1479" t="s">
        <v>49</v>
      </c>
      <c r="V1479" t="s">
        <v>50</v>
      </c>
      <c r="W1479" t="s">
        <v>6000</v>
      </c>
      <c r="X1479" s="145">
        <v>21657</v>
      </c>
      <c r="Y1479" t="s">
        <v>6001</v>
      </c>
      <c r="Z1479"/>
      <c r="AA1479"/>
      <c r="AB1479" t="s">
        <v>39</v>
      </c>
      <c r="AC1479" t="s">
        <v>40</v>
      </c>
      <c r="AD1479" t="s">
        <v>41</v>
      </c>
      <c r="AE1479"/>
    </row>
    <row r="1480" spans="1:31" ht="15" x14ac:dyDescent="0.25">
      <c r="A1480" s="1" t="s">
        <v>6002</v>
      </c>
      <c r="B1480" t="s">
        <v>388</v>
      </c>
      <c r="C1480" t="s">
        <v>29</v>
      </c>
      <c r="D1480" t="s">
        <v>30</v>
      </c>
      <c r="E1480" t="s">
        <v>379</v>
      </c>
      <c r="F1480" t="s">
        <v>5970</v>
      </c>
      <c r="G1480" t="s">
        <v>5971</v>
      </c>
      <c r="H1480" t="s">
        <v>9756</v>
      </c>
      <c r="I1480" t="s">
        <v>5972</v>
      </c>
      <c r="J1480" t="s">
        <v>6002</v>
      </c>
      <c r="K1480" t="s">
        <v>93</v>
      </c>
      <c r="L1480" t="s">
        <v>94</v>
      </c>
      <c r="M1480" t="s">
        <v>95</v>
      </c>
      <c r="N1480" t="s">
        <v>44</v>
      </c>
      <c r="O1480" t="s">
        <v>440</v>
      </c>
      <c r="P1480" t="s">
        <v>306</v>
      </c>
      <c r="Q1480" t="s">
        <v>309</v>
      </c>
      <c r="R1480" t="s">
        <v>6003</v>
      </c>
      <c r="S1480" s="1" t="s">
        <v>12705</v>
      </c>
      <c r="T1480" t="s">
        <v>105</v>
      </c>
      <c r="U1480" t="s">
        <v>38</v>
      </c>
      <c r="V1480" t="s">
        <v>50</v>
      </c>
      <c r="W1480" t="s">
        <v>6004</v>
      </c>
      <c r="X1480" s="145">
        <v>23368</v>
      </c>
      <c r="Y1480" t="s">
        <v>6005</v>
      </c>
      <c r="Z1480"/>
      <c r="AA1480"/>
      <c r="AB1480" t="s">
        <v>39</v>
      </c>
      <c r="AC1480" t="s">
        <v>98</v>
      </c>
      <c r="AD1480" t="s">
        <v>41</v>
      </c>
      <c r="AE1480"/>
    </row>
    <row r="1481" spans="1:31" ht="15" x14ac:dyDescent="0.25">
      <c r="A1481" s="1" t="s">
        <v>6009</v>
      </c>
      <c r="B1481" t="s">
        <v>388</v>
      </c>
      <c r="C1481" t="s">
        <v>29</v>
      </c>
      <c r="D1481" t="s">
        <v>30</v>
      </c>
      <c r="E1481" t="s">
        <v>380</v>
      </c>
      <c r="F1481" t="s">
        <v>6006</v>
      </c>
      <c r="G1481" t="s">
        <v>6007</v>
      </c>
      <c r="H1481" t="s">
        <v>9756</v>
      </c>
      <c r="I1481" t="s">
        <v>6008</v>
      </c>
      <c r="J1481" t="s">
        <v>6009</v>
      </c>
      <c r="K1481" t="s">
        <v>32</v>
      </c>
      <c r="L1481" t="s">
        <v>33</v>
      </c>
      <c r="M1481" t="s">
        <v>34</v>
      </c>
      <c r="N1481" t="s">
        <v>35</v>
      </c>
      <c r="O1481" t="s">
        <v>6010</v>
      </c>
      <c r="P1481" t="s">
        <v>821</v>
      </c>
      <c r="Q1481" t="s">
        <v>5445</v>
      </c>
      <c r="R1481" t="s">
        <v>6011</v>
      </c>
      <c r="S1481" s="1" t="s">
        <v>12706</v>
      </c>
      <c r="T1481" t="s">
        <v>61</v>
      </c>
      <c r="U1481" t="s">
        <v>38</v>
      </c>
      <c r="V1481" t="s">
        <v>166</v>
      </c>
      <c r="W1481" t="s">
        <v>6012</v>
      </c>
      <c r="X1481" s="145">
        <v>26978</v>
      </c>
      <c r="Y1481" t="s">
        <v>6013</v>
      </c>
      <c r="Z1481" s="145">
        <v>42779</v>
      </c>
      <c r="AA1481" s="145">
        <v>44239</v>
      </c>
      <c r="AB1481" t="s">
        <v>39</v>
      </c>
      <c r="AC1481" t="s">
        <v>40</v>
      </c>
      <c r="AD1481" t="s">
        <v>41</v>
      </c>
      <c r="AE1481"/>
    </row>
    <row r="1482" spans="1:31" ht="15" x14ac:dyDescent="0.25">
      <c r="A1482" s="1" t="s">
        <v>6014</v>
      </c>
      <c r="B1482" t="s">
        <v>388</v>
      </c>
      <c r="C1482" t="s">
        <v>29</v>
      </c>
      <c r="D1482" t="s">
        <v>30</v>
      </c>
      <c r="E1482" t="s">
        <v>380</v>
      </c>
      <c r="F1482" t="s">
        <v>6006</v>
      </c>
      <c r="G1482" t="s">
        <v>6007</v>
      </c>
      <c r="H1482" t="s">
        <v>9756</v>
      </c>
      <c r="I1482" t="s">
        <v>6008</v>
      </c>
      <c r="J1482" t="s">
        <v>6014</v>
      </c>
      <c r="K1482" t="s">
        <v>32</v>
      </c>
      <c r="L1482" t="s">
        <v>32</v>
      </c>
      <c r="M1482" t="s">
        <v>43</v>
      </c>
      <c r="N1482" t="s">
        <v>44</v>
      </c>
      <c r="O1482" t="s">
        <v>6015</v>
      </c>
      <c r="P1482" t="s">
        <v>280</v>
      </c>
      <c r="Q1482" t="s">
        <v>78</v>
      </c>
      <c r="R1482" t="s">
        <v>167</v>
      </c>
      <c r="S1482" s="1" t="s">
        <v>12707</v>
      </c>
      <c r="T1482" t="s">
        <v>53</v>
      </c>
      <c r="U1482" t="s">
        <v>49</v>
      </c>
      <c r="V1482" t="s">
        <v>50</v>
      </c>
      <c r="W1482" t="s">
        <v>6016</v>
      </c>
      <c r="X1482" s="145">
        <v>25184</v>
      </c>
      <c r="Y1482" t="s">
        <v>6017</v>
      </c>
      <c r="Z1482"/>
      <c r="AA1482"/>
      <c r="AB1482" t="s">
        <v>39</v>
      </c>
      <c r="AC1482" t="s">
        <v>40</v>
      </c>
      <c r="AD1482" t="s">
        <v>41</v>
      </c>
      <c r="AE1482"/>
    </row>
    <row r="1483" spans="1:31" ht="15" x14ac:dyDescent="0.25">
      <c r="A1483" s="1" t="s">
        <v>6018</v>
      </c>
      <c r="B1483" t="s">
        <v>388</v>
      </c>
      <c r="C1483" t="s">
        <v>29</v>
      </c>
      <c r="D1483" t="s">
        <v>30</v>
      </c>
      <c r="E1483" t="s">
        <v>380</v>
      </c>
      <c r="F1483" t="s">
        <v>6006</v>
      </c>
      <c r="G1483" t="s">
        <v>6007</v>
      </c>
      <c r="H1483" t="s">
        <v>9756</v>
      </c>
      <c r="I1483" t="s">
        <v>6008</v>
      </c>
      <c r="J1483" t="s">
        <v>6018</v>
      </c>
      <c r="K1483" t="s">
        <v>32</v>
      </c>
      <c r="L1483" t="s">
        <v>32</v>
      </c>
      <c r="M1483" t="s">
        <v>43</v>
      </c>
      <c r="N1483" t="s">
        <v>63</v>
      </c>
      <c r="O1483" t="s">
        <v>6019</v>
      </c>
      <c r="P1483" t="s">
        <v>413</v>
      </c>
      <c r="Q1483" t="s">
        <v>836</v>
      </c>
      <c r="R1483" t="s">
        <v>494</v>
      </c>
      <c r="S1483" s="1" t="s">
        <v>12708</v>
      </c>
      <c r="T1483" t="s">
        <v>66</v>
      </c>
      <c r="U1483" t="s">
        <v>49</v>
      </c>
      <c r="V1483" t="s">
        <v>108</v>
      </c>
      <c r="W1483" t="s">
        <v>6020</v>
      </c>
      <c r="X1483" s="145">
        <v>33220</v>
      </c>
      <c r="Y1483" t="s">
        <v>6021</v>
      </c>
      <c r="Z1483" s="145">
        <v>43160</v>
      </c>
      <c r="AA1483" s="145">
        <v>43465</v>
      </c>
      <c r="AB1483" t="s">
        <v>39</v>
      </c>
      <c r="AC1483" t="s">
        <v>68</v>
      </c>
      <c r="AD1483" t="s">
        <v>41</v>
      </c>
      <c r="AE1483"/>
    </row>
    <row r="1484" spans="1:31" ht="15" x14ac:dyDescent="0.25">
      <c r="A1484" s="1" t="s">
        <v>6022</v>
      </c>
      <c r="B1484" t="s">
        <v>388</v>
      </c>
      <c r="C1484" t="s">
        <v>29</v>
      </c>
      <c r="D1484" t="s">
        <v>30</v>
      </c>
      <c r="E1484" t="s">
        <v>380</v>
      </c>
      <c r="F1484" t="s">
        <v>6006</v>
      </c>
      <c r="G1484" t="s">
        <v>6007</v>
      </c>
      <c r="H1484" t="s">
        <v>9756</v>
      </c>
      <c r="I1484" t="s">
        <v>6008</v>
      </c>
      <c r="J1484" t="s">
        <v>6022</v>
      </c>
      <c r="K1484" t="s">
        <v>32</v>
      </c>
      <c r="L1484" t="s">
        <v>32</v>
      </c>
      <c r="M1484" t="s">
        <v>43</v>
      </c>
      <c r="N1484" t="s">
        <v>63</v>
      </c>
      <c r="O1484" t="s">
        <v>6023</v>
      </c>
      <c r="P1484" t="s">
        <v>237</v>
      </c>
      <c r="Q1484" t="s">
        <v>296</v>
      </c>
      <c r="R1484" t="s">
        <v>10401</v>
      </c>
      <c r="S1484" s="1" t="s">
        <v>12709</v>
      </c>
      <c r="T1484" t="s">
        <v>66</v>
      </c>
      <c r="U1484" t="s">
        <v>49</v>
      </c>
      <c r="V1484" t="s">
        <v>50</v>
      </c>
      <c r="W1484" t="s">
        <v>10402</v>
      </c>
      <c r="X1484" s="145">
        <v>27728</v>
      </c>
      <c r="Y1484" t="s">
        <v>10403</v>
      </c>
      <c r="Z1484" s="145">
        <v>43160</v>
      </c>
      <c r="AA1484" s="145">
        <v>43465</v>
      </c>
      <c r="AB1484" t="s">
        <v>39</v>
      </c>
      <c r="AC1484" t="s">
        <v>68</v>
      </c>
      <c r="AD1484" t="s">
        <v>41</v>
      </c>
      <c r="AE1484"/>
    </row>
    <row r="1485" spans="1:31" ht="15" x14ac:dyDescent="0.25">
      <c r="A1485" s="1" t="s">
        <v>6024</v>
      </c>
      <c r="B1485" t="s">
        <v>388</v>
      </c>
      <c r="C1485" t="s">
        <v>29</v>
      </c>
      <c r="D1485" t="s">
        <v>30</v>
      </c>
      <c r="E1485" t="s">
        <v>380</v>
      </c>
      <c r="F1485" t="s">
        <v>6006</v>
      </c>
      <c r="G1485" t="s">
        <v>6007</v>
      </c>
      <c r="H1485" t="s">
        <v>9756</v>
      </c>
      <c r="I1485" t="s">
        <v>6008</v>
      </c>
      <c r="J1485" t="s">
        <v>6024</v>
      </c>
      <c r="K1485" t="s">
        <v>32</v>
      </c>
      <c r="L1485" t="s">
        <v>32</v>
      </c>
      <c r="M1485" t="s">
        <v>43</v>
      </c>
      <c r="N1485" t="s">
        <v>44</v>
      </c>
      <c r="O1485" t="s">
        <v>54</v>
      </c>
      <c r="P1485" t="s">
        <v>646</v>
      </c>
      <c r="Q1485" t="s">
        <v>661</v>
      </c>
      <c r="R1485" t="s">
        <v>6025</v>
      </c>
      <c r="S1485" s="1" t="s">
        <v>12710</v>
      </c>
      <c r="T1485" t="s">
        <v>48</v>
      </c>
      <c r="U1485" t="s">
        <v>49</v>
      </c>
      <c r="V1485" t="s">
        <v>50</v>
      </c>
      <c r="W1485" t="s">
        <v>6026</v>
      </c>
      <c r="X1485" s="145">
        <v>23089</v>
      </c>
      <c r="Y1485" t="s">
        <v>6027</v>
      </c>
      <c r="Z1485"/>
      <c r="AA1485"/>
      <c r="AB1485" t="s">
        <v>39</v>
      </c>
      <c r="AC1485" t="s">
        <v>40</v>
      </c>
      <c r="AD1485" t="s">
        <v>41</v>
      </c>
      <c r="AE1485"/>
    </row>
    <row r="1486" spans="1:31" ht="15" x14ac:dyDescent="0.25">
      <c r="A1486" s="1" t="s">
        <v>6028</v>
      </c>
      <c r="B1486" t="s">
        <v>388</v>
      </c>
      <c r="C1486" t="s">
        <v>29</v>
      </c>
      <c r="D1486" t="s">
        <v>30</v>
      </c>
      <c r="E1486" t="s">
        <v>380</v>
      </c>
      <c r="F1486" t="s">
        <v>6006</v>
      </c>
      <c r="G1486" t="s">
        <v>6007</v>
      </c>
      <c r="H1486" t="s">
        <v>9756</v>
      </c>
      <c r="I1486" t="s">
        <v>6008</v>
      </c>
      <c r="J1486" t="s">
        <v>6028</v>
      </c>
      <c r="K1486" t="s">
        <v>32</v>
      </c>
      <c r="L1486" t="s">
        <v>32</v>
      </c>
      <c r="M1486" t="s">
        <v>43</v>
      </c>
      <c r="N1486" t="s">
        <v>44</v>
      </c>
      <c r="O1486" t="s">
        <v>6029</v>
      </c>
      <c r="P1486" t="s">
        <v>156</v>
      </c>
      <c r="Q1486" t="s">
        <v>1091</v>
      </c>
      <c r="R1486" t="s">
        <v>6030</v>
      </c>
      <c r="S1486" s="1" t="s">
        <v>12711</v>
      </c>
      <c r="T1486" t="s">
        <v>48</v>
      </c>
      <c r="U1486" t="s">
        <v>49</v>
      </c>
      <c r="V1486" t="s">
        <v>50</v>
      </c>
      <c r="W1486" t="s">
        <v>6031</v>
      </c>
      <c r="X1486" s="145">
        <v>21289</v>
      </c>
      <c r="Y1486" t="s">
        <v>6032</v>
      </c>
      <c r="Z1486" s="145">
        <v>41701</v>
      </c>
      <c r="AA1486" s="145">
        <v>42004</v>
      </c>
      <c r="AB1486" t="s">
        <v>39</v>
      </c>
      <c r="AC1486" t="s">
        <v>40</v>
      </c>
      <c r="AD1486" t="s">
        <v>41</v>
      </c>
      <c r="AE1486"/>
    </row>
    <row r="1487" spans="1:31" ht="15" x14ac:dyDescent="0.25">
      <c r="A1487" s="1" t="s">
        <v>6033</v>
      </c>
      <c r="B1487" t="s">
        <v>388</v>
      </c>
      <c r="C1487" t="s">
        <v>29</v>
      </c>
      <c r="D1487" t="s">
        <v>30</v>
      </c>
      <c r="E1487" t="s">
        <v>380</v>
      </c>
      <c r="F1487" t="s">
        <v>6006</v>
      </c>
      <c r="G1487" t="s">
        <v>6007</v>
      </c>
      <c r="H1487" t="s">
        <v>9756</v>
      </c>
      <c r="I1487" t="s">
        <v>6008</v>
      </c>
      <c r="J1487" t="s">
        <v>6033</v>
      </c>
      <c r="K1487" t="s">
        <v>32</v>
      </c>
      <c r="L1487" t="s">
        <v>32</v>
      </c>
      <c r="M1487" t="s">
        <v>43</v>
      </c>
      <c r="N1487" t="s">
        <v>44</v>
      </c>
      <c r="O1487" t="s">
        <v>6034</v>
      </c>
      <c r="P1487" t="s">
        <v>539</v>
      </c>
      <c r="Q1487" t="s">
        <v>306</v>
      </c>
      <c r="R1487" t="s">
        <v>289</v>
      </c>
      <c r="S1487" s="1" t="s">
        <v>12712</v>
      </c>
      <c r="T1487" t="s">
        <v>48</v>
      </c>
      <c r="U1487" t="s">
        <v>49</v>
      </c>
      <c r="V1487" t="s">
        <v>50</v>
      </c>
      <c r="W1487" t="s">
        <v>6035</v>
      </c>
      <c r="X1487" s="145">
        <v>20228</v>
      </c>
      <c r="Y1487" t="s">
        <v>6036</v>
      </c>
      <c r="Z1487" s="145">
        <v>42430</v>
      </c>
      <c r="AA1487"/>
      <c r="AB1487" t="s">
        <v>39</v>
      </c>
      <c r="AC1487" t="s">
        <v>40</v>
      </c>
      <c r="AD1487" t="s">
        <v>41</v>
      </c>
      <c r="AE1487"/>
    </row>
    <row r="1488" spans="1:31" ht="15" x14ac:dyDescent="0.25">
      <c r="A1488" s="1" t="s">
        <v>6037</v>
      </c>
      <c r="B1488" t="s">
        <v>388</v>
      </c>
      <c r="C1488" t="s">
        <v>29</v>
      </c>
      <c r="D1488" t="s">
        <v>30</v>
      </c>
      <c r="E1488" t="s">
        <v>380</v>
      </c>
      <c r="F1488" t="s">
        <v>6006</v>
      </c>
      <c r="G1488" t="s">
        <v>6007</v>
      </c>
      <c r="H1488" t="s">
        <v>9756</v>
      </c>
      <c r="I1488" t="s">
        <v>6008</v>
      </c>
      <c r="J1488" t="s">
        <v>6037</v>
      </c>
      <c r="K1488" t="s">
        <v>32</v>
      </c>
      <c r="L1488" t="s">
        <v>32</v>
      </c>
      <c r="M1488" t="s">
        <v>43</v>
      </c>
      <c r="N1488" t="s">
        <v>44</v>
      </c>
      <c r="O1488" t="s">
        <v>54</v>
      </c>
      <c r="P1488" t="s">
        <v>258</v>
      </c>
      <c r="Q1488" t="s">
        <v>1036</v>
      </c>
      <c r="R1488" t="s">
        <v>1002</v>
      </c>
      <c r="S1488" s="1" t="s">
        <v>12713</v>
      </c>
      <c r="T1488" t="s">
        <v>53</v>
      </c>
      <c r="U1488" t="s">
        <v>49</v>
      </c>
      <c r="V1488" t="s">
        <v>50</v>
      </c>
      <c r="W1488" t="s">
        <v>6038</v>
      </c>
      <c r="X1488" s="145">
        <v>20160</v>
      </c>
      <c r="Y1488" t="s">
        <v>6039</v>
      </c>
      <c r="Z1488"/>
      <c r="AA1488"/>
      <c r="AB1488" t="s">
        <v>39</v>
      </c>
      <c r="AC1488" t="s">
        <v>40</v>
      </c>
      <c r="AD1488" t="s">
        <v>41</v>
      </c>
      <c r="AE1488"/>
    </row>
    <row r="1489" spans="1:31" ht="15" x14ac:dyDescent="0.25">
      <c r="A1489" s="1" t="s">
        <v>6040</v>
      </c>
      <c r="B1489" t="s">
        <v>388</v>
      </c>
      <c r="C1489" t="s">
        <v>29</v>
      </c>
      <c r="D1489" t="s">
        <v>30</v>
      </c>
      <c r="E1489" t="s">
        <v>380</v>
      </c>
      <c r="F1489" t="s">
        <v>6006</v>
      </c>
      <c r="G1489" t="s">
        <v>6007</v>
      </c>
      <c r="H1489" t="s">
        <v>9756</v>
      </c>
      <c r="I1489" t="s">
        <v>6008</v>
      </c>
      <c r="J1489" t="s">
        <v>6040</v>
      </c>
      <c r="K1489" t="s">
        <v>32</v>
      </c>
      <c r="L1489" t="s">
        <v>32</v>
      </c>
      <c r="M1489" t="s">
        <v>43</v>
      </c>
      <c r="N1489" t="s">
        <v>44</v>
      </c>
      <c r="O1489" t="s">
        <v>6041</v>
      </c>
      <c r="P1489" t="s">
        <v>107</v>
      </c>
      <c r="Q1489" t="s">
        <v>88</v>
      </c>
      <c r="R1489" t="s">
        <v>569</v>
      </c>
      <c r="S1489" s="1" t="s">
        <v>12714</v>
      </c>
      <c r="T1489" t="s">
        <v>37</v>
      </c>
      <c r="U1489" t="s">
        <v>49</v>
      </c>
      <c r="V1489" t="s">
        <v>50</v>
      </c>
      <c r="W1489" t="s">
        <v>6042</v>
      </c>
      <c r="X1489" s="145">
        <v>24692</v>
      </c>
      <c r="Y1489" t="s">
        <v>6043</v>
      </c>
      <c r="Z1489" s="145">
        <v>42795</v>
      </c>
      <c r="AA1489"/>
      <c r="AB1489" t="s">
        <v>39</v>
      </c>
      <c r="AC1489" t="s">
        <v>40</v>
      </c>
      <c r="AD1489" t="s">
        <v>41</v>
      </c>
      <c r="AE1489"/>
    </row>
    <row r="1490" spans="1:31" ht="15" x14ac:dyDescent="0.25">
      <c r="A1490" s="1" t="s">
        <v>6044</v>
      </c>
      <c r="B1490" t="s">
        <v>388</v>
      </c>
      <c r="C1490" t="s">
        <v>29</v>
      </c>
      <c r="D1490" t="s">
        <v>30</v>
      </c>
      <c r="E1490" t="s">
        <v>380</v>
      </c>
      <c r="F1490" t="s">
        <v>6006</v>
      </c>
      <c r="G1490" t="s">
        <v>6007</v>
      </c>
      <c r="H1490" t="s">
        <v>9756</v>
      </c>
      <c r="I1490" t="s">
        <v>6008</v>
      </c>
      <c r="J1490" t="s">
        <v>6044</v>
      </c>
      <c r="K1490" t="s">
        <v>32</v>
      </c>
      <c r="L1490" t="s">
        <v>32</v>
      </c>
      <c r="M1490" t="s">
        <v>43</v>
      </c>
      <c r="N1490" t="s">
        <v>44</v>
      </c>
      <c r="O1490" t="s">
        <v>6045</v>
      </c>
      <c r="P1490" t="s">
        <v>130</v>
      </c>
      <c r="Q1490" t="s">
        <v>294</v>
      </c>
      <c r="R1490" t="s">
        <v>933</v>
      </c>
      <c r="S1490" s="1" t="s">
        <v>12715</v>
      </c>
      <c r="T1490" t="s">
        <v>66</v>
      </c>
      <c r="U1490" t="s">
        <v>49</v>
      </c>
      <c r="V1490" t="s">
        <v>50</v>
      </c>
      <c r="W1490" t="s">
        <v>6046</v>
      </c>
      <c r="X1490" s="145">
        <v>21038</v>
      </c>
      <c r="Y1490" t="s">
        <v>6047</v>
      </c>
      <c r="Z1490"/>
      <c r="AA1490"/>
      <c r="AB1490" t="s">
        <v>39</v>
      </c>
      <c r="AC1490" t="s">
        <v>40</v>
      </c>
      <c r="AD1490" t="s">
        <v>41</v>
      </c>
      <c r="AE1490"/>
    </row>
    <row r="1491" spans="1:31" ht="15" x14ac:dyDescent="0.25">
      <c r="A1491" s="1" t="s">
        <v>6048</v>
      </c>
      <c r="B1491" t="s">
        <v>388</v>
      </c>
      <c r="C1491" t="s">
        <v>29</v>
      </c>
      <c r="D1491" t="s">
        <v>30</v>
      </c>
      <c r="E1491" t="s">
        <v>380</v>
      </c>
      <c r="F1491" t="s">
        <v>6006</v>
      </c>
      <c r="G1491" t="s">
        <v>6007</v>
      </c>
      <c r="H1491" t="s">
        <v>9756</v>
      </c>
      <c r="I1491" t="s">
        <v>6008</v>
      </c>
      <c r="J1491" t="s">
        <v>6048</v>
      </c>
      <c r="K1491" t="s">
        <v>32</v>
      </c>
      <c r="L1491" t="s">
        <v>32</v>
      </c>
      <c r="M1491" t="s">
        <v>43</v>
      </c>
      <c r="N1491" t="s">
        <v>44</v>
      </c>
      <c r="O1491" t="s">
        <v>6049</v>
      </c>
      <c r="P1491" t="s">
        <v>78</v>
      </c>
      <c r="Q1491" t="s">
        <v>399</v>
      </c>
      <c r="R1491" t="s">
        <v>391</v>
      </c>
      <c r="S1491" s="1" t="s">
        <v>12716</v>
      </c>
      <c r="T1491" t="s">
        <v>66</v>
      </c>
      <c r="U1491" t="s">
        <v>49</v>
      </c>
      <c r="V1491" t="s">
        <v>50</v>
      </c>
      <c r="W1491" t="s">
        <v>6050</v>
      </c>
      <c r="X1491" s="145">
        <v>25986</v>
      </c>
      <c r="Y1491" t="s">
        <v>6051</v>
      </c>
      <c r="Z1491"/>
      <c r="AA1491"/>
      <c r="AB1491" t="s">
        <v>39</v>
      </c>
      <c r="AC1491" t="s">
        <v>40</v>
      </c>
      <c r="AD1491" t="s">
        <v>41</v>
      </c>
      <c r="AE1491"/>
    </row>
    <row r="1492" spans="1:31" ht="15" x14ac:dyDescent="0.25">
      <c r="A1492" s="1" t="s">
        <v>6052</v>
      </c>
      <c r="B1492" t="s">
        <v>388</v>
      </c>
      <c r="C1492" t="s">
        <v>29</v>
      </c>
      <c r="D1492" t="s">
        <v>30</v>
      </c>
      <c r="E1492" t="s">
        <v>380</v>
      </c>
      <c r="F1492" t="s">
        <v>6006</v>
      </c>
      <c r="G1492" t="s">
        <v>6007</v>
      </c>
      <c r="H1492" t="s">
        <v>9756</v>
      </c>
      <c r="I1492" t="s">
        <v>6008</v>
      </c>
      <c r="J1492" t="s">
        <v>6052</v>
      </c>
      <c r="K1492" t="s">
        <v>32</v>
      </c>
      <c r="L1492" t="s">
        <v>32</v>
      </c>
      <c r="M1492" t="s">
        <v>43</v>
      </c>
      <c r="N1492" t="s">
        <v>44</v>
      </c>
      <c r="O1492" t="s">
        <v>6053</v>
      </c>
      <c r="P1492" t="s">
        <v>130</v>
      </c>
      <c r="Q1492" t="s">
        <v>172</v>
      </c>
      <c r="R1492" t="s">
        <v>566</v>
      </c>
      <c r="S1492" s="1" t="s">
        <v>12717</v>
      </c>
      <c r="T1492" t="s">
        <v>48</v>
      </c>
      <c r="U1492" t="s">
        <v>49</v>
      </c>
      <c r="V1492" t="s">
        <v>50</v>
      </c>
      <c r="W1492" t="s">
        <v>6054</v>
      </c>
      <c r="X1492" s="145">
        <v>26255</v>
      </c>
      <c r="Y1492" t="s">
        <v>6055</v>
      </c>
      <c r="Z1492"/>
      <c r="AA1492"/>
      <c r="AB1492" t="s">
        <v>39</v>
      </c>
      <c r="AC1492" t="s">
        <v>40</v>
      </c>
      <c r="AD1492" t="s">
        <v>41</v>
      </c>
      <c r="AE1492"/>
    </row>
    <row r="1493" spans="1:31" ht="15" x14ac:dyDescent="0.25">
      <c r="A1493" s="1" t="s">
        <v>6056</v>
      </c>
      <c r="B1493" t="s">
        <v>388</v>
      </c>
      <c r="C1493" t="s">
        <v>29</v>
      </c>
      <c r="D1493" t="s">
        <v>30</v>
      </c>
      <c r="E1493" t="s">
        <v>380</v>
      </c>
      <c r="F1493" t="s">
        <v>6006</v>
      </c>
      <c r="G1493" t="s">
        <v>6007</v>
      </c>
      <c r="H1493" t="s">
        <v>9756</v>
      </c>
      <c r="I1493" t="s">
        <v>6008</v>
      </c>
      <c r="J1493" t="s">
        <v>6056</v>
      </c>
      <c r="K1493" t="s">
        <v>32</v>
      </c>
      <c r="L1493" t="s">
        <v>32</v>
      </c>
      <c r="M1493" t="s">
        <v>43</v>
      </c>
      <c r="N1493" t="s">
        <v>44</v>
      </c>
      <c r="O1493" t="s">
        <v>6057</v>
      </c>
      <c r="P1493" t="s">
        <v>77</v>
      </c>
      <c r="Q1493" t="s">
        <v>45</v>
      </c>
      <c r="R1493" t="s">
        <v>6058</v>
      </c>
      <c r="S1493" s="1" t="s">
        <v>12718</v>
      </c>
      <c r="T1493" t="s">
        <v>53</v>
      </c>
      <c r="U1493" t="s">
        <v>49</v>
      </c>
      <c r="V1493" t="s">
        <v>50</v>
      </c>
      <c r="W1493" t="s">
        <v>6059</v>
      </c>
      <c r="X1493" s="145">
        <v>28373</v>
      </c>
      <c r="Y1493" t="s">
        <v>6060</v>
      </c>
      <c r="Z1493" s="145">
        <v>42430</v>
      </c>
      <c r="AA1493"/>
      <c r="AB1493" t="s">
        <v>39</v>
      </c>
      <c r="AC1493" t="s">
        <v>40</v>
      </c>
      <c r="AD1493" t="s">
        <v>41</v>
      </c>
      <c r="AE1493"/>
    </row>
    <row r="1494" spans="1:31" ht="15" x14ac:dyDescent="0.25">
      <c r="A1494" s="1" t="s">
        <v>6061</v>
      </c>
      <c r="B1494" t="s">
        <v>388</v>
      </c>
      <c r="C1494" t="s">
        <v>29</v>
      </c>
      <c r="D1494" t="s">
        <v>30</v>
      </c>
      <c r="E1494" t="s">
        <v>380</v>
      </c>
      <c r="F1494" t="s">
        <v>6006</v>
      </c>
      <c r="G1494" t="s">
        <v>6007</v>
      </c>
      <c r="H1494" t="s">
        <v>9756</v>
      </c>
      <c r="I1494" t="s">
        <v>6008</v>
      </c>
      <c r="J1494" t="s">
        <v>6061</v>
      </c>
      <c r="K1494" t="s">
        <v>32</v>
      </c>
      <c r="L1494" t="s">
        <v>32</v>
      </c>
      <c r="M1494" t="s">
        <v>43</v>
      </c>
      <c r="N1494" t="s">
        <v>44</v>
      </c>
      <c r="O1494" t="s">
        <v>6062</v>
      </c>
      <c r="P1494" t="s">
        <v>156</v>
      </c>
      <c r="Q1494" t="s">
        <v>55</v>
      </c>
      <c r="R1494" t="s">
        <v>189</v>
      </c>
      <c r="S1494" s="1" t="s">
        <v>12719</v>
      </c>
      <c r="T1494" t="s">
        <v>66</v>
      </c>
      <c r="U1494" t="s">
        <v>49</v>
      </c>
      <c r="V1494" t="s">
        <v>50</v>
      </c>
      <c r="W1494" t="s">
        <v>10404</v>
      </c>
      <c r="X1494" s="145">
        <v>28770</v>
      </c>
      <c r="Y1494" t="s">
        <v>10405</v>
      </c>
      <c r="Z1494" s="145">
        <v>43160</v>
      </c>
      <c r="AA1494" s="145">
        <v>43465</v>
      </c>
      <c r="AB1494" t="s">
        <v>39</v>
      </c>
      <c r="AC1494" t="s">
        <v>40</v>
      </c>
      <c r="AD1494" t="s">
        <v>41</v>
      </c>
      <c r="AE1494"/>
    </row>
    <row r="1495" spans="1:31" ht="15" x14ac:dyDescent="0.25">
      <c r="A1495" s="1" t="s">
        <v>6063</v>
      </c>
      <c r="B1495" t="s">
        <v>388</v>
      </c>
      <c r="C1495" t="s">
        <v>29</v>
      </c>
      <c r="D1495" t="s">
        <v>30</v>
      </c>
      <c r="E1495" t="s">
        <v>380</v>
      </c>
      <c r="F1495" t="s">
        <v>6006</v>
      </c>
      <c r="G1495" t="s">
        <v>6007</v>
      </c>
      <c r="H1495" t="s">
        <v>9756</v>
      </c>
      <c r="I1495" t="s">
        <v>6008</v>
      </c>
      <c r="J1495" t="s">
        <v>6063</v>
      </c>
      <c r="K1495" t="s">
        <v>32</v>
      </c>
      <c r="L1495" t="s">
        <v>32</v>
      </c>
      <c r="M1495" t="s">
        <v>43</v>
      </c>
      <c r="N1495" t="s">
        <v>63</v>
      </c>
      <c r="O1495" t="s">
        <v>10406</v>
      </c>
      <c r="P1495" t="s">
        <v>130</v>
      </c>
      <c r="Q1495" t="s">
        <v>1028</v>
      </c>
      <c r="R1495" t="s">
        <v>7974</v>
      </c>
      <c r="S1495" s="1" t="s">
        <v>12720</v>
      </c>
      <c r="T1495" t="s">
        <v>66</v>
      </c>
      <c r="U1495" t="s">
        <v>811</v>
      </c>
      <c r="V1495" t="s">
        <v>50</v>
      </c>
      <c r="W1495" t="s">
        <v>7975</v>
      </c>
      <c r="X1495" s="145">
        <v>24516</v>
      </c>
      <c r="Y1495" t="s">
        <v>7976</v>
      </c>
      <c r="Z1495" s="145">
        <v>43171</v>
      </c>
      <c r="AA1495" s="145">
        <v>43465</v>
      </c>
      <c r="AB1495" t="s">
        <v>310</v>
      </c>
      <c r="AC1495" t="s">
        <v>68</v>
      </c>
      <c r="AD1495" t="s">
        <v>41</v>
      </c>
      <c r="AE1495"/>
    </row>
    <row r="1496" spans="1:31" ht="15" x14ac:dyDescent="0.25">
      <c r="A1496" s="1" t="s">
        <v>6063</v>
      </c>
      <c r="B1496" t="s">
        <v>388</v>
      </c>
      <c r="C1496" t="s">
        <v>29</v>
      </c>
      <c r="D1496" t="s">
        <v>30</v>
      </c>
      <c r="E1496" t="s">
        <v>380</v>
      </c>
      <c r="F1496" t="s">
        <v>6006</v>
      </c>
      <c r="G1496" t="s">
        <v>6007</v>
      </c>
      <c r="H1496" t="s">
        <v>9756</v>
      </c>
      <c r="I1496" t="s">
        <v>6008</v>
      </c>
      <c r="J1496" t="s">
        <v>6063</v>
      </c>
      <c r="K1496" t="s">
        <v>32</v>
      </c>
      <c r="L1496" t="s">
        <v>32</v>
      </c>
      <c r="M1496" t="s">
        <v>3394</v>
      </c>
      <c r="N1496" t="s">
        <v>44</v>
      </c>
      <c r="O1496" t="s">
        <v>6064</v>
      </c>
      <c r="P1496" t="s">
        <v>720</v>
      </c>
      <c r="Q1496" t="s">
        <v>130</v>
      </c>
      <c r="R1496" t="s">
        <v>4810</v>
      </c>
      <c r="S1496" s="1" t="s">
        <v>12721</v>
      </c>
      <c r="T1496" t="s">
        <v>66</v>
      </c>
      <c r="U1496" t="s">
        <v>49</v>
      </c>
      <c r="V1496" t="s">
        <v>3395</v>
      </c>
      <c r="W1496" t="s">
        <v>6065</v>
      </c>
      <c r="X1496" s="145">
        <v>23358</v>
      </c>
      <c r="Y1496" t="s">
        <v>6066</v>
      </c>
      <c r="Z1496" s="145">
        <v>43160</v>
      </c>
      <c r="AA1496" s="145">
        <v>43465</v>
      </c>
      <c r="AB1496" t="s">
        <v>39</v>
      </c>
      <c r="AC1496" t="s">
        <v>40</v>
      </c>
      <c r="AD1496" t="s">
        <v>41</v>
      </c>
      <c r="AE1496"/>
    </row>
    <row r="1497" spans="1:31" ht="15" x14ac:dyDescent="0.25">
      <c r="A1497" s="1" t="s">
        <v>6067</v>
      </c>
      <c r="B1497" t="s">
        <v>388</v>
      </c>
      <c r="C1497" t="s">
        <v>29</v>
      </c>
      <c r="D1497" t="s">
        <v>30</v>
      </c>
      <c r="E1497" t="s">
        <v>380</v>
      </c>
      <c r="F1497" t="s">
        <v>6006</v>
      </c>
      <c r="G1497" t="s">
        <v>6007</v>
      </c>
      <c r="H1497" t="s">
        <v>9756</v>
      </c>
      <c r="I1497" t="s">
        <v>6008</v>
      </c>
      <c r="J1497" t="s">
        <v>6067</v>
      </c>
      <c r="K1497" t="s">
        <v>32</v>
      </c>
      <c r="L1497" t="s">
        <v>32</v>
      </c>
      <c r="M1497" t="s">
        <v>43</v>
      </c>
      <c r="N1497" t="s">
        <v>63</v>
      </c>
      <c r="O1497" t="s">
        <v>6068</v>
      </c>
      <c r="P1497" t="s">
        <v>130</v>
      </c>
      <c r="Q1497" t="s">
        <v>626</v>
      </c>
      <c r="R1497" t="s">
        <v>7466</v>
      </c>
      <c r="S1497" s="1" t="s">
        <v>12722</v>
      </c>
      <c r="T1497" t="s">
        <v>66</v>
      </c>
      <c r="U1497" t="s">
        <v>49</v>
      </c>
      <c r="V1497" t="s">
        <v>108</v>
      </c>
      <c r="W1497" t="s">
        <v>7467</v>
      </c>
      <c r="X1497" s="145">
        <v>26634</v>
      </c>
      <c r="Y1497" t="s">
        <v>7468</v>
      </c>
      <c r="Z1497" s="145">
        <v>43160</v>
      </c>
      <c r="AA1497" s="145">
        <v>43465</v>
      </c>
      <c r="AB1497" t="s">
        <v>39</v>
      </c>
      <c r="AC1497" t="s">
        <v>68</v>
      </c>
      <c r="AD1497" t="s">
        <v>41</v>
      </c>
      <c r="AE1497"/>
    </row>
    <row r="1498" spans="1:31" ht="15" x14ac:dyDescent="0.25">
      <c r="A1498" s="1" t="s">
        <v>6069</v>
      </c>
      <c r="B1498" t="s">
        <v>388</v>
      </c>
      <c r="C1498" t="s">
        <v>29</v>
      </c>
      <c r="D1498" t="s">
        <v>30</v>
      </c>
      <c r="E1498" t="s">
        <v>380</v>
      </c>
      <c r="F1498" t="s">
        <v>6006</v>
      </c>
      <c r="G1498" t="s">
        <v>6007</v>
      </c>
      <c r="H1498" t="s">
        <v>9756</v>
      </c>
      <c r="I1498" t="s">
        <v>6008</v>
      </c>
      <c r="J1498" t="s">
        <v>6069</v>
      </c>
      <c r="K1498" t="s">
        <v>32</v>
      </c>
      <c r="L1498" t="s">
        <v>32</v>
      </c>
      <c r="M1498" t="s">
        <v>3552</v>
      </c>
      <c r="N1498" t="s">
        <v>44</v>
      </c>
      <c r="O1498" t="s">
        <v>6070</v>
      </c>
      <c r="P1498" t="s">
        <v>130</v>
      </c>
      <c r="Q1498" t="s">
        <v>399</v>
      </c>
      <c r="R1498" t="s">
        <v>76</v>
      </c>
      <c r="S1498" s="1" t="s">
        <v>12723</v>
      </c>
      <c r="T1498" t="s">
        <v>53</v>
      </c>
      <c r="U1498" t="s">
        <v>49</v>
      </c>
      <c r="V1498" t="s">
        <v>3555</v>
      </c>
      <c r="W1498" t="s">
        <v>6071</v>
      </c>
      <c r="X1498" s="145">
        <v>24866</v>
      </c>
      <c r="Y1498" t="s">
        <v>6072</v>
      </c>
      <c r="Z1498" s="145">
        <v>43160</v>
      </c>
      <c r="AA1498" s="145">
        <v>43465</v>
      </c>
      <c r="AB1498" t="s">
        <v>39</v>
      </c>
      <c r="AC1498" t="s">
        <v>40</v>
      </c>
      <c r="AD1498" t="s">
        <v>41</v>
      </c>
      <c r="AE1498"/>
    </row>
    <row r="1499" spans="1:31" ht="15" x14ac:dyDescent="0.25">
      <c r="A1499" s="1" t="s">
        <v>6069</v>
      </c>
      <c r="B1499" t="s">
        <v>388</v>
      </c>
      <c r="C1499" t="s">
        <v>29</v>
      </c>
      <c r="D1499" t="s">
        <v>30</v>
      </c>
      <c r="E1499" t="s">
        <v>380</v>
      </c>
      <c r="F1499" t="s">
        <v>6006</v>
      </c>
      <c r="G1499" t="s">
        <v>6007</v>
      </c>
      <c r="H1499" t="s">
        <v>9756</v>
      </c>
      <c r="I1499" t="s">
        <v>6008</v>
      </c>
      <c r="J1499" t="s">
        <v>6069</v>
      </c>
      <c r="K1499" t="s">
        <v>32</v>
      </c>
      <c r="L1499" t="s">
        <v>32</v>
      </c>
      <c r="M1499" t="s">
        <v>43</v>
      </c>
      <c r="N1499" t="s">
        <v>63</v>
      </c>
      <c r="O1499" t="s">
        <v>10407</v>
      </c>
      <c r="P1499" t="s">
        <v>130</v>
      </c>
      <c r="Q1499" t="s">
        <v>1028</v>
      </c>
      <c r="R1499" t="s">
        <v>7974</v>
      </c>
      <c r="S1499" s="1" t="s">
        <v>12720</v>
      </c>
      <c r="T1499" t="s">
        <v>66</v>
      </c>
      <c r="U1499" t="s">
        <v>811</v>
      </c>
      <c r="V1499" t="s">
        <v>50</v>
      </c>
      <c r="W1499" t="s">
        <v>7975</v>
      </c>
      <c r="X1499" s="145">
        <v>24516</v>
      </c>
      <c r="Y1499" t="s">
        <v>7976</v>
      </c>
      <c r="Z1499" s="145">
        <v>43171</v>
      </c>
      <c r="AA1499" s="145">
        <v>43465</v>
      </c>
      <c r="AB1499" t="s">
        <v>310</v>
      </c>
      <c r="AC1499" t="s">
        <v>68</v>
      </c>
      <c r="AD1499" t="s">
        <v>41</v>
      </c>
      <c r="AE1499"/>
    </row>
    <row r="1500" spans="1:31" ht="15" x14ac:dyDescent="0.25">
      <c r="A1500" s="1" t="s">
        <v>6073</v>
      </c>
      <c r="B1500" t="s">
        <v>388</v>
      </c>
      <c r="C1500" t="s">
        <v>29</v>
      </c>
      <c r="D1500" t="s">
        <v>30</v>
      </c>
      <c r="E1500" t="s">
        <v>380</v>
      </c>
      <c r="F1500" t="s">
        <v>6006</v>
      </c>
      <c r="G1500" t="s">
        <v>6007</v>
      </c>
      <c r="H1500" t="s">
        <v>9756</v>
      </c>
      <c r="I1500" t="s">
        <v>6008</v>
      </c>
      <c r="J1500" t="s">
        <v>6073</v>
      </c>
      <c r="K1500" t="s">
        <v>32</v>
      </c>
      <c r="L1500" t="s">
        <v>32</v>
      </c>
      <c r="M1500" t="s">
        <v>43</v>
      </c>
      <c r="N1500" t="s">
        <v>63</v>
      </c>
      <c r="O1500" t="s">
        <v>10408</v>
      </c>
      <c r="P1500" t="s">
        <v>156</v>
      </c>
      <c r="Q1500" t="s">
        <v>723</v>
      </c>
      <c r="R1500" t="s">
        <v>10409</v>
      </c>
      <c r="S1500" s="1" t="s">
        <v>12724</v>
      </c>
      <c r="T1500" t="s">
        <v>66</v>
      </c>
      <c r="U1500" t="s">
        <v>811</v>
      </c>
      <c r="V1500" t="s">
        <v>50</v>
      </c>
      <c r="W1500" t="s">
        <v>10410</v>
      </c>
      <c r="X1500" s="145">
        <v>26098</v>
      </c>
      <c r="Y1500" t="s">
        <v>10411</v>
      </c>
      <c r="Z1500" s="145">
        <v>43173</v>
      </c>
      <c r="AA1500" s="145">
        <v>43465</v>
      </c>
      <c r="AB1500" t="s">
        <v>310</v>
      </c>
      <c r="AC1500" t="s">
        <v>68</v>
      </c>
      <c r="AD1500" t="s">
        <v>41</v>
      </c>
      <c r="AE1500"/>
    </row>
    <row r="1501" spans="1:31" ht="15" x14ac:dyDescent="0.25">
      <c r="A1501" s="1" t="s">
        <v>6073</v>
      </c>
      <c r="B1501" t="s">
        <v>388</v>
      </c>
      <c r="C1501" t="s">
        <v>29</v>
      </c>
      <c r="D1501" t="s">
        <v>30</v>
      </c>
      <c r="E1501" t="s">
        <v>380</v>
      </c>
      <c r="F1501" t="s">
        <v>6006</v>
      </c>
      <c r="G1501" t="s">
        <v>6007</v>
      </c>
      <c r="H1501" t="s">
        <v>9756</v>
      </c>
      <c r="I1501" t="s">
        <v>6008</v>
      </c>
      <c r="J1501" t="s">
        <v>6073</v>
      </c>
      <c r="K1501" t="s">
        <v>32</v>
      </c>
      <c r="L1501" t="s">
        <v>32</v>
      </c>
      <c r="M1501" t="s">
        <v>3394</v>
      </c>
      <c r="N1501" t="s">
        <v>44</v>
      </c>
      <c r="O1501" t="s">
        <v>54</v>
      </c>
      <c r="P1501" t="s">
        <v>327</v>
      </c>
      <c r="Q1501" t="s">
        <v>59</v>
      </c>
      <c r="R1501" t="s">
        <v>3775</v>
      </c>
      <c r="S1501" s="1" t="s">
        <v>12725</v>
      </c>
      <c r="T1501" t="s">
        <v>48</v>
      </c>
      <c r="U1501" t="s">
        <v>49</v>
      </c>
      <c r="V1501" t="s">
        <v>3395</v>
      </c>
      <c r="W1501" t="s">
        <v>6074</v>
      </c>
      <c r="X1501" s="145">
        <v>24421</v>
      </c>
      <c r="Y1501" t="s">
        <v>6075</v>
      </c>
      <c r="Z1501" s="145">
        <v>43160</v>
      </c>
      <c r="AA1501" s="145">
        <v>43465</v>
      </c>
      <c r="AB1501" t="s">
        <v>39</v>
      </c>
      <c r="AC1501" t="s">
        <v>40</v>
      </c>
      <c r="AD1501" t="s">
        <v>41</v>
      </c>
      <c r="AE1501"/>
    </row>
    <row r="1502" spans="1:31" ht="15" x14ac:dyDescent="0.25">
      <c r="A1502" s="1" t="s">
        <v>6076</v>
      </c>
      <c r="B1502" t="s">
        <v>388</v>
      </c>
      <c r="C1502" t="s">
        <v>29</v>
      </c>
      <c r="D1502" t="s">
        <v>30</v>
      </c>
      <c r="E1502" t="s">
        <v>380</v>
      </c>
      <c r="F1502" t="s">
        <v>6006</v>
      </c>
      <c r="G1502" t="s">
        <v>6007</v>
      </c>
      <c r="H1502" t="s">
        <v>9756</v>
      </c>
      <c r="I1502" t="s">
        <v>6008</v>
      </c>
      <c r="J1502" t="s">
        <v>6076</v>
      </c>
      <c r="K1502" t="s">
        <v>32</v>
      </c>
      <c r="L1502" t="s">
        <v>32</v>
      </c>
      <c r="M1502" t="s">
        <v>43</v>
      </c>
      <c r="N1502" t="s">
        <v>44</v>
      </c>
      <c r="O1502" t="s">
        <v>6077</v>
      </c>
      <c r="P1502" t="s">
        <v>78</v>
      </c>
      <c r="Q1502" t="s">
        <v>476</v>
      </c>
      <c r="R1502" t="s">
        <v>825</v>
      </c>
      <c r="S1502" s="1" t="s">
        <v>12726</v>
      </c>
      <c r="T1502" t="s">
        <v>37</v>
      </c>
      <c r="U1502" t="s">
        <v>49</v>
      </c>
      <c r="V1502" t="s">
        <v>50</v>
      </c>
      <c r="W1502" t="s">
        <v>4037</v>
      </c>
      <c r="X1502" s="145">
        <v>25848</v>
      </c>
      <c r="Y1502" t="s">
        <v>4038</v>
      </c>
      <c r="Z1502" s="145">
        <v>42795</v>
      </c>
      <c r="AA1502" s="145">
        <v>43100</v>
      </c>
      <c r="AB1502" t="s">
        <v>39</v>
      </c>
      <c r="AC1502" t="s">
        <v>40</v>
      </c>
      <c r="AD1502" t="s">
        <v>41</v>
      </c>
      <c r="AE1502"/>
    </row>
    <row r="1503" spans="1:31" ht="15" x14ac:dyDescent="0.25">
      <c r="A1503" s="1" t="s">
        <v>6078</v>
      </c>
      <c r="B1503" t="s">
        <v>388</v>
      </c>
      <c r="C1503" t="s">
        <v>29</v>
      </c>
      <c r="D1503" t="s">
        <v>30</v>
      </c>
      <c r="E1503" t="s">
        <v>380</v>
      </c>
      <c r="F1503" t="s">
        <v>6006</v>
      </c>
      <c r="G1503" t="s">
        <v>6007</v>
      </c>
      <c r="H1503" t="s">
        <v>9756</v>
      </c>
      <c r="I1503" t="s">
        <v>6008</v>
      </c>
      <c r="J1503" t="s">
        <v>6078</v>
      </c>
      <c r="K1503" t="s">
        <v>32</v>
      </c>
      <c r="L1503" t="s">
        <v>32</v>
      </c>
      <c r="M1503" t="s">
        <v>43</v>
      </c>
      <c r="N1503" t="s">
        <v>44</v>
      </c>
      <c r="O1503" t="s">
        <v>6079</v>
      </c>
      <c r="P1503" t="s">
        <v>235</v>
      </c>
      <c r="Q1503" t="s">
        <v>565</v>
      </c>
      <c r="R1503" t="s">
        <v>6080</v>
      </c>
      <c r="S1503" s="1" t="s">
        <v>12727</v>
      </c>
      <c r="T1503" t="s">
        <v>53</v>
      </c>
      <c r="U1503" t="s">
        <v>49</v>
      </c>
      <c r="V1503" t="s">
        <v>50</v>
      </c>
      <c r="W1503" t="s">
        <v>6081</v>
      </c>
      <c r="X1503" s="145">
        <v>21324</v>
      </c>
      <c r="Y1503" t="s">
        <v>6082</v>
      </c>
      <c r="Z1503"/>
      <c r="AA1503"/>
      <c r="AB1503" t="s">
        <v>39</v>
      </c>
      <c r="AC1503" t="s">
        <v>40</v>
      </c>
      <c r="AD1503" t="s">
        <v>41</v>
      </c>
      <c r="AE1503"/>
    </row>
    <row r="1504" spans="1:31" ht="15" x14ac:dyDescent="0.25">
      <c r="A1504" s="1" t="s">
        <v>6083</v>
      </c>
      <c r="B1504" t="s">
        <v>388</v>
      </c>
      <c r="C1504" t="s">
        <v>29</v>
      </c>
      <c r="D1504" t="s">
        <v>30</v>
      </c>
      <c r="E1504" t="s">
        <v>380</v>
      </c>
      <c r="F1504" t="s">
        <v>6006</v>
      </c>
      <c r="G1504" t="s">
        <v>6007</v>
      </c>
      <c r="H1504" t="s">
        <v>9756</v>
      </c>
      <c r="I1504" t="s">
        <v>6008</v>
      </c>
      <c r="J1504" t="s">
        <v>6083</v>
      </c>
      <c r="K1504" t="s">
        <v>32</v>
      </c>
      <c r="L1504" t="s">
        <v>80</v>
      </c>
      <c r="M1504" t="s">
        <v>80</v>
      </c>
      <c r="N1504" t="s">
        <v>44</v>
      </c>
      <c r="O1504" t="s">
        <v>54</v>
      </c>
      <c r="P1504" t="s">
        <v>309</v>
      </c>
      <c r="Q1504" t="s">
        <v>470</v>
      </c>
      <c r="R1504" t="s">
        <v>179</v>
      </c>
      <c r="S1504" s="1" t="s">
        <v>12728</v>
      </c>
      <c r="T1504" t="s">
        <v>42</v>
      </c>
      <c r="U1504" t="s">
        <v>49</v>
      </c>
      <c r="V1504" t="s">
        <v>50</v>
      </c>
      <c r="W1504" t="s">
        <v>6084</v>
      </c>
      <c r="X1504" s="145">
        <v>22466</v>
      </c>
      <c r="Y1504" t="s">
        <v>6085</v>
      </c>
      <c r="Z1504"/>
      <c r="AA1504"/>
      <c r="AB1504" t="s">
        <v>39</v>
      </c>
      <c r="AC1504" t="s">
        <v>83</v>
      </c>
      <c r="AD1504" t="s">
        <v>41</v>
      </c>
      <c r="AE1504"/>
    </row>
    <row r="1505" spans="1:31" ht="15" x14ac:dyDescent="0.25">
      <c r="A1505" s="1" t="s">
        <v>6086</v>
      </c>
      <c r="B1505" t="s">
        <v>388</v>
      </c>
      <c r="C1505" t="s">
        <v>29</v>
      </c>
      <c r="D1505" t="s">
        <v>30</v>
      </c>
      <c r="E1505" t="s">
        <v>380</v>
      </c>
      <c r="F1505" t="s">
        <v>6006</v>
      </c>
      <c r="G1505" t="s">
        <v>6007</v>
      </c>
      <c r="H1505" t="s">
        <v>9756</v>
      </c>
      <c r="I1505" t="s">
        <v>6008</v>
      </c>
      <c r="J1505" t="s">
        <v>6086</v>
      </c>
      <c r="K1505" t="s">
        <v>32</v>
      </c>
      <c r="L1505" t="s">
        <v>80</v>
      </c>
      <c r="M1505" t="s">
        <v>80</v>
      </c>
      <c r="N1505" t="s">
        <v>63</v>
      </c>
      <c r="O1505" t="s">
        <v>10412</v>
      </c>
      <c r="P1505" t="s">
        <v>162</v>
      </c>
      <c r="Q1505" t="s">
        <v>6087</v>
      </c>
      <c r="R1505" t="s">
        <v>959</v>
      </c>
      <c r="S1505" s="1" t="s">
        <v>12729</v>
      </c>
      <c r="T1505" t="s">
        <v>9396</v>
      </c>
      <c r="U1505" t="s">
        <v>49</v>
      </c>
      <c r="V1505" t="s">
        <v>50</v>
      </c>
      <c r="W1505" t="s">
        <v>6088</v>
      </c>
      <c r="X1505" s="145">
        <v>28908</v>
      </c>
      <c r="Y1505" t="s">
        <v>6089</v>
      </c>
      <c r="Z1505" s="145">
        <v>43252</v>
      </c>
      <c r="AA1505" s="145">
        <v>43465</v>
      </c>
      <c r="AB1505" t="s">
        <v>39</v>
      </c>
      <c r="AC1505" t="s">
        <v>68</v>
      </c>
      <c r="AD1505" t="s">
        <v>41</v>
      </c>
      <c r="AE1505"/>
    </row>
    <row r="1506" spans="1:31" ht="15" x14ac:dyDescent="0.25">
      <c r="A1506" s="1" t="s">
        <v>6090</v>
      </c>
      <c r="B1506" t="s">
        <v>388</v>
      </c>
      <c r="C1506" t="s">
        <v>29</v>
      </c>
      <c r="D1506" t="s">
        <v>30</v>
      </c>
      <c r="E1506" t="s">
        <v>380</v>
      </c>
      <c r="F1506" t="s">
        <v>6006</v>
      </c>
      <c r="G1506" t="s">
        <v>6007</v>
      </c>
      <c r="H1506" t="s">
        <v>9756</v>
      </c>
      <c r="I1506" t="s">
        <v>6008</v>
      </c>
      <c r="J1506" t="s">
        <v>6090</v>
      </c>
      <c r="K1506" t="s">
        <v>93</v>
      </c>
      <c r="L1506" t="s">
        <v>94</v>
      </c>
      <c r="M1506" t="s">
        <v>1329</v>
      </c>
      <c r="N1506" t="s">
        <v>44</v>
      </c>
      <c r="O1506" t="s">
        <v>54</v>
      </c>
      <c r="P1506" t="s">
        <v>197</v>
      </c>
      <c r="Q1506" t="s">
        <v>6091</v>
      </c>
      <c r="R1506" t="s">
        <v>719</v>
      </c>
      <c r="S1506" s="1" t="s">
        <v>12730</v>
      </c>
      <c r="T1506" t="s">
        <v>792</v>
      </c>
      <c r="U1506" t="s">
        <v>38</v>
      </c>
      <c r="V1506" t="s">
        <v>50</v>
      </c>
      <c r="W1506" t="s">
        <v>6092</v>
      </c>
      <c r="X1506" s="145">
        <v>21242</v>
      </c>
      <c r="Y1506" t="s">
        <v>6093</v>
      </c>
      <c r="Z1506"/>
      <c r="AA1506"/>
      <c r="AB1506" t="s">
        <v>39</v>
      </c>
      <c r="AC1506" t="s">
        <v>98</v>
      </c>
      <c r="AD1506" t="s">
        <v>41</v>
      </c>
      <c r="AE1506"/>
    </row>
    <row r="1507" spans="1:31" ht="15" x14ac:dyDescent="0.25">
      <c r="A1507" s="1" t="s">
        <v>6094</v>
      </c>
      <c r="B1507" t="s">
        <v>388</v>
      </c>
      <c r="C1507" t="s">
        <v>29</v>
      </c>
      <c r="D1507" t="s">
        <v>30</v>
      </c>
      <c r="E1507" t="s">
        <v>380</v>
      </c>
      <c r="F1507" t="s">
        <v>6006</v>
      </c>
      <c r="G1507" t="s">
        <v>6007</v>
      </c>
      <c r="H1507" t="s">
        <v>9756</v>
      </c>
      <c r="I1507" t="s">
        <v>6008</v>
      </c>
      <c r="J1507" t="s">
        <v>6094</v>
      </c>
      <c r="K1507" t="s">
        <v>93</v>
      </c>
      <c r="L1507" t="s">
        <v>94</v>
      </c>
      <c r="M1507" t="s">
        <v>95</v>
      </c>
      <c r="N1507" t="s">
        <v>44</v>
      </c>
      <c r="O1507" t="s">
        <v>6095</v>
      </c>
      <c r="P1507" t="s">
        <v>137</v>
      </c>
      <c r="Q1507" t="s">
        <v>109</v>
      </c>
      <c r="R1507" t="s">
        <v>917</v>
      </c>
      <c r="S1507" s="1" t="s">
        <v>12731</v>
      </c>
      <c r="T1507" t="s">
        <v>105</v>
      </c>
      <c r="U1507" t="s">
        <v>38</v>
      </c>
      <c r="V1507" t="s">
        <v>50</v>
      </c>
      <c r="W1507" t="s">
        <v>6096</v>
      </c>
      <c r="X1507" s="145">
        <v>28124</v>
      </c>
      <c r="Y1507" t="s">
        <v>6097</v>
      </c>
      <c r="Z1507" s="145">
        <v>41673</v>
      </c>
      <c r="AA1507" s="145">
        <v>42004</v>
      </c>
      <c r="AB1507" t="s">
        <v>39</v>
      </c>
      <c r="AC1507" t="s">
        <v>98</v>
      </c>
      <c r="AD1507" t="s">
        <v>41</v>
      </c>
      <c r="AE1507"/>
    </row>
    <row r="1508" spans="1:31" ht="15" x14ac:dyDescent="0.25">
      <c r="A1508" s="1" t="s">
        <v>6098</v>
      </c>
      <c r="B1508" t="s">
        <v>388</v>
      </c>
      <c r="C1508" t="s">
        <v>29</v>
      </c>
      <c r="D1508" t="s">
        <v>30</v>
      </c>
      <c r="E1508" t="s">
        <v>380</v>
      </c>
      <c r="F1508" t="s">
        <v>6006</v>
      </c>
      <c r="G1508" t="s">
        <v>6007</v>
      </c>
      <c r="H1508" t="s">
        <v>9756</v>
      </c>
      <c r="I1508" t="s">
        <v>6008</v>
      </c>
      <c r="J1508" t="s">
        <v>6098</v>
      </c>
      <c r="K1508" t="s">
        <v>93</v>
      </c>
      <c r="L1508" t="s">
        <v>94</v>
      </c>
      <c r="M1508" t="s">
        <v>748</v>
      </c>
      <c r="N1508" t="s">
        <v>44</v>
      </c>
      <c r="O1508" t="s">
        <v>6099</v>
      </c>
      <c r="P1508" t="s">
        <v>136</v>
      </c>
      <c r="Q1508" t="s">
        <v>797</v>
      </c>
      <c r="R1508" t="s">
        <v>374</v>
      </c>
      <c r="S1508" s="1" t="s">
        <v>12732</v>
      </c>
      <c r="T1508" t="s">
        <v>105</v>
      </c>
      <c r="U1508" t="s">
        <v>38</v>
      </c>
      <c r="V1508" t="s">
        <v>50</v>
      </c>
      <c r="W1508" t="s">
        <v>6100</v>
      </c>
      <c r="X1508" s="145">
        <v>24257</v>
      </c>
      <c r="Y1508" t="s">
        <v>6101</v>
      </c>
      <c r="Z1508" s="145">
        <v>42736</v>
      </c>
      <c r="AA1508"/>
      <c r="AB1508" t="s">
        <v>39</v>
      </c>
      <c r="AC1508" t="s">
        <v>98</v>
      </c>
      <c r="AD1508" t="s">
        <v>41</v>
      </c>
      <c r="AE1508"/>
    </row>
    <row r="1509" spans="1:31" ht="15" x14ac:dyDescent="0.25">
      <c r="A1509" s="1" t="s">
        <v>6102</v>
      </c>
      <c r="B1509" t="s">
        <v>388</v>
      </c>
      <c r="C1509" t="s">
        <v>29</v>
      </c>
      <c r="D1509" t="s">
        <v>30</v>
      </c>
      <c r="E1509" t="s">
        <v>380</v>
      </c>
      <c r="F1509" t="s">
        <v>6006</v>
      </c>
      <c r="G1509" t="s">
        <v>6007</v>
      </c>
      <c r="H1509" t="s">
        <v>9756</v>
      </c>
      <c r="I1509" t="s">
        <v>6008</v>
      </c>
      <c r="J1509" t="s">
        <v>6102</v>
      </c>
      <c r="K1509" t="s">
        <v>799</v>
      </c>
      <c r="L1509" t="s">
        <v>3305</v>
      </c>
      <c r="M1509" t="s">
        <v>3306</v>
      </c>
      <c r="N1509" t="s">
        <v>63</v>
      </c>
      <c r="O1509" t="s">
        <v>9981</v>
      </c>
      <c r="P1509" t="s">
        <v>130</v>
      </c>
      <c r="Q1509" t="s">
        <v>432</v>
      </c>
      <c r="R1509" t="s">
        <v>6103</v>
      </c>
      <c r="S1509" s="1" t="s">
        <v>12733</v>
      </c>
      <c r="T1509" t="s">
        <v>801</v>
      </c>
      <c r="U1509" t="s">
        <v>38</v>
      </c>
      <c r="V1509" t="s">
        <v>50</v>
      </c>
      <c r="W1509" t="s">
        <v>265</v>
      </c>
      <c r="X1509" s="145">
        <v>30500</v>
      </c>
      <c r="Y1509" t="s">
        <v>6104</v>
      </c>
      <c r="Z1509" s="145">
        <v>43101</v>
      </c>
      <c r="AA1509" s="145">
        <v>43190</v>
      </c>
      <c r="AB1509" t="s">
        <v>123</v>
      </c>
      <c r="AC1509" t="s">
        <v>804</v>
      </c>
      <c r="AD1509" t="s">
        <v>41</v>
      </c>
      <c r="AE1509"/>
    </row>
    <row r="1510" spans="1:31" ht="15" x14ac:dyDescent="0.25">
      <c r="A1510" s="1" t="s">
        <v>6106</v>
      </c>
      <c r="B1510" t="s">
        <v>388</v>
      </c>
      <c r="C1510" t="s">
        <v>29</v>
      </c>
      <c r="D1510" t="s">
        <v>30</v>
      </c>
      <c r="E1510" t="s">
        <v>380</v>
      </c>
      <c r="F1510" t="s">
        <v>6006</v>
      </c>
      <c r="G1510" t="s">
        <v>6007</v>
      </c>
      <c r="H1510" t="s">
        <v>9756</v>
      </c>
      <c r="I1510" t="s">
        <v>6008</v>
      </c>
      <c r="J1510" t="s">
        <v>6106</v>
      </c>
      <c r="K1510" t="s">
        <v>799</v>
      </c>
      <c r="L1510" t="s">
        <v>3305</v>
      </c>
      <c r="M1510" t="s">
        <v>5575</v>
      </c>
      <c r="N1510" t="s">
        <v>63</v>
      </c>
      <c r="O1510" t="s">
        <v>9981</v>
      </c>
      <c r="P1510" t="s">
        <v>292</v>
      </c>
      <c r="Q1510" t="s">
        <v>257</v>
      </c>
      <c r="R1510" t="s">
        <v>6107</v>
      </c>
      <c r="S1510" s="1" t="s">
        <v>12734</v>
      </c>
      <c r="T1510" t="s">
        <v>801</v>
      </c>
      <c r="U1510" t="s">
        <v>38</v>
      </c>
      <c r="V1510" t="s">
        <v>50</v>
      </c>
      <c r="W1510" t="s">
        <v>265</v>
      </c>
      <c r="X1510" s="145">
        <v>32560</v>
      </c>
      <c r="Y1510" t="s">
        <v>6108</v>
      </c>
      <c r="Z1510" s="145">
        <v>43101</v>
      </c>
      <c r="AA1510" s="145">
        <v>43190</v>
      </c>
      <c r="AB1510" t="s">
        <v>123</v>
      </c>
      <c r="AC1510" t="s">
        <v>804</v>
      </c>
      <c r="AD1510" t="s">
        <v>41</v>
      </c>
      <c r="AE1510"/>
    </row>
    <row r="1511" spans="1:31" ht="15" x14ac:dyDescent="0.25">
      <c r="A1511" s="1" t="s">
        <v>6109</v>
      </c>
      <c r="B1511" t="s">
        <v>388</v>
      </c>
      <c r="C1511" t="s">
        <v>29</v>
      </c>
      <c r="D1511" t="s">
        <v>30</v>
      </c>
      <c r="E1511" t="s">
        <v>380</v>
      </c>
      <c r="F1511" t="s">
        <v>6006</v>
      </c>
      <c r="G1511" t="s">
        <v>6007</v>
      </c>
      <c r="H1511" t="s">
        <v>9756</v>
      </c>
      <c r="I1511" t="s">
        <v>6008</v>
      </c>
      <c r="J1511" t="s">
        <v>6109</v>
      </c>
      <c r="K1511" t="s">
        <v>799</v>
      </c>
      <c r="L1511" t="s">
        <v>3305</v>
      </c>
      <c r="M1511" t="s">
        <v>3315</v>
      </c>
      <c r="N1511" t="s">
        <v>63</v>
      </c>
      <c r="O1511" t="s">
        <v>9981</v>
      </c>
      <c r="P1511" t="s">
        <v>331</v>
      </c>
      <c r="Q1511" t="s">
        <v>162</v>
      </c>
      <c r="R1511" t="s">
        <v>6110</v>
      </c>
      <c r="S1511" s="1" t="s">
        <v>12735</v>
      </c>
      <c r="T1511" t="s">
        <v>801</v>
      </c>
      <c r="U1511" t="s">
        <v>38</v>
      </c>
      <c r="V1511" t="s">
        <v>50</v>
      </c>
      <c r="W1511" t="s">
        <v>265</v>
      </c>
      <c r="X1511" s="145">
        <v>28206</v>
      </c>
      <c r="Y1511" t="s">
        <v>6111</v>
      </c>
      <c r="Z1511" s="145">
        <v>43101</v>
      </c>
      <c r="AA1511" s="145">
        <v>43190</v>
      </c>
      <c r="AB1511" t="s">
        <v>123</v>
      </c>
      <c r="AC1511" t="s">
        <v>804</v>
      </c>
      <c r="AD1511" t="s">
        <v>41</v>
      </c>
      <c r="AE1511"/>
    </row>
    <row r="1512" spans="1:31" ht="15" x14ac:dyDescent="0.25">
      <c r="A1512" s="1" t="s">
        <v>6112</v>
      </c>
      <c r="B1512" t="s">
        <v>388</v>
      </c>
      <c r="C1512" t="s">
        <v>29</v>
      </c>
      <c r="D1512" t="s">
        <v>30</v>
      </c>
      <c r="E1512" t="s">
        <v>380</v>
      </c>
      <c r="F1512" t="s">
        <v>6006</v>
      </c>
      <c r="G1512" t="s">
        <v>6007</v>
      </c>
      <c r="H1512" t="s">
        <v>9756</v>
      </c>
      <c r="I1512" t="s">
        <v>6008</v>
      </c>
      <c r="J1512" t="s">
        <v>6112</v>
      </c>
      <c r="K1512" t="s">
        <v>799</v>
      </c>
      <c r="L1512" t="s">
        <v>3305</v>
      </c>
      <c r="M1512" t="s">
        <v>3315</v>
      </c>
      <c r="N1512" t="s">
        <v>63</v>
      </c>
      <c r="O1512" t="s">
        <v>9981</v>
      </c>
      <c r="P1512" t="s">
        <v>135</v>
      </c>
      <c r="Q1512" t="s">
        <v>502</v>
      </c>
      <c r="R1512" t="s">
        <v>6113</v>
      </c>
      <c r="S1512" s="1" t="s">
        <v>12736</v>
      </c>
      <c r="T1512" t="s">
        <v>801</v>
      </c>
      <c r="U1512" t="s">
        <v>38</v>
      </c>
      <c r="V1512" t="s">
        <v>50</v>
      </c>
      <c r="W1512" t="s">
        <v>265</v>
      </c>
      <c r="X1512" s="145">
        <v>25377</v>
      </c>
      <c r="Y1512" t="s">
        <v>6114</v>
      </c>
      <c r="Z1512" s="145">
        <v>43101</v>
      </c>
      <c r="AA1512" s="145">
        <v>43190</v>
      </c>
      <c r="AB1512" t="s">
        <v>123</v>
      </c>
      <c r="AC1512" t="s">
        <v>804</v>
      </c>
      <c r="AD1512" t="s">
        <v>41</v>
      </c>
      <c r="AE1512"/>
    </row>
    <row r="1513" spans="1:31" ht="15" x14ac:dyDescent="0.25">
      <c r="A1513" s="1" t="s">
        <v>6115</v>
      </c>
      <c r="B1513" t="s">
        <v>388</v>
      </c>
      <c r="C1513" t="s">
        <v>29</v>
      </c>
      <c r="D1513" t="s">
        <v>30</v>
      </c>
      <c r="E1513" t="s">
        <v>380</v>
      </c>
      <c r="F1513" t="s">
        <v>6006</v>
      </c>
      <c r="G1513" t="s">
        <v>6007</v>
      </c>
      <c r="H1513" t="s">
        <v>9756</v>
      </c>
      <c r="I1513" t="s">
        <v>6008</v>
      </c>
      <c r="J1513" t="s">
        <v>6115</v>
      </c>
      <c r="K1513" t="s">
        <v>799</v>
      </c>
      <c r="L1513" t="s">
        <v>3305</v>
      </c>
      <c r="M1513" t="s">
        <v>3315</v>
      </c>
      <c r="N1513" t="s">
        <v>63</v>
      </c>
      <c r="O1513" t="s">
        <v>9981</v>
      </c>
      <c r="P1513" t="s">
        <v>514</v>
      </c>
      <c r="Q1513" t="s">
        <v>450</v>
      </c>
      <c r="R1513" t="s">
        <v>749</v>
      </c>
      <c r="S1513" s="1" t="s">
        <v>12737</v>
      </c>
      <c r="T1513" t="s">
        <v>801</v>
      </c>
      <c r="U1513" t="s">
        <v>802</v>
      </c>
      <c r="V1513" t="s">
        <v>50</v>
      </c>
      <c r="W1513" t="s">
        <v>265</v>
      </c>
      <c r="X1513" s="145">
        <v>24652</v>
      </c>
      <c r="Y1513" t="s">
        <v>10413</v>
      </c>
      <c r="Z1513" s="145">
        <v>43228</v>
      </c>
      <c r="AA1513" s="145">
        <v>43320</v>
      </c>
      <c r="AB1513" t="s">
        <v>123</v>
      </c>
      <c r="AC1513" t="s">
        <v>804</v>
      </c>
      <c r="AD1513" t="s">
        <v>41</v>
      </c>
      <c r="AE1513"/>
    </row>
    <row r="1514" spans="1:31" ht="15" x14ac:dyDescent="0.25">
      <c r="A1514" s="1" t="s">
        <v>10414</v>
      </c>
      <c r="B1514" t="s">
        <v>388</v>
      </c>
      <c r="C1514" t="s">
        <v>29</v>
      </c>
      <c r="D1514" t="s">
        <v>30</v>
      </c>
      <c r="E1514" t="s">
        <v>380</v>
      </c>
      <c r="F1514" t="s">
        <v>6006</v>
      </c>
      <c r="G1514" t="s">
        <v>6007</v>
      </c>
      <c r="H1514" t="s">
        <v>9756</v>
      </c>
      <c r="I1514" t="s">
        <v>6008</v>
      </c>
      <c r="J1514" t="s">
        <v>10414</v>
      </c>
      <c r="K1514" t="s">
        <v>799</v>
      </c>
      <c r="L1514" t="s">
        <v>3305</v>
      </c>
      <c r="M1514" t="s">
        <v>3309</v>
      </c>
      <c r="N1514" t="s">
        <v>63</v>
      </c>
      <c r="O1514" t="s">
        <v>9983</v>
      </c>
      <c r="P1514" t="s">
        <v>280</v>
      </c>
      <c r="Q1514" t="s">
        <v>5748</v>
      </c>
      <c r="R1514" t="s">
        <v>823</v>
      </c>
      <c r="S1514" s="1" t="s">
        <v>12738</v>
      </c>
      <c r="T1514" t="s">
        <v>801</v>
      </c>
      <c r="U1514" t="s">
        <v>802</v>
      </c>
      <c r="V1514" t="s">
        <v>50</v>
      </c>
      <c r="W1514" t="s">
        <v>265</v>
      </c>
      <c r="X1514" s="145">
        <v>32065</v>
      </c>
      <c r="Y1514" t="s">
        <v>10415</v>
      </c>
      <c r="Z1514" s="145">
        <v>43273</v>
      </c>
      <c r="AA1514" s="145">
        <v>43365</v>
      </c>
      <c r="AB1514" t="s">
        <v>123</v>
      </c>
      <c r="AC1514" t="s">
        <v>804</v>
      </c>
      <c r="AD1514" t="s">
        <v>41</v>
      </c>
      <c r="AE1514"/>
    </row>
    <row r="1515" spans="1:31" ht="15" x14ac:dyDescent="0.25">
      <c r="A1515" s="1" t="s">
        <v>10416</v>
      </c>
      <c r="B1515" t="s">
        <v>388</v>
      </c>
      <c r="C1515" t="s">
        <v>29</v>
      </c>
      <c r="D1515" t="s">
        <v>30</v>
      </c>
      <c r="E1515" t="s">
        <v>380</v>
      </c>
      <c r="F1515" t="s">
        <v>6006</v>
      </c>
      <c r="G1515" t="s">
        <v>6007</v>
      </c>
      <c r="H1515" t="s">
        <v>9756</v>
      </c>
      <c r="I1515" t="s">
        <v>6008</v>
      </c>
      <c r="J1515" t="s">
        <v>10416</v>
      </c>
      <c r="K1515" t="s">
        <v>799</v>
      </c>
      <c r="L1515" t="s">
        <v>3305</v>
      </c>
      <c r="M1515" t="s">
        <v>9988</v>
      </c>
      <c r="N1515" t="s">
        <v>63</v>
      </c>
      <c r="O1515" t="s">
        <v>9983</v>
      </c>
      <c r="P1515" t="s">
        <v>736</v>
      </c>
      <c r="Q1515" t="s">
        <v>7086</v>
      </c>
      <c r="R1515" t="s">
        <v>7087</v>
      </c>
      <c r="S1515" s="1" t="s">
        <v>12739</v>
      </c>
      <c r="T1515" t="s">
        <v>801</v>
      </c>
      <c r="U1515" t="s">
        <v>802</v>
      </c>
      <c r="V1515" t="s">
        <v>50</v>
      </c>
      <c r="W1515" t="s">
        <v>265</v>
      </c>
      <c r="X1515" s="145">
        <v>27359</v>
      </c>
      <c r="Y1515" t="s">
        <v>7088</v>
      </c>
      <c r="Z1515" s="145">
        <v>43263</v>
      </c>
      <c r="AA1515" s="145">
        <v>43355</v>
      </c>
      <c r="AB1515" t="s">
        <v>123</v>
      </c>
      <c r="AC1515" t="s">
        <v>804</v>
      </c>
      <c r="AD1515" t="s">
        <v>41</v>
      </c>
      <c r="AE1515"/>
    </row>
    <row r="1516" spans="1:31" ht="15" x14ac:dyDescent="0.25">
      <c r="A1516" s="1" t="s">
        <v>10417</v>
      </c>
      <c r="B1516" t="s">
        <v>388</v>
      </c>
      <c r="C1516" t="s">
        <v>29</v>
      </c>
      <c r="D1516" t="s">
        <v>30</v>
      </c>
      <c r="E1516" t="s">
        <v>380</v>
      </c>
      <c r="F1516" t="s">
        <v>6006</v>
      </c>
      <c r="G1516" t="s">
        <v>6007</v>
      </c>
      <c r="H1516" t="s">
        <v>9756</v>
      </c>
      <c r="I1516" t="s">
        <v>6008</v>
      </c>
      <c r="J1516" t="s">
        <v>10417</v>
      </c>
      <c r="K1516" t="s">
        <v>799</v>
      </c>
      <c r="L1516" t="s">
        <v>9991</v>
      </c>
      <c r="M1516" t="s">
        <v>10337</v>
      </c>
      <c r="N1516" t="s">
        <v>63</v>
      </c>
      <c r="O1516" t="s">
        <v>9983</v>
      </c>
      <c r="P1516" t="s">
        <v>70</v>
      </c>
      <c r="Q1516" t="s">
        <v>203</v>
      </c>
      <c r="R1516" t="s">
        <v>57</v>
      </c>
      <c r="S1516" s="1" t="s">
        <v>12740</v>
      </c>
      <c r="T1516" t="s">
        <v>801</v>
      </c>
      <c r="U1516" t="s">
        <v>802</v>
      </c>
      <c r="V1516" t="s">
        <v>50</v>
      </c>
      <c r="W1516" t="s">
        <v>265</v>
      </c>
      <c r="X1516" s="145">
        <v>26083</v>
      </c>
      <c r="Y1516" t="s">
        <v>6105</v>
      </c>
      <c r="Z1516" s="145">
        <v>43228</v>
      </c>
      <c r="AA1516" s="145">
        <v>43320</v>
      </c>
      <c r="AB1516" t="s">
        <v>123</v>
      </c>
      <c r="AC1516" t="s">
        <v>804</v>
      </c>
      <c r="AD1516" t="s">
        <v>41</v>
      </c>
      <c r="AE1516"/>
    </row>
    <row r="1517" spans="1:31" ht="15" x14ac:dyDescent="0.25">
      <c r="A1517" s="1" t="s">
        <v>6119</v>
      </c>
      <c r="B1517" t="s">
        <v>404</v>
      </c>
      <c r="C1517" t="s">
        <v>29</v>
      </c>
      <c r="D1517" t="s">
        <v>30</v>
      </c>
      <c r="E1517" t="s">
        <v>405</v>
      </c>
      <c r="F1517" t="s">
        <v>6116</v>
      </c>
      <c r="G1517" t="s">
        <v>6117</v>
      </c>
      <c r="H1517" t="s">
        <v>9756</v>
      </c>
      <c r="I1517" t="s">
        <v>6118</v>
      </c>
      <c r="J1517" t="s">
        <v>6119</v>
      </c>
      <c r="K1517" t="s">
        <v>32</v>
      </c>
      <c r="L1517" t="s">
        <v>33</v>
      </c>
      <c r="M1517" t="s">
        <v>34</v>
      </c>
      <c r="N1517" t="s">
        <v>35</v>
      </c>
      <c r="O1517" t="s">
        <v>6120</v>
      </c>
      <c r="P1517" t="s">
        <v>138</v>
      </c>
      <c r="Q1517" t="s">
        <v>137</v>
      </c>
      <c r="R1517" t="s">
        <v>6121</v>
      </c>
      <c r="S1517" s="1" t="s">
        <v>12741</v>
      </c>
      <c r="T1517" t="s">
        <v>37</v>
      </c>
      <c r="U1517" t="s">
        <v>38</v>
      </c>
      <c r="V1517" t="s">
        <v>166</v>
      </c>
      <c r="W1517" t="s">
        <v>6122</v>
      </c>
      <c r="X1517" s="145">
        <v>25524</v>
      </c>
      <c r="Y1517" t="s">
        <v>6123</v>
      </c>
      <c r="Z1517" s="145">
        <v>42779</v>
      </c>
      <c r="AA1517" s="145">
        <v>44239</v>
      </c>
      <c r="AB1517" t="s">
        <v>39</v>
      </c>
      <c r="AC1517" t="s">
        <v>40</v>
      </c>
      <c r="AD1517" t="s">
        <v>41</v>
      </c>
      <c r="AE1517"/>
    </row>
    <row r="1518" spans="1:31" ht="15" x14ac:dyDescent="0.25">
      <c r="A1518" s="1" t="s">
        <v>6124</v>
      </c>
      <c r="B1518" t="s">
        <v>404</v>
      </c>
      <c r="C1518" t="s">
        <v>29</v>
      </c>
      <c r="D1518" t="s">
        <v>30</v>
      </c>
      <c r="E1518" t="s">
        <v>405</v>
      </c>
      <c r="F1518" t="s">
        <v>6116</v>
      </c>
      <c r="G1518" t="s">
        <v>6117</v>
      </c>
      <c r="H1518" t="s">
        <v>9756</v>
      </c>
      <c r="I1518" t="s">
        <v>6118</v>
      </c>
      <c r="J1518" t="s">
        <v>6124</v>
      </c>
      <c r="K1518" t="s">
        <v>32</v>
      </c>
      <c r="L1518" t="s">
        <v>32</v>
      </c>
      <c r="M1518" t="s">
        <v>3394</v>
      </c>
      <c r="N1518" t="s">
        <v>44</v>
      </c>
      <c r="O1518" t="s">
        <v>6125</v>
      </c>
      <c r="P1518" t="s">
        <v>484</v>
      </c>
      <c r="Q1518" t="s">
        <v>6126</v>
      </c>
      <c r="R1518" t="s">
        <v>6127</v>
      </c>
      <c r="S1518" s="1" t="s">
        <v>12742</v>
      </c>
      <c r="T1518" t="s">
        <v>61</v>
      </c>
      <c r="U1518" t="s">
        <v>49</v>
      </c>
      <c r="V1518" t="s">
        <v>3395</v>
      </c>
      <c r="W1518" t="s">
        <v>6128</v>
      </c>
      <c r="X1518" s="145">
        <v>21029</v>
      </c>
      <c r="Y1518" t="s">
        <v>6129</v>
      </c>
      <c r="Z1518" s="145">
        <v>43160</v>
      </c>
      <c r="AA1518" s="145">
        <v>43465</v>
      </c>
      <c r="AB1518" t="s">
        <v>39</v>
      </c>
      <c r="AC1518" t="s">
        <v>40</v>
      </c>
      <c r="AD1518" t="s">
        <v>41</v>
      </c>
      <c r="AE1518"/>
    </row>
    <row r="1519" spans="1:31" ht="15" x14ac:dyDescent="0.25">
      <c r="A1519" s="1" t="s">
        <v>6124</v>
      </c>
      <c r="B1519" t="s">
        <v>404</v>
      </c>
      <c r="C1519" t="s">
        <v>29</v>
      </c>
      <c r="D1519" t="s">
        <v>30</v>
      </c>
      <c r="E1519" t="s">
        <v>405</v>
      </c>
      <c r="F1519" t="s">
        <v>6116</v>
      </c>
      <c r="G1519" t="s">
        <v>6117</v>
      </c>
      <c r="H1519" t="s">
        <v>9756</v>
      </c>
      <c r="I1519" t="s">
        <v>6118</v>
      </c>
      <c r="J1519" t="s">
        <v>6124</v>
      </c>
      <c r="K1519" t="s">
        <v>32</v>
      </c>
      <c r="L1519" t="s">
        <v>32</v>
      </c>
      <c r="M1519" t="s">
        <v>43</v>
      </c>
      <c r="N1519" t="s">
        <v>63</v>
      </c>
      <c r="O1519" t="s">
        <v>10418</v>
      </c>
      <c r="P1519" t="s">
        <v>476</v>
      </c>
      <c r="Q1519" t="s">
        <v>476</v>
      </c>
      <c r="R1519" t="s">
        <v>1726</v>
      </c>
      <c r="S1519" s="1" t="s">
        <v>12743</v>
      </c>
      <c r="T1519" t="s">
        <v>66</v>
      </c>
      <c r="U1519" t="s">
        <v>811</v>
      </c>
      <c r="V1519" t="s">
        <v>50</v>
      </c>
      <c r="W1519" t="s">
        <v>3099</v>
      </c>
      <c r="X1519" s="145">
        <v>29746</v>
      </c>
      <c r="Y1519" t="s">
        <v>3100</v>
      </c>
      <c r="Z1519" s="145">
        <v>43196</v>
      </c>
      <c r="AA1519" s="145">
        <v>43465</v>
      </c>
      <c r="AB1519" t="s">
        <v>310</v>
      </c>
      <c r="AC1519" t="s">
        <v>68</v>
      </c>
      <c r="AD1519" t="s">
        <v>41</v>
      </c>
      <c r="AE1519"/>
    </row>
    <row r="1520" spans="1:31" ht="15" x14ac:dyDescent="0.25">
      <c r="A1520" s="1" t="s">
        <v>6130</v>
      </c>
      <c r="B1520" t="s">
        <v>404</v>
      </c>
      <c r="C1520" t="s">
        <v>29</v>
      </c>
      <c r="D1520" t="s">
        <v>30</v>
      </c>
      <c r="E1520" t="s">
        <v>405</v>
      </c>
      <c r="F1520" t="s">
        <v>6116</v>
      </c>
      <c r="G1520" t="s">
        <v>6117</v>
      </c>
      <c r="H1520" t="s">
        <v>9756</v>
      </c>
      <c r="I1520" t="s">
        <v>6118</v>
      </c>
      <c r="J1520" t="s">
        <v>6130</v>
      </c>
      <c r="K1520" t="s">
        <v>32</v>
      </c>
      <c r="L1520" t="s">
        <v>32</v>
      </c>
      <c r="M1520" t="s">
        <v>43</v>
      </c>
      <c r="N1520" t="s">
        <v>44</v>
      </c>
      <c r="O1520" t="s">
        <v>6131</v>
      </c>
      <c r="P1520" t="s">
        <v>352</v>
      </c>
      <c r="Q1520" t="s">
        <v>6132</v>
      </c>
      <c r="R1520" t="s">
        <v>6133</v>
      </c>
      <c r="S1520" s="1" t="s">
        <v>12744</v>
      </c>
      <c r="T1520" t="s">
        <v>61</v>
      </c>
      <c r="U1520" t="s">
        <v>49</v>
      </c>
      <c r="V1520" t="s">
        <v>50</v>
      </c>
      <c r="W1520" t="s">
        <v>6134</v>
      </c>
      <c r="X1520" s="145">
        <v>24769</v>
      </c>
      <c r="Y1520" t="s">
        <v>6135</v>
      </c>
      <c r="Z1520" s="145">
        <v>42795</v>
      </c>
      <c r="AA1520"/>
      <c r="AB1520" t="s">
        <v>39</v>
      </c>
      <c r="AC1520" t="s">
        <v>40</v>
      </c>
      <c r="AD1520" t="s">
        <v>41</v>
      </c>
      <c r="AE1520"/>
    </row>
    <row r="1521" spans="1:31" ht="15" x14ac:dyDescent="0.25">
      <c r="A1521" s="1" t="s">
        <v>6136</v>
      </c>
      <c r="B1521" t="s">
        <v>404</v>
      </c>
      <c r="C1521" t="s">
        <v>29</v>
      </c>
      <c r="D1521" t="s">
        <v>30</v>
      </c>
      <c r="E1521" t="s">
        <v>405</v>
      </c>
      <c r="F1521" t="s">
        <v>6116</v>
      </c>
      <c r="G1521" t="s">
        <v>6117</v>
      </c>
      <c r="H1521" t="s">
        <v>9756</v>
      </c>
      <c r="I1521" t="s">
        <v>6118</v>
      </c>
      <c r="J1521" t="s">
        <v>6136</v>
      </c>
      <c r="K1521" t="s">
        <v>32</v>
      </c>
      <c r="L1521" t="s">
        <v>32</v>
      </c>
      <c r="M1521" t="s">
        <v>43</v>
      </c>
      <c r="N1521" t="s">
        <v>63</v>
      </c>
      <c r="O1521" t="s">
        <v>10419</v>
      </c>
      <c r="P1521" t="s">
        <v>543</v>
      </c>
      <c r="Q1521" t="s">
        <v>74</v>
      </c>
      <c r="R1521" t="s">
        <v>10071</v>
      </c>
      <c r="S1521" s="1" t="s">
        <v>12023</v>
      </c>
      <c r="T1521" t="s">
        <v>66</v>
      </c>
      <c r="U1521" t="s">
        <v>811</v>
      </c>
      <c r="V1521" t="s">
        <v>50</v>
      </c>
      <c r="W1521" t="s">
        <v>10072</v>
      </c>
      <c r="X1521" s="145">
        <v>32035</v>
      </c>
      <c r="Y1521" t="s">
        <v>10073</v>
      </c>
      <c r="Z1521" s="145">
        <v>43416</v>
      </c>
      <c r="AA1521" s="145">
        <v>43465</v>
      </c>
      <c r="AB1521" t="s">
        <v>310</v>
      </c>
      <c r="AC1521" t="s">
        <v>68</v>
      </c>
      <c r="AD1521" t="s">
        <v>41</v>
      </c>
      <c r="AE1521"/>
    </row>
    <row r="1522" spans="1:31" ht="15" x14ac:dyDescent="0.25">
      <c r="A1522" s="1" t="s">
        <v>6136</v>
      </c>
      <c r="B1522" t="s">
        <v>404</v>
      </c>
      <c r="C1522" t="s">
        <v>29</v>
      </c>
      <c r="D1522" t="s">
        <v>30</v>
      </c>
      <c r="E1522" t="s">
        <v>405</v>
      </c>
      <c r="F1522" t="s">
        <v>6116</v>
      </c>
      <c r="G1522" t="s">
        <v>6117</v>
      </c>
      <c r="H1522" t="s">
        <v>9756</v>
      </c>
      <c r="I1522" t="s">
        <v>6118</v>
      </c>
      <c r="J1522" t="s">
        <v>6136</v>
      </c>
      <c r="K1522" t="s">
        <v>32</v>
      </c>
      <c r="L1522" t="s">
        <v>32</v>
      </c>
      <c r="M1522" t="s">
        <v>3552</v>
      </c>
      <c r="N1522" t="s">
        <v>44</v>
      </c>
      <c r="O1522" t="s">
        <v>6137</v>
      </c>
      <c r="P1522" t="s">
        <v>81</v>
      </c>
      <c r="Q1522" t="s">
        <v>323</v>
      </c>
      <c r="R1522" t="s">
        <v>654</v>
      </c>
      <c r="S1522" s="1" t="s">
        <v>12745</v>
      </c>
      <c r="T1522" t="s">
        <v>48</v>
      </c>
      <c r="U1522" t="s">
        <v>49</v>
      </c>
      <c r="V1522" t="s">
        <v>3555</v>
      </c>
      <c r="W1522" t="s">
        <v>6138</v>
      </c>
      <c r="X1522" s="145">
        <v>22584</v>
      </c>
      <c r="Y1522" t="s">
        <v>6139</v>
      </c>
      <c r="Z1522" s="145">
        <v>43160</v>
      </c>
      <c r="AA1522" s="145">
        <v>43465</v>
      </c>
      <c r="AB1522" t="s">
        <v>39</v>
      </c>
      <c r="AC1522" t="s">
        <v>40</v>
      </c>
      <c r="AD1522" t="s">
        <v>41</v>
      </c>
      <c r="AE1522"/>
    </row>
    <row r="1523" spans="1:31" ht="15" x14ac:dyDescent="0.25">
      <c r="A1523" s="1" t="s">
        <v>6140</v>
      </c>
      <c r="B1523" t="s">
        <v>404</v>
      </c>
      <c r="C1523" t="s">
        <v>29</v>
      </c>
      <c r="D1523" t="s">
        <v>30</v>
      </c>
      <c r="E1523" t="s">
        <v>405</v>
      </c>
      <c r="F1523" t="s">
        <v>6116</v>
      </c>
      <c r="G1523" t="s">
        <v>6117</v>
      </c>
      <c r="H1523" t="s">
        <v>9756</v>
      </c>
      <c r="I1523" t="s">
        <v>6118</v>
      </c>
      <c r="J1523" t="s">
        <v>6140</v>
      </c>
      <c r="K1523" t="s">
        <v>32</v>
      </c>
      <c r="L1523" t="s">
        <v>32</v>
      </c>
      <c r="M1523" t="s">
        <v>43</v>
      </c>
      <c r="N1523" t="s">
        <v>44</v>
      </c>
      <c r="O1523" t="s">
        <v>6141</v>
      </c>
      <c r="P1523" t="s">
        <v>142</v>
      </c>
      <c r="Q1523" t="s">
        <v>156</v>
      </c>
      <c r="R1523" t="s">
        <v>913</v>
      </c>
      <c r="S1523" s="1" t="s">
        <v>12746</v>
      </c>
      <c r="T1523" t="s">
        <v>66</v>
      </c>
      <c r="U1523" t="s">
        <v>49</v>
      </c>
      <c r="V1523" t="s">
        <v>50</v>
      </c>
      <c r="W1523" t="s">
        <v>6142</v>
      </c>
      <c r="X1523" s="145">
        <v>24981</v>
      </c>
      <c r="Y1523" t="s">
        <v>6143</v>
      </c>
      <c r="Z1523"/>
      <c r="AA1523"/>
      <c r="AB1523" t="s">
        <v>39</v>
      </c>
      <c r="AC1523" t="s">
        <v>40</v>
      </c>
      <c r="AD1523" t="s">
        <v>41</v>
      </c>
      <c r="AE1523"/>
    </row>
    <row r="1524" spans="1:31" ht="15" x14ac:dyDescent="0.25">
      <c r="A1524" s="1" t="s">
        <v>6144</v>
      </c>
      <c r="B1524" t="s">
        <v>404</v>
      </c>
      <c r="C1524" t="s">
        <v>29</v>
      </c>
      <c r="D1524" t="s">
        <v>30</v>
      </c>
      <c r="E1524" t="s">
        <v>405</v>
      </c>
      <c r="F1524" t="s">
        <v>6116</v>
      </c>
      <c r="G1524" t="s">
        <v>6117</v>
      </c>
      <c r="H1524" t="s">
        <v>9756</v>
      </c>
      <c r="I1524" t="s">
        <v>6118</v>
      </c>
      <c r="J1524" t="s">
        <v>6144</v>
      </c>
      <c r="K1524" t="s">
        <v>32</v>
      </c>
      <c r="L1524" t="s">
        <v>32</v>
      </c>
      <c r="M1524" t="s">
        <v>43</v>
      </c>
      <c r="N1524" t="s">
        <v>44</v>
      </c>
      <c r="O1524" t="s">
        <v>6145</v>
      </c>
      <c r="P1524" t="s">
        <v>208</v>
      </c>
      <c r="Q1524" t="s">
        <v>551</v>
      </c>
      <c r="R1524" t="s">
        <v>5562</v>
      </c>
      <c r="S1524" s="1" t="s">
        <v>12747</v>
      </c>
      <c r="T1524" t="s">
        <v>66</v>
      </c>
      <c r="U1524" t="s">
        <v>49</v>
      </c>
      <c r="V1524" t="s">
        <v>50</v>
      </c>
      <c r="W1524" t="s">
        <v>6146</v>
      </c>
      <c r="X1524" s="145">
        <v>18137</v>
      </c>
      <c r="Y1524" t="s">
        <v>6147</v>
      </c>
      <c r="Z1524" s="145">
        <v>42628</v>
      </c>
      <c r="AA1524"/>
      <c r="AB1524" t="s">
        <v>39</v>
      </c>
      <c r="AC1524" t="s">
        <v>40</v>
      </c>
      <c r="AD1524" t="s">
        <v>41</v>
      </c>
      <c r="AE1524"/>
    </row>
    <row r="1525" spans="1:31" ht="15" x14ac:dyDescent="0.25">
      <c r="A1525" s="1" t="s">
        <v>6148</v>
      </c>
      <c r="B1525" t="s">
        <v>404</v>
      </c>
      <c r="C1525" t="s">
        <v>29</v>
      </c>
      <c r="D1525" t="s">
        <v>30</v>
      </c>
      <c r="E1525" t="s">
        <v>405</v>
      </c>
      <c r="F1525" t="s">
        <v>6116</v>
      </c>
      <c r="G1525" t="s">
        <v>6117</v>
      </c>
      <c r="H1525" t="s">
        <v>9756</v>
      </c>
      <c r="I1525" t="s">
        <v>6118</v>
      </c>
      <c r="J1525" t="s">
        <v>6148</v>
      </c>
      <c r="K1525" t="s">
        <v>32</v>
      </c>
      <c r="L1525" t="s">
        <v>32</v>
      </c>
      <c r="M1525" t="s">
        <v>43</v>
      </c>
      <c r="N1525" t="s">
        <v>44</v>
      </c>
      <c r="O1525" t="s">
        <v>6149</v>
      </c>
      <c r="P1525" t="s">
        <v>172</v>
      </c>
      <c r="Q1525" t="s">
        <v>227</v>
      </c>
      <c r="R1525" t="s">
        <v>863</v>
      </c>
      <c r="S1525" s="1" t="s">
        <v>12748</v>
      </c>
      <c r="T1525" t="s">
        <v>66</v>
      </c>
      <c r="U1525" t="s">
        <v>49</v>
      </c>
      <c r="V1525" t="s">
        <v>50</v>
      </c>
      <c r="W1525" t="s">
        <v>6150</v>
      </c>
      <c r="X1525" s="145">
        <v>25222</v>
      </c>
      <c r="Y1525" t="s">
        <v>6151</v>
      </c>
      <c r="Z1525" s="145">
        <v>42430</v>
      </c>
      <c r="AA1525"/>
      <c r="AB1525" t="s">
        <v>39</v>
      </c>
      <c r="AC1525" t="s">
        <v>40</v>
      </c>
      <c r="AD1525" t="s">
        <v>41</v>
      </c>
      <c r="AE1525"/>
    </row>
    <row r="1526" spans="1:31" ht="15" x14ac:dyDescent="0.25">
      <c r="A1526" s="1" t="s">
        <v>6152</v>
      </c>
      <c r="B1526" t="s">
        <v>404</v>
      </c>
      <c r="C1526" t="s">
        <v>29</v>
      </c>
      <c r="D1526" t="s">
        <v>30</v>
      </c>
      <c r="E1526" t="s">
        <v>405</v>
      </c>
      <c r="F1526" t="s">
        <v>6116</v>
      </c>
      <c r="G1526" t="s">
        <v>6117</v>
      </c>
      <c r="H1526" t="s">
        <v>9756</v>
      </c>
      <c r="I1526" t="s">
        <v>6118</v>
      </c>
      <c r="J1526" t="s">
        <v>6152</v>
      </c>
      <c r="K1526" t="s">
        <v>32</v>
      </c>
      <c r="L1526" t="s">
        <v>32</v>
      </c>
      <c r="M1526" t="s">
        <v>43</v>
      </c>
      <c r="N1526" t="s">
        <v>63</v>
      </c>
      <c r="O1526" t="s">
        <v>10420</v>
      </c>
      <c r="P1526" t="s">
        <v>110</v>
      </c>
      <c r="Q1526" t="s">
        <v>1422</v>
      </c>
      <c r="R1526" t="s">
        <v>7016</v>
      </c>
      <c r="S1526" s="1" t="s">
        <v>12749</v>
      </c>
      <c r="T1526" t="s">
        <v>66</v>
      </c>
      <c r="U1526" t="s">
        <v>49</v>
      </c>
      <c r="V1526" t="s">
        <v>50</v>
      </c>
      <c r="W1526" t="s">
        <v>7017</v>
      </c>
      <c r="X1526" s="145">
        <v>27785</v>
      </c>
      <c r="Y1526" t="s">
        <v>7018</v>
      </c>
      <c r="Z1526" s="145">
        <v>43234</v>
      </c>
      <c r="AA1526" s="145">
        <v>43465</v>
      </c>
      <c r="AB1526" t="s">
        <v>310</v>
      </c>
      <c r="AC1526" t="s">
        <v>68</v>
      </c>
      <c r="AD1526" t="s">
        <v>41</v>
      </c>
      <c r="AE1526"/>
    </row>
    <row r="1527" spans="1:31" ht="15" x14ac:dyDescent="0.25">
      <c r="A1527" s="1" t="s">
        <v>6152</v>
      </c>
      <c r="B1527" t="s">
        <v>404</v>
      </c>
      <c r="C1527" t="s">
        <v>29</v>
      </c>
      <c r="D1527" t="s">
        <v>30</v>
      </c>
      <c r="E1527" t="s">
        <v>405</v>
      </c>
      <c r="F1527" t="s">
        <v>6116</v>
      </c>
      <c r="G1527" t="s">
        <v>6117</v>
      </c>
      <c r="H1527" t="s">
        <v>9756</v>
      </c>
      <c r="I1527" t="s">
        <v>6118</v>
      </c>
      <c r="J1527" t="s">
        <v>6152</v>
      </c>
      <c r="K1527" t="s">
        <v>32</v>
      </c>
      <c r="L1527" t="s">
        <v>32</v>
      </c>
      <c r="M1527" t="s">
        <v>43</v>
      </c>
      <c r="N1527" t="s">
        <v>44</v>
      </c>
      <c r="O1527" t="s">
        <v>6153</v>
      </c>
      <c r="P1527" t="s">
        <v>553</v>
      </c>
      <c r="Q1527" t="s">
        <v>100</v>
      </c>
      <c r="R1527" t="s">
        <v>5853</v>
      </c>
      <c r="S1527" s="1" t="s">
        <v>12750</v>
      </c>
      <c r="T1527" t="s">
        <v>61</v>
      </c>
      <c r="U1527" t="s">
        <v>49</v>
      </c>
      <c r="V1527" t="s">
        <v>10421</v>
      </c>
      <c r="W1527" t="s">
        <v>6154</v>
      </c>
      <c r="X1527" s="145">
        <v>22642</v>
      </c>
      <c r="Y1527" t="s">
        <v>6155</v>
      </c>
      <c r="Z1527" s="145">
        <v>43214</v>
      </c>
      <c r="AA1527" s="145">
        <v>43465</v>
      </c>
      <c r="AB1527" t="s">
        <v>39</v>
      </c>
      <c r="AC1527" t="s">
        <v>40</v>
      </c>
      <c r="AD1527" t="s">
        <v>41</v>
      </c>
      <c r="AE1527"/>
    </row>
    <row r="1528" spans="1:31" ht="15" x14ac:dyDescent="0.25">
      <c r="A1528" s="1" t="s">
        <v>6156</v>
      </c>
      <c r="B1528" t="s">
        <v>404</v>
      </c>
      <c r="C1528" t="s">
        <v>29</v>
      </c>
      <c r="D1528" t="s">
        <v>30</v>
      </c>
      <c r="E1528" t="s">
        <v>405</v>
      </c>
      <c r="F1528" t="s">
        <v>6116</v>
      </c>
      <c r="G1528" t="s">
        <v>6117</v>
      </c>
      <c r="H1528" t="s">
        <v>9756</v>
      </c>
      <c r="I1528" t="s">
        <v>6118</v>
      </c>
      <c r="J1528" t="s">
        <v>6156</v>
      </c>
      <c r="K1528" t="s">
        <v>32</v>
      </c>
      <c r="L1528" t="s">
        <v>32</v>
      </c>
      <c r="M1528" t="s">
        <v>43</v>
      </c>
      <c r="N1528" t="s">
        <v>63</v>
      </c>
      <c r="O1528" t="s">
        <v>10422</v>
      </c>
      <c r="P1528" t="s">
        <v>109</v>
      </c>
      <c r="Q1528" t="s">
        <v>2119</v>
      </c>
      <c r="R1528" t="s">
        <v>669</v>
      </c>
      <c r="S1528" s="1" t="s">
        <v>12751</v>
      </c>
      <c r="T1528" t="s">
        <v>66</v>
      </c>
      <c r="U1528" t="s">
        <v>811</v>
      </c>
      <c r="V1528" t="s">
        <v>50</v>
      </c>
      <c r="W1528" t="s">
        <v>2120</v>
      </c>
      <c r="X1528" s="145">
        <v>29203</v>
      </c>
      <c r="Y1528" t="s">
        <v>2121</v>
      </c>
      <c r="Z1528" s="145">
        <v>43160</v>
      </c>
      <c r="AA1528" s="145">
        <v>43465</v>
      </c>
      <c r="AB1528" t="s">
        <v>310</v>
      </c>
      <c r="AC1528" t="s">
        <v>68</v>
      </c>
      <c r="AD1528" t="s">
        <v>41</v>
      </c>
      <c r="AE1528"/>
    </row>
    <row r="1529" spans="1:31" ht="15" x14ac:dyDescent="0.25">
      <c r="A1529" s="1" t="s">
        <v>6156</v>
      </c>
      <c r="B1529" t="s">
        <v>404</v>
      </c>
      <c r="C1529" t="s">
        <v>29</v>
      </c>
      <c r="D1529" t="s">
        <v>30</v>
      </c>
      <c r="E1529" t="s">
        <v>405</v>
      </c>
      <c r="F1529" t="s">
        <v>6116</v>
      </c>
      <c r="G1529" t="s">
        <v>6117</v>
      </c>
      <c r="H1529" t="s">
        <v>9756</v>
      </c>
      <c r="I1529" t="s">
        <v>6118</v>
      </c>
      <c r="J1529" t="s">
        <v>6156</v>
      </c>
      <c r="K1529" t="s">
        <v>32</v>
      </c>
      <c r="L1529" t="s">
        <v>32</v>
      </c>
      <c r="M1529" t="s">
        <v>3394</v>
      </c>
      <c r="N1529" t="s">
        <v>44</v>
      </c>
      <c r="O1529" t="s">
        <v>6157</v>
      </c>
      <c r="P1529" t="s">
        <v>139</v>
      </c>
      <c r="Q1529" t="s">
        <v>100</v>
      </c>
      <c r="R1529" t="s">
        <v>6158</v>
      </c>
      <c r="S1529" s="1" t="s">
        <v>12752</v>
      </c>
      <c r="T1529" t="s">
        <v>48</v>
      </c>
      <c r="U1529" t="s">
        <v>49</v>
      </c>
      <c r="V1529" t="s">
        <v>3395</v>
      </c>
      <c r="W1529" t="s">
        <v>6159</v>
      </c>
      <c r="X1529" s="145">
        <v>24525</v>
      </c>
      <c r="Y1529" t="s">
        <v>6160</v>
      </c>
      <c r="Z1529" s="145">
        <v>43160</v>
      </c>
      <c r="AA1529" s="145">
        <v>43465</v>
      </c>
      <c r="AB1529" t="s">
        <v>39</v>
      </c>
      <c r="AC1529" t="s">
        <v>40</v>
      </c>
      <c r="AD1529" t="s">
        <v>41</v>
      </c>
      <c r="AE1529"/>
    </row>
    <row r="1530" spans="1:31" ht="15" x14ac:dyDescent="0.25">
      <c r="A1530" s="1" t="s">
        <v>6161</v>
      </c>
      <c r="B1530" t="s">
        <v>404</v>
      </c>
      <c r="C1530" t="s">
        <v>29</v>
      </c>
      <c r="D1530" t="s">
        <v>30</v>
      </c>
      <c r="E1530" t="s">
        <v>405</v>
      </c>
      <c r="F1530" t="s">
        <v>6116</v>
      </c>
      <c r="G1530" t="s">
        <v>6117</v>
      </c>
      <c r="H1530" t="s">
        <v>9756</v>
      </c>
      <c r="I1530" t="s">
        <v>6118</v>
      </c>
      <c r="J1530" t="s">
        <v>6161</v>
      </c>
      <c r="K1530" t="s">
        <v>32</v>
      </c>
      <c r="L1530" t="s">
        <v>32</v>
      </c>
      <c r="M1530" t="s">
        <v>43</v>
      </c>
      <c r="N1530" t="s">
        <v>44</v>
      </c>
      <c r="O1530" t="s">
        <v>6162</v>
      </c>
      <c r="P1530" t="s">
        <v>170</v>
      </c>
      <c r="Q1530" t="s">
        <v>162</v>
      </c>
      <c r="R1530" t="s">
        <v>1048</v>
      </c>
      <c r="S1530" s="1" t="s">
        <v>12753</v>
      </c>
      <c r="T1530" t="s">
        <v>66</v>
      </c>
      <c r="U1530" t="s">
        <v>49</v>
      </c>
      <c r="V1530" t="s">
        <v>50</v>
      </c>
      <c r="W1530" t="s">
        <v>6163</v>
      </c>
      <c r="X1530" s="145">
        <v>22240</v>
      </c>
      <c r="Y1530" t="s">
        <v>6164</v>
      </c>
      <c r="Z1530"/>
      <c r="AA1530"/>
      <c r="AB1530" t="s">
        <v>39</v>
      </c>
      <c r="AC1530" t="s">
        <v>40</v>
      </c>
      <c r="AD1530" t="s">
        <v>41</v>
      </c>
      <c r="AE1530"/>
    </row>
    <row r="1531" spans="1:31" ht="15" x14ac:dyDescent="0.25">
      <c r="A1531" s="1" t="s">
        <v>6165</v>
      </c>
      <c r="B1531" t="s">
        <v>404</v>
      </c>
      <c r="C1531" t="s">
        <v>29</v>
      </c>
      <c r="D1531" t="s">
        <v>30</v>
      </c>
      <c r="E1531" t="s">
        <v>405</v>
      </c>
      <c r="F1531" t="s">
        <v>6116</v>
      </c>
      <c r="G1531" t="s">
        <v>6117</v>
      </c>
      <c r="H1531" t="s">
        <v>9756</v>
      </c>
      <c r="I1531" t="s">
        <v>6118</v>
      </c>
      <c r="J1531" t="s">
        <v>6165</v>
      </c>
      <c r="K1531" t="s">
        <v>32</v>
      </c>
      <c r="L1531" t="s">
        <v>32</v>
      </c>
      <c r="M1531" t="s">
        <v>43</v>
      </c>
      <c r="N1531" t="s">
        <v>44</v>
      </c>
      <c r="O1531" t="s">
        <v>6166</v>
      </c>
      <c r="P1531" t="s">
        <v>985</v>
      </c>
      <c r="Q1531" t="s">
        <v>217</v>
      </c>
      <c r="R1531" t="s">
        <v>968</v>
      </c>
      <c r="S1531" s="1" t="s">
        <v>12754</v>
      </c>
      <c r="T1531" t="s">
        <v>66</v>
      </c>
      <c r="U1531" t="s">
        <v>49</v>
      </c>
      <c r="V1531" t="s">
        <v>50</v>
      </c>
      <c r="W1531" t="s">
        <v>10423</v>
      </c>
      <c r="X1531" s="145">
        <v>23771</v>
      </c>
      <c r="Y1531" t="s">
        <v>10424</v>
      </c>
      <c r="Z1531" s="145">
        <v>43160</v>
      </c>
      <c r="AA1531"/>
      <c r="AB1531" t="s">
        <v>39</v>
      </c>
      <c r="AC1531" t="s">
        <v>40</v>
      </c>
      <c r="AD1531" t="s">
        <v>41</v>
      </c>
      <c r="AE1531"/>
    </row>
    <row r="1532" spans="1:31" ht="15" x14ac:dyDescent="0.25">
      <c r="A1532" s="1" t="s">
        <v>6171</v>
      </c>
      <c r="B1532" t="s">
        <v>404</v>
      </c>
      <c r="C1532" t="s">
        <v>29</v>
      </c>
      <c r="D1532" t="s">
        <v>30</v>
      </c>
      <c r="E1532" t="s">
        <v>405</v>
      </c>
      <c r="F1532" t="s">
        <v>6116</v>
      </c>
      <c r="G1532" t="s">
        <v>6117</v>
      </c>
      <c r="H1532" t="s">
        <v>9756</v>
      </c>
      <c r="I1532" t="s">
        <v>6118</v>
      </c>
      <c r="J1532" t="s">
        <v>6171</v>
      </c>
      <c r="K1532" t="s">
        <v>32</v>
      </c>
      <c r="L1532" t="s">
        <v>32</v>
      </c>
      <c r="M1532" t="s">
        <v>43</v>
      </c>
      <c r="N1532" t="s">
        <v>63</v>
      </c>
      <c r="O1532" t="s">
        <v>6172</v>
      </c>
      <c r="P1532" t="s">
        <v>130</v>
      </c>
      <c r="Q1532" t="s">
        <v>715</v>
      </c>
      <c r="R1532" t="s">
        <v>993</v>
      </c>
      <c r="S1532" s="1" t="s">
        <v>12755</v>
      </c>
      <c r="T1532" t="s">
        <v>66</v>
      </c>
      <c r="U1532" t="s">
        <v>49</v>
      </c>
      <c r="V1532" t="s">
        <v>50</v>
      </c>
      <c r="W1532" t="s">
        <v>10425</v>
      </c>
      <c r="X1532" s="145">
        <v>27855</v>
      </c>
      <c r="Y1532" t="s">
        <v>10426</v>
      </c>
      <c r="Z1532" s="145">
        <v>43160</v>
      </c>
      <c r="AA1532" s="145">
        <v>43465</v>
      </c>
      <c r="AB1532" t="s">
        <v>39</v>
      </c>
      <c r="AC1532" t="s">
        <v>68</v>
      </c>
      <c r="AD1532" t="s">
        <v>41</v>
      </c>
      <c r="AE1532"/>
    </row>
    <row r="1533" spans="1:31" ht="15" x14ac:dyDescent="0.25">
      <c r="A1533" s="1" t="s">
        <v>6173</v>
      </c>
      <c r="B1533" t="s">
        <v>404</v>
      </c>
      <c r="C1533" t="s">
        <v>29</v>
      </c>
      <c r="D1533" t="s">
        <v>30</v>
      </c>
      <c r="E1533" t="s">
        <v>405</v>
      </c>
      <c r="F1533" t="s">
        <v>6116</v>
      </c>
      <c r="G1533" t="s">
        <v>6117</v>
      </c>
      <c r="H1533" t="s">
        <v>9756</v>
      </c>
      <c r="I1533" t="s">
        <v>6118</v>
      </c>
      <c r="J1533" t="s">
        <v>6173</v>
      </c>
      <c r="K1533" t="s">
        <v>32</v>
      </c>
      <c r="L1533" t="s">
        <v>32</v>
      </c>
      <c r="M1533" t="s">
        <v>43</v>
      </c>
      <c r="N1533" t="s">
        <v>44</v>
      </c>
      <c r="O1533" t="s">
        <v>6174</v>
      </c>
      <c r="P1533" t="s">
        <v>78</v>
      </c>
      <c r="Q1533" t="s">
        <v>139</v>
      </c>
      <c r="R1533" t="s">
        <v>6175</v>
      </c>
      <c r="S1533" s="1" t="s">
        <v>12756</v>
      </c>
      <c r="T1533" t="s">
        <v>66</v>
      </c>
      <c r="U1533" t="s">
        <v>49</v>
      </c>
      <c r="V1533" t="s">
        <v>50</v>
      </c>
      <c r="W1533" t="s">
        <v>6176</v>
      </c>
      <c r="X1533" s="145">
        <v>25307</v>
      </c>
      <c r="Y1533" t="s">
        <v>6177</v>
      </c>
      <c r="Z1533" s="145">
        <v>42430</v>
      </c>
      <c r="AA1533"/>
      <c r="AB1533" t="s">
        <v>39</v>
      </c>
      <c r="AC1533" t="s">
        <v>40</v>
      </c>
      <c r="AD1533" t="s">
        <v>41</v>
      </c>
      <c r="AE1533"/>
    </row>
    <row r="1534" spans="1:31" ht="15" x14ac:dyDescent="0.25">
      <c r="A1534" s="1" t="s">
        <v>6178</v>
      </c>
      <c r="B1534" t="s">
        <v>404</v>
      </c>
      <c r="C1534" t="s">
        <v>29</v>
      </c>
      <c r="D1534" t="s">
        <v>30</v>
      </c>
      <c r="E1534" t="s">
        <v>405</v>
      </c>
      <c r="F1534" t="s">
        <v>6116</v>
      </c>
      <c r="G1534" t="s">
        <v>6117</v>
      </c>
      <c r="H1534" t="s">
        <v>9756</v>
      </c>
      <c r="I1534" t="s">
        <v>6118</v>
      </c>
      <c r="J1534" t="s">
        <v>6178</v>
      </c>
      <c r="K1534" t="s">
        <v>32</v>
      </c>
      <c r="L1534" t="s">
        <v>32</v>
      </c>
      <c r="M1534" t="s">
        <v>43</v>
      </c>
      <c r="N1534" t="s">
        <v>44</v>
      </c>
      <c r="O1534" t="s">
        <v>6179</v>
      </c>
      <c r="P1534" t="s">
        <v>6180</v>
      </c>
      <c r="Q1534" t="s">
        <v>227</v>
      </c>
      <c r="R1534" t="s">
        <v>6181</v>
      </c>
      <c r="S1534" s="1" t="s">
        <v>12757</v>
      </c>
      <c r="T1534" t="s">
        <v>48</v>
      </c>
      <c r="U1534" t="s">
        <v>49</v>
      </c>
      <c r="V1534" t="s">
        <v>50</v>
      </c>
      <c r="W1534" t="s">
        <v>6182</v>
      </c>
      <c r="X1534" s="145">
        <v>25119</v>
      </c>
      <c r="Y1534" t="s">
        <v>6183</v>
      </c>
      <c r="Z1534" s="145">
        <v>42430</v>
      </c>
      <c r="AA1534"/>
      <c r="AB1534" t="s">
        <v>39</v>
      </c>
      <c r="AC1534" t="s">
        <v>40</v>
      </c>
      <c r="AD1534" t="s">
        <v>41</v>
      </c>
      <c r="AE1534"/>
    </row>
    <row r="1535" spans="1:31" ht="15" x14ac:dyDescent="0.25">
      <c r="A1535" s="1" t="s">
        <v>6184</v>
      </c>
      <c r="B1535" t="s">
        <v>404</v>
      </c>
      <c r="C1535" t="s">
        <v>29</v>
      </c>
      <c r="D1535" t="s">
        <v>30</v>
      </c>
      <c r="E1535" t="s">
        <v>405</v>
      </c>
      <c r="F1535" t="s">
        <v>6116</v>
      </c>
      <c r="G1535" t="s">
        <v>6117</v>
      </c>
      <c r="H1535" t="s">
        <v>9756</v>
      </c>
      <c r="I1535" t="s">
        <v>6118</v>
      </c>
      <c r="J1535" t="s">
        <v>6184</v>
      </c>
      <c r="K1535" t="s">
        <v>32</v>
      </c>
      <c r="L1535" t="s">
        <v>32</v>
      </c>
      <c r="M1535" t="s">
        <v>43</v>
      </c>
      <c r="N1535" t="s">
        <v>44</v>
      </c>
      <c r="O1535" t="s">
        <v>6185</v>
      </c>
      <c r="P1535" t="s">
        <v>399</v>
      </c>
      <c r="Q1535" t="s">
        <v>399</v>
      </c>
      <c r="R1535" t="s">
        <v>6186</v>
      </c>
      <c r="S1535" s="1" t="s">
        <v>12758</v>
      </c>
      <c r="T1535" t="s">
        <v>48</v>
      </c>
      <c r="U1535" t="s">
        <v>49</v>
      </c>
      <c r="V1535" t="s">
        <v>50</v>
      </c>
      <c r="W1535" t="s">
        <v>6187</v>
      </c>
      <c r="X1535" s="145">
        <v>24916</v>
      </c>
      <c r="Y1535" t="s">
        <v>6188</v>
      </c>
      <c r="Z1535" s="145">
        <v>42430</v>
      </c>
      <c r="AA1535"/>
      <c r="AB1535" t="s">
        <v>39</v>
      </c>
      <c r="AC1535" t="s">
        <v>40</v>
      </c>
      <c r="AD1535" t="s">
        <v>41</v>
      </c>
      <c r="AE1535"/>
    </row>
    <row r="1536" spans="1:31" ht="15" x14ac:dyDescent="0.25">
      <c r="A1536" s="1" t="s">
        <v>10427</v>
      </c>
      <c r="B1536" t="s">
        <v>404</v>
      </c>
      <c r="C1536" t="s">
        <v>29</v>
      </c>
      <c r="D1536" t="s">
        <v>30</v>
      </c>
      <c r="E1536" t="s">
        <v>405</v>
      </c>
      <c r="F1536" t="s">
        <v>6116</v>
      </c>
      <c r="G1536" t="s">
        <v>6117</v>
      </c>
      <c r="H1536" t="s">
        <v>9756</v>
      </c>
      <c r="I1536" t="s">
        <v>6118</v>
      </c>
      <c r="J1536" t="s">
        <v>10427</v>
      </c>
      <c r="K1536" t="s">
        <v>32</v>
      </c>
      <c r="L1536" t="s">
        <v>32</v>
      </c>
      <c r="M1536" t="s">
        <v>43</v>
      </c>
      <c r="N1536" t="s">
        <v>63</v>
      </c>
      <c r="O1536" t="s">
        <v>9727</v>
      </c>
      <c r="P1536" t="s">
        <v>5905</v>
      </c>
      <c r="Q1536" t="s">
        <v>110</v>
      </c>
      <c r="R1536" t="s">
        <v>4980</v>
      </c>
      <c r="S1536" s="1" t="s">
        <v>12759</v>
      </c>
      <c r="T1536" t="s">
        <v>66</v>
      </c>
      <c r="U1536" t="s">
        <v>49</v>
      </c>
      <c r="V1536" t="s">
        <v>50</v>
      </c>
      <c r="W1536" t="s">
        <v>5906</v>
      </c>
      <c r="X1536" s="145">
        <v>25321</v>
      </c>
      <c r="Y1536" t="s">
        <v>5907</v>
      </c>
      <c r="Z1536" s="145">
        <v>43160</v>
      </c>
      <c r="AA1536" s="145">
        <v>43465</v>
      </c>
      <c r="AB1536" t="s">
        <v>2801</v>
      </c>
      <c r="AC1536" t="s">
        <v>68</v>
      </c>
      <c r="AD1536" t="s">
        <v>41</v>
      </c>
      <c r="AE1536"/>
    </row>
    <row r="1537" spans="1:31" ht="15" x14ac:dyDescent="0.25">
      <c r="A1537" s="1" t="s">
        <v>10428</v>
      </c>
      <c r="B1537" t="s">
        <v>404</v>
      </c>
      <c r="C1537" t="s">
        <v>29</v>
      </c>
      <c r="D1537" t="s">
        <v>30</v>
      </c>
      <c r="E1537" t="s">
        <v>405</v>
      </c>
      <c r="F1537" t="s">
        <v>6116</v>
      </c>
      <c r="G1537" t="s">
        <v>6117</v>
      </c>
      <c r="H1537" t="s">
        <v>9756</v>
      </c>
      <c r="I1537" t="s">
        <v>6118</v>
      </c>
      <c r="J1537" t="s">
        <v>10428</v>
      </c>
      <c r="K1537" t="s">
        <v>32</v>
      </c>
      <c r="L1537" t="s">
        <v>32</v>
      </c>
      <c r="M1537" t="s">
        <v>43</v>
      </c>
      <c r="N1537" t="s">
        <v>63</v>
      </c>
      <c r="O1537" t="s">
        <v>9727</v>
      </c>
      <c r="P1537" t="s">
        <v>168</v>
      </c>
      <c r="Q1537" t="s">
        <v>888</v>
      </c>
      <c r="R1537" t="s">
        <v>4451</v>
      </c>
      <c r="S1537" s="1" t="s">
        <v>12760</v>
      </c>
      <c r="T1537" t="s">
        <v>66</v>
      </c>
      <c r="U1537" t="s">
        <v>890</v>
      </c>
      <c r="V1537" t="s">
        <v>50</v>
      </c>
      <c r="W1537" t="s">
        <v>4452</v>
      </c>
      <c r="X1537" s="145">
        <v>26493</v>
      </c>
      <c r="Y1537" t="s">
        <v>4453</v>
      </c>
      <c r="Z1537" s="145">
        <v>43160</v>
      </c>
      <c r="AA1537" s="145">
        <v>43465</v>
      </c>
      <c r="AB1537" t="s">
        <v>2801</v>
      </c>
      <c r="AC1537" t="s">
        <v>68</v>
      </c>
      <c r="AD1537" t="s">
        <v>41</v>
      </c>
      <c r="AE1537"/>
    </row>
    <row r="1538" spans="1:31" ht="15" x14ac:dyDescent="0.25">
      <c r="A1538" s="1" t="s">
        <v>10429</v>
      </c>
      <c r="B1538" t="s">
        <v>404</v>
      </c>
      <c r="C1538" t="s">
        <v>29</v>
      </c>
      <c r="D1538" t="s">
        <v>30</v>
      </c>
      <c r="E1538" t="s">
        <v>405</v>
      </c>
      <c r="F1538" t="s">
        <v>6116</v>
      </c>
      <c r="G1538" t="s">
        <v>6117</v>
      </c>
      <c r="H1538" t="s">
        <v>9756</v>
      </c>
      <c r="I1538" t="s">
        <v>6118</v>
      </c>
      <c r="J1538" t="s">
        <v>10429</v>
      </c>
      <c r="K1538" t="s">
        <v>32</v>
      </c>
      <c r="L1538" t="s">
        <v>32</v>
      </c>
      <c r="M1538" t="s">
        <v>43</v>
      </c>
      <c r="N1538" t="s">
        <v>63</v>
      </c>
      <c r="O1538" t="s">
        <v>9727</v>
      </c>
      <c r="P1538" t="s">
        <v>6269</v>
      </c>
      <c r="Q1538" t="s">
        <v>110</v>
      </c>
      <c r="R1538" t="s">
        <v>6270</v>
      </c>
      <c r="S1538" s="1" t="s">
        <v>12761</v>
      </c>
      <c r="T1538" t="s">
        <v>66</v>
      </c>
      <c r="U1538" t="s">
        <v>890</v>
      </c>
      <c r="V1538" t="s">
        <v>50</v>
      </c>
      <c r="W1538" t="s">
        <v>6271</v>
      </c>
      <c r="X1538" s="145">
        <v>32361</v>
      </c>
      <c r="Y1538" t="s">
        <v>6272</v>
      </c>
      <c r="Z1538" s="145">
        <v>43160</v>
      </c>
      <c r="AA1538" s="145">
        <v>43465</v>
      </c>
      <c r="AB1538" t="s">
        <v>2801</v>
      </c>
      <c r="AC1538" t="s">
        <v>68</v>
      </c>
      <c r="AD1538" t="s">
        <v>41</v>
      </c>
      <c r="AE1538"/>
    </row>
    <row r="1539" spans="1:31" ht="15" x14ac:dyDescent="0.25">
      <c r="A1539" s="1" t="s">
        <v>10430</v>
      </c>
      <c r="B1539" t="s">
        <v>404</v>
      </c>
      <c r="C1539" t="s">
        <v>29</v>
      </c>
      <c r="D1539" t="s">
        <v>30</v>
      </c>
      <c r="E1539" t="s">
        <v>405</v>
      </c>
      <c r="F1539" t="s">
        <v>6116</v>
      </c>
      <c r="G1539" t="s">
        <v>6117</v>
      </c>
      <c r="H1539" t="s">
        <v>9756</v>
      </c>
      <c r="I1539" t="s">
        <v>6118</v>
      </c>
      <c r="J1539" t="s">
        <v>10430</v>
      </c>
      <c r="K1539" t="s">
        <v>32</v>
      </c>
      <c r="L1539" t="s">
        <v>32</v>
      </c>
      <c r="M1539" t="s">
        <v>43</v>
      </c>
      <c r="N1539" t="s">
        <v>63</v>
      </c>
      <c r="O1539" t="s">
        <v>9727</v>
      </c>
      <c r="P1539" t="s">
        <v>327</v>
      </c>
      <c r="Q1539" t="s">
        <v>79</v>
      </c>
      <c r="R1539" t="s">
        <v>10431</v>
      </c>
      <c r="S1539" s="1" t="s">
        <v>12762</v>
      </c>
      <c r="T1539" t="s">
        <v>66</v>
      </c>
      <c r="U1539" t="s">
        <v>49</v>
      </c>
      <c r="V1539" t="s">
        <v>50</v>
      </c>
      <c r="W1539" t="s">
        <v>10432</v>
      </c>
      <c r="X1539" s="145">
        <v>36035</v>
      </c>
      <c r="Y1539" t="s">
        <v>10433</v>
      </c>
      <c r="Z1539" s="145">
        <v>43160</v>
      </c>
      <c r="AA1539" s="145">
        <v>43465</v>
      </c>
      <c r="AB1539" t="s">
        <v>2801</v>
      </c>
      <c r="AC1539" t="s">
        <v>68</v>
      </c>
      <c r="AD1539" t="s">
        <v>41</v>
      </c>
      <c r="AE1539"/>
    </row>
    <row r="1540" spans="1:31" ht="15" x14ac:dyDescent="0.25">
      <c r="A1540" s="1" t="s">
        <v>10434</v>
      </c>
      <c r="B1540" t="s">
        <v>404</v>
      </c>
      <c r="C1540" t="s">
        <v>29</v>
      </c>
      <c r="D1540" t="s">
        <v>30</v>
      </c>
      <c r="E1540" t="s">
        <v>405</v>
      </c>
      <c r="F1540" t="s">
        <v>6116</v>
      </c>
      <c r="G1540" t="s">
        <v>6117</v>
      </c>
      <c r="H1540" t="s">
        <v>9756</v>
      </c>
      <c r="I1540" t="s">
        <v>6118</v>
      </c>
      <c r="J1540" t="s">
        <v>10434</v>
      </c>
      <c r="K1540" t="s">
        <v>32</v>
      </c>
      <c r="L1540" t="s">
        <v>32</v>
      </c>
      <c r="M1540" t="s">
        <v>43</v>
      </c>
      <c r="N1540" t="s">
        <v>63</v>
      </c>
      <c r="O1540" t="s">
        <v>9727</v>
      </c>
      <c r="P1540" t="s">
        <v>109</v>
      </c>
      <c r="Q1540" t="s">
        <v>2119</v>
      </c>
      <c r="R1540" t="s">
        <v>669</v>
      </c>
      <c r="S1540" s="1" t="s">
        <v>12751</v>
      </c>
      <c r="T1540" t="s">
        <v>66</v>
      </c>
      <c r="U1540" t="s">
        <v>811</v>
      </c>
      <c r="V1540" t="s">
        <v>50</v>
      </c>
      <c r="W1540" t="s">
        <v>2120</v>
      </c>
      <c r="X1540" s="145">
        <v>29203</v>
      </c>
      <c r="Y1540" t="s">
        <v>2121</v>
      </c>
      <c r="Z1540" s="145">
        <v>43160</v>
      </c>
      <c r="AA1540" s="145">
        <v>43465</v>
      </c>
      <c r="AB1540" t="s">
        <v>2801</v>
      </c>
      <c r="AC1540" t="s">
        <v>68</v>
      </c>
      <c r="AD1540" t="s">
        <v>41</v>
      </c>
      <c r="AE1540"/>
    </row>
    <row r="1541" spans="1:31" ht="15" x14ac:dyDescent="0.25">
      <c r="A1541" s="1" t="s">
        <v>10435</v>
      </c>
      <c r="B1541" t="s">
        <v>404</v>
      </c>
      <c r="C1541" t="s">
        <v>29</v>
      </c>
      <c r="D1541" t="s">
        <v>30</v>
      </c>
      <c r="E1541" t="s">
        <v>405</v>
      </c>
      <c r="F1541" t="s">
        <v>6116</v>
      </c>
      <c r="G1541" t="s">
        <v>6117</v>
      </c>
      <c r="H1541" t="s">
        <v>9756</v>
      </c>
      <c r="I1541" t="s">
        <v>6118</v>
      </c>
      <c r="J1541" t="s">
        <v>10435</v>
      </c>
      <c r="K1541" t="s">
        <v>32</v>
      </c>
      <c r="L1541" t="s">
        <v>32</v>
      </c>
      <c r="M1541" t="s">
        <v>43</v>
      </c>
      <c r="N1541" t="s">
        <v>63</v>
      </c>
      <c r="O1541" t="s">
        <v>9727</v>
      </c>
      <c r="P1541" t="s">
        <v>476</v>
      </c>
      <c r="Q1541" t="s">
        <v>476</v>
      </c>
      <c r="R1541" t="s">
        <v>1726</v>
      </c>
      <c r="S1541" s="1" t="s">
        <v>12743</v>
      </c>
      <c r="T1541" t="s">
        <v>66</v>
      </c>
      <c r="U1541" t="s">
        <v>811</v>
      </c>
      <c r="V1541" t="s">
        <v>50</v>
      </c>
      <c r="W1541" t="s">
        <v>3099</v>
      </c>
      <c r="X1541" s="145">
        <v>29746</v>
      </c>
      <c r="Y1541" t="s">
        <v>3100</v>
      </c>
      <c r="Z1541" s="145">
        <v>43196</v>
      </c>
      <c r="AA1541" s="145">
        <v>43465</v>
      </c>
      <c r="AB1541" t="s">
        <v>2801</v>
      </c>
      <c r="AC1541" t="s">
        <v>68</v>
      </c>
      <c r="AD1541" t="s">
        <v>41</v>
      </c>
      <c r="AE1541"/>
    </row>
    <row r="1542" spans="1:31" ht="15" x14ac:dyDescent="0.25">
      <c r="A1542" s="1" t="s">
        <v>12763</v>
      </c>
      <c r="B1542" t="s">
        <v>404</v>
      </c>
      <c r="C1542" t="s">
        <v>29</v>
      </c>
      <c r="D1542" t="s">
        <v>30</v>
      </c>
      <c r="E1542" t="s">
        <v>405</v>
      </c>
      <c r="F1542" t="s">
        <v>6116</v>
      </c>
      <c r="G1542" t="s">
        <v>6117</v>
      </c>
      <c r="H1542" t="s">
        <v>9756</v>
      </c>
      <c r="I1542" t="s">
        <v>6118</v>
      </c>
      <c r="J1542" t="s">
        <v>12763</v>
      </c>
      <c r="K1542" t="s">
        <v>32</v>
      </c>
      <c r="L1542" t="s">
        <v>32</v>
      </c>
      <c r="M1542" t="s">
        <v>43</v>
      </c>
      <c r="N1542" t="s">
        <v>63</v>
      </c>
      <c r="O1542" t="s">
        <v>9727</v>
      </c>
      <c r="P1542" t="s">
        <v>543</v>
      </c>
      <c r="Q1542" t="s">
        <v>74</v>
      </c>
      <c r="R1542" t="s">
        <v>10071</v>
      </c>
      <c r="S1542" s="1" t="s">
        <v>12023</v>
      </c>
      <c r="T1542" t="s">
        <v>66</v>
      </c>
      <c r="U1542" t="s">
        <v>811</v>
      </c>
      <c r="V1542" t="s">
        <v>50</v>
      </c>
      <c r="W1542" t="s">
        <v>10072</v>
      </c>
      <c r="X1542" s="145">
        <v>32035</v>
      </c>
      <c r="Y1542" t="s">
        <v>10073</v>
      </c>
      <c r="Z1542" s="145">
        <v>43416</v>
      </c>
      <c r="AA1542" s="145">
        <v>43465</v>
      </c>
      <c r="AB1542" t="s">
        <v>2801</v>
      </c>
      <c r="AC1542" t="s">
        <v>68</v>
      </c>
      <c r="AD1542" t="s">
        <v>41</v>
      </c>
      <c r="AE1542"/>
    </row>
    <row r="1543" spans="1:31" ht="15" x14ac:dyDescent="0.25">
      <c r="A1543" s="1" t="s">
        <v>6196</v>
      </c>
      <c r="B1543" t="s">
        <v>404</v>
      </c>
      <c r="C1543" t="s">
        <v>29</v>
      </c>
      <c r="D1543" t="s">
        <v>30</v>
      </c>
      <c r="E1543" t="s">
        <v>405</v>
      </c>
      <c r="F1543" t="s">
        <v>6116</v>
      </c>
      <c r="G1543" t="s">
        <v>6117</v>
      </c>
      <c r="H1543" t="s">
        <v>9756</v>
      </c>
      <c r="I1543" t="s">
        <v>6118</v>
      </c>
      <c r="J1543" t="s">
        <v>6196</v>
      </c>
      <c r="K1543" t="s">
        <v>32</v>
      </c>
      <c r="L1543" t="s">
        <v>80</v>
      </c>
      <c r="M1543" t="s">
        <v>80</v>
      </c>
      <c r="N1543" t="s">
        <v>63</v>
      </c>
      <c r="O1543" t="s">
        <v>6197</v>
      </c>
      <c r="P1543" t="s">
        <v>6198</v>
      </c>
      <c r="Q1543" t="s">
        <v>347</v>
      </c>
      <c r="R1543" t="s">
        <v>6199</v>
      </c>
      <c r="S1543" s="1" t="s">
        <v>12764</v>
      </c>
      <c r="T1543" t="s">
        <v>42</v>
      </c>
      <c r="U1543" t="s">
        <v>49</v>
      </c>
      <c r="V1543" t="s">
        <v>50</v>
      </c>
      <c r="W1543" t="s">
        <v>6200</v>
      </c>
      <c r="X1543" s="145">
        <v>26958</v>
      </c>
      <c r="Y1543" t="s">
        <v>6201</v>
      </c>
      <c r="Z1543" s="145">
        <v>43160</v>
      </c>
      <c r="AA1543" s="145">
        <v>43465</v>
      </c>
      <c r="AB1543" t="s">
        <v>39</v>
      </c>
      <c r="AC1543" t="s">
        <v>83</v>
      </c>
      <c r="AD1543" t="s">
        <v>41</v>
      </c>
      <c r="AE1543"/>
    </row>
    <row r="1544" spans="1:31" ht="15" x14ac:dyDescent="0.25">
      <c r="A1544" s="1" t="s">
        <v>6202</v>
      </c>
      <c r="B1544" t="s">
        <v>404</v>
      </c>
      <c r="C1544" t="s">
        <v>29</v>
      </c>
      <c r="D1544" t="s">
        <v>30</v>
      </c>
      <c r="E1544" t="s">
        <v>405</v>
      </c>
      <c r="F1544" t="s">
        <v>6116</v>
      </c>
      <c r="G1544" t="s">
        <v>6117</v>
      </c>
      <c r="H1544" t="s">
        <v>9756</v>
      </c>
      <c r="I1544" t="s">
        <v>6118</v>
      </c>
      <c r="J1544" t="s">
        <v>6202</v>
      </c>
      <c r="K1544" t="s">
        <v>93</v>
      </c>
      <c r="L1544" t="s">
        <v>94</v>
      </c>
      <c r="M1544" t="s">
        <v>95</v>
      </c>
      <c r="N1544" t="s">
        <v>63</v>
      </c>
      <c r="O1544" t="s">
        <v>10436</v>
      </c>
      <c r="P1544" t="s">
        <v>762</v>
      </c>
      <c r="Q1544" t="s">
        <v>129</v>
      </c>
      <c r="R1544" t="s">
        <v>6210</v>
      </c>
      <c r="S1544" s="1" t="s">
        <v>12765</v>
      </c>
      <c r="T1544" t="s">
        <v>105</v>
      </c>
      <c r="U1544" t="s">
        <v>38</v>
      </c>
      <c r="V1544" t="s">
        <v>50</v>
      </c>
      <c r="W1544" t="s">
        <v>265</v>
      </c>
      <c r="X1544" s="145">
        <v>26556</v>
      </c>
      <c r="Y1544" t="s">
        <v>6211</v>
      </c>
      <c r="Z1544" s="145">
        <v>43167</v>
      </c>
      <c r="AA1544" s="145">
        <v>43465</v>
      </c>
      <c r="AB1544" t="s">
        <v>39</v>
      </c>
      <c r="AC1544" t="s">
        <v>98</v>
      </c>
      <c r="AD1544" t="s">
        <v>41</v>
      </c>
      <c r="AE1544"/>
    </row>
    <row r="1545" spans="1:31" ht="15" x14ac:dyDescent="0.25">
      <c r="A1545" s="1" t="s">
        <v>6203</v>
      </c>
      <c r="B1545" t="s">
        <v>404</v>
      </c>
      <c r="C1545" t="s">
        <v>29</v>
      </c>
      <c r="D1545" t="s">
        <v>30</v>
      </c>
      <c r="E1545" t="s">
        <v>405</v>
      </c>
      <c r="F1545" t="s">
        <v>6116</v>
      </c>
      <c r="G1545" t="s">
        <v>6117</v>
      </c>
      <c r="H1545" t="s">
        <v>9756</v>
      </c>
      <c r="I1545" t="s">
        <v>6118</v>
      </c>
      <c r="J1545" t="s">
        <v>6203</v>
      </c>
      <c r="K1545" t="s">
        <v>799</v>
      </c>
      <c r="L1545" t="s">
        <v>3305</v>
      </c>
      <c r="M1545" t="s">
        <v>3306</v>
      </c>
      <c r="N1545" t="s">
        <v>63</v>
      </c>
      <c r="O1545" t="s">
        <v>9981</v>
      </c>
      <c r="P1545" t="s">
        <v>85</v>
      </c>
      <c r="Q1545" t="s">
        <v>783</v>
      </c>
      <c r="R1545" t="s">
        <v>6204</v>
      </c>
      <c r="S1545" s="1" t="s">
        <v>12766</v>
      </c>
      <c r="T1545" t="s">
        <v>801</v>
      </c>
      <c r="U1545" t="s">
        <v>38</v>
      </c>
      <c r="V1545" t="s">
        <v>50</v>
      </c>
      <c r="W1545" t="s">
        <v>265</v>
      </c>
      <c r="X1545" s="145">
        <v>27847</v>
      </c>
      <c r="Y1545" t="s">
        <v>6205</v>
      </c>
      <c r="Z1545" s="145">
        <v>43101</v>
      </c>
      <c r="AA1545" s="145">
        <v>43190</v>
      </c>
      <c r="AB1545" t="s">
        <v>123</v>
      </c>
      <c r="AC1545" t="s">
        <v>804</v>
      </c>
      <c r="AD1545" t="s">
        <v>41</v>
      </c>
      <c r="AE1545"/>
    </row>
    <row r="1546" spans="1:31" ht="15" x14ac:dyDescent="0.25">
      <c r="A1546" s="1" t="s">
        <v>6207</v>
      </c>
      <c r="B1546" t="s">
        <v>404</v>
      </c>
      <c r="C1546" t="s">
        <v>29</v>
      </c>
      <c r="D1546" t="s">
        <v>30</v>
      </c>
      <c r="E1546" t="s">
        <v>405</v>
      </c>
      <c r="F1546" t="s">
        <v>6116</v>
      </c>
      <c r="G1546" t="s">
        <v>6117</v>
      </c>
      <c r="H1546" t="s">
        <v>9756</v>
      </c>
      <c r="I1546" t="s">
        <v>6118</v>
      </c>
      <c r="J1546" t="s">
        <v>6207</v>
      </c>
      <c r="K1546" t="s">
        <v>799</v>
      </c>
      <c r="L1546" t="s">
        <v>3305</v>
      </c>
      <c r="M1546" t="s">
        <v>5575</v>
      </c>
      <c r="N1546" t="s">
        <v>63</v>
      </c>
      <c r="O1546" t="s">
        <v>9981</v>
      </c>
      <c r="P1546" t="s">
        <v>399</v>
      </c>
      <c r="Q1546" t="s">
        <v>77</v>
      </c>
      <c r="R1546" t="s">
        <v>1076</v>
      </c>
      <c r="S1546" s="1" t="s">
        <v>12767</v>
      </c>
      <c r="T1546" t="s">
        <v>801</v>
      </c>
      <c r="U1546" t="s">
        <v>38</v>
      </c>
      <c r="V1546" t="s">
        <v>50</v>
      </c>
      <c r="W1546" t="s">
        <v>265</v>
      </c>
      <c r="X1546" s="145">
        <v>34325</v>
      </c>
      <c r="Y1546" t="s">
        <v>6208</v>
      </c>
      <c r="Z1546" s="145">
        <v>43101</v>
      </c>
      <c r="AA1546" s="145">
        <v>43190</v>
      </c>
      <c r="AB1546" t="s">
        <v>123</v>
      </c>
      <c r="AC1546" t="s">
        <v>804</v>
      </c>
      <c r="AD1546" t="s">
        <v>41</v>
      </c>
      <c r="AE1546"/>
    </row>
    <row r="1547" spans="1:31" ht="15" x14ac:dyDescent="0.25">
      <c r="A1547" s="1" t="s">
        <v>6209</v>
      </c>
      <c r="B1547" t="s">
        <v>404</v>
      </c>
      <c r="C1547" t="s">
        <v>29</v>
      </c>
      <c r="D1547" t="s">
        <v>30</v>
      </c>
      <c r="E1547" t="s">
        <v>405</v>
      </c>
      <c r="F1547" t="s">
        <v>6116</v>
      </c>
      <c r="G1547" t="s">
        <v>6117</v>
      </c>
      <c r="H1547" t="s">
        <v>9756</v>
      </c>
      <c r="I1547" t="s">
        <v>6118</v>
      </c>
      <c r="J1547" t="s">
        <v>6209</v>
      </c>
      <c r="K1547" t="s">
        <v>799</v>
      </c>
      <c r="L1547" t="s">
        <v>3305</v>
      </c>
      <c r="M1547" t="s">
        <v>3315</v>
      </c>
      <c r="N1547" t="s">
        <v>63</v>
      </c>
      <c r="O1547" t="s">
        <v>9981</v>
      </c>
      <c r="P1547" t="s">
        <v>10437</v>
      </c>
      <c r="Q1547" t="s">
        <v>815</v>
      </c>
      <c r="R1547" t="s">
        <v>529</v>
      </c>
      <c r="S1547" s="1" t="s">
        <v>12768</v>
      </c>
      <c r="T1547" t="s">
        <v>801</v>
      </c>
      <c r="U1547" t="s">
        <v>802</v>
      </c>
      <c r="V1547" t="s">
        <v>50</v>
      </c>
      <c r="W1547" t="s">
        <v>265</v>
      </c>
      <c r="X1547" s="145">
        <v>28265</v>
      </c>
      <c r="Y1547" t="s">
        <v>10438</v>
      </c>
      <c r="Z1547" s="145">
        <v>43228</v>
      </c>
      <c r="AA1547" s="145">
        <v>43320</v>
      </c>
      <c r="AB1547" t="s">
        <v>123</v>
      </c>
      <c r="AC1547" t="s">
        <v>804</v>
      </c>
      <c r="AD1547" t="s">
        <v>41</v>
      </c>
      <c r="AE1547"/>
    </row>
    <row r="1548" spans="1:31" ht="15" x14ac:dyDescent="0.25">
      <c r="A1548" s="1" t="s">
        <v>6212</v>
      </c>
      <c r="B1548" t="s">
        <v>404</v>
      </c>
      <c r="C1548" t="s">
        <v>29</v>
      </c>
      <c r="D1548" t="s">
        <v>30</v>
      </c>
      <c r="E1548" t="s">
        <v>405</v>
      </c>
      <c r="F1548" t="s">
        <v>6116</v>
      </c>
      <c r="G1548" t="s">
        <v>6117</v>
      </c>
      <c r="H1548" t="s">
        <v>9756</v>
      </c>
      <c r="I1548" t="s">
        <v>6118</v>
      </c>
      <c r="J1548" t="s">
        <v>6212</v>
      </c>
      <c r="K1548" t="s">
        <v>799</v>
      </c>
      <c r="L1548" t="s">
        <v>3305</v>
      </c>
      <c r="M1548" t="s">
        <v>3315</v>
      </c>
      <c r="N1548" t="s">
        <v>63</v>
      </c>
      <c r="O1548" t="s">
        <v>9981</v>
      </c>
      <c r="P1548" t="s">
        <v>172</v>
      </c>
      <c r="Q1548" t="s">
        <v>540</v>
      </c>
      <c r="R1548" t="s">
        <v>702</v>
      </c>
      <c r="S1548" s="1" t="s">
        <v>12769</v>
      </c>
      <c r="T1548" t="s">
        <v>801</v>
      </c>
      <c r="U1548" t="s">
        <v>802</v>
      </c>
      <c r="V1548" t="s">
        <v>50</v>
      </c>
      <c r="W1548" t="s">
        <v>265</v>
      </c>
      <c r="X1548" s="145">
        <v>31376</v>
      </c>
      <c r="Y1548" t="s">
        <v>12770</v>
      </c>
      <c r="Z1548" s="145">
        <v>43435</v>
      </c>
      <c r="AA1548" s="145">
        <v>43465</v>
      </c>
      <c r="AB1548" t="s">
        <v>123</v>
      </c>
      <c r="AC1548" t="s">
        <v>804</v>
      </c>
      <c r="AD1548" t="s">
        <v>41</v>
      </c>
      <c r="AE1548"/>
    </row>
    <row r="1549" spans="1:31" ht="15" x14ac:dyDescent="0.25">
      <c r="A1549" s="1" t="s">
        <v>6213</v>
      </c>
      <c r="B1549" t="s">
        <v>404</v>
      </c>
      <c r="C1549" t="s">
        <v>29</v>
      </c>
      <c r="D1549" t="s">
        <v>30</v>
      </c>
      <c r="E1549" t="s">
        <v>405</v>
      </c>
      <c r="F1549" t="s">
        <v>6116</v>
      </c>
      <c r="G1549" t="s">
        <v>6117</v>
      </c>
      <c r="H1549" t="s">
        <v>9756</v>
      </c>
      <c r="I1549" t="s">
        <v>6118</v>
      </c>
      <c r="J1549" t="s">
        <v>6213</v>
      </c>
      <c r="K1549" t="s">
        <v>799</v>
      </c>
      <c r="L1549" t="s">
        <v>3305</v>
      </c>
      <c r="M1549" t="s">
        <v>3315</v>
      </c>
      <c r="N1549" t="s">
        <v>63</v>
      </c>
      <c r="O1549" t="s">
        <v>9981</v>
      </c>
      <c r="P1549" t="s">
        <v>191</v>
      </c>
      <c r="Q1549" t="s">
        <v>81</v>
      </c>
      <c r="R1549" t="s">
        <v>411</v>
      </c>
      <c r="S1549" s="1" t="s">
        <v>12771</v>
      </c>
      <c r="T1549" t="s">
        <v>801</v>
      </c>
      <c r="U1549" t="s">
        <v>38</v>
      </c>
      <c r="V1549" t="s">
        <v>50</v>
      </c>
      <c r="W1549" t="s">
        <v>265</v>
      </c>
      <c r="X1549" s="145">
        <v>30670</v>
      </c>
      <c r="Y1549" t="s">
        <v>6214</v>
      </c>
      <c r="Z1549" s="145">
        <v>43101</v>
      </c>
      <c r="AA1549" s="145">
        <v>43190</v>
      </c>
      <c r="AB1549" t="s">
        <v>123</v>
      </c>
      <c r="AC1549" t="s">
        <v>804</v>
      </c>
      <c r="AD1549" t="s">
        <v>41</v>
      </c>
      <c r="AE1549"/>
    </row>
    <row r="1550" spans="1:31" ht="15" x14ac:dyDescent="0.25">
      <c r="A1550" s="1" t="s">
        <v>10439</v>
      </c>
      <c r="B1550" t="s">
        <v>404</v>
      </c>
      <c r="C1550" t="s">
        <v>29</v>
      </c>
      <c r="D1550" t="s">
        <v>30</v>
      </c>
      <c r="E1550" t="s">
        <v>405</v>
      </c>
      <c r="F1550" t="s">
        <v>6116</v>
      </c>
      <c r="G1550" t="s">
        <v>6117</v>
      </c>
      <c r="H1550" t="s">
        <v>9756</v>
      </c>
      <c r="I1550" t="s">
        <v>6118</v>
      </c>
      <c r="J1550" t="s">
        <v>10439</v>
      </c>
      <c r="K1550" t="s">
        <v>799</v>
      </c>
      <c r="L1550" t="s">
        <v>3305</v>
      </c>
      <c r="M1550" t="s">
        <v>3309</v>
      </c>
      <c r="N1550" t="s">
        <v>63</v>
      </c>
      <c r="O1550" t="s">
        <v>9983</v>
      </c>
      <c r="P1550" t="s">
        <v>3662</v>
      </c>
      <c r="Q1550" t="s">
        <v>211</v>
      </c>
      <c r="R1550" t="s">
        <v>10440</v>
      </c>
      <c r="S1550" s="1" t="s">
        <v>12772</v>
      </c>
      <c r="T1550" t="s">
        <v>801</v>
      </c>
      <c r="U1550" t="s">
        <v>802</v>
      </c>
      <c r="V1550" t="s">
        <v>50</v>
      </c>
      <c r="W1550" t="s">
        <v>265</v>
      </c>
      <c r="X1550" s="145">
        <v>32531</v>
      </c>
      <c r="Y1550" t="s">
        <v>10441</v>
      </c>
      <c r="Z1550" s="145">
        <v>43276</v>
      </c>
      <c r="AA1550" s="145">
        <v>43368</v>
      </c>
      <c r="AB1550" t="s">
        <v>123</v>
      </c>
      <c r="AC1550" t="s">
        <v>804</v>
      </c>
      <c r="AD1550" t="s">
        <v>41</v>
      </c>
      <c r="AE1550"/>
    </row>
    <row r="1551" spans="1:31" ht="15" x14ac:dyDescent="0.25">
      <c r="A1551" s="1" t="s">
        <v>10442</v>
      </c>
      <c r="B1551" t="s">
        <v>404</v>
      </c>
      <c r="C1551" t="s">
        <v>29</v>
      </c>
      <c r="D1551" t="s">
        <v>30</v>
      </c>
      <c r="E1551" t="s">
        <v>405</v>
      </c>
      <c r="F1551" t="s">
        <v>6116</v>
      </c>
      <c r="G1551" t="s">
        <v>6117</v>
      </c>
      <c r="H1551" t="s">
        <v>9756</v>
      </c>
      <c r="I1551" t="s">
        <v>6118</v>
      </c>
      <c r="J1551" t="s">
        <v>10442</v>
      </c>
      <c r="K1551" t="s">
        <v>799</v>
      </c>
      <c r="L1551" t="s">
        <v>3305</v>
      </c>
      <c r="M1551" t="s">
        <v>9988</v>
      </c>
      <c r="N1551" t="s">
        <v>63</v>
      </c>
      <c r="O1551" t="s">
        <v>9983</v>
      </c>
      <c r="P1551" t="s">
        <v>12773</v>
      </c>
      <c r="Q1551" t="s">
        <v>6281</v>
      </c>
      <c r="R1551" t="s">
        <v>12774</v>
      </c>
      <c r="S1551" s="1" t="s">
        <v>12775</v>
      </c>
      <c r="T1551" t="s">
        <v>801</v>
      </c>
      <c r="U1551" t="s">
        <v>802</v>
      </c>
      <c r="V1551" t="s">
        <v>50</v>
      </c>
      <c r="W1551" t="s">
        <v>265</v>
      </c>
      <c r="X1551" s="145">
        <v>34102</v>
      </c>
      <c r="Y1551" t="s">
        <v>12776</v>
      </c>
      <c r="Z1551" s="145">
        <v>43435</v>
      </c>
      <c r="AA1551" s="145">
        <v>43465</v>
      </c>
      <c r="AB1551" t="s">
        <v>123</v>
      </c>
      <c r="AC1551" t="s">
        <v>804</v>
      </c>
      <c r="AD1551" t="s">
        <v>41</v>
      </c>
      <c r="AE1551"/>
    </row>
    <row r="1552" spans="1:31" ht="15" x14ac:dyDescent="0.25">
      <c r="A1552" s="1" t="s">
        <v>10443</v>
      </c>
      <c r="B1552" t="s">
        <v>404</v>
      </c>
      <c r="C1552" t="s">
        <v>29</v>
      </c>
      <c r="D1552" t="s">
        <v>30</v>
      </c>
      <c r="E1552" t="s">
        <v>405</v>
      </c>
      <c r="F1552" t="s">
        <v>6116</v>
      </c>
      <c r="G1552" t="s">
        <v>6117</v>
      </c>
      <c r="H1552" t="s">
        <v>9756</v>
      </c>
      <c r="I1552" t="s">
        <v>6118</v>
      </c>
      <c r="J1552" t="s">
        <v>10443</v>
      </c>
      <c r="K1552" t="s">
        <v>799</v>
      </c>
      <c r="L1552" t="s">
        <v>9991</v>
      </c>
      <c r="M1552" t="s">
        <v>10337</v>
      </c>
      <c r="N1552" t="s">
        <v>63</v>
      </c>
      <c r="O1552" t="s">
        <v>9983</v>
      </c>
      <c r="P1552" t="s">
        <v>92</v>
      </c>
      <c r="Q1552" t="s">
        <v>264</v>
      </c>
      <c r="R1552" t="s">
        <v>10444</v>
      </c>
      <c r="S1552" s="1" t="s">
        <v>12777</v>
      </c>
      <c r="T1552" t="s">
        <v>801</v>
      </c>
      <c r="U1552" t="s">
        <v>802</v>
      </c>
      <c r="V1552" t="s">
        <v>50</v>
      </c>
      <c r="W1552" t="s">
        <v>265</v>
      </c>
      <c r="X1552" s="145">
        <v>32986</v>
      </c>
      <c r="Y1552" t="s">
        <v>10445</v>
      </c>
      <c r="Z1552" s="145">
        <v>43263</v>
      </c>
      <c r="AA1552" s="145">
        <v>43355</v>
      </c>
      <c r="AB1552" t="s">
        <v>123</v>
      </c>
      <c r="AC1552" t="s">
        <v>804</v>
      </c>
      <c r="AD1552" t="s">
        <v>41</v>
      </c>
      <c r="AE1552"/>
    </row>
    <row r="1553" spans="1:31" ht="15" x14ac:dyDescent="0.25">
      <c r="A1553" s="1" t="s">
        <v>6218</v>
      </c>
      <c r="B1553" t="s">
        <v>404</v>
      </c>
      <c r="C1553" t="s">
        <v>29</v>
      </c>
      <c r="D1553" t="s">
        <v>30</v>
      </c>
      <c r="E1553" t="s">
        <v>405</v>
      </c>
      <c r="F1553" t="s">
        <v>6215</v>
      </c>
      <c r="G1553" t="s">
        <v>6216</v>
      </c>
      <c r="H1553" t="s">
        <v>9756</v>
      </c>
      <c r="I1553" t="s">
        <v>6217</v>
      </c>
      <c r="J1553" t="s">
        <v>6218</v>
      </c>
      <c r="K1553" t="s">
        <v>32</v>
      </c>
      <c r="L1553" t="s">
        <v>33</v>
      </c>
      <c r="M1553" t="s">
        <v>34</v>
      </c>
      <c r="N1553" t="s">
        <v>35</v>
      </c>
      <c r="O1553" t="s">
        <v>6219</v>
      </c>
      <c r="P1553" t="s">
        <v>183</v>
      </c>
      <c r="Q1553" t="s">
        <v>59</v>
      </c>
      <c r="R1553" t="s">
        <v>6220</v>
      </c>
      <c r="S1553" s="1" t="s">
        <v>12778</v>
      </c>
      <c r="T1553" t="s">
        <v>61</v>
      </c>
      <c r="U1553" t="s">
        <v>38</v>
      </c>
      <c r="V1553" t="s">
        <v>108</v>
      </c>
      <c r="W1553" t="s">
        <v>6221</v>
      </c>
      <c r="X1553" s="145">
        <v>24541</v>
      </c>
      <c r="Y1553" t="s">
        <v>6222</v>
      </c>
      <c r="Z1553" s="145">
        <v>42064</v>
      </c>
      <c r="AA1553" s="145">
        <v>43159</v>
      </c>
      <c r="AB1553" t="s">
        <v>39</v>
      </c>
      <c r="AC1553" t="s">
        <v>40</v>
      </c>
      <c r="AD1553" t="s">
        <v>41</v>
      </c>
      <c r="AE1553"/>
    </row>
    <row r="1554" spans="1:31" ht="15" x14ac:dyDescent="0.25">
      <c r="A1554" s="1" t="s">
        <v>6223</v>
      </c>
      <c r="B1554" t="s">
        <v>404</v>
      </c>
      <c r="C1554" t="s">
        <v>29</v>
      </c>
      <c r="D1554" t="s">
        <v>30</v>
      </c>
      <c r="E1554" t="s">
        <v>405</v>
      </c>
      <c r="F1554" t="s">
        <v>6215</v>
      </c>
      <c r="G1554" t="s">
        <v>6216</v>
      </c>
      <c r="H1554" t="s">
        <v>9756</v>
      </c>
      <c r="I1554" t="s">
        <v>6217</v>
      </c>
      <c r="J1554" t="s">
        <v>6223</v>
      </c>
      <c r="K1554" t="s">
        <v>32</v>
      </c>
      <c r="L1554" t="s">
        <v>32</v>
      </c>
      <c r="M1554" t="s">
        <v>3552</v>
      </c>
      <c r="N1554" t="s">
        <v>44</v>
      </c>
      <c r="O1554" t="s">
        <v>6224</v>
      </c>
      <c r="P1554" t="s">
        <v>280</v>
      </c>
      <c r="Q1554" t="s">
        <v>148</v>
      </c>
      <c r="R1554" t="s">
        <v>189</v>
      </c>
      <c r="S1554" s="1" t="s">
        <v>12779</v>
      </c>
      <c r="T1554" t="s">
        <v>53</v>
      </c>
      <c r="U1554" t="s">
        <v>49</v>
      </c>
      <c r="V1554" t="s">
        <v>3555</v>
      </c>
      <c r="W1554" t="s">
        <v>6225</v>
      </c>
      <c r="X1554" s="145">
        <v>23148</v>
      </c>
      <c r="Y1554" t="s">
        <v>6226</v>
      </c>
      <c r="Z1554" s="145">
        <v>43160</v>
      </c>
      <c r="AA1554" s="145">
        <v>43465</v>
      </c>
      <c r="AB1554" t="s">
        <v>39</v>
      </c>
      <c r="AC1554" t="s">
        <v>40</v>
      </c>
      <c r="AD1554" t="s">
        <v>41</v>
      </c>
      <c r="AE1554"/>
    </row>
    <row r="1555" spans="1:31" ht="15" x14ac:dyDescent="0.25">
      <c r="A1555" s="1" t="s">
        <v>6223</v>
      </c>
      <c r="B1555" t="s">
        <v>404</v>
      </c>
      <c r="C1555" t="s">
        <v>29</v>
      </c>
      <c r="D1555" t="s">
        <v>30</v>
      </c>
      <c r="E1555" t="s">
        <v>405</v>
      </c>
      <c r="F1555" t="s">
        <v>6215</v>
      </c>
      <c r="G1555" t="s">
        <v>6216</v>
      </c>
      <c r="H1555" t="s">
        <v>9756</v>
      </c>
      <c r="I1555" t="s">
        <v>6217</v>
      </c>
      <c r="J1555" t="s">
        <v>6223</v>
      </c>
      <c r="K1555" t="s">
        <v>32</v>
      </c>
      <c r="L1555" t="s">
        <v>32</v>
      </c>
      <c r="M1555" t="s">
        <v>43</v>
      </c>
      <c r="N1555" t="s">
        <v>63</v>
      </c>
      <c r="O1555" t="s">
        <v>10446</v>
      </c>
      <c r="P1555" t="s">
        <v>366</v>
      </c>
      <c r="Q1555" t="s">
        <v>138</v>
      </c>
      <c r="R1555" t="s">
        <v>10447</v>
      </c>
      <c r="S1555" s="1" t="s">
        <v>12780</v>
      </c>
      <c r="T1555" t="s">
        <v>66</v>
      </c>
      <c r="U1555" t="s">
        <v>811</v>
      </c>
      <c r="V1555" t="s">
        <v>50</v>
      </c>
      <c r="W1555" t="s">
        <v>10448</v>
      </c>
      <c r="X1555" s="145">
        <v>30059</v>
      </c>
      <c r="Y1555" t="s">
        <v>10449</v>
      </c>
      <c r="Z1555" s="145">
        <v>43171</v>
      </c>
      <c r="AA1555" s="145">
        <v>43465</v>
      </c>
      <c r="AB1555" t="s">
        <v>310</v>
      </c>
      <c r="AC1555" t="s">
        <v>68</v>
      </c>
      <c r="AD1555" t="s">
        <v>41</v>
      </c>
      <c r="AE1555"/>
    </row>
    <row r="1556" spans="1:31" ht="15" x14ac:dyDescent="0.25">
      <c r="A1556" s="1" t="s">
        <v>6227</v>
      </c>
      <c r="B1556" t="s">
        <v>404</v>
      </c>
      <c r="C1556" t="s">
        <v>29</v>
      </c>
      <c r="D1556" t="s">
        <v>30</v>
      </c>
      <c r="E1556" t="s">
        <v>405</v>
      </c>
      <c r="F1556" t="s">
        <v>6215</v>
      </c>
      <c r="G1556" t="s">
        <v>6216</v>
      </c>
      <c r="H1556" t="s">
        <v>9756</v>
      </c>
      <c r="I1556" t="s">
        <v>6217</v>
      </c>
      <c r="J1556" t="s">
        <v>6227</v>
      </c>
      <c r="K1556" t="s">
        <v>32</v>
      </c>
      <c r="L1556" t="s">
        <v>32</v>
      </c>
      <c r="M1556" t="s">
        <v>43</v>
      </c>
      <c r="N1556" t="s">
        <v>63</v>
      </c>
      <c r="O1556" t="s">
        <v>6228</v>
      </c>
      <c r="P1556" t="s">
        <v>130</v>
      </c>
      <c r="Q1556" t="s">
        <v>399</v>
      </c>
      <c r="R1556" t="s">
        <v>893</v>
      </c>
      <c r="S1556" s="1" t="s">
        <v>12781</v>
      </c>
      <c r="T1556" t="s">
        <v>66</v>
      </c>
      <c r="U1556" t="s">
        <v>49</v>
      </c>
      <c r="V1556" t="s">
        <v>166</v>
      </c>
      <c r="W1556" t="s">
        <v>10450</v>
      </c>
      <c r="X1556" s="145">
        <v>27790</v>
      </c>
      <c r="Y1556" t="s">
        <v>10451</v>
      </c>
      <c r="Z1556" s="145">
        <v>43160</v>
      </c>
      <c r="AA1556" s="145">
        <v>43465</v>
      </c>
      <c r="AB1556" t="s">
        <v>39</v>
      </c>
      <c r="AC1556" t="s">
        <v>68</v>
      </c>
      <c r="AD1556" t="s">
        <v>41</v>
      </c>
      <c r="AE1556"/>
    </row>
    <row r="1557" spans="1:31" ht="15" x14ac:dyDescent="0.25">
      <c r="A1557" s="1" t="s">
        <v>6229</v>
      </c>
      <c r="B1557" t="s">
        <v>404</v>
      </c>
      <c r="C1557" t="s">
        <v>29</v>
      </c>
      <c r="D1557" t="s">
        <v>30</v>
      </c>
      <c r="E1557" t="s">
        <v>405</v>
      </c>
      <c r="F1557" t="s">
        <v>6215</v>
      </c>
      <c r="G1557" t="s">
        <v>6216</v>
      </c>
      <c r="H1557" t="s">
        <v>9756</v>
      </c>
      <c r="I1557" t="s">
        <v>6217</v>
      </c>
      <c r="J1557" t="s">
        <v>6229</v>
      </c>
      <c r="K1557" t="s">
        <v>32</v>
      </c>
      <c r="L1557" t="s">
        <v>32</v>
      </c>
      <c r="M1557" t="s">
        <v>43</v>
      </c>
      <c r="N1557" t="s">
        <v>44</v>
      </c>
      <c r="O1557" t="s">
        <v>6230</v>
      </c>
      <c r="P1557" t="s">
        <v>722</v>
      </c>
      <c r="Q1557" t="s">
        <v>722</v>
      </c>
      <c r="R1557" t="s">
        <v>10452</v>
      </c>
      <c r="S1557" s="1" t="s">
        <v>12782</v>
      </c>
      <c r="T1557" t="s">
        <v>48</v>
      </c>
      <c r="U1557" t="s">
        <v>49</v>
      </c>
      <c r="V1557" t="s">
        <v>50</v>
      </c>
      <c r="W1557" t="s">
        <v>10453</v>
      </c>
      <c r="X1557" s="145">
        <v>27455</v>
      </c>
      <c r="Y1557" t="s">
        <v>10454</v>
      </c>
      <c r="Z1557" s="145">
        <v>43160</v>
      </c>
      <c r="AA1557"/>
      <c r="AB1557" t="s">
        <v>39</v>
      </c>
      <c r="AC1557" t="s">
        <v>40</v>
      </c>
      <c r="AD1557" t="s">
        <v>41</v>
      </c>
      <c r="AE1557"/>
    </row>
    <row r="1558" spans="1:31" ht="15" x14ac:dyDescent="0.25">
      <c r="A1558" s="1" t="s">
        <v>6231</v>
      </c>
      <c r="B1558" t="s">
        <v>404</v>
      </c>
      <c r="C1558" t="s">
        <v>29</v>
      </c>
      <c r="D1558" t="s">
        <v>30</v>
      </c>
      <c r="E1558" t="s">
        <v>405</v>
      </c>
      <c r="F1558" t="s">
        <v>6215</v>
      </c>
      <c r="G1558" t="s">
        <v>6216</v>
      </c>
      <c r="H1558" t="s">
        <v>9756</v>
      </c>
      <c r="I1558" t="s">
        <v>6217</v>
      </c>
      <c r="J1558" t="s">
        <v>6231</v>
      </c>
      <c r="K1558" t="s">
        <v>32</v>
      </c>
      <c r="L1558" t="s">
        <v>32</v>
      </c>
      <c r="M1558" t="s">
        <v>43</v>
      </c>
      <c r="N1558" t="s">
        <v>63</v>
      </c>
      <c r="O1558" t="s">
        <v>10455</v>
      </c>
      <c r="P1558" t="s">
        <v>110</v>
      </c>
      <c r="Q1558" t="s">
        <v>254</v>
      </c>
      <c r="R1558" t="s">
        <v>10456</v>
      </c>
      <c r="S1558" s="1" t="s">
        <v>12783</v>
      </c>
      <c r="T1558" t="s">
        <v>66</v>
      </c>
      <c r="U1558" t="s">
        <v>811</v>
      </c>
      <c r="V1558" t="s">
        <v>50</v>
      </c>
      <c r="W1558" t="s">
        <v>10457</v>
      </c>
      <c r="X1558" s="145">
        <v>31120</v>
      </c>
      <c r="Y1558" t="s">
        <v>10458</v>
      </c>
      <c r="Z1558" s="145">
        <v>43171</v>
      </c>
      <c r="AA1558" s="145">
        <v>43465</v>
      </c>
      <c r="AB1558" t="s">
        <v>310</v>
      </c>
      <c r="AC1558" t="s">
        <v>68</v>
      </c>
      <c r="AD1558" t="s">
        <v>41</v>
      </c>
      <c r="AE1558"/>
    </row>
    <row r="1559" spans="1:31" ht="15" x14ac:dyDescent="0.25">
      <c r="A1559" s="1" t="s">
        <v>6231</v>
      </c>
      <c r="B1559" t="s">
        <v>404</v>
      </c>
      <c r="C1559" t="s">
        <v>29</v>
      </c>
      <c r="D1559" t="s">
        <v>30</v>
      </c>
      <c r="E1559" t="s">
        <v>405</v>
      </c>
      <c r="F1559" t="s">
        <v>6215</v>
      </c>
      <c r="G1559" t="s">
        <v>6216</v>
      </c>
      <c r="H1559" t="s">
        <v>9756</v>
      </c>
      <c r="I1559" t="s">
        <v>6217</v>
      </c>
      <c r="J1559" t="s">
        <v>6231</v>
      </c>
      <c r="K1559" t="s">
        <v>32</v>
      </c>
      <c r="L1559" t="s">
        <v>32</v>
      </c>
      <c r="M1559" t="s">
        <v>3394</v>
      </c>
      <c r="N1559" t="s">
        <v>44</v>
      </c>
      <c r="O1559" t="s">
        <v>6232</v>
      </c>
      <c r="P1559" t="s">
        <v>327</v>
      </c>
      <c r="Q1559" t="s">
        <v>6233</v>
      </c>
      <c r="R1559" t="s">
        <v>6234</v>
      </c>
      <c r="S1559" s="1" t="s">
        <v>12784</v>
      </c>
      <c r="T1559" t="s">
        <v>48</v>
      </c>
      <c r="U1559" t="s">
        <v>49</v>
      </c>
      <c r="V1559" t="s">
        <v>3395</v>
      </c>
      <c r="W1559" t="s">
        <v>6235</v>
      </c>
      <c r="X1559" s="145">
        <v>28889</v>
      </c>
      <c r="Y1559" t="s">
        <v>6236</v>
      </c>
      <c r="Z1559" s="145">
        <v>43160</v>
      </c>
      <c r="AA1559" s="145">
        <v>43465</v>
      </c>
      <c r="AB1559" t="s">
        <v>39</v>
      </c>
      <c r="AC1559" t="s">
        <v>40</v>
      </c>
      <c r="AD1559" t="s">
        <v>41</v>
      </c>
      <c r="AE1559"/>
    </row>
    <row r="1560" spans="1:31" ht="15" x14ac:dyDescent="0.25">
      <c r="A1560" s="1" t="s">
        <v>6237</v>
      </c>
      <c r="B1560" t="s">
        <v>404</v>
      </c>
      <c r="C1560" t="s">
        <v>29</v>
      </c>
      <c r="D1560" t="s">
        <v>30</v>
      </c>
      <c r="E1560" t="s">
        <v>405</v>
      </c>
      <c r="F1560" t="s">
        <v>6215</v>
      </c>
      <c r="G1560" t="s">
        <v>6216</v>
      </c>
      <c r="H1560" t="s">
        <v>9756</v>
      </c>
      <c r="I1560" t="s">
        <v>6217</v>
      </c>
      <c r="J1560" t="s">
        <v>6237</v>
      </c>
      <c r="K1560" t="s">
        <v>32</v>
      </c>
      <c r="L1560" t="s">
        <v>32</v>
      </c>
      <c r="M1560" t="s">
        <v>43</v>
      </c>
      <c r="N1560" t="s">
        <v>44</v>
      </c>
      <c r="O1560" t="s">
        <v>6238</v>
      </c>
      <c r="P1560" t="s">
        <v>985</v>
      </c>
      <c r="Q1560" t="s">
        <v>870</v>
      </c>
      <c r="R1560" t="s">
        <v>6239</v>
      </c>
      <c r="S1560" s="1" t="s">
        <v>12785</v>
      </c>
      <c r="T1560" t="s">
        <v>66</v>
      </c>
      <c r="U1560" t="s">
        <v>49</v>
      </c>
      <c r="V1560" t="s">
        <v>50</v>
      </c>
      <c r="W1560" t="s">
        <v>6240</v>
      </c>
      <c r="X1560" s="145">
        <v>26434</v>
      </c>
      <c r="Y1560" t="s">
        <v>6241</v>
      </c>
      <c r="Z1560" s="145">
        <v>42795</v>
      </c>
      <c r="AA1560"/>
      <c r="AB1560" t="s">
        <v>39</v>
      </c>
      <c r="AC1560" t="s">
        <v>40</v>
      </c>
      <c r="AD1560" t="s">
        <v>41</v>
      </c>
      <c r="AE1560"/>
    </row>
    <row r="1561" spans="1:31" ht="15" x14ac:dyDescent="0.25">
      <c r="A1561" s="1" t="s">
        <v>6242</v>
      </c>
      <c r="B1561" t="s">
        <v>404</v>
      </c>
      <c r="C1561" t="s">
        <v>29</v>
      </c>
      <c r="D1561" t="s">
        <v>30</v>
      </c>
      <c r="E1561" t="s">
        <v>405</v>
      </c>
      <c r="F1561" t="s">
        <v>6215</v>
      </c>
      <c r="G1561" t="s">
        <v>6216</v>
      </c>
      <c r="H1561" t="s">
        <v>9756</v>
      </c>
      <c r="I1561" t="s">
        <v>6217</v>
      </c>
      <c r="J1561" t="s">
        <v>6242</v>
      </c>
      <c r="K1561" t="s">
        <v>32</v>
      </c>
      <c r="L1561" t="s">
        <v>32</v>
      </c>
      <c r="M1561" t="s">
        <v>43</v>
      </c>
      <c r="N1561" t="s">
        <v>44</v>
      </c>
      <c r="O1561" t="s">
        <v>6243</v>
      </c>
      <c r="P1561" t="s">
        <v>941</v>
      </c>
      <c r="Q1561" t="s">
        <v>6244</v>
      </c>
      <c r="R1561" t="s">
        <v>896</v>
      </c>
      <c r="S1561" s="1" t="s">
        <v>12786</v>
      </c>
      <c r="T1561" t="s">
        <v>66</v>
      </c>
      <c r="U1561" t="s">
        <v>49</v>
      </c>
      <c r="V1561" t="s">
        <v>50</v>
      </c>
      <c r="W1561" t="s">
        <v>6245</v>
      </c>
      <c r="X1561" s="145">
        <v>22798</v>
      </c>
      <c r="Y1561" t="s">
        <v>6246</v>
      </c>
      <c r="Z1561" s="145">
        <v>42430</v>
      </c>
      <c r="AA1561"/>
      <c r="AB1561" t="s">
        <v>39</v>
      </c>
      <c r="AC1561" t="s">
        <v>40</v>
      </c>
      <c r="AD1561" t="s">
        <v>41</v>
      </c>
      <c r="AE1561"/>
    </row>
    <row r="1562" spans="1:31" ht="15" x14ac:dyDescent="0.25">
      <c r="A1562" s="1" t="s">
        <v>6247</v>
      </c>
      <c r="B1562" t="s">
        <v>404</v>
      </c>
      <c r="C1562" t="s">
        <v>29</v>
      </c>
      <c r="D1562" t="s">
        <v>30</v>
      </c>
      <c r="E1562" t="s">
        <v>405</v>
      </c>
      <c r="F1562" t="s">
        <v>6215</v>
      </c>
      <c r="G1562" t="s">
        <v>6216</v>
      </c>
      <c r="H1562" t="s">
        <v>9756</v>
      </c>
      <c r="I1562" t="s">
        <v>6217</v>
      </c>
      <c r="J1562" t="s">
        <v>6247</v>
      </c>
      <c r="K1562" t="s">
        <v>32</v>
      </c>
      <c r="L1562" t="s">
        <v>32</v>
      </c>
      <c r="M1562" t="s">
        <v>43</v>
      </c>
      <c r="N1562" t="s">
        <v>44</v>
      </c>
      <c r="O1562" t="s">
        <v>6248</v>
      </c>
      <c r="P1562" t="s">
        <v>306</v>
      </c>
      <c r="Q1562" t="s">
        <v>355</v>
      </c>
      <c r="R1562" t="s">
        <v>6249</v>
      </c>
      <c r="S1562" s="1" t="s">
        <v>12787</v>
      </c>
      <c r="T1562" t="s">
        <v>48</v>
      </c>
      <c r="U1562" t="s">
        <v>49</v>
      </c>
      <c r="V1562" t="s">
        <v>50</v>
      </c>
      <c r="W1562" t="s">
        <v>6250</v>
      </c>
      <c r="X1562" s="145">
        <v>30940</v>
      </c>
      <c r="Y1562" t="s">
        <v>6251</v>
      </c>
      <c r="Z1562" s="145">
        <v>42430</v>
      </c>
      <c r="AA1562"/>
      <c r="AB1562" t="s">
        <v>39</v>
      </c>
      <c r="AC1562" t="s">
        <v>40</v>
      </c>
      <c r="AD1562" t="s">
        <v>41</v>
      </c>
      <c r="AE1562"/>
    </row>
    <row r="1563" spans="1:31" ht="15" x14ac:dyDescent="0.25">
      <c r="A1563" s="1" t="s">
        <v>6252</v>
      </c>
      <c r="B1563" t="s">
        <v>404</v>
      </c>
      <c r="C1563" t="s">
        <v>29</v>
      </c>
      <c r="D1563" t="s">
        <v>30</v>
      </c>
      <c r="E1563" t="s">
        <v>405</v>
      </c>
      <c r="F1563" t="s">
        <v>6215</v>
      </c>
      <c r="G1563" t="s">
        <v>6216</v>
      </c>
      <c r="H1563" t="s">
        <v>9756</v>
      </c>
      <c r="I1563" t="s">
        <v>6217</v>
      </c>
      <c r="J1563" t="s">
        <v>6252</v>
      </c>
      <c r="K1563" t="s">
        <v>32</v>
      </c>
      <c r="L1563" t="s">
        <v>32</v>
      </c>
      <c r="M1563" t="s">
        <v>43</v>
      </c>
      <c r="N1563" t="s">
        <v>44</v>
      </c>
      <c r="O1563" t="s">
        <v>6253</v>
      </c>
      <c r="P1563" t="s">
        <v>171</v>
      </c>
      <c r="Q1563" t="s">
        <v>78</v>
      </c>
      <c r="R1563" t="s">
        <v>2664</v>
      </c>
      <c r="S1563" s="1" t="s">
        <v>12788</v>
      </c>
      <c r="T1563" t="s">
        <v>48</v>
      </c>
      <c r="U1563" t="s">
        <v>49</v>
      </c>
      <c r="V1563" t="s">
        <v>50</v>
      </c>
      <c r="W1563" t="s">
        <v>6254</v>
      </c>
      <c r="X1563" s="145">
        <v>26040</v>
      </c>
      <c r="Y1563" t="s">
        <v>6255</v>
      </c>
      <c r="Z1563"/>
      <c r="AA1563"/>
      <c r="AB1563" t="s">
        <v>39</v>
      </c>
      <c r="AC1563" t="s">
        <v>40</v>
      </c>
      <c r="AD1563" t="s">
        <v>41</v>
      </c>
      <c r="AE1563"/>
    </row>
    <row r="1564" spans="1:31" ht="15" x14ac:dyDescent="0.25">
      <c r="A1564" s="1" t="s">
        <v>6258</v>
      </c>
      <c r="B1564" t="s">
        <v>404</v>
      </c>
      <c r="C1564" t="s">
        <v>29</v>
      </c>
      <c r="D1564" t="s">
        <v>30</v>
      </c>
      <c r="E1564" t="s">
        <v>405</v>
      </c>
      <c r="F1564" t="s">
        <v>6215</v>
      </c>
      <c r="G1564" t="s">
        <v>6216</v>
      </c>
      <c r="H1564" t="s">
        <v>9756</v>
      </c>
      <c r="I1564" t="s">
        <v>6217</v>
      </c>
      <c r="J1564" t="s">
        <v>6258</v>
      </c>
      <c r="K1564" t="s">
        <v>32</v>
      </c>
      <c r="L1564" t="s">
        <v>32</v>
      </c>
      <c r="M1564" t="s">
        <v>43</v>
      </c>
      <c r="N1564" t="s">
        <v>44</v>
      </c>
      <c r="O1564" t="s">
        <v>6259</v>
      </c>
      <c r="P1564" t="s">
        <v>6260</v>
      </c>
      <c r="Q1564" t="s">
        <v>1036</v>
      </c>
      <c r="R1564" t="s">
        <v>4640</v>
      </c>
      <c r="S1564" s="1" t="s">
        <v>12789</v>
      </c>
      <c r="T1564" t="s">
        <v>66</v>
      </c>
      <c r="U1564" t="s">
        <v>49</v>
      </c>
      <c r="V1564" t="s">
        <v>50</v>
      </c>
      <c r="W1564" t="s">
        <v>6261</v>
      </c>
      <c r="X1564" s="145">
        <v>21190</v>
      </c>
      <c r="Y1564" t="s">
        <v>6262</v>
      </c>
      <c r="Z1564" s="145">
        <v>42430</v>
      </c>
      <c r="AA1564"/>
      <c r="AB1564" t="s">
        <v>39</v>
      </c>
      <c r="AC1564" t="s">
        <v>40</v>
      </c>
      <c r="AD1564" t="s">
        <v>41</v>
      </c>
      <c r="AE1564"/>
    </row>
    <row r="1565" spans="1:31" ht="15" x14ac:dyDescent="0.25">
      <c r="A1565" s="1" t="s">
        <v>6263</v>
      </c>
      <c r="B1565" t="s">
        <v>404</v>
      </c>
      <c r="C1565" t="s">
        <v>29</v>
      </c>
      <c r="D1565" t="s">
        <v>30</v>
      </c>
      <c r="E1565" t="s">
        <v>405</v>
      </c>
      <c r="F1565" t="s">
        <v>6215</v>
      </c>
      <c r="G1565" t="s">
        <v>6216</v>
      </c>
      <c r="H1565" t="s">
        <v>9756</v>
      </c>
      <c r="I1565" t="s">
        <v>6217</v>
      </c>
      <c r="J1565" t="s">
        <v>6263</v>
      </c>
      <c r="K1565" t="s">
        <v>32</v>
      </c>
      <c r="L1565" t="s">
        <v>32</v>
      </c>
      <c r="M1565" t="s">
        <v>43</v>
      </c>
      <c r="N1565" t="s">
        <v>44</v>
      </c>
      <c r="O1565" t="s">
        <v>4050</v>
      </c>
      <c r="P1565" t="s">
        <v>533</v>
      </c>
      <c r="Q1565" t="s">
        <v>4127</v>
      </c>
      <c r="R1565" t="s">
        <v>193</v>
      </c>
      <c r="S1565" s="1" t="s">
        <v>12790</v>
      </c>
      <c r="T1565" t="s">
        <v>53</v>
      </c>
      <c r="U1565" t="s">
        <v>49</v>
      </c>
      <c r="V1565" t="s">
        <v>50</v>
      </c>
      <c r="W1565" t="s">
        <v>6264</v>
      </c>
      <c r="X1565" s="145">
        <v>21971</v>
      </c>
      <c r="Y1565" t="s">
        <v>6265</v>
      </c>
      <c r="Z1565" s="145">
        <v>42430</v>
      </c>
      <c r="AA1565"/>
      <c r="AB1565" t="s">
        <v>39</v>
      </c>
      <c r="AC1565" t="s">
        <v>40</v>
      </c>
      <c r="AD1565" t="s">
        <v>41</v>
      </c>
      <c r="AE1565"/>
    </row>
    <row r="1566" spans="1:31" ht="15" x14ac:dyDescent="0.25">
      <c r="A1566" s="1" t="s">
        <v>10459</v>
      </c>
      <c r="B1566" t="s">
        <v>404</v>
      </c>
      <c r="C1566" t="s">
        <v>29</v>
      </c>
      <c r="D1566" t="s">
        <v>30</v>
      </c>
      <c r="E1566" t="s">
        <v>405</v>
      </c>
      <c r="F1566" t="s">
        <v>6215</v>
      </c>
      <c r="G1566" t="s">
        <v>6216</v>
      </c>
      <c r="H1566" t="s">
        <v>9756</v>
      </c>
      <c r="I1566" t="s">
        <v>6217</v>
      </c>
      <c r="J1566" t="s">
        <v>10459</v>
      </c>
      <c r="K1566" t="s">
        <v>32</v>
      </c>
      <c r="L1566" t="s">
        <v>32</v>
      </c>
      <c r="M1566" t="s">
        <v>43</v>
      </c>
      <c r="N1566" t="s">
        <v>63</v>
      </c>
      <c r="O1566" t="s">
        <v>9727</v>
      </c>
      <c r="P1566" t="s">
        <v>78</v>
      </c>
      <c r="Q1566" t="s">
        <v>666</v>
      </c>
      <c r="R1566" t="s">
        <v>6960</v>
      </c>
      <c r="S1566" s="1" t="s">
        <v>12791</v>
      </c>
      <c r="T1566" t="s">
        <v>66</v>
      </c>
      <c r="U1566" t="s">
        <v>9126</v>
      </c>
      <c r="V1566" t="s">
        <v>50</v>
      </c>
      <c r="W1566" t="s">
        <v>6961</v>
      </c>
      <c r="X1566" s="145">
        <v>28131</v>
      </c>
      <c r="Y1566" t="s">
        <v>6962</v>
      </c>
      <c r="Z1566" s="145">
        <v>43160</v>
      </c>
      <c r="AA1566" s="145">
        <v>43465</v>
      </c>
      <c r="AB1566" t="s">
        <v>2801</v>
      </c>
      <c r="AC1566" t="s">
        <v>68</v>
      </c>
      <c r="AD1566" t="s">
        <v>41</v>
      </c>
      <c r="AE1566"/>
    </row>
    <row r="1567" spans="1:31" ht="15" x14ac:dyDescent="0.25">
      <c r="A1567" s="1" t="s">
        <v>10460</v>
      </c>
      <c r="B1567" t="s">
        <v>404</v>
      </c>
      <c r="C1567" t="s">
        <v>29</v>
      </c>
      <c r="D1567" t="s">
        <v>30</v>
      </c>
      <c r="E1567" t="s">
        <v>405</v>
      </c>
      <c r="F1567" t="s">
        <v>6215</v>
      </c>
      <c r="G1567" t="s">
        <v>6216</v>
      </c>
      <c r="H1567" t="s">
        <v>9756</v>
      </c>
      <c r="I1567" t="s">
        <v>6217</v>
      </c>
      <c r="J1567" t="s">
        <v>10460</v>
      </c>
      <c r="K1567" t="s">
        <v>32</v>
      </c>
      <c r="L1567" t="s">
        <v>32</v>
      </c>
      <c r="M1567" t="s">
        <v>43</v>
      </c>
      <c r="N1567" t="s">
        <v>63</v>
      </c>
      <c r="O1567" t="s">
        <v>9727</v>
      </c>
      <c r="P1567" t="s">
        <v>163</v>
      </c>
      <c r="Q1567" t="s">
        <v>512</v>
      </c>
      <c r="R1567" t="s">
        <v>750</v>
      </c>
      <c r="S1567" s="1" t="s">
        <v>12792</v>
      </c>
      <c r="T1567" t="s">
        <v>66</v>
      </c>
      <c r="U1567" t="s">
        <v>49</v>
      </c>
      <c r="V1567" t="s">
        <v>50</v>
      </c>
      <c r="W1567" t="s">
        <v>6361</v>
      </c>
      <c r="X1567" s="145">
        <v>24970</v>
      </c>
      <c r="Y1567" t="s">
        <v>6362</v>
      </c>
      <c r="Z1567" s="145">
        <v>43160</v>
      </c>
      <c r="AA1567" s="145">
        <v>43465</v>
      </c>
      <c r="AB1567" t="s">
        <v>2801</v>
      </c>
      <c r="AC1567" t="s">
        <v>68</v>
      </c>
      <c r="AD1567" t="s">
        <v>41</v>
      </c>
      <c r="AE1567"/>
    </row>
    <row r="1568" spans="1:31" ht="15" x14ac:dyDescent="0.25">
      <c r="A1568" s="1" t="s">
        <v>10461</v>
      </c>
      <c r="B1568" t="s">
        <v>404</v>
      </c>
      <c r="C1568" t="s">
        <v>29</v>
      </c>
      <c r="D1568" t="s">
        <v>30</v>
      </c>
      <c r="E1568" t="s">
        <v>405</v>
      </c>
      <c r="F1568" t="s">
        <v>6215</v>
      </c>
      <c r="G1568" t="s">
        <v>6216</v>
      </c>
      <c r="H1568" t="s">
        <v>9756</v>
      </c>
      <c r="I1568" t="s">
        <v>6217</v>
      </c>
      <c r="J1568" t="s">
        <v>10461</v>
      </c>
      <c r="K1568" t="s">
        <v>32</v>
      </c>
      <c r="L1568" t="s">
        <v>32</v>
      </c>
      <c r="M1568" t="s">
        <v>43</v>
      </c>
      <c r="N1568" t="s">
        <v>63</v>
      </c>
      <c r="O1568" t="s">
        <v>9727</v>
      </c>
      <c r="P1568" t="s">
        <v>197</v>
      </c>
      <c r="Q1568" t="s">
        <v>183</v>
      </c>
      <c r="R1568" t="s">
        <v>7006</v>
      </c>
      <c r="S1568" s="1" t="s">
        <v>12793</v>
      </c>
      <c r="T1568" t="s">
        <v>66</v>
      </c>
      <c r="U1568" t="s">
        <v>9126</v>
      </c>
      <c r="V1568" t="s">
        <v>50</v>
      </c>
      <c r="W1568" t="s">
        <v>10462</v>
      </c>
      <c r="X1568" s="145">
        <v>32154</v>
      </c>
      <c r="Y1568" t="s">
        <v>10463</v>
      </c>
      <c r="Z1568" s="145">
        <v>43160</v>
      </c>
      <c r="AA1568" s="145">
        <v>43465</v>
      </c>
      <c r="AB1568" t="s">
        <v>2801</v>
      </c>
      <c r="AC1568" t="s">
        <v>68</v>
      </c>
      <c r="AD1568" t="s">
        <v>41</v>
      </c>
      <c r="AE1568"/>
    </row>
    <row r="1569" spans="1:31" ht="15" x14ac:dyDescent="0.25">
      <c r="A1569" s="1" t="s">
        <v>10464</v>
      </c>
      <c r="B1569" t="s">
        <v>404</v>
      </c>
      <c r="C1569" t="s">
        <v>29</v>
      </c>
      <c r="D1569" t="s">
        <v>30</v>
      </c>
      <c r="E1569" t="s">
        <v>405</v>
      </c>
      <c r="F1569" t="s">
        <v>6215</v>
      </c>
      <c r="G1569" t="s">
        <v>6216</v>
      </c>
      <c r="H1569" t="s">
        <v>9756</v>
      </c>
      <c r="I1569" t="s">
        <v>6217</v>
      </c>
      <c r="J1569" t="s">
        <v>10464</v>
      </c>
      <c r="K1569" t="s">
        <v>32</v>
      </c>
      <c r="L1569" t="s">
        <v>32</v>
      </c>
      <c r="M1569" t="s">
        <v>43</v>
      </c>
      <c r="N1569" t="s">
        <v>63</v>
      </c>
      <c r="O1569" t="s">
        <v>9727</v>
      </c>
      <c r="P1569" t="s">
        <v>110</v>
      </c>
      <c r="Q1569" t="s">
        <v>254</v>
      </c>
      <c r="R1569" t="s">
        <v>10456</v>
      </c>
      <c r="S1569" s="1" t="s">
        <v>12783</v>
      </c>
      <c r="T1569" t="s">
        <v>66</v>
      </c>
      <c r="U1569" t="s">
        <v>3613</v>
      </c>
      <c r="V1569" t="s">
        <v>50</v>
      </c>
      <c r="W1569" t="s">
        <v>10457</v>
      </c>
      <c r="X1569" s="145">
        <v>31120</v>
      </c>
      <c r="Y1569" t="s">
        <v>10458</v>
      </c>
      <c r="Z1569" s="145">
        <v>43171</v>
      </c>
      <c r="AA1569" s="145">
        <v>43465</v>
      </c>
      <c r="AB1569" t="s">
        <v>2801</v>
      </c>
      <c r="AC1569" t="s">
        <v>68</v>
      </c>
      <c r="AD1569" t="s">
        <v>41</v>
      </c>
      <c r="AE1569"/>
    </row>
    <row r="1570" spans="1:31" ht="15" x14ac:dyDescent="0.25">
      <c r="A1570" s="1" t="s">
        <v>10465</v>
      </c>
      <c r="B1570" t="s">
        <v>404</v>
      </c>
      <c r="C1570" t="s">
        <v>29</v>
      </c>
      <c r="D1570" t="s">
        <v>30</v>
      </c>
      <c r="E1570" t="s">
        <v>405</v>
      </c>
      <c r="F1570" t="s">
        <v>6215</v>
      </c>
      <c r="G1570" t="s">
        <v>6216</v>
      </c>
      <c r="H1570" t="s">
        <v>9756</v>
      </c>
      <c r="I1570" t="s">
        <v>6217</v>
      </c>
      <c r="J1570" t="s">
        <v>10465</v>
      </c>
      <c r="K1570" t="s">
        <v>32</v>
      </c>
      <c r="L1570" t="s">
        <v>32</v>
      </c>
      <c r="M1570" t="s">
        <v>43</v>
      </c>
      <c r="N1570" t="s">
        <v>63</v>
      </c>
      <c r="O1570" t="s">
        <v>9727</v>
      </c>
      <c r="P1570" t="s">
        <v>366</v>
      </c>
      <c r="Q1570" t="s">
        <v>138</v>
      </c>
      <c r="R1570" t="s">
        <v>10447</v>
      </c>
      <c r="S1570" s="1" t="s">
        <v>12780</v>
      </c>
      <c r="T1570" t="s">
        <v>66</v>
      </c>
      <c r="U1570" t="s">
        <v>3613</v>
      </c>
      <c r="V1570" t="s">
        <v>50</v>
      </c>
      <c r="W1570" t="s">
        <v>10448</v>
      </c>
      <c r="X1570" s="145">
        <v>30059</v>
      </c>
      <c r="Y1570" t="s">
        <v>10449</v>
      </c>
      <c r="Z1570" s="145">
        <v>43171</v>
      </c>
      <c r="AA1570" s="145">
        <v>43465</v>
      </c>
      <c r="AB1570" t="s">
        <v>2801</v>
      </c>
      <c r="AC1570" t="s">
        <v>68</v>
      </c>
      <c r="AD1570" t="s">
        <v>41</v>
      </c>
      <c r="AE1570"/>
    </row>
    <row r="1571" spans="1:31" ht="15" x14ac:dyDescent="0.25">
      <c r="A1571" s="1" t="s">
        <v>6273</v>
      </c>
      <c r="B1571" t="s">
        <v>404</v>
      </c>
      <c r="C1571" t="s">
        <v>29</v>
      </c>
      <c r="D1571" t="s">
        <v>30</v>
      </c>
      <c r="E1571" t="s">
        <v>405</v>
      </c>
      <c r="F1571" t="s">
        <v>6215</v>
      </c>
      <c r="G1571" t="s">
        <v>6216</v>
      </c>
      <c r="H1571" t="s">
        <v>9756</v>
      </c>
      <c r="I1571" t="s">
        <v>6217</v>
      </c>
      <c r="J1571" t="s">
        <v>6273</v>
      </c>
      <c r="K1571" t="s">
        <v>32</v>
      </c>
      <c r="L1571" t="s">
        <v>80</v>
      </c>
      <c r="M1571" t="s">
        <v>80</v>
      </c>
      <c r="N1571" t="s">
        <v>44</v>
      </c>
      <c r="O1571" t="s">
        <v>6274</v>
      </c>
      <c r="P1571" t="s">
        <v>231</v>
      </c>
      <c r="Q1571" t="s">
        <v>468</v>
      </c>
      <c r="R1571" t="s">
        <v>6275</v>
      </c>
      <c r="S1571" s="1" t="s">
        <v>12794</v>
      </c>
      <c r="T1571" t="s">
        <v>42</v>
      </c>
      <c r="U1571" t="s">
        <v>49</v>
      </c>
      <c r="V1571" t="s">
        <v>50</v>
      </c>
      <c r="W1571" t="s">
        <v>6276</v>
      </c>
      <c r="X1571" s="145">
        <v>27214</v>
      </c>
      <c r="Y1571" t="s">
        <v>6277</v>
      </c>
      <c r="Z1571"/>
      <c r="AA1571"/>
      <c r="AB1571" t="s">
        <v>39</v>
      </c>
      <c r="AC1571" t="s">
        <v>83</v>
      </c>
      <c r="AD1571" t="s">
        <v>41</v>
      </c>
      <c r="AE1571"/>
    </row>
    <row r="1572" spans="1:31" ht="15" x14ac:dyDescent="0.25">
      <c r="A1572" s="1" t="s">
        <v>6278</v>
      </c>
      <c r="B1572" t="s">
        <v>404</v>
      </c>
      <c r="C1572" t="s">
        <v>29</v>
      </c>
      <c r="D1572" t="s">
        <v>30</v>
      </c>
      <c r="E1572" t="s">
        <v>405</v>
      </c>
      <c r="F1572" t="s">
        <v>6215</v>
      </c>
      <c r="G1572" t="s">
        <v>6216</v>
      </c>
      <c r="H1572" t="s">
        <v>9756</v>
      </c>
      <c r="I1572" t="s">
        <v>6217</v>
      </c>
      <c r="J1572" t="s">
        <v>6278</v>
      </c>
      <c r="K1572" t="s">
        <v>93</v>
      </c>
      <c r="L1572" t="s">
        <v>94</v>
      </c>
      <c r="M1572" t="s">
        <v>99</v>
      </c>
      <c r="N1572" t="s">
        <v>63</v>
      </c>
      <c r="O1572" t="s">
        <v>6279</v>
      </c>
      <c r="P1572" t="s">
        <v>507</v>
      </c>
      <c r="Q1572" t="s">
        <v>78</v>
      </c>
      <c r="R1572" t="s">
        <v>10466</v>
      </c>
      <c r="S1572" s="1" t="s">
        <v>12795</v>
      </c>
      <c r="T1572" t="s">
        <v>105</v>
      </c>
      <c r="U1572" t="s">
        <v>38</v>
      </c>
      <c r="V1572" t="s">
        <v>50</v>
      </c>
      <c r="W1572" t="s">
        <v>10467</v>
      </c>
      <c r="X1572" s="145">
        <v>30096</v>
      </c>
      <c r="Y1572" t="s">
        <v>10468</v>
      </c>
      <c r="Z1572" s="145">
        <v>43101</v>
      </c>
      <c r="AA1572" s="145">
        <v>43465</v>
      </c>
      <c r="AB1572" t="s">
        <v>39</v>
      </c>
      <c r="AC1572" t="s">
        <v>98</v>
      </c>
      <c r="AD1572" t="s">
        <v>41</v>
      </c>
      <c r="AE1572"/>
    </row>
    <row r="1573" spans="1:31" ht="15" x14ac:dyDescent="0.25">
      <c r="A1573" s="1" t="s">
        <v>6280</v>
      </c>
      <c r="B1573" t="s">
        <v>404</v>
      </c>
      <c r="C1573" t="s">
        <v>29</v>
      </c>
      <c r="D1573" t="s">
        <v>30</v>
      </c>
      <c r="E1573" t="s">
        <v>405</v>
      </c>
      <c r="F1573" t="s">
        <v>6215</v>
      </c>
      <c r="G1573" t="s">
        <v>6216</v>
      </c>
      <c r="H1573" t="s">
        <v>9756</v>
      </c>
      <c r="I1573" t="s">
        <v>6217</v>
      </c>
      <c r="J1573" t="s">
        <v>6280</v>
      </c>
      <c r="K1573" t="s">
        <v>799</v>
      </c>
      <c r="L1573" t="s">
        <v>3305</v>
      </c>
      <c r="M1573" t="s">
        <v>3306</v>
      </c>
      <c r="N1573" t="s">
        <v>63</v>
      </c>
      <c r="O1573" t="s">
        <v>9981</v>
      </c>
      <c r="P1573" t="s">
        <v>6281</v>
      </c>
      <c r="Q1573" t="s">
        <v>6282</v>
      </c>
      <c r="R1573" t="s">
        <v>278</v>
      </c>
      <c r="S1573" s="1" t="s">
        <v>12796</v>
      </c>
      <c r="T1573" t="s">
        <v>801</v>
      </c>
      <c r="U1573" t="s">
        <v>38</v>
      </c>
      <c r="V1573" t="s">
        <v>50</v>
      </c>
      <c r="W1573" t="s">
        <v>265</v>
      </c>
      <c r="X1573" s="145">
        <v>30004</v>
      </c>
      <c r="Y1573" t="s">
        <v>6283</v>
      </c>
      <c r="Z1573" s="145">
        <v>43101</v>
      </c>
      <c r="AA1573" s="145">
        <v>43190</v>
      </c>
      <c r="AB1573" t="s">
        <v>123</v>
      </c>
      <c r="AC1573" t="s">
        <v>804</v>
      </c>
      <c r="AD1573" t="s">
        <v>41</v>
      </c>
      <c r="AE1573"/>
    </row>
    <row r="1574" spans="1:31" ht="15" x14ac:dyDescent="0.25">
      <c r="A1574" s="1" t="s">
        <v>6284</v>
      </c>
      <c r="B1574" t="s">
        <v>404</v>
      </c>
      <c r="C1574" t="s">
        <v>29</v>
      </c>
      <c r="D1574" t="s">
        <v>30</v>
      </c>
      <c r="E1574" t="s">
        <v>405</v>
      </c>
      <c r="F1574" t="s">
        <v>6215</v>
      </c>
      <c r="G1574" t="s">
        <v>6216</v>
      </c>
      <c r="H1574" t="s">
        <v>9756</v>
      </c>
      <c r="I1574" t="s">
        <v>6217</v>
      </c>
      <c r="J1574" t="s">
        <v>6284</v>
      </c>
      <c r="K1574" t="s">
        <v>799</v>
      </c>
      <c r="L1574" t="s">
        <v>3305</v>
      </c>
      <c r="M1574" t="s">
        <v>5575</v>
      </c>
      <c r="N1574" t="s">
        <v>63</v>
      </c>
      <c r="O1574" t="s">
        <v>9981</v>
      </c>
      <c r="P1574" t="s">
        <v>650</v>
      </c>
      <c r="Q1574" t="s">
        <v>507</v>
      </c>
      <c r="R1574" t="s">
        <v>10469</v>
      </c>
      <c r="S1574" s="1" t="s">
        <v>12797</v>
      </c>
      <c r="T1574" t="s">
        <v>801</v>
      </c>
      <c r="U1574" t="s">
        <v>802</v>
      </c>
      <c r="V1574" t="s">
        <v>50</v>
      </c>
      <c r="W1574" t="s">
        <v>265</v>
      </c>
      <c r="X1574" s="145">
        <v>33399</v>
      </c>
      <c r="Y1574" t="s">
        <v>10470</v>
      </c>
      <c r="Z1574" s="145">
        <v>43228</v>
      </c>
      <c r="AA1574" s="145">
        <v>43320</v>
      </c>
      <c r="AB1574" t="s">
        <v>123</v>
      </c>
      <c r="AC1574" t="s">
        <v>804</v>
      </c>
      <c r="AD1574" t="s">
        <v>41</v>
      </c>
      <c r="AE1574"/>
    </row>
    <row r="1575" spans="1:31" ht="15" x14ac:dyDescent="0.25">
      <c r="A1575" s="1" t="s">
        <v>6285</v>
      </c>
      <c r="B1575" t="s">
        <v>404</v>
      </c>
      <c r="C1575" t="s">
        <v>29</v>
      </c>
      <c r="D1575" t="s">
        <v>30</v>
      </c>
      <c r="E1575" t="s">
        <v>405</v>
      </c>
      <c r="F1575" t="s">
        <v>6215</v>
      </c>
      <c r="G1575" t="s">
        <v>6216</v>
      </c>
      <c r="H1575" t="s">
        <v>9756</v>
      </c>
      <c r="I1575" t="s">
        <v>6217</v>
      </c>
      <c r="J1575" t="s">
        <v>6285</v>
      </c>
      <c r="K1575" t="s">
        <v>799</v>
      </c>
      <c r="L1575" t="s">
        <v>3305</v>
      </c>
      <c r="M1575" t="s">
        <v>3315</v>
      </c>
      <c r="N1575" t="s">
        <v>63</v>
      </c>
      <c r="O1575" t="s">
        <v>9981</v>
      </c>
      <c r="P1575" t="s">
        <v>6286</v>
      </c>
      <c r="Q1575" t="s">
        <v>957</v>
      </c>
      <c r="R1575" t="s">
        <v>6287</v>
      </c>
      <c r="S1575" s="1" t="s">
        <v>12798</v>
      </c>
      <c r="T1575" t="s">
        <v>801</v>
      </c>
      <c r="U1575" t="s">
        <v>38</v>
      </c>
      <c r="V1575" t="s">
        <v>50</v>
      </c>
      <c r="W1575" t="s">
        <v>265</v>
      </c>
      <c r="X1575" s="145">
        <v>28062</v>
      </c>
      <c r="Y1575" t="s">
        <v>6288</v>
      </c>
      <c r="Z1575" s="145">
        <v>43101</v>
      </c>
      <c r="AA1575" s="145">
        <v>43190</v>
      </c>
      <c r="AB1575" t="s">
        <v>123</v>
      </c>
      <c r="AC1575" t="s">
        <v>804</v>
      </c>
      <c r="AD1575" t="s">
        <v>41</v>
      </c>
      <c r="AE1575"/>
    </row>
    <row r="1576" spans="1:31" ht="15" x14ac:dyDescent="0.25">
      <c r="A1576" s="1" t="s">
        <v>6289</v>
      </c>
      <c r="B1576" t="s">
        <v>404</v>
      </c>
      <c r="C1576" t="s">
        <v>29</v>
      </c>
      <c r="D1576" t="s">
        <v>30</v>
      </c>
      <c r="E1576" t="s">
        <v>405</v>
      </c>
      <c r="F1576" t="s">
        <v>6215</v>
      </c>
      <c r="G1576" t="s">
        <v>6216</v>
      </c>
      <c r="H1576" t="s">
        <v>9756</v>
      </c>
      <c r="I1576" t="s">
        <v>6217</v>
      </c>
      <c r="J1576" t="s">
        <v>6289</v>
      </c>
      <c r="K1576" t="s">
        <v>799</v>
      </c>
      <c r="L1576" t="s">
        <v>3305</v>
      </c>
      <c r="M1576" t="s">
        <v>3315</v>
      </c>
      <c r="N1576" t="s">
        <v>63</v>
      </c>
      <c r="O1576" t="s">
        <v>9981</v>
      </c>
      <c r="P1576" t="s">
        <v>58</v>
      </c>
      <c r="Q1576" t="s">
        <v>59</v>
      </c>
      <c r="R1576" t="s">
        <v>6290</v>
      </c>
      <c r="S1576" s="1" t="s">
        <v>12799</v>
      </c>
      <c r="T1576" t="s">
        <v>801</v>
      </c>
      <c r="U1576" t="s">
        <v>38</v>
      </c>
      <c r="V1576" t="s">
        <v>50</v>
      </c>
      <c r="W1576" t="s">
        <v>265</v>
      </c>
      <c r="X1576" s="145">
        <v>23169</v>
      </c>
      <c r="Y1576" t="s">
        <v>6291</v>
      </c>
      <c r="Z1576" s="145">
        <v>43101</v>
      </c>
      <c r="AA1576" s="145">
        <v>43190</v>
      </c>
      <c r="AB1576" t="s">
        <v>123</v>
      </c>
      <c r="AC1576" t="s">
        <v>804</v>
      </c>
      <c r="AD1576" t="s">
        <v>41</v>
      </c>
      <c r="AE1576"/>
    </row>
    <row r="1577" spans="1:31" ht="15" x14ac:dyDescent="0.25">
      <c r="A1577" s="1" t="s">
        <v>6292</v>
      </c>
      <c r="B1577" t="s">
        <v>404</v>
      </c>
      <c r="C1577" t="s">
        <v>29</v>
      </c>
      <c r="D1577" t="s">
        <v>30</v>
      </c>
      <c r="E1577" t="s">
        <v>405</v>
      </c>
      <c r="F1577" t="s">
        <v>6215</v>
      </c>
      <c r="G1577" t="s">
        <v>6216</v>
      </c>
      <c r="H1577" t="s">
        <v>9756</v>
      </c>
      <c r="I1577" t="s">
        <v>6217</v>
      </c>
      <c r="J1577" t="s">
        <v>6292</v>
      </c>
      <c r="K1577" t="s">
        <v>799</v>
      </c>
      <c r="L1577" t="s">
        <v>3305</v>
      </c>
      <c r="M1577" t="s">
        <v>3315</v>
      </c>
      <c r="N1577" t="s">
        <v>63</v>
      </c>
      <c r="O1577" t="s">
        <v>9981</v>
      </c>
      <c r="P1577" t="s">
        <v>236</v>
      </c>
      <c r="Q1577" t="s">
        <v>275</v>
      </c>
      <c r="R1577" t="s">
        <v>855</v>
      </c>
      <c r="S1577" s="1" t="s">
        <v>12800</v>
      </c>
      <c r="T1577" t="s">
        <v>801</v>
      </c>
      <c r="U1577" t="s">
        <v>38</v>
      </c>
      <c r="V1577" t="s">
        <v>50</v>
      </c>
      <c r="W1577" t="s">
        <v>265</v>
      </c>
      <c r="X1577" s="145">
        <v>21909</v>
      </c>
      <c r="Y1577" t="s">
        <v>6293</v>
      </c>
      <c r="Z1577" s="145">
        <v>43101</v>
      </c>
      <c r="AA1577" s="145">
        <v>43190</v>
      </c>
      <c r="AB1577" t="s">
        <v>123</v>
      </c>
      <c r="AC1577" t="s">
        <v>804</v>
      </c>
      <c r="AD1577" t="s">
        <v>41</v>
      </c>
      <c r="AE1577"/>
    </row>
    <row r="1578" spans="1:31" ht="15" x14ac:dyDescent="0.25">
      <c r="A1578" s="1" t="s">
        <v>10471</v>
      </c>
      <c r="B1578" t="s">
        <v>404</v>
      </c>
      <c r="C1578" t="s">
        <v>29</v>
      </c>
      <c r="D1578" t="s">
        <v>30</v>
      </c>
      <c r="E1578" t="s">
        <v>405</v>
      </c>
      <c r="F1578" t="s">
        <v>6215</v>
      </c>
      <c r="G1578" t="s">
        <v>6216</v>
      </c>
      <c r="H1578" t="s">
        <v>9756</v>
      </c>
      <c r="I1578" t="s">
        <v>6217</v>
      </c>
      <c r="J1578" t="s">
        <v>10471</v>
      </c>
      <c r="K1578" t="s">
        <v>799</v>
      </c>
      <c r="L1578" t="s">
        <v>3305</v>
      </c>
      <c r="M1578" t="s">
        <v>3309</v>
      </c>
      <c r="N1578" t="s">
        <v>63</v>
      </c>
      <c r="O1578" t="s">
        <v>9983</v>
      </c>
      <c r="P1578" t="s">
        <v>156</v>
      </c>
      <c r="Q1578" t="s">
        <v>557</v>
      </c>
      <c r="R1578" t="s">
        <v>10472</v>
      </c>
      <c r="S1578" s="1" t="s">
        <v>12801</v>
      </c>
      <c r="T1578" t="s">
        <v>801</v>
      </c>
      <c r="U1578" t="s">
        <v>802</v>
      </c>
      <c r="V1578" t="s">
        <v>50</v>
      </c>
      <c r="W1578" t="s">
        <v>265</v>
      </c>
      <c r="X1578" s="145">
        <v>32620</v>
      </c>
      <c r="Y1578" t="s">
        <v>10473</v>
      </c>
      <c r="Z1578" s="145">
        <v>43263</v>
      </c>
      <c r="AA1578" s="145">
        <v>43355</v>
      </c>
      <c r="AB1578" t="s">
        <v>123</v>
      </c>
      <c r="AC1578" t="s">
        <v>804</v>
      </c>
      <c r="AD1578" t="s">
        <v>41</v>
      </c>
      <c r="AE1578"/>
    </row>
    <row r="1579" spans="1:31" ht="15" x14ac:dyDescent="0.25">
      <c r="A1579" s="1" t="s">
        <v>10474</v>
      </c>
      <c r="B1579" t="s">
        <v>404</v>
      </c>
      <c r="C1579" t="s">
        <v>29</v>
      </c>
      <c r="D1579" t="s">
        <v>30</v>
      </c>
      <c r="E1579" t="s">
        <v>405</v>
      </c>
      <c r="F1579" t="s">
        <v>6215</v>
      </c>
      <c r="G1579" t="s">
        <v>6216</v>
      </c>
      <c r="H1579" t="s">
        <v>9756</v>
      </c>
      <c r="I1579" t="s">
        <v>6217</v>
      </c>
      <c r="J1579" t="s">
        <v>10474</v>
      </c>
      <c r="K1579" t="s">
        <v>799</v>
      </c>
      <c r="L1579" t="s">
        <v>3305</v>
      </c>
      <c r="M1579" t="s">
        <v>9988</v>
      </c>
      <c r="N1579" t="s">
        <v>63</v>
      </c>
      <c r="O1579" t="s">
        <v>9983</v>
      </c>
      <c r="P1579" t="s">
        <v>46</v>
      </c>
      <c r="Q1579" t="s">
        <v>5572</v>
      </c>
      <c r="R1579" t="s">
        <v>300</v>
      </c>
      <c r="S1579" s="1" t="s">
        <v>12802</v>
      </c>
      <c r="T1579" t="s">
        <v>801</v>
      </c>
      <c r="U1579" t="s">
        <v>802</v>
      </c>
      <c r="V1579" t="s">
        <v>50</v>
      </c>
      <c r="W1579" t="s">
        <v>265</v>
      </c>
      <c r="X1579" s="145">
        <v>30691</v>
      </c>
      <c r="Y1579" t="s">
        <v>5573</v>
      </c>
      <c r="Z1579" s="145">
        <v>43263</v>
      </c>
      <c r="AA1579" s="145">
        <v>43355</v>
      </c>
      <c r="AB1579" t="s">
        <v>123</v>
      </c>
      <c r="AC1579" t="s">
        <v>804</v>
      </c>
      <c r="AD1579" t="s">
        <v>41</v>
      </c>
      <c r="AE1579"/>
    </row>
    <row r="1580" spans="1:31" ht="15" x14ac:dyDescent="0.25">
      <c r="A1580" s="1" t="s">
        <v>10475</v>
      </c>
      <c r="B1580" t="s">
        <v>404</v>
      </c>
      <c r="C1580" t="s">
        <v>29</v>
      </c>
      <c r="D1580" t="s">
        <v>30</v>
      </c>
      <c r="E1580" t="s">
        <v>405</v>
      </c>
      <c r="F1580" t="s">
        <v>6215</v>
      </c>
      <c r="G1580" t="s">
        <v>6216</v>
      </c>
      <c r="H1580" t="s">
        <v>9756</v>
      </c>
      <c r="I1580" t="s">
        <v>6217</v>
      </c>
      <c r="J1580" t="s">
        <v>10475</v>
      </c>
      <c r="K1580" t="s">
        <v>799</v>
      </c>
      <c r="L1580" t="s">
        <v>9991</v>
      </c>
      <c r="M1580" t="s">
        <v>10337</v>
      </c>
      <c r="N1580" t="s">
        <v>63</v>
      </c>
      <c r="O1580" t="s">
        <v>9983</v>
      </c>
      <c r="P1580" t="s">
        <v>498</v>
      </c>
      <c r="Q1580" t="s">
        <v>358</v>
      </c>
      <c r="R1580" t="s">
        <v>10476</v>
      </c>
      <c r="S1580" s="1" t="s">
        <v>12803</v>
      </c>
      <c r="T1580" t="s">
        <v>801</v>
      </c>
      <c r="U1580" t="s">
        <v>802</v>
      </c>
      <c r="V1580" t="s">
        <v>50</v>
      </c>
      <c r="W1580" t="s">
        <v>265</v>
      </c>
      <c r="X1580" s="145">
        <v>32487</v>
      </c>
      <c r="Y1580" t="s">
        <v>10477</v>
      </c>
      <c r="Z1580" s="145">
        <v>43263</v>
      </c>
      <c r="AA1580" s="145">
        <v>43355</v>
      </c>
      <c r="AB1580" t="s">
        <v>123</v>
      </c>
      <c r="AC1580" t="s">
        <v>804</v>
      </c>
      <c r="AD1580" t="s">
        <v>41</v>
      </c>
      <c r="AE1580"/>
    </row>
    <row r="1581" spans="1:31" ht="15" x14ac:dyDescent="0.25">
      <c r="A1581" s="1" t="s">
        <v>6297</v>
      </c>
      <c r="B1581" t="s">
        <v>419</v>
      </c>
      <c r="C1581" t="s">
        <v>29</v>
      </c>
      <c r="D1581" t="s">
        <v>30</v>
      </c>
      <c r="E1581" t="s">
        <v>241</v>
      </c>
      <c r="F1581" t="s">
        <v>6294</v>
      </c>
      <c r="G1581" t="s">
        <v>6295</v>
      </c>
      <c r="H1581" t="s">
        <v>9756</v>
      </c>
      <c r="I1581" t="s">
        <v>6296</v>
      </c>
      <c r="J1581" t="s">
        <v>6297</v>
      </c>
      <c r="K1581" t="s">
        <v>32</v>
      </c>
      <c r="L1581" t="s">
        <v>33</v>
      </c>
      <c r="M1581" t="s">
        <v>34</v>
      </c>
      <c r="N1581" t="s">
        <v>35</v>
      </c>
      <c r="O1581" t="s">
        <v>6298</v>
      </c>
      <c r="P1581" t="s">
        <v>824</v>
      </c>
      <c r="Q1581" t="s">
        <v>130</v>
      </c>
      <c r="R1581" t="s">
        <v>6299</v>
      </c>
      <c r="S1581" s="1" t="s">
        <v>12804</v>
      </c>
      <c r="T1581" t="s">
        <v>61</v>
      </c>
      <c r="U1581" t="s">
        <v>38</v>
      </c>
      <c r="V1581" t="s">
        <v>108</v>
      </c>
      <c r="W1581" t="s">
        <v>6300</v>
      </c>
      <c r="X1581" s="145">
        <v>25554</v>
      </c>
      <c r="Y1581" t="s">
        <v>6301</v>
      </c>
      <c r="Z1581" s="145">
        <v>42064</v>
      </c>
      <c r="AA1581" s="145">
        <v>43159</v>
      </c>
      <c r="AB1581" t="s">
        <v>39</v>
      </c>
      <c r="AC1581" t="s">
        <v>40</v>
      </c>
      <c r="AD1581" t="s">
        <v>41</v>
      </c>
      <c r="AE1581"/>
    </row>
    <row r="1582" spans="1:31" ht="15" x14ac:dyDescent="0.25">
      <c r="A1582" s="1" t="s">
        <v>6302</v>
      </c>
      <c r="B1582" t="s">
        <v>419</v>
      </c>
      <c r="C1582" t="s">
        <v>29</v>
      </c>
      <c r="D1582" t="s">
        <v>30</v>
      </c>
      <c r="E1582" t="s">
        <v>241</v>
      </c>
      <c r="F1582" t="s">
        <v>6294</v>
      </c>
      <c r="G1582" t="s">
        <v>6295</v>
      </c>
      <c r="H1582" t="s">
        <v>9756</v>
      </c>
      <c r="I1582" t="s">
        <v>6296</v>
      </c>
      <c r="J1582" t="s">
        <v>6302</v>
      </c>
      <c r="K1582" t="s">
        <v>32</v>
      </c>
      <c r="L1582" t="s">
        <v>32</v>
      </c>
      <c r="M1582" t="s">
        <v>43</v>
      </c>
      <c r="N1582" t="s">
        <v>44</v>
      </c>
      <c r="O1582" t="s">
        <v>4699</v>
      </c>
      <c r="P1582" t="s">
        <v>340</v>
      </c>
      <c r="Q1582" t="s">
        <v>703</v>
      </c>
      <c r="R1582" t="s">
        <v>270</v>
      </c>
      <c r="S1582" s="1" t="s">
        <v>12805</v>
      </c>
      <c r="T1582" t="s">
        <v>66</v>
      </c>
      <c r="U1582" t="s">
        <v>49</v>
      </c>
      <c r="V1582" t="s">
        <v>50</v>
      </c>
      <c r="W1582" t="s">
        <v>6303</v>
      </c>
      <c r="X1582" s="145">
        <v>25808</v>
      </c>
      <c r="Y1582" t="s">
        <v>6304</v>
      </c>
      <c r="Z1582"/>
      <c r="AA1582"/>
      <c r="AB1582" t="s">
        <v>39</v>
      </c>
      <c r="AC1582" t="s">
        <v>40</v>
      </c>
      <c r="AD1582" t="s">
        <v>41</v>
      </c>
      <c r="AE1582"/>
    </row>
    <row r="1583" spans="1:31" ht="15" x14ac:dyDescent="0.25">
      <c r="A1583" s="1" t="s">
        <v>6305</v>
      </c>
      <c r="B1583" t="s">
        <v>419</v>
      </c>
      <c r="C1583" t="s">
        <v>29</v>
      </c>
      <c r="D1583" t="s">
        <v>30</v>
      </c>
      <c r="E1583" t="s">
        <v>241</v>
      </c>
      <c r="F1583" t="s">
        <v>6294</v>
      </c>
      <c r="G1583" t="s">
        <v>6295</v>
      </c>
      <c r="H1583" t="s">
        <v>9756</v>
      </c>
      <c r="I1583" t="s">
        <v>6296</v>
      </c>
      <c r="J1583" t="s">
        <v>6305</v>
      </c>
      <c r="K1583" t="s">
        <v>32</v>
      </c>
      <c r="L1583" t="s">
        <v>32</v>
      </c>
      <c r="M1583" t="s">
        <v>43</v>
      </c>
      <c r="N1583" t="s">
        <v>63</v>
      </c>
      <c r="O1583" t="s">
        <v>10478</v>
      </c>
      <c r="P1583" t="s">
        <v>139</v>
      </c>
      <c r="Q1583" t="s">
        <v>231</v>
      </c>
      <c r="R1583" t="s">
        <v>10479</v>
      </c>
      <c r="S1583" s="1" t="s">
        <v>12806</v>
      </c>
      <c r="T1583" t="s">
        <v>66</v>
      </c>
      <c r="U1583" t="s">
        <v>49</v>
      </c>
      <c r="V1583" t="s">
        <v>50</v>
      </c>
      <c r="W1583" t="s">
        <v>10480</v>
      </c>
      <c r="X1583" s="145">
        <v>30858</v>
      </c>
      <c r="Y1583" t="s">
        <v>10481</v>
      </c>
      <c r="Z1583" s="145">
        <v>43171</v>
      </c>
      <c r="AA1583" s="145">
        <v>43465</v>
      </c>
      <c r="AB1583" t="s">
        <v>310</v>
      </c>
      <c r="AC1583" t="s">
        <v>68</v>
      </c>
      <c r="AD1583" t="s">
        <v>41</v>
      </c>
      <c r="AE1583"/>
    </row>
    <row r="1584" spans="1:31" ht="15" x14ac:dyDescent="0.25">
      <c r="A1584" s="1" t="s">
        <v>6305</v>
      </c>
      <c r="B1584" t="s">
        <v>419</v>
      </c>
      <c r="C1584" t="s">
        <v>29</v>
      </c>
      <c r="D1584" t="s">
        <v>30</v>
      </c>
      <c r="E1584" t="s">
        <v>241</v>
      </c>
      <c r="F1584" t="s">
        <v>6294</v>
      </c>
      <c r="G1584" t="s">
        <v>6295</v>
      </c>
      <c r="H1584" t="s">
        <v>9756</v>
      </c>
      <c r="I1584" t="s">
        <v>6296</v>
      </c>
      <c r="J1584" t="s">
        <v>6305</v>
      </c>
      <c r="K1584" t="s">
        <v>32</v>
      </c>
      <c r="L1584" t="s">
        <v>32</v>
      </c>
      <c r="M1584" t="s">
        <v>43</v>
      </c>
      <c r="N1584" t="s">
        <v>44</v>
      </c>
      <c r="O1584" t="s">
        <v>54</v>
      </c>
      <c r="P1584" t="s">
        <v>304</v>
      </c>
      <c r="Q1584" t="s">
        <v>304</v>
      </c>
      <c r="R1584" t="s">
        <v>1005</v>
      </c>
      <c r="S1584" s="1" t="s">
        <v>12807</v>
      </c>
      <c r="T1584" t="s">
        <v>48</v>
      </c>
      <c r="U1584" t="s">
        <v>49</v>
      </c>
      <c r="V1584" t="s">
        <v>311</v>
      </c>
      <c r="W1584" t="s">
        <v>6306</v>
      </c>
      <c r="X1584" s="145">
        <v>25779</v>
      </c>
      <c r="Y1584" t="s">
        <v>6307</v>
      </c>
      <c r="Z1584" s="145">
        <v>43160</v>
      </c>
      <c r="AA1584" s="145">
        <v>43465</v>
      </c>
      <c r="AB1584" t="s">
        <v>39</v>
      </c>
      <c r="AC1584" t="s">
        <v>40</v>
      </c>
      <c r="AD1584" t="s">
        <v>41</v>
      </c>
      <c r="AE1584"/>
    </row>
    <row r="1585" spans="1:31" ht="15" x14ac:dyDescent="0.25">
      <c r="A1585" s="1" t="s">
        <v>6308</v>
      </c>
      <c r="B1585" t="s">
        <v>419</v>
      </c>
      <c r="C1585" t="s">
        <v>29</v>
      </c>
      <c r="D1585" t="s">
        <v>30</v>
      </c>
      <c r="E1585" t="s">
        <v>241</v>
      </c>
      <c r="F1585" t="s">
        <v>6294</v>
      </c>
      <c r="G1585" t="s">
        <v>6295</v>
      </c>
      <c r="H1585" t="s">
        <v>9756</v>
      </c>
      <c r="I1585" t="s">
        <v>6296</v>
      </c>
      <c r="J1585" t="s">
        <v>6308</v>
      </c>
      <c r="K1585" t="s">
        <v>32</v>
      </c>
      <c r="L1585" t="s">
        <v>32</v>
      </c>
      <c r="M1585" t="s">
        <v>43</v>
      </c>
      <c r="N1585" t="s">
        <v>63</v>
      </c>
      <c r="O1585" t="s">
        <v>6309</v>
      </c>
      <c r="P1585" t="s">
        <v>551</v>
      </c>
      <c r="Q1585" t="s">
        <v>888</v>
      </c>
      <c r="R1585" t="s">
        <v>5479</v>
      </c>
      <c r="S1585" s="1" t="s">
        <v>12808</v>
      </c>
      <c r="T1585" t="s">
        <v>66</v>
      </c>
      <c r="U1585" t="s">
        <v>49</v>
      </c>
      <c r="V1585" t="s">
        <v>166</v>
      </c>
      <c r="W1585" t="s">
        <v>5480</v>
      </c>
      <c r="X1585" s="145">
        <v>26373</v>
      </c>
      <c r="Y1585" t="s">
        <v>5481</v>
      </c>
      <c r="Z1585" s="145">
        <v>43171</v>
      </c>
      <c r="AA1585" s="145">
        <v>43465</v>
      </c>
      <c r="AB1585" t="s">
        <v>39</v>
      </c>
      <c r="AC1585" t="s">
        <v>68</v>
      </c>
      <c r="AD1585" t="s">
        <v>41</v>
      </c>
      <c r="AE1585"/>
    </row>
    <row r="1586" spans="1:31" ht="15" x14ac:dyDescent="0.25">
      <c r="A1586" s="1" t="s">
        <v>6310</v>
      </c>
      <c r="B1586" t="s">
        <v>419</v>
      </c>
      <c r="C1586" t="s">
        <v>29</v>
      </c>
      <c r="D1586" t="s">
        <v>30</v>
      </c>
      <c r="E1586" t="s">
        <v>241</v>
      </c>
      <c r="F1586" t="s">
        <v>6294</v>
      </c>
      <c r="G1586" t="s">
        <v>6295</v>
      </c>
      <c r="H1586" t="s">
        <v>9756</v>
      </c>
      <c r="I1586" t="s">
        <v>6296</v>
      </c>
      <c r="J1586" t="s">
        <v>6310</v>
      </c>
      <c r="K1586" t="s">
        <v>32</v>
      </c>
      <c r="L1586" t="s">
        <v>32</v>
      </c>
      <c r="M1586" t="s">
        <v>43</v>
      </c>
      <c r="N1586" t="s">
        <v>44</v>
      </c>
      <c r="O1586" t="s">
        <v>6311</v>
      </c>
      <c r="P1586" t="s">
        <v>507</v>
      </c>
      <c r="Q1586" t="s">
        <v>130</v>
      </c>
      <c r="R1586" t="s">
        <v>415</v>
      </c>
      <c r="S1586" s="1" t="s">
        <v>12809</v>
      </c>
      <c r="T1586" t="s">
        <v>53</v>
      </c>
      <c r="U1586" t="s">
        <v>49</v>
      </c>
      <c r="V1586" t="s">
        <v>50</v>
      </c>
      <c r="W1586" t="s">
        <v>6312</v>
      </c>
      <c r="X1586" s="145">
        <v>20865</v>
      </c>
      <c r="Y1586" t="s">
        <v>6313</v>
      </c>
      <c r="Z1586"/>
      <c r="AA1586"/>
      <c r="AB1586" t="s">
        <v>39</v>
      </c>
      <c r="AC1586" t="s">
        <v>40</v>
      </c>
      <c r="AD1586" t="s">
        <v>41</v>
      </c>
      <c r="AE1586"/>
    </row>
    <row r="1587" spans="1:31" ht="15" x14ac:dyDescent="0.25">
      <c r="A1587" s="1" t="s">
        <v>6314</v>
      </c>
      <c r="B1587" t="s">
        <v>419</v>
      </c>
      <c r="C1587" t="s">
        <v>29</v>
      </c>
      <c r="D1587" t="s">
        <v>30</v>
      </c>
      <c r="E1587" t="s">
        <v>241</v>
      </c>
      <c r="F1587" t="s">
        <v>6294</v>
      </c>
      <c r="G1587" t="s">
        <v>6295</v>
      </c>
      <c r="H1587" t="s">
        <v>9756</v>
      </c>
      <c r="I1587" t="s">
        <v>6296</v>
      </c>
      <c r="J1587" t="s">
        <v>6314</v>
      </c>
      <c r="K1587" t="s">
        <v>32</v>
      </c>
      <c r="L1587" t="s">
        <v>32</v>
      </c>
      <c r="M1587" t="s">
        <v>43</v>
      </c>
      <c r="N1587" t="s">
        <v>63</v>
      </c>
      <c r="O1587" t="s">
        <v>6315</v>
      </c>
      <c r="P1587" t="s">
        <v>352</v>
      </c>
      <c r="Q1587" t="s">
        <v>78</v>
      </c>
      <c r="R1587" t="s">
        <v>4842</v>
      </c>
      <c r="S1587" s="1" t="s">
        <v>12810</v>
      </c>
      <c r="T1587" t="s">
        <v>66</v>
      </c>
      <c r="U1587" t="s">
        <v>49</v>
      </c>
      <c r="V1587" t="s">
        <v>50</v>
      </c>
      <c r="W1587" t="s">
        <v>4843</v>
      </c>
      <c r="X1587" s="145">
        <v>31903</v>
      </c>
      <c r="Y1587" t="s">
        <v>4844</v>
      </c>
      <c r="Z1587" s="145">
        <v>43160</v>
      </c>
      <c r="AA1587" s="145">
        <v>43465</v>
      </c>
      <c r="AB1587" t="s">
        <v>39</v>
      </c>
      <c r="AC1587" t="s">
        <v>68</v>
      </c>
      <c r="AD1587" t="s">
        <v>41</v>
      </c>
      <c r="AE1587"/>
    </row>
    <row r="1588" spans="1:31" ht="15" x14ac:dyDescent="0.25">
      <c r="A1588" s="1" t="s">
        <v>6316</v>
      </c>
      <c r="B1588" t="s">
        <v>419</v>
      </c>
      <c r="C1588" t="s">
        <v>29</v>
      </c>
      <c r="D1588" t="s">
        <v>30</v>
      </c>
      <c r="E1588" t="s">
        <v>241</v>
      </c>
      <c r="F1588" t="s">
        <v>6294</v>
      </c>
      <c r="G1588" t="s">
        <v>6295</v>
      </c>
      <c r="H1588" t="s">
        <v>9756</v>
      </c>
      <c r="I1588" t="s">
        <v>6296</v>
      </c>
      <c r="J1588" t="s">
        <v>6316</v>
      </c>
      <c r="K1588" t="s">
        <v>32</v>
      </c>
      <c r="L1588" t="s">
        <v>32</v>
      </c>
      <c r="M1588" t="s">
        <v>43</v>
      </c>
      <c r="N1588" t="s">
        <v>44</v>
      </c>
      <c r="O1588" t="s">
        <v>54</v>
      </c>
      <c r="P1588" t="s">
        <v>532</v>
      </c>
      <c r="Q1588" t="s">
        <v>109</v>
      </c>
      <c r="R1588" t="s">
        <v>6317</v>
      </c>
      <c r="S1588" s="1" t="s">
        <v>12811</v>
      </c>
      <c r="T1588" t="s">
        <v>53</v>
      </c>
      <c r="U1588" t="s">
        <v>49</v>
      </c>
      <c r="V1588" t="s">
        <v>50</v>
      </c>
      <c r="W1588" t="s">
        <v>6318</v>
      </c>
      <c r="X1588" s="145">
        <v>24280</v>
      </c>
      <c r="Y1588" t="s">
        <v>6319</v>
      </c>
      <c r="Z1588"/>
      <c r="AA1588"/>
      <c r="AB1588" t="s">
        <v>39</v>
      </c>
      <c r="AC1588" t="s">
        <v>40</v>
      </c>
      <c r="AD1588" t="s">
        <v>41</v>
      </c>
      <c r="AE1588"/>
    </row>
    <row r="1589" spans="1:31" ht="15" x14ac:dyDescent="0.25">
      <c r="A1589" s="1" t="s">
        <v>6320</v>
      </c>
      <c r="B1589" t="s">
        <v>419</v>
      </c>
      <c r="C1589" t="s">
        <v>29</v>
      </c>
      <c r="D1589" t="s">
        <v>30</v>
      </c>
      <c r="E1589" t="s">
        <v>241</v>
      </c>
      <c r="F1589" t="s">
        <v>6294</v>
      </c>
      <c r="G1589" t="s">
        <v>6295</v>
      </c>
      <c r="H1589" t="s">
        <v>9756</v>
      </c>
      <c r="I1589" t="s">
        <v>6296</v>
      </c>
      <c r="J1589" t="s">
        <v>6320</v>
      </c>
      <c r="K1589" t="s">
        <v>32</v>
      </c>
      <c r="L1589" t="s">
        <v>32</v>
      </c>
      <c r="M1589" t="s">
        <v>43</v>
      </c>
      <c r="N1589" t="s">
        <v>44</v>
      </c>
      <c r="O1589" t="s">
        <v>54</v>
      </c>
      <c r="P1589" t="s">
        <v>142</v>
      </c>
      <c r="Q1589" t="s">
        <v>720</v>
      </c>
      <c r="R1589" t="s">
        <v>837</v>
      </c>
      <c r="S1589" s="1" t="s">
        <v>12812</v>
      </c>
      <c r="T1589" t="s">
        <v>48</v>
      </c>
      <c r="U1589" t="s">
        <v>49</v>
      </c>
      <c r="V1589" t="s">
        <v>50</v>
      </c>
      <c r="W1589" t="s">
        <v>6321</v>
      </c>
      <c r="X1589" s="145">
        <v>22148</v>
      </c>
      <c r="Y1589" t="s">
        <v>6322</v>
      </c>
      <c r="Z1589"/>
      <c r="AA1589"/>
      <c r="AB1589" t="s">
        <v>39</v>
      </c>
      <c r="AC1589" t="s">
        <v>40</v>
      </c>
      <c r="AD1589" t="s">
        <v>41</v>
      </c>
      <c r="AE1589"/>
    </row>
    <row r="1590" spans="1:31" ht="15" x14ac:dyDescent="0.25">
      <c r="A1590" s="1" t="s">
        <v>6323</v>
      </c>
      <c r="B1590" t="s">
        <v>419</v>
      </c>
      <c r="C1590" t="s">
        <v>29</v>
      </c>
      <c r="D1590" t="s">
        <v>30</v>
      </c>
      <c r="E1590" t="s">
        <v>241</v>
      </c>
      <c r="F1590" t="s">
        <v>6294</v>
      </c>
      <c r="G1590" t="s">
        <v>6295</v>
      </c>
      <c r="H1590" t="s">
        <v>9756</v>
      </c>
      <c r="I1590" t="s">
        <v>6296</v>
      </c>
      <c r="J1590" t="s">
        <v>6323</v>
      </c>
      <c r="K1590" t="s">
        <v>32</v>
      </c>
      <c r="L1590" t="s">
        <v>32</v>
      </c>
      <c r="M1590" t="s">
        <v>43</v>
      </c>
      <c r="N1590" t="s">
        <v>63</v>
      </c>
      <c r="O1590" t="s">
        <v>12813</v>
      </c>
      <c r="P1590" t="s">
        <v>12814</v>
      </c>
      <c r="Q1590" t="s">
        <v>235</v>
      </c>
      <c r="R1590" t="s">
        <v>12815</v>
      </c>
      <c r="S1590" s="1" t="s">
        <v>12816</v>
      </c>
      <c r="T1590" t="s">
        <v>66</v>
      </c>
      <c r="U1590" t="s">
        <v>49</v>
      </c>
      <c r="V1590" t="s">
        <v>50</v>
      </c>
      <c r="W1590" t="s">
        <v>12817</v>
      </c>
      <c r="X1590" s="145">
        <v>26852</v>
      </c>
      <c r="Y1590" t="s">
        <v>12818</v>
      </c>
      <c r="Z1590" s="145">
        <v>43369</v>
      </c>
      <c r="AA1590" s="145">
        <v>43398</v>
      </c>
      <c r="AB1590" t="s">
        <v>310</v>
      </c>
      <c r="AC1590" t="s">
        <v>68</v>
      </c>
      <c r="AD1590" t="s">
        <v>41</v>
      </c>
      <c r="AE1590"/>
    </row>
    <row r="1591" spans="1:31" ht="15" x14ac:dyDescent="0.25">
      <c r="A1591" s="1" t="s">
        <v>6323</v>
      </c>
      <c r="B1591" t="s">
        <v>419</v>
      </c>
      <c r="C1591" t="s">
        <v>29</v>
      </c>
      <c r="D1591" t="s">
        <v>30</v>
      </c>
      <c r="E1591" t="s">
        <v>241</v>
      </c>
      <c r="F1591" t="s">
        <v>6294</v>
      </c>
      <c r="G1591" t="s">
        <v>6295</v>
      </c>
      <c r="H1591" t="s">
        <v>9756</v>
      </c>
      <c r="I1591" t="s">
        <v>6296</v>
      </c>
      <c r="J1591" t="s">
        <v>6323</v>
      </c>
      <c r="K1591" t="s">
        <v>32</v>
      </c>
      <c r="L1591" t="s">
        <v>32</v>
      </c>
      <c r="M1591" t="s">
        <v>43</v>
      </c>
      <c r="N1591" t="s">
        <v>44</v>
      </c>
      <c r="O1591" t="s">
        <v>54</v>
      </c>
      <c r="P1591" t="s">
        <v>362</v>
      </c>
      <c r="Q1591" t="s">
        <v>406</v>
      </c>
      <c r="R1591" t="s">
        <v>6324</v>
      </c>
      <c r="S1591" s="1" t="s">
        <v>12819</v>
      </c>
      <c r="T1591" t="s">
        <v>48</v>
      </c>
      <c r="U1591" t="s">
        <v>49</v>
      </c>
      <c r="V1591" t="s">
        <v>12045</v>
      </c>
      <c r="W1591" t="s">
        <v>6325</v>
      </c>
      <c r="X1591" s="145">
        <v>23760</v>
      </c>
      <c r="Y1591" t="s">
        <v>6326</v>
      </c>
      <c r="Z1591" s="145">
        <v>43369</v>
      </c>
      <c r="AA1591" s="145">
        <v>43398</v>
      </c>
      <c r="AB1591" t="s">
        <v>39</v>
      </c>
      <c r="AC1591" t="s">
        <v>40</v>
      </c>
      <c r="AD1591" t="s">
        <v>41</v>
      </c>
      <c r="AE1591"/>
    </row>
    <row r="1592" spans="1:31" ht="15" x14ac:dyDescent="0.25">
      <c r="A1592" s="1" t="s">
        <v>6327</v>
      </c>
      <c r="B1592" t="s">
        <v>419</v>
      </c>
      <c r="C1592" t="s">
        <v>29</v>
      </c>
      <c r="D1592" t="s">
        <v>30</v>
      </c>
      <c r="E1592" t="s">
        <v>241</v>
      </c>
      <c r="F1592" t="s">
        <v>6294</v>
      </c>
      <c r="G1592" t="s">
        <v>6295</v>
      </c>
      <c r="H1592" t="s">
        <v>9756</v>
      </c>
      <c r="I1592" t="s">
        <v>6296</v>
      </c>
      <c r="J1592" t="s">
        <v>6327</v>
      </c>
      <c r="K1592" t="s">
        <v>32</v>
      </c>
      <c r="L1592" t="s">
        <v>32</v>
      </c>
      <c r="M1592" t="s">
        <v>3394</v>
      </c>
      <c r="N1592" t="s">
        <v>44</v>
      </c>
      <c r="O1592" t="s">
        <v>6328</v>
      </c>
      <c r="P1592" t="s">
        <v>6329</v>
      </c>
      <c r="Q1592" t="s">
        <v>156</v>
      </c>
      <c r="R1592" t="s">
        <v>6330</v>
      </c>
      <c r="S1592" s="1" t="s">
        <v>12820</v>
      </c>
      <c r="T1592" t="s">
        <v>66</v>
      </c>
      <c r="U1592" t="s">
        <v>49</v>
      </c>
      <c r="V1592" t="s">
        <v>3395</v>
      </c>
      <c r="W1592" t="s">
        <v>6331</v>
      </c>
      <c r="X1592" s="145">
        <v>25169</v>
      </c>
      <c r="Y1592" t="s">
        <v>6332</v>
      </c>
      <c r="Z1592" s="145">
        <v>43160</v>
      </c>
      <c r="AA1592" s="145">
        <v>43465</v>
      </c>
      <c r="AB1592" t="s">
        <v>39</v>
      </c>
      <c r="AC1592" t="s">
        <v>40</v>
      </c>
      <c r="AD1592" t="s">
        <v>41</v>
      </c>
      <c r="AE1592"/>
    </row>
    <row r="1593" spans="1:31" ht="15" x14ac:dyDescent="0.25">
      <c r="A1593" s="1" t="s">
        <v>6327</v>
      </c>
      <c r="B1593" t="s">
        <v>419</v>
      </c>
      <c r="C1593" t="s">
        <v>29</v>
      </c>
      <c r="D1593" t="s">
        <v>30</v>
      </c>
      <c r="E1593" t="s">
        <v>241</v>
      </c>
      <c r="F1593" t="s">
        <v>6294</v>
      </c>
      <c r="G1593" t="s">
        <v>6295</v>
      </c>
      <c r="H1593" t="s">
        <v>9756</v>
      </c>
      <c r="I1593" t="s">
        <v>6296</v>
      </c>
      <c r="J1593" t="s">
        <v>6327</v>
      </c>
      <c r="K1593" t="s">
        <v>32</v>
      </c>
      <c r="L1593" t="s">
        <v>32</v>
      </c>
      <c r="M1593" t="s">
        <v>43</v>
      </c>
      <c r="N1593" t="s">
        <v>63</v>
      </c>
      <c r="O1593" t="s">
        <v>10482</v>
      </c>
      <c r="P1593" t="s">
        <v>588</v>
      </c>
      <c r="Q1593" t="s">
        <v>815</v>
      </c>
      <c r="R1593" t="s">
        <v>702</v>
      </c>
      <c r="S1593" s="1" t="s">
        <v>12821</v>
      </c>
      <c r="T1593" t="s">
        <v>66</v>
      </c>
      <c r="U1593" t="s">
        <v>811</v>
      </c>
      <c r="V1593" t="s">
        <v>50</v>
      </c>
      <c r="W1593" t="s">
        <v>7595</v>
      </c>
      <c r="X1593" s="145">
        <v>29688</v>
      </c>
      <c r="Y1593" t="s">
        <v>7596</v>
      </c>
      <c r="Z1593" s="145">
        <v>43195</v>
      </c>
      <c r="AA1593" s="145">
        <v>43465</v>
      </c>
      <c r="AB1593" t="s">
        <v>310</v>
      </c>
      <c r="AC1593" t="s">
        <v>68</v>
      </c>
      <c r="AD1593" t="s">
        <v>41</v>
      </c>
      <c r="AE1593"/>
    </row>
    <row r="1594" spans="1:31" ht="15" x14ac:dyDescent="0.25">
      <c r="A1594" s="1" t="s">
        <v>6333</v>
      </c>
      <c r="B1594" t="s">
        <v>419</v>
      </c>
      <c r="C1594" t="s">
        <v>29</v>
      </c>
      <c r="D1594" t="s">
        <v>30</v>
      </c>
      <c r="E1594" t="s">
        <v>241</v>
      </c>
      <c r="F1594" t="s">
        <v>6294</v>
      </c>
      <c r="G1594" t="s">
        <v>6295</v>
      </c>
      <c r="H1594" t="s">
        <v>9756</v>
      </c>
      <c r="I1594" t="s">
        <v>6296</v>
      </c>
      <c r="J1594" t="s">
        <v>6333</v>
      </c>
      <c r="K1594" t="s">
        <v>32</v>
      </c>
      <c r="L1594" t="s">
        <v>32</v>
      </c>
      <c r="M1594" t="s">
        <v>43</v>
      </c>
      <c r="N1594" t="s">
        <v>44</v>
      </c>
      <c r="O1594" t="s">
        <v>54</v>
      </c>
      <c r="P1594" t="s">
        <v>78</v>
      </c>
      <c r="Q1594" t="s">
        <v>6334</v>
      </c>
      <c r="R1594" t="s">
        <v>226</v>
      </c>
      <c r="S1594" s="1" t="s">
        <v>12822</v>
      </c>
      <c r="T1594" t="s">
        <v>48</v>
      </c>
      <c r="U1594" t="s">
        <v>49</v>
      </c>
      <c r="V1594" t="s">
        <v>50</v>
      </c>
      <c r="W1594" t="s">
        <v>6335</v>
      </c>
      <c r="X1594" s="145">
        <v>25256</v>
      </c>
      <c r="Y1594" t="s">
        <v>6336</v>
      </c>
      <c r="Z1594"/>
      <c r="AA1594"/>
      <c r="AB1594" t="s">
        <v>39</v>
      </c>
      <c r="AC1594" t="s">
        <v>40</v>
      </c>
      <c r="AD1594" t="s">
        <v>41</v>
      </c>
      <c r="AE1594"/>
    </row>
    <row r="1595" spans="1:31" ht="15" x14ac:dyDescent="0.25">
      <c r="A1595" s="1" t="s">
        <v>6337</v>
      </c>
      <c r="B1595" t="s">
        <v>419</v>
      </c>
      <c r="C1595" t="s">
        <v>29</v>
      </c>
      <c r="D1595" t="s">
        <v>30</v>
      </c>
      <c r="E1595" t="s">
        <v>241</v>
      </c>
      <c r="F1595" t="s">
        <v>6294</v>
      </c>
      <c r="G1595" t="s">
        <v>6295</v>
      </c>
      <c r="H1595" t="s">
        <v>9756</v>
      </c>
      <c r="I1595" t="s">
        <v>6296</v>
      </c>
      <c r="J1595" t="s">
        <v>6337</v>
      </c>
      <c r="K1595" t="s">
        <v>32</v>
      </c>
      <c r="L1595" t="s">
        <v>32</v>
      </c>
      <c r="M1595" t="s">
        <v>43</v>
      </c>
      <c r="N1595" t="s">
        <v>44</v>
      </c>
      <c r="O1595" t="s">
        <v>54</v>
      </c>
      <c r="P1595" t="s">
        <v>309</v>
      </c>
      <c r="Q1595" t="s">
        <v>78</v>
      </c>
      <c r="R1595" t="s">
        <v>6340</v>
      </c>
      <c r="S1595" s="1" t="s">
        <v>12823</v>
      </c>
      <c r="T1595" t="s">
        <v>48</v>
      </c>
      <c r="U1595" t="s">
        <v>49</v>
      </c>
      <c r="V1595" t="s">
        <v>50</v>
      </c>
      <c r="W1595" t="s">
        <v>6341</v>
      </c>
      <c r="X1595" s="145">
        <v>22474</v>
      </c>
      <c r="Y1595" t="s">
        <v>6342</v>
      </c>
      <c r="Z1595" s="145">
        <v>42826</v>
      </c>
      <c r="AA1595" s="145">
        <v>43100</v>
      </c>
      <c r="AB1595" t="s">
        <v>39</v>
      </c>
      <c r="AC1595" t="s">
        <v>40</v>
      </c>
      <c r="AD1595" t="s">
        <v>41</v>
      </c>
      <c r="AE1595"/>
    </row>
    <row r="1596" spans="1:31" ht="15" x14ac:dyDescent="0.25">
      <c r="A1596" s="1" t="s">
        <v>6343</v>
      </c>
      <c r="B1596" t="s">
        <v>419</v>
      </c>
      <c r="C1596" t="s">
        <v>29</v>
      </c>
      <c r="D1596" t="s">
        <v>30</v>
      </c>
      <c r="E1596" t="s">
        <v>241</v>
      </c>
      <c r="F1596" t="s">
        <v>6294</v>
      </c>
      <c r="G1596" t="s">
        <v>6295</v>
      </c>
      <c r="H1596" t="s">
        <v>9756</v>
      </c>
      <c r="I1596" t="s">
        <v>6296</v>
      </c>
      <c r="J1596" t="s">
        <v>6343</v>
      </c>
      <c r="K1596" t="s">
        <v>32</v>
      </c>
      <c r="L1596" t="s">
        <v>32</v>
      </c>
      <c r="M1596" t="s">
        <v>43</v>
      </c>
      <c r="N1596" t="s">
        <v>44</v>
      </c>
      <c r="O1596" t="s">
        <v>54</v>
      </c>
      <c r="P1596" t="s">
        <v>448</v>
      </c>
      <c r="Q1596" t="s">
        <v>551</v>
      </c>
      <c r="R1596" t="s">
        <v>370</v>
      </c>
      <c r="S1596" s="1" t="s">
        <v>12824</v>
      </c>
      <c r="T1596" t="s">
        <v>53</v>
      </c>
      <c r="U1596" t="s">
        <v>49</v>
      </c>
      <c r="V1596" t="s">
        <v>50</v>
      </c>
      <c r="W1596" t="s">
        <v>6344</v>
      </c>
      <c r="X1596" s="145">
        <v>25795</v>
      </c>
      <c r="Y1596" t="s">
        <v>6345</v>
      </c>
      <c r="Z1596" s="145">
        <v>42795</v>
      </c>
      <c r="AA1596" s="145">
        <v>43100</v>
      </c>
      <c r="AB1596" t="s">
        <v>39</v>
      </c>
      <c r="AC1596" t="s">
        <v>40</v>
      </c>
      <c r="AD1596" t="s">
        <v>41</v>
      </c>
      <c r="AE1596"/>
    </row>
    <row r="1597" spans="1:31" ht="15" x14ac:dyDescent="0.25">
      <c r="A1597" s="1" t="s">
        <v>6346</v>
      </c>
      <c r="B1597" t="s">
        <v>419</v>
      </c>
      <c r="C1597" t="s">
        <v>29</v>
      </c>
      <c r="D1597" t="s">
        <v>30</v>
      </c>
      <c r="E1597" t="s">
        <v>241</v>
      </c>
      <c r="F1597" t="s">
        <v>6294</v>
      </c>
      <c r="G1597" t="s">
        <v>6295</v>
      </c>
      <c r="H1597" t="s">
        <v>9756</v>
      </c>
      <c r="I1597" t="s">
        <v>6296</v>
      </c>
      <c r="J1597" t="s">
        <v>6346</v>
      </c>
      <c r="K1597" t="s">
        <v>32</v>
      </c>
      <c r="L1597" t="s">
        <v>32</v>
      </c>
      <c r="M1597" t="s">
        <v>43</v>
      </c>
      <c r="N1597" t="s">
        <v>44</v>
      </c>
      <c r="O1597" t="s">
        <v>6347</v>
      </c>
      <c r="P1597" t="s">
        <v>136</v>
      </c>
      <c r="Q1597" t="s">
        <v>893</v>
      </c>
      <c r="R1597" t="s">
        <v>852</v>
      </c>
      <c r="S1597" s="1" t="s">
        <v>12825</v>
      </c>
      <c r="T1597" t="s">
        <v>53</v>
      </c>
      <c r="U1597" t="s">
        <v>49</v>
      </c>
      <c r="V1597" t="s">
        <v>50</v>
      </c>
      <c r="W1597" t="s">
        <v>6348</v>
      </c>
      <c r="X1597" s="145">
        <v>27238</v>
      </c>
      <c r="Y1597" t="s">
        <v>6349</v>
      </c>
      <c r="Z1597"/>
      <c r="AA1597"/>
      <c r="AB1597" t="s">
        <v>39</v>
      </c>
      <c r="AC1597" t="s">
        <v>40</v>
      </c>
      <c r="AD1597" t="s">
        <v>41</v>
      </c>
      <c r="AE1597"/>
    </row>
    <row r="1598" spans="1:31" ht="15" x14ac:dyDescent="0.25">
      <c r="A1598" s="1" t="s">
        <v>6350</v>
      </c>
      <c r="B1598" t="s">
        <v>419</v>
      </c>
      <c r="C1598" t="s">
        <v>29</v>
      </c>
      <c r="D1598" t="s">
        <v>30</v>
      </c>
      <c r="E1598" t="s">
        <v>241</v>
      </c>
      <c r="F1598" t="s">
        <v>6294</v>
      </c>
      <c r="G1598" t="s">
        <v>6295</v>
      </c>
      <c r="H1598" t="s">
        <v>9756</v>
      </c>
      <c r="I1598" t="s">
        <v>6296</v>
      </c>
      <c r="J1598" t="s">
        <v>6350</v>
      </c>
      <c r="K1598" t="s">
        <v>32</v>
      </c>
      <c r="L1598" t="s">
        <v>32</v>
      </c>
      <c r="M1598" t="s">
        <v>43</v>
      </c>
      <c r="N1598" t="s">
        <v>44</v>
      </c>
      <c r="O1598" t="s">
        <v>6351</v>
      </c>
      <c r="P1598" t="s">
        <v>6352</v>
      </c>
      <c r="Q1598" t="s">
        <v>624</v>
      </c>
      <c r="R1598" t="s">
        <v>543</v>
      </c>
      <c r="S1598" s="1" t="s">
        <v>12826</v>
      </c>
      <c r="T1598" t="s">
        <v>48</v>
      </c>
      <c r="U1598" t="s">
        <v>49</v>
      </c>
      <c r="V1598" t="s">
        <v>50</v>
      </c>
      <c r="W1598" t="s">
        <v>6353</v>
      </c>
      <c r="X1598" s="145">
        <v>25775</v>
      </c>
      <c r="Y1598" t="s">
        <v>6354</v>
      </c>
      <c r="Z1598"/>
      <c r="AA1598"/>
      <c r="AB1598" t="s">
        <v>39</v>
      </c>
      <c r="AC1598" t="s">
        <v>40</v>
      </c>
      <c r="AD1598" t="s">
        <v>41</v>
      </c>
      <c r="AE1598"/>
    </row>
    <row r="1599" spans="1:31" ht="15" x14ac:dyDescent="0.25">
      <c r="A1599" s="1" t="s">
        <v>6355</v>
      </c>
      <c r="B1599" t="s">
        <v>419</v>
      </c>
      <c r="C1599" t="s">
        <v>29</v>
      </c>
      <c r="D1599" t="s">
        <v>30</v>
      </c>
      <c r="E1599" t="s">
        <v>241</v>
      </c>
      <c r="F1599" t="s">
        <v>6294</v>
      </c>
      <c r="G1599" t="s">
        <v>6295</v>
      </c>
      <c r="H1599" t="s">
        <v>9756</v>
      </c>
      <c r="I1599" t="s">
        <v>6296</v>
      </c>
      <c r="J1599" t="s">
        <v>6355</v>
      </c>
      <c r="K1599" t="s">
        <v>32</v>
      </c>
      <c r="L1599" t="s">
        <v>32</v>
      </c>
      <c r="M1599" t="s">
        <v>43</v>
      </c>
      <c r="N1599" t="s">
        <v>44</v>
      </c>
      <c r="O1599" t="s">
        <v>6356</v>
      </c>
      <c r="P1599" t="s">
        <v>743</v>
      </c>
      <c r="Q1599" t="s">
        <v>7236</v>
      </c>
      <c r="R1599" t="s">
        <v>2159</v>
      </c>
      <c r="S1599" s="1" t="s">
        <v>12827</v>
      </c>
      <c r="T1599" t="s">
        <v>66</v>
      </c>
      <c r="U1599" t="s">
        <v>49</v>
      </c>
      <c r="V1599" t="s">
        <v>50</v>
      </c>
      <c r="W1599" t="s">
        <v>7237</v>
      </c>
      <c r="X1599" s="145">
        <v>23573</v>
      </c>
      <c r="Y1599" t="s">
        <v>7238</v>
      </c>
      <c r="Z1599" s="145">
        <v>43160</v>
      </c>
      <c r="AA1599" s="145">
        <v>43465</v>
      </c>
      <c r="AB1599" t="s">
        <v>39</v>
      </c>
      <c r="AC1599" t="s">
        <v>40</v>
      </c>
      <c r="AD1599" t="s">
        <v>41</v>
      </c>
      <c r="AE1599"/>
    </row>
    <row r="1600" spans="1:31" ht="15" x14ac:dyDescent="0.25">
      <c r="A1600" s="1" t="s">
        <v>6357</v>
      </c>
      <c r="B1600" t="s">
        <v>419</v>
      </c>
      <c r="C1600" t="s">
        <v>29</v>
      </c>
      <c r="D1600" t="s">
        <v>30</v>
      </c>
      <c r="E1600" t="s">
        <v>241</v>
      </c>
      <c r="F1600" t="s">
        <v>6294</v>
      </c>
      <c r="G1600" t="s">
        <v>6295</v>
      </c>
      <c r="H1600" t="s">
        <v>9756</v>
      </c>
      <c r="I1600" t="s">
        <v>6296</v>
      </c>
      <c r="J1600" t="s">
        <v>6357</v>
      </c>
      <c r="K1600" t="s">
        <v>32</v>
      </c>
      <c r="L1600" t="s">
        <v>32</v>
      </c>
      <c r="M1600" t="s">
        <v>43</v>
      </c>
      <c r="N1600" t="s">
        <v>63</v>
      </c>
      <c r="O1600" t="s">
        <v>10483</v>
      </c>
      <c r="P1600" t="s">
        <v>426</v>
      </c>
      <c r="Q1600" t="s">
        <v>558</v>
      </c>
      <c r="R1600" t="s">
        <v>647</v>
      </c>
      <c r="S1600" s="1" t="s">
        <v>12828</v>
      </c>
      <c r="T1600" t="s">
        <v>66</v>
      </c>
      <c r="U1600" t="s">
        <v>811</v>
      </c>
      <c r="V1600" t="s">
        <v>50</v>
      </c>
      <c r="W1600" t="s">
        <v>3523</v>
      </c>
      <c r="X1600" s="145">
        <v>25269</v>
      </c>
      <c r="Y1600" t="s">
        <v>3524</v>
      </c>
      <c r="Z1600" s="145">
        <v>43160</v>
      </c>
      <c r="AA1600" s="145">
        <v>43465</v>
      </c>
      <c r="AB1600" t="s">
        <v>310</v>
      </c>
      <c r="AC1600" t="s">
        <v>68</v>
      </c>
      <c r="AD1600" t="s">
        <v>41</v>
      </c>
      <c r="AE1600"/>
    </row>
    <row r="1601" spans="1:31" ht="15" x14ac:dyDescent="0.25">
      <c r="A1601" s="1" t="s">
        <v>6357</v>
      </c>
      <c r="B1601" t="s">
        <v>419</v>
      </c>
      <c r="C1601" t="s">
        <v>29</v>
      </c>
      <c r="D1601" t="s">
        <v>30</v>
      </c>
      <c r="E1601" t="s">
        <v>241</v>
      </c>
      <c r="F1601" t="s">
        <v>6294</v>
      </c>
      <c r="G1601" t="s">
        <v>6295</v>
      </c>
      <c r="H1601" t="s">
        <v>9756</v>
      </c>
      <c r="I1601" t="s">
        <v>6296</v>
      </c>
      <c r="J1601" t="s">
        <v>6357</v>
      </c>
      <c r="K1601" t="s">
        <v>32</v>
      </c>
      <c r="L1601" t="s">
        <v>32</v>
      </c>
      <c r="M1601" t="s">
        <v>3552</v>
      </c>
      <c r="N1601" t="s">
        <v>44</v>
      </c>
      <c r="O1601" t="s">
        <v>6358</v>
      </c>
      <c r="P1601" t="s">
        <v>156</v>
      </c>
      <c r="Q1601" t="s">
        <v>929</v>
      </c>
      <c r="R1601" t="s">
        <v>377</v>
      </c>
      <c r="S1601" s="1" t="s">
        <v>12829</v>
      </c>
      <c r="T1601" t="s">
        <v>48</v>
      </c>
      <c r="U1601" t="s">
        <v>49</v>
      </c>
      <c r="V1601" t="s">
        <v>3555</v>
      </c>
      <c r="W1601" t="s">
        <v>6359</v>
      </c>
      <c r="X1601" s="145">
        <v>25786</v>
      </c>
      <c r="Y1601" t="s">
        <v>6360</v>
      </c>
      <c r="Z1601" s="145">
        <v>43160</v>
      </c>
      <c r="AA1601" s="145">
        <v>43465</v>
      </c>
      <c r="AB1601" t="s">
        <v>39</v>
      </c>
      <c r="AC1601" t="s">
        <v>40</v>
      </c>
      <c r="AD1601" t="s">
        <v>41</v>
      </c>
      <c r="AE1601"/>
    </row>
    <row r="1602" spans="1:31" ht="15" x14ac:dyDescent="0.25">
      <c r="A1602" s="1" t="s">
        <v>10484</v>
      </c>
      <c r="B1602" t="s">
        <v>419</v>
      </c>
      <c r="C1602" t="s">
        <v>29</v>
      </c>
      <c r="D1602" t="s">
        <v>30</v>
      </c>
      <c r="E1602" t="s">
        <v>241</v>
      </c>
      <c r="F1602" t="s">
        <v>6294</v>
      </c>
      <c r="G1602" t="s">
        <v>6295</v>
      </c>
      <c r="H1602" t="s">
        <v>9756</v>
      </c>
      <c r="I1602" t="s">
        <v>6296</v>
      </c>
      <c r="J1602" t="s">
        <v>10484</v>
      </c>
      <c r="K1602" t="s">
        <v>32</v>
      </c>
      <c r="L1602" t="s">
        <v>32</v>
      </c>
      <c r="M1602" t="s">
        <v>43</v>
      </c>
      <c r="N1602" t="s">
        <v>63</v>
      </c>
      <c r="O1602" t="s">
        <v>9727</v>
      </c>
      <c r="P1602" t="s">
        <v>519</v>
      </c>
      <c r="Q1602" t="s">
        <v>722</v>
      </c>
      <c r="R1602" t="s">
        <v>5048</v>
      </c>
      <c r="S1602" s="1" t="s">
        <v>12830</v>
      </c>
      <c r="T1602" t="s">
        <v>66</v>
      </c>
      <c r="U1602" t="s">
        <v>890</v>
      </c>
      <c r="V1602" t="s">
        <v>50</v>
      </c>
      <c r="W1602" t="s">
        <v>5050</v>
      </c>
      <c r="X1602" s="145">
        <v>29305</v>
      </c>
      <c r="Y1602" t="s">
        <v>5051</v>
      </c>
      <c r="Z1602" s="145">
        <v>43160</v>
      </c>
      <c r="AA1602" s="145">
        <v>43465</v>
      </c>
      <c r="AB1602" t="s">
        <v>2801</v>
      </c>
      <c r="AC1602" t="s">
        <v>68</v>
      </c>
      <c r="AD1602" t="s">
        <v>41</v>
      </c>
      <c r="AE1602"/>
    </row>
    <row r="1603" spans="1:31" ht="15" x14ac:dyDescent="0.25">
      <c r="A1603" s="1" t="s">
        <v>10485</v>
      </c>
      <c r="B1603" t="s">
        <v>419</v>
      </c>
      <c r="C1603" t="s">
        <v>29</v>
      </c>
      <c r="D1603" t="s">
        <v>30</v>
      </c>
      <c r="E1603" t="s">
        <v>241</v>
      </c>
      <c r="F1603" t="s">
        <v>6294</v>
      </c>
      <c r="G1603" t="s">
        <v>6295</v>
      </c>
      <c r="H1603" t="s">
        <v>9756</v>
      </c>
      <c r="I1603" t="s">
        <v>6296</v>
      </c>
      <c r="J1603" t="s">
        <v>10485</v>
      </c>
      <c r="K1603" t="s">
        <v>32</v>
      </c>
      <c r="L1603" t="s">
        <v>32</v>
      </c>
      <c r="M1603" t="s">
        <v>43</v>
      </c>
      <c r="N1603" t="s">
        <v>63</v>
      </c>
      <c r="O1603" t="s">
        <v>9727</v>
      </c>
      <c r="P1603" t="s">
        <v>783</v>
      </c>
      <c r="Q1603" t="s">
        <v>130</v>
      </c>
      <c r="R1603" t="s">
        <v>6193</v>
      </c>
      <c r="S1603" s="1" t="s">
        <v>12831</v>
      </c>
      <c r="T1603" t="s">
        <v>66</v>
      </c>
      <c r="U1603" t="s">
        <v>811</v>
      </c>
      <c r="V1603" t="s">
        <v>50</v>
      </c>
      <c r="W1603" t="s">
        <v>6194</v>
      </c>
      <c r="X1603" s="145">
        <v>26526</v>
      </c>
      <c r="Y1603" t="s">
        <v>6195</v>
      </c>
      <c r="Z1603" s="145">
        <v>43171</v>
      </c>
      <c r="AA1603" s="145">
        <v>43465</v>
      </c>
      <c r="AB1603" t="s">
        <v>2801</v>
      </c>
      <c r="AC1603" t="s">
        <v>68</v>
      </c>
      <c r="AD1603" t="s">
        <v>41</v>
      </c>
      <c r="AE1603"/>
    </row>
    <row r="1604" spans="1:31" ht="15" x14ac:dyDescent="0.25">
      <c r="A1604" s="1" t="s">
        <v>10486</v>
      </c>
      <c r="B1604" t="s">
        <v>419</v>
      </c>
      <c r="C1604" t="s">
        <v>29</v>
      </c>
      <c r="D1604" t="s">
        <v>30</v>
      </c>
      <c r="E1604" t="s">
        <v>241</v>
      </c>
      <c r="F1604" t="s">
        <v>6294</v>
      </c>
      <c r="G1604" t="s">
        <v>6295</v>
      </c>
      <c r="H1604" t="s">
        <v>9756</v>
      </c>
      <c r="I1604" t="s">
        <v>6296</v>
      </c>
      <c r="J1604" t="s">
        <v>10486</v>
      </c>
      <c r="K1604" t="s">
        <v>32</v>
      </c>
      <c r="L1604" t="s">
        <v>32</v>
      </c>
      <c r="M1604" t="s">
        <v>43</v>
      </c>
      <c r="N1604" t="s">
        <v>63</v>
      </c>
      <c r="O1604" t="s">
        <v>9727</v>
      </c>
      <c r="P1604" t="s">
        <v>588</v>
      </c>
      <c r="Q1604" t="s">
        <v>815</v>
      </c>
      <c r="R1604" t="s">
        <v>702</v>
      </c>
      <c r="S1604" s="1" t="s">
        <v>12821</v>
      </c>
      <c r="T1604" t="s">
        <v>66</v>
      </c>
      <c r="U1604" t="s">
        <v>811</v>
      </c>
      <c r="V1604" t="s">
        <v>50</v>
      </c>
      <c r="W1604" t="s">
        <v>7595</v>
      </c>
      <c r="X1604" s="145">
        <v>29688</v>
      </c>
      <c r="Y1604" t="s">
        <v>7596</v>
      </c>
      <c r="Z1604" s="145">
        <v>43195</v>
      </c>
      <c r="AA1604" s="145">
        <v>43465</v>
      </c>
      <c r="AB1604" t="s">
        <v>2801</v>
      </c>
      <c r="AC1604" t="s">
        <v>68</v>
      </c>
      <c r="AD1604" t="s">
        <v>41</v>
      </c>
      <c r="AE1604"/>
    </row>
    <row r="1605" spans="1:31" ht="15" x14ac:dyDescent="0.25">
      <c r="A1605" s="1" t="s">
        <v>10487</v>
      </c>
      <c r="B1605" t="s">
        <v>419</v>
      </c>
      <c r="C1605" t="s">
        <v>29</v>
      </c>
      <c r="D1605" t="s">
        <v>30</v>
      </c>
      <c r="E1605" t="s">
        <v>241</v>
      </c>
      <c r="F1605" t="s">
        <v>6294</v>
      </c>
      <c r="G1605" t="s">
        <v>6295</v>
      </c>
      <c r="H1605" t="s">
        <v>9756</v>
      </c>
      <c r="I1605" t="s">
        <v>6296</v>
      </c>
      <c r="J1605" t="s">
        <v>10487</v>
      </c>
      <c r="K1605" t="s">
        <v>32</v>
      </c>
      <c r="L1605" t="s">
        <v>32</v>
      </c>
      <c r="M1605" t="s">
        <v>43</v>
      </c>
      <c r="N1605" t="s">
        <v>63</v>
      </c>
      <c r="O1605" t="s">
        <v>9727</v>
      </c>
      <c r="P1605" t="s">
        <v>426</v>
      </c>
      <c r="Q1605" t="s">
        <v>558</v>
      </c>
      <c r="R1605" t="s">
        <v>647</v>
      </c>
      <c r="S1605" s="1" t="s">
        <v>12828</v>
      </c>
      <c r="T1605" t="s">
        <v>66</v>
      </c>
      <c r="U1605" t="s">
        <v>2798</v>
      </c>
      <c r="V1605" t="s">
        <v>50</v>
      </c>
      <c r="W1605" t="s">
        <v>3523</v>
      </c>
      <c r="X1605" s="145">
        <v>25269</v>
      </c>
      <c r="Y1605" t="s">
        <v>3524</v>
      </c>
      <c r="Z1605" s="145">
        <v>43160</v>
      </c>
      <c r="AA1605" s="145">
        <v>43465</v>
      </c>
      <c r="AB1605" t="s">
        <v>2801</v>
      </c>
      <c r="AC1605" t="s">
        <v>68</v>
      </c>
      <c r="AD1605" t="s">
        <v>41</v>
      </c>
      <c r="AE1605"/>
    </row>
    <row r="1606" spans="1:31" ht="15" x14ac:dyDescent="0.25">
      <c r="A1606" s="1" t="s">
        <v>10488</v>
      </c>
      <c r="B1606" t="s">
        <v>419</v>
      </c>
      <c r="C1606" t="s">
        <v>29</v>
      </c>
      <c r="D1606" t="s">
        <v>30</v>
      </c>
      <c r="E1606" t="s">
        <v>241</v>
      </c>
      <c r="F1606" t="s">
        <v>6294</v>
      </c>
      <c r="G1606" t="s">
        <v>6295</v>
      </c>
      <c r="H1606" t="s">
        <v>9756</v>
      </c>
      <c r="I1606" t="s">
        <v>6296</v>
      </c>
      <c r="J1606" t="s">
        <v>10488</v>
      </c>
      <c r="K1606" t="s">
        <v>32</v>
      </c>
      <c r="L1606" t="s">
        <v>32</v>
      </c>
      <c r="M1606" t="s">
        <v>43</v>
      </c>
      <c r="N1606" t="s">
        <v>63</v>
      </c>
      <c r="O1606" t="s">
        <v>9727</v>
      </c>
      <c r="P1606" t="s">
        <v>309</v>
      </c>
      <c r="Q1606" t="s">
        <v>78</v>
      </c>
      <c r="R1606" t="s">
        <v>5731</v>
      </c>
      <c r="S1606" s="1" t="s">
        <v>12832</v>
      </c>
      <c r="T1606" t="s">
        <v>66</v>
      </c>
      <c r="U1606" t="s">
        <v>10164</v>
      </c>
      <c r="V1606" t="s">
        <v>50</v>
      </c>
      <c r="W1606" t="s">
        <v>5732</v>
      </c>
      <c r="X1606" s="145">
        <v>27569</v>
      </c>
      <c r="Y1606" t="s">
        <v>5733</v>
      </c>
      <c r="Z1606" s="145">
        <v>43160</v>
      </c>
      <c r="AA1606" s="145">
        <v>43465</v>
      </c>
      <c r="AB1606" t="s">
        <v>2801</v>
      </c>
      <c r="AC1606" t="s">
        <v>68</v>
      </c>
      <c r="AD1606" t="s">
        <v>41</v>
      </c>
      <c r="AE1606"/>
    </row>
    <row r="1607" spans="1:31" ht="15" x14ac:dyDescent="0.25">
      <c r="A1607" s="1" t="s">
        <v>6366</v>
      </c>
      <c r="B1607" t="s">
        <v>419</v>
      </c>
      <c r="C1607" t="s">
        <v>29</v>
      </c>
      <c r="D1607" t="s">
        <v>30</v>
      </c>
      <c r="E1607" t="s">
        <v>241</v>
      </c>
      <c r="F1607" t="s">
        <v>6294</v>
      </c>
      <c r="G1607" t="s">
        <v>6295</v>
      </c>
      <c r="H1607" t="s">
        <v>9756</v>
      </c>
      <c r="I1607" t="s">
        <v>6296</v>
      </c>
      <c r="J1607" t="s">
        <v>6366</v>
      </c>
      <c r="K1607" t="s">
        <v>32</v>
      </c>
      <c r="L1607" t="s">
        <v>80</v>
      </c>
      <c r="M1607" t="s">
        <v>80</v>
      </c>
      <c r="N1607" t="s">
        <v>44</v>
      </c>
      <c r="O1607" t="s">
        <v>6367</v>
      </c>
      <c r="P1607" t="s">
        <v>839</v>
      </c>
      <c r="Q1607" t="s">
        <v>90</v>
      </c>
      <c r="R1607" t="s">
        <v>529</v>
      </c>
      <c r="S1607" s="1" t="s">
        <v>12833</v>
      </c>
      <c r="T1607" t="s">
        <v>42</v>
      </c>
      <c r="U1607" t="s">
        <v>49</v>
      </c>
      <c r="V1607" t="s">
        <v>50</v>
      </c>
      <c r="W1607" t="s">
        <v>6368</v>
      </c>
      <c r="X1607" s="145">
        <v>25719</v>
      </c>
      <c r="Y1607" t="s">
        <v>6369</v>
      </c>
      <c r="Z1607"/>
      <c r="AA1607"/>
      <c r="AB1607" t="s">
        <v>39</v>
      </c>
      <c r="AC1607" t="s">
        <v>83</v>
      </c>
      <c r="AD1607" t="s">
        <v>41</v>
      </c>
      <c r="AE1607"/>
    </row>
    <row r="1608" spans="1:31" ht="15" x14ac:dyDescent="0.25">
      <c r="A1608" s="1" t="s">
        <v>6370</v>
      </c>
      <c r="B1608" t="s">
        <v>419</v>
      </c>
      <c r="C1608" t="s">
        <v>29</v>
      </c>
      <c r="D1608" t="s">
        <v>30</v>
      </c>
      <c r="E1608" t="s">
        <v>241</v>
      </c>
      <c r="F1608" t="s">
        <v>6294</v>
      </c>
      <c r="G1608" t="s">
        <v>6295</v>
      </c>
      <c r="H1608" t="s">
        <v>9756</v>
      </c>
      <c r="I1608" t="s">
        <v>6296</v>
      </c>
      <c r="J1608" t="s">
        <v>6370</v>
      </c>
      <c r="K1608" t="s">
        <v>93</v>
      </c>
      <c r="L1608" t="s">
        <v>745</v>
      </c>
      <c r="M1608" t="s">
        <v>793</v>
      </c>
      <c r="N1608" t="s">
        <v>44</v>
      </c>
      <c r="O1608" t="s">
        <v>6371</v>
      </c>
      <c r="P1608" t="s">
        <v>387</v>
      </c>
      <c r="Q1608" t="s">
        <v>1101</v>
      </c>
      <c r="R1608" t="s">
        <v>6372</v>
      </c>
      <c r="S1608" s="1" t="s">
        <v>12834</v>
      </c>
      <c r="T1608" t="s">
        <v>196</v>
      </c>
      <c r="U1608" t="s">
        <v>38</v>
      </c>
      <c r="V1608" t="s">
        <v>50</v>
      </c>
      <c r="W1608" t="s">
        <v>6373</v>
      </c>
      <c r="X1608" s="145">
        <v>23187</v>
      </c>
      <c r="Y1608" t="s">
        <v>6374</v>
      </c>
      <c r="Z1608" s="145">
        <v>42736</v>
      </c>
      <c r="AA1608"/>
      <c r="AB1608" t="s">
        <v>39</v>
      </c>
      <c r="AC1608" t="s">
        <v>98</v>
      </c>
      <c r="AD1608" t="s">
        <v>41</v>
      </c>
      <c r="AE1608"/>
    </row>
    <row r="1609" spans="1:31" ht="15" x14ac:dyDescent="0.25">
      <c r="A1609" s="1" t="s">
        <v>6375</v>
      </c>
      <c r="B1609" t="s">
        <v>419</v>
      </c>
      <c r="C1609" t="s">
        <v>29</v>
      </c>
      <c r="D1609" t="s">
        <v>30</v>
      </c>
      <c r="E1609" t="s">
        <v>241</v>
      </c>
      <c r="F1609" t="s">
        <v>6294</v>
      </c>
      <c r="G1609" t="s">
        <v>6295</v>
      </c>
      <c r="H1609" t="s">
        <v>9756</v>
      </c>
      <c r="I1609" t="s">
        <v>6296</v>
      </c>
      <c r="J1609" t="s">
        <v>6375</v>
      </c>
      <c r="K1609" t="s">
        <v>93</v>
      </c>
      <c r="L1609" t="s">
        <v>94</v>
      </c>
      <c r="M1609" t="s">
        <v>748</v>
      </c>
      <c r="N1609" t="s">
        <v>44</v>
      </c>
      <c r="O1609" t="s">
        <v>6376</v>
      </c>
      <c r="P1609" t="s">
        <v>78</v>
      </c>
      <c r="Q1609" t="s">
        <v>480</v>
      </c>
      <c r="R1609" t="s">
        <v>3265</v>
      </c>
      <c r="S1609" s="1" t="s">
        <v>12835</v>
      </c>
      <c r="T1609" t="s">
        <v>105</v>
      </c>
      <c r="U1609" t="s">
        <v>38</v>
      </c>
      <c r="V1609" t="s">
        <v>50</v>
      </c>
      <c r="W1609" t="s">
        <v>3266</v>
      </c>
      <c r="X1609" s="145">
        <v>23597</v>
      </c>
      <c r="Y1609" t="s">
        <v>3267</v>
      </c>
      <c r="Z1609" s="145">
        <v>43101</v>
      </c>
      <c r="AA1609" s="145">
        <v>43465</v>
      </c>
      <c r="AB1609" t="s">
        <v>39</v>
      </c>
      <c r="AC1609" t="s">
        <v>98</v>
      </c>
      <c r="AD1609" t="s">
        <v>41</v>
      </c>
      <c r="AE1609"/>
    </row>
    <row r="1610" spans="1:31" ht="15" x14ac:dyDescent="0.25">
      <c r="A1610" s="1" t="s">
        <v>6377</v>
      </c>
      <c r="B1610" t="s">
        <v>419</v>
      </c>
      <c r="C1610" t="s">
        <v>29</v>
      </c>
      <c r="D1610" t="s">
        <v>30</v>
      </c>
      <c r="E1610" t="s">
        <v>241</v>
      </c>
      <c r="F1610" t="s">
        <v>6294</v>
      </c>
      <c r="G1610" t="s">
        <v>6295</v>
      </c>
      <c r="H1610" t="s">
        <v>9756</v>
      </c>
      <c r="I1610" t="s">
        <v>6296</v>
      </c>
      <c r="J1610" t="s">
        <v>6377</v>
      </c>
      <c r="K1610" t="s">
        <v>93</v>
      </c>
      <c r="L1610" t="s">
        <v>94</v>
      </c>
      <c r="M1610" t="s">
        <v>95</v>
      </c>
      <c r="N1610" t="s">
        <v>44</v>
      </c>
      <c r="O1610" t="s">
        <v>54</v>
      </c>
      <c r="P1610" t="s">
        <v>78</v>
      </c>
      <c r="Q1610" t="s">
        <v>661</v>
      </c>
      <c r="R1610" t="s">
        <v>346</v>
      </c>
      <c r="S1610" s="1" t="s">
        <v>12836</v>
      </c>
      <c r="T1610" t="s">
        <v>196</v>
      </c>
      <c r="U1610" t="s">
        <v>38</v>
      </c>
      <c r="V1610" t="s">
        <v>50</v>
      </c>
      <c r="W1610" t="s">
        <v>6378</v>
      </c>
      <c r="X1610" s="145">
        <v>21560</v>
      </c>
      <c r="Y1610" t="s">
        <v>6379</v>
      </c>
      <c r="Z1610"/>
      <c r="AA1610"/>
      <c r="AB1610" t="s">
        <v>39</v>
      </c>
      <c r="AC1610" t="s">
        <v>98</v>
      </c>
      <c r="AD1610" t="s">
        <v>41</v>
      </c>
      <c r="AE1610"/>
    </row>
    <row r="1611" spans="1:31" ht="15" x14ac:dyDescent="0.25">
      <c r="A1611" s="1" t="s">
        <v>6380</v>
      </c>
      <c r="B1611" t="s">
        <v>419</v>
      </c>
      <c r="C1611" t="s">
        <v>29</v>
      </c>
      <c r="D1611" t="s">
        <v>30</v>
      </c>
      <c r="E1611" t="s">
        <v>241</v>
      </c>
      <c r="F1611" t="s">
        <v>6294</v>
      </c>
      <c r="G1611" t="s">
        <v>6295</v>
      </c>
      <c r="H1611" t="s">
        <v>9756</v>
      </c>
      <c r="I1611" t="s">
        <v>6296</v>
      </c>
      <c r="J1611" t="s">
        <v>6380</v>
      </c>
      <c r="K1611" t="s">
        <v>93</v>
      </c>
      <c r="L1611" t="s">
        <v>94</v>
      </c>
      <c r="M1611" t="s">
        <v>95</v>
      </c>
      <c r="N1611" t="s">
        <v>63</v>
      </c>
      <c r="O1611" t="s">
        <v>6381</v>
      </c>
      <c r="P1611" t="s">
        <v>1055</v>
      </c>
      <c r="Q1611" t="s">
        <v>186</v>
      </c>
      <c r="R1611" t="s">
        <v>968</v>
      </c>
      <c r="S1611" s="1" t="s">
        <v>12837</v>
      </c>
      <c r="T1611" t="s">
        <v>105</v>
      </c>
      <c r="U1611" t="s">
        <v>38</v>
      </c>
      <c r="V1611" t="s">
        <v>50</v>
      </c>
      <c r="W1611" t="s">
        <v>6382</v>
      </c>
      <c r="X1611" s="145">
        <v>28589</v>
      </c>
      <c r="Y1611" t="s">
        <v>6383</v>
      </c>
      <c r="Z1611" s="145">
        <v>43101</v>
      </c>
      <c r="AA1611" s="145">
        <v>43465</v>
      </c>
      <c r="AB1611" t="s">
        <v>39</v>
      </c>
      <c r="AC1611" t="s">
        <v>98</v>
      </c>
      <c r="AD1611" t="s">
        <v>41</v>
      </c>
      <c r="AE1611"/>
    </row>
    <row r="1612" spans="1:31" ht="15" x14ac:dyDescent="0.25">
      <c r="A1612" s="1" t="s">
        <v>6384</v>
      </c>
      <c r="B1612" t="s">
        <v>419</v>
      </c>
      <c r="C1612" t="s">
        <v>29</v>
      </c>
      <c r="D1612" t="s">
        <v>30</v>
      </c>
      <c r="E1612" t="s">
        <v>241</v>
      </c>
      <c r="F1612" t="s">
        <v>6294</v>
      </c>
      <c r="G1612" t="s">
        <v>6295</v>
      </c>
      <c r="H1612" t="s">
        <v>9756</v>
      </c>
      <c r="I1612" t="s">
        <v>6296</v>
      </c>
      <c r="J1612" t="s">
        <v>6384</v>
      </c>
      <c r="K1612" t="s">
        <v>799</v>
      </c>
      <c r="L1612" t="s">
        <v>3305</v>
      </c>
      <c r="M1612" t="s">
        <v>3306</v>
      </c>
      <c r="N1612" t="s">
        <v>63</v>
      </c>
      <c r="O1612" t="s">
        <v>9981</v>
      </c>
      <c r="P1612" t="s">
        <v>110</v>
      </c>
      <c r="Q1612" t="s">
        <v>605</v>
      </c>
      <c r="R1612" t="s">
        <v>917</v>
      </c>
      <c r="S1612" s="1" t="s">
        <v>12838</v>
      </c>
      <c r="T1612" t="s">
        <v>801</v>
      </c>
      <c r="U1612" t="s">
        <v>802</v>
      </c>
      <c r="V1612" t="s">
        <v>50</v>
      </c>
      <c r="W1612" t="s">
        <v>265</v>
      </c>
      <c r="X1612" s="145">
        <v>28873</v>
      </c>
      <c r="Y1612" t="s">
        <v>10489</v>
      </c>
      <c r="Z1612" s="145">
        <v>43228</v>
      </c>
      <c r="AA1612" s="145">
        <v>43320</v>
      </c>
      <c r="AB1612" t="s">
        <v>123</v>
      </c>
      <c r="AC1612" t="s">
        <v>804</v>
      </c>
      <c r="AD1612" t="s">
        <v>41</v>
      </c>
      <c r="AE1612"/>
    </row>
    <row r="1613" spans="1:31" ht="15" x14ac:dyDescent="0.25">
      <c r="A1613" s="1" t="s">
        <v>6385</v>
      </c>
      <c r="B1613" t="s">
        <v>419</v>
      </c>
      <c r="C1613" t="s">
        <v>29</v>
      </c>
      <c r="D1613" t="s">
        <v>30</v>
      </c>
      <c r="E1613" t="s">
        <v>241</v>
      </c>
      <c r="F1613" t="s">
        <v>6294</v>
      </c>
      <c r="G1613" t="s">
        <v>6295</v>
      </c>
      <c r="H1613" t="s">
        <v>9756</v>
      </c>
      <c r="I1613" t="s">
        <v>6296</v>
      </c>
      <c r="J1613" t="s">
        <v>6385</v>
      </c>
      <c r="K1613" t="s">
        <v>799</v>
      </c>
      <c r="L1613" t="s">
        <v>3305</v>
      </c>
      <c r="M1613" t="s">
        <v>3315</v>
      </c>
      <c r="N1613" t="s">
        <v>63</v>
      </c>
      <c r="O1613" t="s">
        <v>9981</v>
      </c>
      <c r="P1613" t="s">
        <v>69</v>
      </c>
      <c r="Q1613" t="s">
        <v>110</v>
      </c>
      <c r="R1613" t="s">
        <v>6386</v>
      </c>
      <c r="S1613" s="1" t="s">
        <v>12839</v>
      </c>
      <c r="T1613" t="s">
        <v>801</v>
      </c>
      <c r="U1613" t="s">
        <v>38</v>
      </c>
      <c r="V1613" t="s">
        <v>50</v>
      </c>
      <c r="W1613" t="s">
        <v>265</v>
      </c>
      <c r="X1613" s="145">
        <v>23804</v>
      </c>
      <c r="Y1613" t="s">
        <v>6387</v>
      </c>
      <c r="Z1613" s="145">
        <v>43101</v>
      </c>
      <c r="AA1613" s="145">
        <v>43190</v>
      </c>
      <c r="AB1613" t="s">
        <v>123</v>
      </c>
      <c r="AC1613" t="s">
        <v>804</v>
      </c>
      <c r="AD1613" t="s">
        <v>41</v>
      </c>
      <c r="AE1613"/>
    </row>
    <row r="1614" spans="1:31" ht="15" x14ac:dyDescent="0.25">
      <c r="A1614" s="1" t="s">
        <v>6388</v>
      </c>
      <c r="B1614" t="s">
        <v>419</v>
      </c>
      <c r="C1614" t="s">
        <v>29</v>
      </c>
      <c r="D1614" t="s">
        <v>30</v>
      </c>
      <c r="E1614" t="s">
        <v>241</v>
      </c>
      <c r="F1614" t="s">
        <v>6294</v>
      </c>
      <c r="G1614" t="s">
        <v>6295</v>
      </c>
      <c r="H1614" t="s">
        <v>9756</v>
      </c>
      <c r="I1614" t="s">
        <v>6296</v>
      </c>
      <c r="J1614" t="s">
        <v>6388</v>
      </c>
      <c r="K1614" t="s">
        <v>799</v>
      </c>
      <c r="L1614" t="s">
        <v>3305</v>
      </c>
      <c r="M1614" t="s">
        <v>3315</v>
      </c>
      <c r="N1614" t="s">
        <v>63</v>
      </c>
      <c r="O1614" t="s">
        <v>9981</v>
      </c>
      <c r="P1614" t="s">
        <v>495</v>
      </c>
      <c r="Q1614" t="s">
        <v>130</v>
      </c>
      <c r="R1614" t="s">
        <v>865</v>
      </c>
      <c r="S1614" s="1" t="s">
        <v>12840</v>
      </c>
      <c r="T1614" t="s">
        <v>801</v>
      </c>
      <c r="U1614" t="s">
        <v>38</v>
      </c>
      <c r="V1614" t="s">
        <v>50</v>
      </c>
      <c r="W1614" t="s">
        <v>265</v>
      </c>
      <c r="X1614" s="145">
        <v>30777</v>
      </c>
      <c r="Y1614" t="s">
        <v>6389</v>
      </c>
      <c r="Z1614" s="145">
        <v>43101</v>
      </c>
      <c r="AA1614" s="145">
        <v>43190</v>
      </c>
      <c r="AB1614" t="s">
        <v>123</v>
      </c>
      <c r="AC1614" t="s">
        <v>804</v>
      </c>
      <c r="AD1614" t="s">
        <v>41</v>
      </c>
      <c r="AE1614"/>
    </row>
    <row r="1615" spans="1:31" ht="15" x14ac:dyDescent="0.25">
      <c r="A1615" s="1" t="s">
        <v>6390</v>
      </c>
      <c r="B1615" t="s">
        <v>419</v>
      </c>
      <c r="C1615" t="s">
        <v>29</v>
      </c>
      <c r="D1615" t="s">
        <v>30</v>
      </c>
      <c r="E1615" t="s">
        <v>241</v>
      </c>
      <c r="F1615" t="s">
        <v>6294</v>
      </c>
      <c r="G1615" t="s">
        <v>6295</v>
      </c>
      <c r="H1615" t="s">
        <v>9756</v>
      </c>
      <c r="I1615" t="s">
        <v>6296</v>
      </c>
      <c r="J1615" t="s">
        <v>6390</v>
      </c>
      <c r="K1615" t="s">
        <v>799</v>
      </c>
      <c r="L1615" t="s">
        <v>3305</v>
      </c>
      <c r="M1615" t="s">
        <v>3315</v>
      </c>
      <c r="N1615" t="s">
        <v>63</v>
      </c>
      <c r="O1615" t="s">
        <v>9981</v>
      </c>
      <c r="P1615" t="s">
        <v>232</v>
      </c>
      <c r="Q1615" t="s">
        <v>6391</v>
      </c>
      <c r="R1615" t="s">
        <v>6392</v>
      </c>
      <c r="S1615" s="1" t="s">
        <v>12841</v>
      </c>
      <c r="T1615" t="s">
        <v>801</v>
      </c>
      <c r="U1615" t="s">
        <v>38</v>
      </c>
      <c r="V1615" t="s">
        <v>50</v>
      </c>
      <c r="W1615" t="s">
        <v>265</v>
      </c>
      <c r="X1615" s="145">
        <v>27382</v>
      </c>
      <c r="Y1615" t="s">
        <v>6393</v>
      </c>
      <c r="Z1615" s="145">
        <v>43101</v>
      </c>
      <c r="AA1615" s="145">
        <v>43190</v>
      </c>
      <c r="AB1615" t="s">
        <v>123</v>
      </c>
      <c r="AC1615" t="s">
        <v>804</v>
      </c>
      <c r="AD1615" t="s">
        <v>41</v>
      </c>
      <c r="AE1615"/>
    </row>
    <row r="1616" spans="1:31" ht="15" x14ac:dyDescent="0.25">
      <c r="A1616" s="1" t="s">
        <v>10490</v>
      </c>
      <c r="B1616" t="s">
        <v>419</v>
      </c>
      <c r="C1616" t="s">
        <v>29</v>
      </c>
      <c r="D1616" t="s">
        <v>30</v>
      </c>
      <c r="E1616" t="s">
        <v>241</v>
      </c>
      <c r="F1616" t="s">
        <v>6294</v>
      </c>
      <c r="G1616" t="s">
        <v>6295</v>
      </c>
      <c r="H1616" t="s">
        <v>9756</v>
      </c>
      <c r="I1616" t="s">
        <v>6296</v>
      </c>
      <c r="J1616" t="s">
        <v>10490</v>
      </c>
      <c r="K1616" t="s">
        <v>799</v>
      </c>
      <c r="L1616" t="s">
        <v>3305</v>
      </c>
      <c r="M1616" t="s">
        <v>3309</v>
      </c>
      <c r="N1616" t="s">
        <v>63</v>
      </c>
      <c r="O1616" t="s">
        <v>9983</v>
      </c>
      <c r="P1616" t="s">
        <v>838</v>
      </c>
      <c r="Q1616" t="s">
        <v>10491</v>
      </c>
      <c r="R1616" t="s">
        <v>10492</v>
      </c>
      <c r="S1616" s="1" t="s">
        <v>12842</v>
      </c>
      <c r="T1616" t="s">
        <v>801</v>
      </c>
      <c r="U1616" t="s">
        <v>802</v>
      </c>
      <c r="V1616" t="s">
        <v>50</v>
      </c>
      <c r="W1616" t="s">
        <v>265</v>
      </c>
      <c r="X1616" s="145">
        <v>32429</v>
      </c>
      <c r="Y1616" t="s">
        <v>10493</v>
      </c>
      <c r="Z1616" s="145">
        <v>43228</v>
      </c>
      <c r="AA1616" s="145">
        <v>43320</v>
      </c>
      <c r="AB1616" t="s">
        <v>123</v>
      </c>
      <c r="AC1616" t="s">
        <v>804</v>
      </c>
      <c r="AD1616" t="s">
        <v>41</v>
      </c>
      <c r="AE1616"/>
    </row>
    <row r="1617" spans="1:31" ht="15" x14ac:dyDescent="0.25">
      <c r="A1617" s="1" t="s">
        <v>10494</v>
      </c>
      <c r="B1617" t="s">
        <v>419</v>
      </c>
      <c r="C1617" t="s">
        <v>29</v>
      </c>
      <c r="D1617" t="s">
        <v>30</v>
      </c>
      <c r="E1617" t="s">
        <v>241</v>
      </c>
      <c r="F1617" t="s">
        <v>6294</v>
      </c>
      <c r="G1617" t="s">
        <v>6295</v>
      </c>
      <c r="H1617" t="s">
        <v>9756</v>
      </c>
      <c r="I1617" t="s">
        <v>6296</v>
      </c>
      <c r="J1617" t="s">
        <v>10494</v>
      </c>
      <c r="K1617" t="s">
        <v>799</v>
      </c>
      <c r="L1617" t="s">
        <v>3305</v>
      </c>
      <c r="M1617" t="s">
        <v>9988</v>
      </c>
      <c r="N1617" t="s">
        <v>63</v>
      </c>
      <c r="O1617" t="s">
        <v>9983</v>
      </c>
      <c r="P1617" t="s">
        <v>126</v>
      </c>
      <c r="Q1617" t="s">
        <v>250</v>
      </c>
      <c r="R1617" t="s">
        <v>6732</v>
      </c>
      <c r="S1617" s="1" t="s">
        <v>12843</v>
      </c>
      <c r="T1617" t="s">
        <v>801</v>
      </c>
      <c r="U1617" t="s">
        <v>802</v>
      </c>
      <c r="V1617" t="s">
        <v>50</v>
      </c>
      <c r="W1617" t="s">
        <v>265</v>
      </c>
      <c r="X1617" s="145">
        <v>31303</v>
      </c>
      <c r="Y1617" t="s">
        <v>6733</v>
      </c>
      <c r="Z1617" s="145">
        <v>43263</v>
      </c>
      <c r="AA1617" s="145">
        <v>43355</v>
      </c>
      <c r="AB1617" t="s">
        <v>123</v>
      </c>
      <c r="AC1617" t="s">
        <v>804</v>
      </c>
      <c r="AD1617" t="s">
        <v>41</v>
      </c>
      <c r="AE1617"/>
    </row>
    <row r="1618" spans="1:31" ht="15" x14ac:dyDescent="0.25">
      <c r="A1618" s="1" t="s">
        <v>10495</v>
      </c>
      <c r="B1618" t="s">
        <v>419</v>
      </c>
      <c r="C1618" t="s">
        <v>29</v>
      </c>
      <c r="D1618" t="s">
        <v>30</v>
      </c>
      <c r="E1618" t="s">
        <v>241</v>
      </c>
      <c r="F1618" t="s">
        <v>6294</v>
      </c>
      <c r="G1618" t="s">
        <v>6295</v>
      </c>
      <c r="H1618" t="s">
        <v>9756</v>
      </c>
      <c r="I1618" t="s">
        <v>6296</v>
      </c>
      <c r="J1618" t="s">
        <v>10495</v>
      </c>
      <c r="K1618" t="s">
        <v>799</v>
      </c>
      <c r="L1618" t="s">
        <v>9991</v>
      </c>
      <c r="M1618" t="s">
        <v>10337</v>
      </c>
      <c r="N1618" t="s">
        <v>63</v>
      </c>
      <c r="O1618" t="s">
        <v>9983</v>
      </c>
      <c r="P1618" t="s">
        <v>694</v>
      </c>
      <c r="Q1618" t="s">
        <v>56</v>
      </c>
      <c r="R1618" t="s">
        <v>12844</v>
      </c>
      <c r="S1618" s="1" t="s">
        <v>12845</v>
      </c>
      <c r="T1618" t="s">
        <v>801</v>
      </c>
      <c r="U1618" t="s">
        <v>802</v>
      </c>
      <c r="V1618" t="s">
        <v>50</v>
      </c>
      <c r="W1618" t="s">
        <v>265</v>
      </c>
      <c r="X1618" s="145">
        <v>32118</v>
      </c>
      <c r="Y1618" t="s">
        <v>12846</v>
      </c>
      <c r="Z1618" s="145">
        <v>43435</v>
      </c>
      <c r="AA1618" s="145">
        <v>43465</v>
      </c>
      <c r="AB1618" t="s">
        <v>123</v>
      </c>
      <c r="AC1618" t="s">
        <v>804</v>
      </c>
      <c r="AD1618" t="s">
        <v>41</v>
      </c>
      <c r="AE1618"/>
    </row>
    <row r="1619" spans="1:31" ht="15" x14ac:dyDescent="0.25">
      <c r="A1619" s="1" t="s">
        <v>6397</v>
      </c>
      <c r="B1619" t="s">
        <v>422</v>
      </c>
      <c r="C1619" t="s">
        <v>29</v>
      </c>
      <c r="D1619" t="s">
        <v>30</v>
      </c>
      <c r="E1619" t="s">
        <v>241</v>
      </c>
      <c r="F1619" t="s">
        <v>6394</v>
      </c>
      <c r="G1619" t="s">
        <v>6395</v>
      </c>
      <c r="H1619" t="s">
        <v>9756</v>
      </c>
      <c r="I1619" t="s">
        <v>6396</v>
      </c>
      <c r="J1619" t="s">
        <v>6397</v>
      </c>
      <c r="K1619" t="s">
        <v>32</v>
      </c>
      <c r="L1619" t="s">
        <v>33</v>
      </c>
      <c r="M1619" t="s">
        <v>34</v>
      </c>
      <c r="N1619" t="s">
        <v>35</v>
      </c>
      <c r="O1619" t="s">
        <v>6398</v>
      </c>
      <c r="P1619" t="s">
        <v>352</v>
      </c>
      <c r="Q1619" t="s">
        <v>62</v>
      </c>
      <c r="R1619" t="s">
        <v>6399</v>
      </c>
      <c r="S1619" s="1" t="s">
        <v>12847</v>
      </c>
      <c r="T1619" t="s">
        <v>325</v>
      </c>
      <c r="U1619" t="s">
        <v>38</v>
      </c>
      <c r="V1619" t="s">
        <v>108</v>
      </c>
      <c r="W1619" t="s">
        <v>6400</v>
      </c>
      <c r="X1619" s="145">
        <v>24886</v>
      </c>
      <c r="Y1619" t="s">
        <v>6401</v>
      </c>
      <c r="Z1619" s="145">
        <v>42064</v>
      </c>
      <c r="AA1619" s="145">
        <v>43159</v>
      </c>
      <c r="AB1619" t="s">
        <v>39</v>
      </c>
      <c r="AC1619" t="s">
        <v>40</v>
      </c>
      <c r="AD1619" t="s">
        <v>41</v>
      </c>
      <c r="AE1619"/>
    </row>
    <row r="1620" spans="1:31" ht="15" x14ac:dyDescent="0.25">
      <c r="A1620" s="1" t="s">
        <v>6402</v>
      </c>
      <c r="B1620" t="s">
        <v>422</v>
      </c>
      <c r="C1620" t="s">
        <v>29</v>
      </c>
      <c r="D1620" t="s">
        <v>30</v>
      </c>
      <c r="E1620" t="s">
        <v>241</v>
      </c>
      <c r="F1620" t="s">
        <v>6394</v>
      </c>
      <c r="G1620" t="s">
        <v>6395</v>
      </c>
      <c r="H1620" t="s">
        <v>9756</v>
      </c>
      <c r="I1620" t="s">
        <v>6396</v>
      </c>
      <c r="J1620" t="s">
        <v>6402</v>
      </c>
      <c r="K1620" t="s">
        <v>32</v>
      </c>
      <c r="L1620" t="s">
        <v>1239</v>
      </c>
      <c r="M1620" t="s">
        <v>4682</v>
      </c>
      <c r="N1620" t="s">
        <v>724</v>
      </c>
      <c r="O1620" t="s">
        <v>6403</v>
      </c>
      <c r="P1620" t="s">
        <v>79</v>
      </c>
      <c r="Q1620" t="s">
        <v>91</v>
      </c>
      <c r="R1620" t="s">
        <v>6404</v>
      </c>
      <c r="S1620" s="1" t="s">
        <v>12848</v>
      </c>
      <c r="T1620" t="s">
        <v>53</v>
      </c>
      <c r="U1620" t="s">
        <v>38</v>
      </c>
      <c r="V1620" t="s">
        <v>50</v>
      </c>
      <c r="W1620" t="s">
        <v>6405</v>
      </c>
      <c r="X1620" s="145">
        <v>20234</v>
      </c>
      <c r="Y1620" t="s">
        <v>6406</v>
      </c>
      <c r="Z1620" s="145">
        <v>43420</v>
      </c>
      <c r="AA1620" s="145">
        <v>43465</v>
      </c>
      <c r="AB1620" t="s">
        <v>39</v>
      </c>
      <c r="AC1620" t="s">
        <v>40</v>
      </c>
      <c r="AD1620" t="s">
        <v>41</v>
      </c>
      <c r="AE1620"/>
    </row>
    <row r="1621" spans="1:31" ht="15" x14ac:dyDescent="0.25">
      <c r="A1621" s="1" t="s">
        <v>6407</v>
      </c>
      <c r="B1621" t="s">
        <v>422</v>
      </c>
      <c r="C1621" t="s">
        <v>29</v>
      </c>
      <c r="D1621" t="s">
        <v>30</v>
      </c>
      <c r="E1621" t="s">
        <v>241</v>
      </c>
      <c r="F1621" t="s">
        <v>6394</v>
      </c>
      <c r="G1621" t="s">
        <v>6395</v>
      </c>
      <c r="H1621" t="s">
        <v>9756</v>
      </c>
      <c r="I1621" t="s">
        <v>6396</v>
      </c>
      <c r="J1621" t="s">
        <v>6407</v>
      </c>
      <c r="K1621" t="s">
        <v>32</v>
      </c>
      <c r="L1621" t="s">
        <v>32</v>
      </c>
      <c r="M1621" t="s">
        <v>43</v>
      </c>
      <c r="N1621" t="s">
        <v>44</v>
      </c>
      <c r="O1621" t="s">
        <v>54</v>
      </c>
      <c r="P1621" t="s">
        <v>258</v>
      </c>
      <c r="Q1621" t="s">
        <v>6408</v>
      </c>
      <c r="R1621" t="s">
        <v>910</v>
      </c>
      <c r="S1621" s="1" t="s">
        <v>12849</v>
      </c>
      <c r="T1621" t="s">
        <v>66</v>
      </c>
      <c r="U1621" t="s">
        <v>49</v>
      </c>
      <c r="V1621" t="s">
        <v>50</v>
      </c>
      <c r="W1621" t="s">
        <v>6409</v>
      </c>
      <c r="X1621" s="145">
        <v>22063</v>
      </c>
      <c r="Y1621" t="s">
        <v>6410</v>
      </c>
      <c r="Z1621"/>
      <c r="AA1621"/>
      <c r="AB1621" t="s">
        <v>39</v>
      </c>
      <c r="AC1621" t="s">
        <v>40</v>
      </c>
      <c r="AD1621" t="s">
        <v>41</v>
      </c>
      <c r="AE1621"/>
    </row>
    <row r="1622" spans="1:31" ht="15" x14ac:dyDescent="0.25">
      <c r="A1622" s="1" t="s">
        <v>6411</v>
      </c>
      <c r="B1622" t="s">
        <v>422</v>
      </c>
      <c r="C1622" t="s">
        <v>29</v>
      </c>
      <c r="D1622" t="s">
        <v>30</v>
      </c>
      <c r="E1622" t="s">
        <v>241</v>
      </c>
      <c r="F1622" t="s">
        <v>6394</v>
      </c>
      <c r="G1622" t="s">
        <v>6395</v>
      </c>
      <c r="H1622" t="s">
        <v>9756</v>
      </c>
      <c r="I1622" t="s">
        <v>6396</v>
      </c>
      <c r="J1622" t="s">
        <v>6411</v>
      </c>
      <c r="K1622" t="s">
        <v>32</v>
      </c>
      <c r="L1622" t="s">
        <v>32</v>
      </c>
      <c r="M1622" t="s">
        <v>43</v>
      </c>
      <c r="N1622" t="s">
        <v>63</v>
      </c>
      <c r="O1622" t="s">
        <v>6412</v>
      </c>
      <c r="P1622" t="s">
        <v>548</v>
      </c>
      <c r="Q1622" t="s">
        <v>547</v>
      </c>
      <c r="R1622" t="s">
        <v>6270</v>
      </c>
      <c r="S1622" s="1" t="s">
        <v>12850</v>
      </c>
      <c r="T1622" t="s">
        <v>66</v>
      </c>
      <c r="U1622" t="s">
        <v>49</v>
      </c>
      <c r="V1622" t="s">
        <v>166</v>
      </c>
      <c r="W1622" t="s">
        <v>10496</v>
      </c>
      <c r="X1622" s="145">
        <v>30494</v>
      </c>
      <c r="Y1622" t="s">
        <v>10497</v>
      </c>
      <c r="Z1622" s="145">
        <v>43160</v>
      </c>
      <c r="AA1622" s="145">
        <v>43465</v>
      </c>
      <c r="AB1622" t="s">
        <v>39</v>
      </c>
      <c r="AC1622" t="s">
        <v>68</v>
      </c>
      <c r="AD1622" t="s">
        <v>41</v>
      </c>
      <c r="AE1622"/>
    </row>
    <row r="1623" spans="1:31" ht="15" x14ac:dyDescent="0.25">
      <c r="A1623" s="1" t="s">
        <v>6415</v>
      </c>
      <c r="B1623" t="s">
        <v>422</v>
      </c>
      <c r="C1623" t="s">
        <v>29</v>
      </c>
      <c r="D1623" t="s">
        <v>30</v>
      </c>
      <c r="E1623" t="s">
        <v>241</v>
      </c>
      <c r="F1623" t="s">
        <v>6394</v>
      </c>
      <c r="G1623" t="s">
        <v>6395</v>
      </c>
      <c r="H1623" t="s">
        <v>9756</v>
      </c>
      <c r="I1623" t="s">
        <v>6396</v>
      </c>
      <c r="J1623" t="s">
        <v>6415</v>
      </c>
      <c r="K1623" t="s">
        <v>32</v>
      </c>
      <c r="L1623" t="s">
        <v>32</v>
      </c>
      <c r="M1623" t="s">
        <v>43</v>
      </c>
      <c r="N1623" t="s">
        <v>44</v>
      </c>
      <c r="O1623" t="s">
        <v>6416</v>
      </c>
      <c r="P1623" t="s">
        <v>6417</v>
      </c>
      <c r="Q1623" t="s">
        <v>952</v>
      </c>
      <c r="R1623" t="s">
        <v>6418</v>
      </c>
      <c r="S1623" s="1" t="s">
        <v>12851</v>
      </c>
      <c r="T1623" t="s">
        <v>48</v>
      </c>
      <c r="U1623" t="s">
        <v>49</v>
      </c>
      <c r="V1623" t="s">
        <v>5414</v>
      </c>
      <c r="W1623" t="s">
        <v>6419</v>
      </c>
      <c r="X1623" s="145">
        <v>24607</v>
      </c>
      <c r="Y1623" t="s">
        <v>6420</v>
      </c>
      <c r="Z1623" s="145">
        <v>43424</v>
      </c>
      <c r="AA1623" s="145">
        <v>43465</v>
      </c>
      <c r="AB1623" t="s">
        <v>39</v>
      </c>
      <c r="AC1623" t="s">
        <v>40</v>
      </c>
      <c r="AD1623" t="s">
        <v>41</v>
      </c>
      <c r="AE1623"/>
    </row>
    <row r="1624" spans="1:31" ht="15" x14ac:dyDescent="0.25">
      <c r="A1624" s="1" t="s">
        <v>6415</v>
      </c>
      <c r="B1624" t="s">
        <v>422</v>
      </c>
      <c r="C1624" t="s">
        <v>29</v>
      </c>
      <c r="D1624" t="s">
        <v>30</v>
      </c>
      <c r="E1624" t="s">
        <v>241</v>
      </c>
      <c r="F1624" t="s">
        <v>6394</v>
      </c>
      <c r="G1624" t="s">
        <v>6395</v>
      </c>
      <c r="H1624" t="s">
        <v>9756</v>
      </c>
      <c r="I1624" t="s">
        <v>6396</v>
      </c>
      <c r="J1624" t="s">
        <v>6415</v>
      </c>
      <c r="K1624" t="s">
        <v>32</v>
      </c>
      <c r="L1624" t="s">
        <v>32</v>
      </c>
      <c r="M1624" t="s">
        <v>43</v>
      </c>
      <c r="N1624" t="s">
        <v>63</v>
      </c>
      <c r="O1624" t="s">
        <v>12852</v>
      </c>
      <c r="P1624" t="s">
        <v>59</v>
      </c>
      <c r="Q1624" t="s">
        <v>46</v>
      </c>
      <c r="R1624" t="s">
        <v>12853</v>
      </c>
      <c r="S1624" s="1" t="s">
        <v>12854</v>
      </c>
      <c r="T1624" t="s">
        <v>66</v>
      </c>
      <c r="U1624" t="s">
        <v>49</v>
      </c>
      <c r="V1624" t="s">
        <v>50</v>
      </c>
      <c r="W1624" t="s">
        <v>12855</v>
      </c>
      <c r="X1624" s="145">
        <v>34507</v>
      </c>
      <c r="Y1624" t="s">
        <v>12856</v>
      </c>
      <c r="Z1624" s="145">
        <v>43424</v>
      </c>
      <c r="AA1624" s="145">
        <v>43465</v>
      </c>
      <c r="AB1624" t="s">
        <v>310</v>
      </c>
      <c r="AC1624" t="s">
        <v>68</v>
      </c>
      <c r="AD1624" t="s">
        <v>41</v>
      </c>
      <c r="AE1624"/>
    </row>
    <row r="1625" spans="1:31" ht="15" x14ac:dyDescent="0.25">
      <c r="A1625" s="1" t="s">
        <v>6421</v>
      </c>
      <c r="B1625" t="s">
        <v>422</v>
      </c>
      <c r="C1625" t="s">
        <v>29</v>
      </c>
      <c r="D1625" t="s">
        <v>30</v>
      </c>
      <c r="E1625" t="s">
        <v>241</v>
      </c>
      <c r="F1625" t="s">
        <v>6394</v>
      </c>
      <c r="G1625" t="s">
        <v>6395</v>
      </c>
      <c r="H1625" t="s">
        <v>9756</v>
      </c>
      <c r="I1625" t="s">
        <v>6396</v>
      </c>
      <c r="J1625" t="s">
        <v>6421</v>
      </c>
      <c r="K1625" t="s">
        <v>32</v>
      </c>
      <c r="L1625" t="s">
        <v>32</v>
      </c>
      <c r="M1625" t="s">
        <v>43</v>
      </c>
      <c r="N1625" t="s">
        <v>44</v>
      </c>
      <c r="O1625" t="s">
        <v>6422</v>
      </c>
      <c r="P1625" t="s">
        <v>78</v>
      </c>
      <c r="Q1625" t="s">
        <v>197</v>
      </c>
      <c r="R1625" t="s">
        <v>346</v>
      </c>
      <c r="S1625" s="1" t="s">
        <v>12857</v>
      </c>
      <c r="T1625" t="s">
        <v>66</v>
      </c>
      <c r="U1625" t="s">
        <v>49</v>
      </c>
      <c r="V1625" t="s">
        <v>50</v>
      </c>
      <c r="W1625" t="s">
        <v>6423</v>
      </c>
      <c r="X1625" s="145">
        <v>27271</v>
      </c>
      <c r="Y1625" t="s">
        <v>6424</v>
      </c>
      <c r="Z1625"/>
      <c r="AA1625"/>
      <c r="AB1625" t="s">
        <v>39</v>
      </c>
      <c r="AC1625" t="s">
        <v>40</v>
      </c>
      <c r="AD1625" t="s">
        <v>41</v>
      </c>
      <c r="AE1625"/>
    </row>
    <row r="1626" spans="1:31" ht="15" x14ac:dyDescent="0.25">
      <c r="A1626" s="1" t="s">
        <v>6425</v>
      </c>
      <c r="B1626" t="s">
        <v>422</v>
      </c>
      <c r="C1626" t="s">
        <v>29</v>
      </c>
      <c r="D1626" t="s">
        <v>30</v>
      </c>
      <c r="E1626" t="s">
        <v>241</v>
      </c>
      <c r="F1626" t="s">
        <v>6394</v>
      </c>
      <c r="G1626" t="s">
        <v>6395</v>
      </c>
      <c r="H1626" t="s">
        <v>9756</v>
      </c>
      <c r="I1626" t="s">
        <v>6396</v>
      </c>
      <c r="J1626" t="s">
        <v>6425</v>
      </c>
      <c r="K1626" t="s">
        <v>32</v>
      </c>
      <c r="L1626" t="s">
        <v>32</v>
      </c>
      <c r="M1626" t="s">
        <v>43</v>
      </c>
      <c r="N1626" t="s">
        <v>44</v>
      </c>
      <c r="O1626" t="s">
        <v>6426</v>
      </c>
      <c r="P1626" t="s">
        <v>136</v>
      </c>
      <c r="Q1626" t="s">
        <v>137</v>
      </c>
      <c r="R1626" t="s">
        <v>1009</v>
      </c>
      <c r="S1626" s="1" t="s">
        <v>12858</v>
      </c>
      <c r="T1626" t="s">
        <v>66</v>
      </c>
      <c r="U1626" t="s">
        <v>49</v>
      </c>
      <c r="V1626" t="s">
        <v>50</v>
      </c>
      <c r="W1626" t="s">
        <v>6427</v>
      </c>
      <c r="X1626" s="145">
        <v>26141</v>
      </c>
      <c r="Y1626" t="s">
        <v>6428</v>
      </c>
      <c r="Z1626"/>
      <c r="AA1626"/>
      <c r="AB1626" t="s">
        <v>39</v>
      </c>
      <c r="AC1626" t="s">
        <v>40</v>
      </c>
      <c r="AD1626" t="s">
        <v>41</v>
      </c>
      <c r="AE1626"/>
    </row>
    <row r="1627" spans="1:31" ht="15" x14ac:dyDescent="0.25">
      <c r="A1627" s="1" t="s">
        <v>6429</v>
      </c>
      <c r="B1627" t="s">
        <v>422</v>
      </c>
      <c r="C1627" t="s">
        <v>29</v>
      </c>
      <c r="D1627" t="s">
        <v>30</v>
      </c>
      <c r="E1627" t="s">
        <v>241</v>
      </c>
      <c r="F1627" t="s">
        <v>6394</v>
      </c>
      <c r="G1627" t="s">
        <v>6395</v>
      </c>
      <c r="H1627" t="s">
        <v>9756</v>
      </c>
      <c r="I1627" t="s">
        <v>6396</v>
      </c>
      <c r="J1627" t="s">
        <v>6429</v>
      </c>
      <c r="K1627" t="s">
        <v>32</v>
      </c>
      <c r="L1627" t="s">
        <v>32</v>
      </c>
      <c r="M1627" t="s">
        <v>43</v>
      </c>
      <c r="N1627" t="s">
        <v>63</v>
      </c>
      <c r="O1627" t="s">
        <v>6430</v>
      </c>
      <c r="P1627" t="s">
        <v>254</v>
      </c>
      <c r="Q1627" t="s">
        <v>10498</v>
      </c>
      <c r="R1627" t="s">
        <v>529</v>
      </c>
      <c r="S1627" s="1" t="s">
        <v>12859</v>
      </c>
      <c r="T1627" t="s">
        <v>66</v>
      </c>
      <c r="U1627" t="s">
        <v>49</v>
      </c>
      <c r="V1627" t="s">
        <v>50</v>
      </c>
      <c r="W1627" t="s">
        <v>10499</v>
      </c>
      <c r="X1627" s="145">
        <v>24863</v>
      </c>
      <c r="Y1627" t="s">
        <v>10500</v>
      </c>
      <c r="Z1627" s="145">
        <v>43160</v>
      </c>
      <c r="AA1627" s="145">
        <v>43465</v>
      </c>
      <c r="AB1627" t="s">
        <v>39</v>
      </c>
      <c r="AC1627" t="s">
        <v>68</v>
      </c>
      <c r="AD1627" t="s">
        <v>41</v>
      </c>
      <c r="AE1627"/>
    </row>
    <row r="1628" spans="1:31" ht="15" x14ac:dyDescent="0.25">
      <c r="A1628" s="1" t="s">
        <v>6431</v>
      </c>
      <c r="B1628" t="s">
        <v>422</v>
      </c>
      <c r="C1628" t="s">
        <v>29</v>
      </c>
      <c r="D1628" t="s">
        <v>30</v>
      </c>
      <c r="E1628" t="s">
        <v>241</v>
      </c>
      <c r="F1628" t="s">
        <v>6394</v>
      </c>
      <c r="G1628" t="s">
        <v>6395</v>
      </c>
      <c r="H1628" t="s">
        <v>9756</v>
      </c>
      <c r="I1628" t="s">
        <v>6396</v>
      </c>
      <c r="J1628" t="s">
        <v>6431</v>
      </c>
      <c r="K1628" t="s">
        <v>32</v>
      </c>
      <c r="L1628" t="s">
        <v>32</v>
      </c>
      <c r="M1628" t="s">
        <v>43</v>
      </c>
      <c r="N1628" t="s">
        <v>63</v>
      </c>
      <c r="O1628" t="s">
        <v>12860</v>
      </c>
      <c r="P1628" t="s">
        <v>552</v>
      </c>
      <c r="Q1628" t="s">
        <v>197</v>
      </c>
      <c r="R1628" t="s">
        <v>3103</v>
      </c>
      <c r="S1628" s="1" t="s">
        <v>12861</v>
      </c>
      <c r="T1628" t="s">
        <v>66</v>
      </c>
      <c r="U1628" t="s">
        <v>49</v>
      </c>
      <c r="V1628" t="s">
        <v>50</v>
      </c>
      <c r="W1628" t="s">
        <v>3104</v>
      </c>
      <c r="X1628" s="145">
        <v>25478</v>
      </c>
      <c r="Y1628" t="s">
        <v>3105</v>
      </c>
      <c r="Z1628" s="145">
        <v>43420</v>
      </c>
      <c r="AA1628" s="145">
        <v>43465</v>
      </c>
      <c r="AB1628" t="s">
        <v>310</v>
      </c>
      <c r="AC1628" t="s">
        <v>68</v>
      </c>
      <c r="AD1628" t="s">
        <v>41</v>
      </c>
      <c r="AE1628"/>
    </row>
    <row r="1629" spans="1:31" ht="15" x14ac:dyDescent="0.25">
      <c r="A1629" s="1" t="s">
        <v>6431</v>
      </c>
      <c r="B1629" t="s">
        <v>422</v>
      </c>
      <c r="C1629" t="s">
        <v>29</v>
      </c>
      <c r="D1629" t="s">
        <v>30</v>
      </c>
      <c r="E1629" t="s">
        <v>241</v>
      </c>
      <c r="F1629" t="s">
        <v>6394</v>
      </c>
      <c r="G1629" t="s">
        <v>6395</v>
      </c>
      <c r="H1629" t="s">
        <v>9756</v>
      </c>
      <c r="I1629" t="s">
        <v>6396</v>
      </c>
      <c r="J1629" t="s">
        <v>6431</v>
      </c>
      <c r="K1629" t="s">
        <v>32</v>
      </c>
      <c r="L1629" t="s">
        <v>32</v>
      </c>
      <c r="M1629" t="s">
        <v>43</v>
      </c>
      <c r="N1629" t="s">
        <v>44</v>
      </c>
      <c r="O1629" t="s">
        <v>6432</v>
      </c>
      <c r="P1629" t="s">
        <v>79</v>
      </c>
      <c r="Q1629" t="s">
        <v>91</v>
      </c>
      <c r="R1629" t="s">
        <v>6404</v>
      </c>
      <c r="S1629" s="1" t="s">
        <v>12848</v>
      </c>
      <c r="T1629" t="s">
        <v>53</v>
      </c>
      <c r="U1629" t="s">
        <v>49</v>
      </c>
      <c r="V1629" t="s">
        <v>840</v>
      </c>
      <c r="W1629" t="s">
        <v>6405</v>
      </c>
      <c r="X1629" s="145">
        <v>20234</v>
      </c>
      <c r="Y1629" t="s">
        <v>6406</v>
      </c>
      <c r="Z1629" s="145">
        <v>43420</v>
      </c>
      <c r="AA1629" s="145">
        <v>43465</v>
      </c>
      <c r="AB1629" t="s">
        <v>39</v>
      </c>
      <c r="AC1629" t="s">
        <v>40</v>
      </c>
      <c r="AD1629" t="s">
        <v>41</v>
      </c>
      <c r="AE1629"/>
    </row>
    <row r="1630" spans="1:31" ht="15" x14ac:dyDescent="0.25">
      <c r="A1630" s="1" t="s">
        <v>6436</v>
      </c>
      <c r="B1630" t="s">
        <v>422</v>
      </c>
      <c r="C1630" t="s">
        <v>29</v>
      </c>
      <c r="D1630" t="s">
        <v>30</v>
      </c>
      <c r="E1630" t="s">
        <v>241</v>
      </c>
      <c r="F1630" t="s">
        <v>6394</v>
      </c>
      <c r="G1630" t="s">
        <v>6395</v>
      </c>
      <c r="H1630" t="s">
        <v>9756</v>
      </c>
      <c r="I1630" t="s">
        <v>6396</v>
      </c>
      <c r="J1630" t="s">
        <v>6436</v>
      </c>
      <c r="K1630" t="s">
        <v>32</v>
      </c>
      <c r="L1630" t="s">
        <v>80</v>
      </c>
      <c r="M1630" t="s">
        <v>80</v>
      </c>
      <c r="N1630" t="s">
        <v>44</v>
      </c>
      <c r="O1630" t="s">
        <v>6437</v>
      </c>
      <c r="P1630" t="s">
        <v>815</v>
      </c>
      <c r="Q1630" t="s">
        <v>6438</v>
      </c>
      <c r="R1630" t="s">
        <v>6439</v>
      </c>
      <c r="S1630" s="1" t="s">
        <v>12862</v>
      </c>
      <c r="T1630" t="s">
        <v>42</v>
      </c>
      <c r="U1630" t="s">
        <v>49</v>
      </c>
      <c r="V1630" t="s">
        <v>50</v>
      </c>
      <c r="W1630" t="s">
        <v>6440</v>
      </c>
      <c r="X1630" s="145">
        <v>21158</v>
      </c>
      <c r="Y1630" t="s">
        <v>6441</v>
      </c>
      <c r="Z1630"/>
      <c r="AA1630"/>
      <c r="AB1630" t="s">
        <v>39</v>
      </c>
      <c r="AC1630" t="s">
        <v>83</v>
      </c>
      <c r="AD1630" t="s">
        <v>41</v>
      </c>
      <c r="AE1630"/>
    </row>
    <row r="1631" spans="1:31" ht="15" x14ac:dyDescent="0.25">
      <c r="A1631" s="1" t="s">
        <v>6442</v>
      </c>
      <c r="B1631" t="s">
        <v>422</v>
      </c>
      <c r="C1631" t="s">
        <v>29</v>
      </c>
      <c r="D1631" t="s">
        <v>30</v>
      </c>
      <c r="E1631" t="s">
        <v>241</v>
      </c>
      <c r="F1631" t="s">
        <v>6394</v>
      </c>
      <c r="G1631" t="s">
        <v>6395</v>
      </c>
      <c r="H1631" t="s">
        <v>9756</v>
      </c>
      <c r="I1631" t="s">
        <v>6396</v>
      </c>
      <c r="J1631" t="s">
        <v>6442</v>
      </c>
      <c r="K1631" t="s">
        <v>93</v>
      </c>
      <c r="L1631" t="s">
        <v>94</v>
      </c>
      <c r="M1631" t="s">
        <v>99</v>
      </c>
      <c r="N1631" t="s">
        <v>63</v>
      </c>
      <c r="O1631" t="s">
        <v>6443</v>
      </c>
      <c r="P1631" t="s">
        <v>997</v>
      </c>
      <c r="Q1631" t="s">
        <v>237</v>
      </c>
      <c r="R1631" t="s">
        <v>6444</v>
      </c>
      <c r="S1631" s="1" t="s">
        <v>12863</v>
      </c>
      <c r="T1631" t="s">
        <v>105</v>
      </c>
      <c r="U1631" t="s">
        <v>38</v>
      </c>
      <c r="V1631" t="s">
        <v>50</v>
      </c>
      <c r="W1631" t="s">
        <v>6445</v>
      </c>
      <c r="X1631" s="145">
        <v>33882</v>
      </c>
      <c r="Y1631" t="s">
        <v>6446</v>
      </c>
      <c r="Z1631" s="145">
        <v>43101</v>
      </c>
      <c r="AA1631" s="145">
        <v>43465</v>
      </c>
      <c r="AB1631" t="s">
        <v>39</v>
      </c>
      <c r="AC1631" t="s">
        <v>98</v>
      </c>
      <c r="AD1631" t="s">
        <v>41</v>
      </c>
      <c r="AE1631"/>
    </row>
    <row r="1632" spans="1:31" ht="15" x14ac:dyDescent="0.25">
      <c r="A1632" s="1" t="s">
        <v>6450</v>
      </c>
      <c r="B1632" t="s">
        <v>412</v>
      </c>
      <c r="C1632" t="s">
        <v>29</v>
      </c>
      <c r="D1632" t="s">
        <v>30</v>
      </c>
      <c r="E1632" t="s">
        <v>380</v>
      </c>
      <c r="F1632" t="s">
        <v>6447</v>
      </c>
      <c r="G1632" t="s">
        <v>6448</v>
      </c>
      <c r="H1632" t="s">
        <v>9756</v>
      </c>
      <c r="I1632" t="s">
        <v>6449</v>
      </c>
      <c r="J1632" t="s">
        <v>6450</v>
      </c>
      <c r="K1632" t="s">
        <v>32</v>
      </c>
      <c r="L1632" t="s">
        <v>33</v>
      </c>
      <c r="M1632" t="s">
        <v>34</v>
      </c>
      <c r="N1632" t="s">
        <v>35</v>
      </c>
      <c r="O1632" t="s">
        <v>6451</v>
      </c>
      <c r="P1632" t="s">
        <v>507</v>
      </c>
      <c r="Q1632" t="s">
        <v>570</v>
      </c>
      <c r="R1632" t="s">
        <v>894</v>
      </c>
      <c r="S1632" s="1" t="s">
        <v>12864</v>
      </c>
      <c r="T1632" t="s">
        <v>325</v>
      </c>
      <c r="U1632" t="s">
        <v>38</v>
      </c>
      <c r="V1632" t="s">
        <v>108</v>
      </c>
      <c r="W1632" t="s">
        <v>6452</v>
      </c>
      <c r="X1632" s="145">
        <v>24426</v>
      </c>
      <c r="Y1632" t="s">
        <v>6453</v>
      </c>
      <c r="Z1632" s="145">
        <v>42064</v>
      </c>
      <c r="AA1632" s="145">
        <v>43159</v>
      </c>
      <c r="AB1632" t="s">
        <v>39</v>
      </c>
      <c r="AC1632" t="s">
        <v>40</v>
      </c>
      <c r="AD1632" t="s">
        <v>41</v>
      </c>
      <c r="AE1632"/>
    </row>
    <row r="1633" spans="1:31" ht="15" x14ac:dyDescent="0.25">
      <c r="A1633" s="1" t="s">
        <v>6454</v>
      </c>
      <c r="B1633" t="s">
        <v>412</v>
      </c>
      <c r="C1633" t="s">
        <v>29</v>
      </c>
      <c r="D1633" t="s">
        <v>30</v>
      </c>
      <c r="E1633" t="s">
        <v>380</v>
      </c>
      <c r="F1633" t="s">
        <v>6447</v>
      </c>
      <c r="G1633" t="s">
        <v>6448</v>
      </c>
      <c r="H1633" t="s">
        <v>9756</v>
      </c>
      <c r="I1633" t="s">
        <v>6449</v>
      </c>
      <c r="J1633" t="s">
        <v>6454</v>
      </c>
      <c r="K1633" t="s">
        <v>32</v>
      </c>
      <c r="L1633" t="s">
        <v>32</v>
      </c>
      <c r="M1633" t="s">
        <v>43</v>
      </c>
      <c r="N1633" t="s">
        <v>63</v>
      </c>
      <c r="O1633" t="s">
        <v>6455</v>
      </c>
      <c r="P1633" t="s">
        <v>125</v>
      </c>
      <c r="Q1633" t="s">
        <v>71</v>
      </c>
      <c r="R1633" t="s">
        <v>8951</v>
      </c>
      <c r="S1633" s="1" t="s">
        <v>12865</v>
      </c>
      <c r="T1633" t="s">
        <v>66</v>
      </c>
      <c r="U1633" t="s">
        <v>49</v>
      </c>
      <c r="V1633" t="s">
        <v>166</v>
      </c>
      <c r="W1633" t="s">
        <v>8952</v>
      </c>
      <c r="X1633" s="145">
        <v>31557</v>
      </c>
      <c r="Y1633" t="s">
        <v>8953</v>
      </c>
      <c r="Z1633" s="145">
        <v>43349</v>
      </c>
      <c r="AA1633" s="145">
        <v>43465</v>
      </c>
      <c r="AB1633" t="s">
        <v>39</v>
      </c>
      <c r="AC1633" t="s">
        <v>68</v>
      </c>
      <c r="AD1633" t="s">
        <v>41</v>
      </c>
      <c r="AE1633"/>
    </row>
    <row r="1634" spans="1:31" ht="15" x14ac:dyDescent="0.25">
      <c r="A1634" s="1" t="s">
        <v>6459</v>
      </c>
      <c r="B1634" t="s">
        <v>412</v>
      </c>
      <c r="C1634" t="s">
        <v>29</v>
      </c>
      <c r="D1634" t="s">
        <v>30</v>
      </c>
      <c r="E1634" t="s">
        <v>380</v>
      </c>
      <c r="F1634" t="s">
        <v>6447</v>
      </c>
      <c r="G1634" t="s">
        <v>6448</v>
      </c>
      <c r="H1634" t="s">
        <v>9756</v>
      </c>
      <c r="I1634" t="s">
        <v>6449</v>
      </c>
      <c r="J1634" t="s">
        <v>6459</v>
      </c>
      <c r="K1634" t="s">
        <v>32</v>
      </c>
      <c r="L1634" t="s">
        <v>32</v>
      </c>
      <c r="M1634" t="s">
        <v>43</v>
      </c>
      <c r="N1634" t="s">
        <v>63</v>
      </c>
      <c r="O1634" t="s">
        <v>6460</v>
      </c>
      <c r="P1634" t="s">
        <v>127</v>
      </c>
      <c r="Q1634" t="s">
        <v>237</v>
      </c>
      <c r="R1634" t="s">
        <v>10501</v>
      </c>
      <c r="S1634" s="1" t="s">
        <v>12866</v>
      </c>
      <c r="T1634" t="s">
        <v>66</v>
      </c>
      <c r="U1634" t="s">
        <v>49</v>
      </c>
      <c r="V1634" t="s">
        <v>166</v>
      </c>
      <c r="W1634" t="s">
        <v>10502</v>
      </c>
      <c r="X1634" s="145">
        <v>31428</v>
      </c>
      <c r="Y1634" t="s">
        <v>10503</v>
      </c>
      <c r="Z1634" s="145">
        <v>43160</v>
      </c>
      <c r="AA1634" s="145">
        <v>43465</v>
      </c>
      <c r="AB1634" t="s">
        <v>39</v>
      </c>
      <c r="AC1634" t="s">
        <v>68</v>
      </c>
      <c r="AD1634" t="s">
        <v>41</v>
      </c>
      <c r="AE1634"/>
    </row>
    <row r="1635" spans="1:31" ht="15" x14ac:dyDescent="0.25">
      <c r="A1635" s="1" t="s">
        <v>6463</v>
      </c>
      <c r="B1635" t="s">
        <v>412</v>
      </c>
      <c r="C1635" t="s">
        <v>29</v>
      </c>
      <c r="D1635" t="s">
        <v>30</v>
      </c>
      <c r="E1635" t="s">
        <v>380</v>
      </c>
      <c r="F1635" t="s">
        <v>6447</v>
      </c>
      <c r="G1635" t="s">
        <v>6448</v>
      </c>
      <c r="H1635" t="s">
        <v>9756</v>
      </c>
      <c r="I1635" t="s">
        <v>6449</v>
      </c>
      <c r="J1635" t="s">
        <v>6463</v>
      </c>
      <c r="K1635" t="s">
        <v>32</v>
      </c>
      <c r="L1635" t="s">
        <v>32</v>
      </c>
      <c r="M1635" t="s">
        <v>43</v>
      </c>
      <c r="N1635" t="s">
        <v>63</v>
      </c>
      <c r="O1635" t="s">
        <v>12867</v>
      </c>
      <c r="P1635" t="s">
        <v>78</v>
      </c>
      <c r="Q1635" t="s">
        <v>2287</v>
      </c>
      <c r="R1635" t="s">
        <v>12868</v>
      </c>
      <c r="S1635" s="1" t="s">
        <v>12869</v>
      </c>
      <c r="T1635" t="s">
        <v>66</v>
      </c>
      <c r="U1635" t="s">
        <v>49</v>
      </c>
      <c r="V1635" t="s">
        <v>50</v>
      </c>
      <c r="W1635" t="s">
        <v>12870</v>
      </c>
      <c r="X1635" s="145">
        <v>33931</v>
      </c>
      <c r="Y1635" t="s">
        <v>12871</v>
      </c>
      <c r="Z1635" s="145">
        <v>43356</v>
      </c>
      <c r="AA1635" s="145">
        <v>43408</v>
      </c>
      <c r="AB1635" t="s">
        <v>310</v>
      </c>
      <c r="AC1635" t="s">
        <v>68</v>
      </c>
      <c r="AD1635" t="s">
        <v>41</v>
      </c>
      <c r="AE1635"/>
    </row>
    <row r="1636" spans="1:31" ht="15" x14ac:dyDescent="0.25">
      <c r="A1636" s="1" t="s">
        <v>6463</v>
      </c>
      <c r="B1636" t="s">
        <v>412</v>
      </c>
      <c r="C1636" t="s">
        <v>29</v>
      </c>
      <c r="D1636" t="s">
        <v>30</v>
      </c>
      <c r="E1636" t="s">
        <v>380</v>
      </c>
      <c r="F1636" t="s">
        <v>6447</v>
      </c>
      <c r="G1636" t="s">
        <v>6448</v>
      </c>
      <c r="H1636" t="s">
        <v>9756</v>
      </c>
      <c r="I1636" t="s">
        <v>6449</v>
      </c>
      <c r="J1636" t="s">
        <v>6463</v>
      </c>
      <c r="K1636" t="s">
        <v>32</v>
      </c>
      <c r="L1636" t="s">
        <v>32</v>
      </c>
      <c r="M1636" t="s">
        <v>43</v>
      </c>
      <c r="N1636" t="s">
        <v>44</v>
      </c>
      <c r="O1636" t="s">
        <v>6464</v>
      </c>
      <c r="P1636" t="s">
        <v>309</v>
      </c>
      <c r="Q1636" t="s">
        <v>363</v>
      </c>
      <c r="R1636" t="s">
        <v>6465</v>
      </c>
      <c r="S1636" s="1" t="s">
        <v>12872</v>
      </c>
      <c r="T1636" t="s">
        <v>48</v>
      </c>
      <c r="U1636" t="s">
        <v>49</v>
      </c>
      <c r="V1636" t="s">
        <v>311</v>
      </c>
      <c r="W1636" t="s">
        <v>6466</v>
      </c>
      <c r="X1636" s="145">
        <v>23106</v>
      </c>
      <c r="Y1636" t="s">
        <v>6467</v>
      </c>
      <c r="Z1636" s="145">
        <v>43346</v>
      </c>
      <c r="AA1636" s="145">
        <v>43408</v>
      </c>
      <c r="AB1636" t="s">
        <v>39</v>
      </c>
      <c r="AC1636" t="s">
        <v>40</v>
      </c>
      <c r="AD1636" t="s">
        <v>41</v>
      </c>
      <c r="AE1636"/>
    </row>
    <row r="1637" spans="1:31" ht="15" x14ac:dyDescent="0.25">
      <c r="A1637" s="1" t="s">
        <v>6468</v>
      </c>
      <c r="B1637" t="s">
        <v>412</v>
      </c>
      <c r="C1637" t="s">
        <v>29</v>
      </c>
      <c r="D1637" t="s">
        <v>30</v>
      </c>
      <c r="E1637" t="s">
        <v>380</v>
      </c>
      <c r="F1637" t="s">
        <v>6447</v>
      </c>
      <c r="G1637" t="s">
        <v>6448</v>
      </c>
      <c r="H1637" t="s">
        <v>9756</v>
      </c>
      <c r="I1637" t="s">
        <v>6449</v>
      </c>
      <c r="J1637" t="s">
        <v>6468</v>
      </c>
      <c r="K1637" t="s">
        <v>32</v>
      </c>
      <c r="L1637" t="s">
        <v>32</v>
      </c>
      <c r="M1637" t="s">
        <v>3394</v>
      </c>
      <c r="N1637" t="s">
        <v>44</v>
      </c>
      <c r="O1637" t="s">
        <v>54</v>
      </c>
      <c r="P1637" t="s">
        <v>230</v>
      </c>
      <c r="Q1637" t="s">
        <v>231</v>
      </c>
      <c r="R1637" t="s">
        <v>6469</v>
      </c>
      <c r="S1637" s="1" t="s">
        <v>12873</v>
      </c>
      <c r="T1637" t="s">
        <v>48</v>
      </c>
      <c r="U1637" t="s">
        <v>49</v>
      </c>
      <c r="V1637" t="s">
        <v>3395</v>
      </c>
      <c r="W1637" t="s">
        <v>6470</v>
      </c>
      <c r="X1637" s="145">
        <v>24813</v>
      </c>
      <c r="Y1637" t="s">
        <v>6471</v>
      </c>
      <c r="Z1637" s="145">
        <v>43160</v>
      </c>
      <c r="AA1637" s="145">
        <v>43465</v>
      </c>
      <c r="AB1637" t="s">
        <v>39</v>
      </c>
      <c r="AC1637" t="s">
        <v>40</v>
      </c>
      <c r="AD1637" t="s">
        <v>41</v>
      </c>
      <c r="AE1637"/>
    </row>
    <row r="1638" spans="1:31" ht="15" x14ac:dyDescent="0.25">
      <c r="A1638" s="1" t="s">
        <v>6468</v>
      </c>
      <c r="B1638" t="s">
        <v>412</v>
      </c>
      <c r="C1638" t="s">
        <v>29</v>
      </c>
      <c r="D1638" t="s">
        <v>30</v>
      </c>
      <c r="E1638" t="s">
        <v>380</v>
      </c>
      <c r="F1638" t="s">
        <v>6447</v>
      </c>
      <c r="G1638" t="s">
        <v>6448</v>
      </c>
      <c r="H1638" t="s">
        <v>9756</v>
      </c>
      <c r="I1638" t="s">
        <v>6449</v>
      </c>
      <c r="J1638" t="s">
        <v>6468</v>
      </c>
      <c r="K1638" t="s">
        <v>32</v>
      </c>
      <c r="L1638" t="s">
        <v>32</v>
      </c>
      <c r="M1638" t="s">
        <v>43</v>
      </c>
      <c r="N1638" t="s">
        <v>63</v>
      </c>
      <c r="O1638" t="s">
        <v>10504</v>
      </c>
      <c r="P1638" t="s">
        <v>304</v>
      </c>
      <c r="Q1638" t="s">
        <v>110</v>
      </c>
      <c r="R1638" t="s">
        <v>10505</v>
      </c>
      <c r="S1638" s="1" t="s">
        <v>12874</v>
      </c>
      <c r="T1638" t="s">
        <v>66</v>
      </c>
      <c r="U1638" t="s">
        <v>811</v>
      </c>
      <c r="V1638" t="s">
        <v>50</v>
      </c>
      <c r="W1638" t="s">
        <v>10506</v>
      </c>
      <c r="X1638" s="145">
        <v>32156</v>
      </c>
      <c r="Y1638" t="s">
        <v>10507</v>
      </c>
      <c r="Z1638" s="145">
        <v>43160</v>
      </c>
      <c r="AA1638" s="145">
        <v>43465</v>
      </c>
      <c r="AB1638" t="s">
        <v>310</v>
      </c>
      <c r="AC1638" t="s">
        <v>68</v>
      </c>
      <c r="AD1638" t="s">
        <v>41</v>
      </c>
      <c r="AE1638"/>
    </row>
    <row r="1639" spans="1:31" ht="15" x14ac:dyDescent="0.25">
      <c r="A1639" s="1" t="s">
        <v>6472</v>
      </c>
      <c r="B1639" t="s">
        <v>412</v>
      </c>
      <c r="C1639" t="s">
        <v>29</v>
      </c>
      <c r="D1639" t="s">
        <v>30</v>
      </c>
      <c r="E1639" t="s">
        <v>380</v>
      </c>
      <c r="F1639" t="s">
        <v>6447</v>
      </c>
      <c r="G1639" t="s">
        <v>6448</v>
      </c>
      <c r="H1639" t="s">
        <v>9756</v>
      </c>
      <c r="I1639" t="s">
        <v>6449</v>
      </c>
      <c r="J1639" t="s">
        <v>6472</v>
      </c>
      <c r="K1639" t="s">
        <v>32</v>
      </c>
      <c r="L1639" t="s">
        <v>32</v>
      </c>
      <c r="M1639" t="s">
        <v>43</v>
      </c>
      <c r="N1639" t="s">
        <v>44</v>
      </c>
      <c r="O1639" t="s">
        <v>6473</v>
      </c>
      <c r="P1639" t="s">
        <v>244</v>
      </c>
      <c r="Q1639" t="s">
        <v>77</v>
      </c>
      <c r="R1639" t="s">
        <v>4909</v>
      </c>
      <c r="S1639" s="1" t="s">
        <v>12875</v>
      </c>
      <c r="T1639" t="s">
        <v>53</v>
      </c>
      <c r="U1639" t="s">
        <v>49</v>
      </c>
      <c r="V1639" t="s">
        <v>50</v>
      </c>
      <c r="W1639" t="s">
        <v>6474</v>
      </c>
      <c r="X1639" s="145">
        <v>25268</v>
      </c>
      <c r="Y1639" t="s">
        <v>6475</v>
      </c>
      <c r="Z1639"/>
      <c r="AA1639"/>
      <c r="AB1639" t="s">
        <v>39</v>
      </c>
      <c r="AC1639" t="s">
        <v>40</v>
      </c>
      <c r="AD1639" t="s">
        <v>41</v>
      </c>
      <c r="AE1639"/>
    </row>
    <row r="1640" spans="1:31" ht="15" x14ac:dyDescent="0.25">
      <c r="A1640" s="1" t="s">
        <v>6476</v>
      </c>
      <c r="B1640" t="s">
        <v>412</v>
      </c>
      <c r="C1640" t="s">
        <v>29</v>
      </c>
      <c r="D1640" t="s">
        <v>30</v>
      </c>
      <c r="E1640" t="s">
        <v>380</v>
      </c>
      <c r="F1640" t="s">
        <v>6447</v>
      </c>
      <c r="G1640" t="s">
        <v>6448</v>
      </c>
      <c r="H1640" t="s">
        <v>9756</v>
      </c>
      <c r="I1640" t="s">
        <v>6449</v>
      </c>
      <c r="J1640" t="s">
        <v>6476</v>
      </c>
      <c r="K1640" t="s">
        <v>32</v>
      </c>
      <c r="L1640" t="s">
        <v>32</v>
      </c>
      <c r="M1640" t="s">
        <v>43</v>
      </c>
      <c r="N1640" t="s">
        <v>44</v>
      </c>
      <c r="O1640" t="s">
        <v>6477</v>
      </c>
      <c r="P1640" t="s">
        <v>197</v>
      </c>
      <c r="Q1640" t="s">
        <v>79</v>
      </c>
      <c r="R1640" t="s">
        <v>6478</v>
      </c>
      <c r="S1640" s="1" t="s">
        <v>12876</v>
      </c>
      <c r="T1640" t="s">
        <v>53</v>
      </c>
      <c r="U1640" t="s">
        <v>49</v>
      </c>
      <c r="V1640" t="s">
        <v>50</v>
      </c>
      <c r="W1640" t="s">
        <v>6479</v>
      </c>
      <c r="X1640" s="145">
        <v>26209</v>
      </c>
      <c r="Y1640" t="s">
        <v>6480</v>
      </c>
      <c r="Z1640"/>
      <c r="AA1640"/>
      <c r="AB1640" t="s">
        <v>39</v>
      </c>
      <c r="AC1640" t="s">
        <v>40</v>
      </c>
      <c r="AD1640" t="s">
        <v>41</v>
      </c>
      <c r="AE1640"/>
    </row>
    <row r="1641" spans="1:31" ht="15" x14ac:dyDescent="0.25">
      <c r="A1641" s="1" t="s">
        <v>6481</v>
      </c>
      <c r="B1641" t="s">
        <v>412</v>
      </c>
      <c r="C1641" t="s">
        <v>29</v>
      </c>
      <c r="D1641" t="s">
        <v>30</v>
      </c>
      <c r="E1641" t="s">
        <v>380</v>
      </c>
      <c r="F1641" t="s">
        <v>6447</v>
      </c>
      <c r="G1641" t="s">
        <v>6448</v>
      </c>
      <c r="H1641" t="s">
        <v>9756</v>
      </c>
      <c r="I1641" t="s">
        <v>6449</v>
      </c>
      <c r="J1641" t="s">
        <v>6481</v>
      </c>
      <c r="K1641" t="s">
        <v>32</v>
      </c>
      <c r="L1641" t="s">
        <v>32</v>
      </c>
      <c r="M1641" t="s">
        <v>43</v>
      </c>
      <c r="N1641" t="s">
        <v>44</v>
      </c>
      <c r="O1641" t="s">
        <v>54</v>
      </c>
      <c r="P1641" t="s">
        <v>341</v>
      </c>
      <c r="Q1641" t="s">
        <v>547</v>
      </c>
      <c r="R1641" t="s">
        <v>6482</v>
      </c>
      <c r="S1641" s="1" t="s">
        <v>12877</v>
      </c>
      <c r="T1641" t="s">
        <v>48</v>
      </c>
      <c r="U1641" t="s">
        <v>49</v>
      </c>
      <c r="V1641" t="s">
        <v>50</v>
      </c>
      <c r="W1641" t="s">
        <v>6483</v>
      </c>
      <c r="X1641" s="145">
        <v>22798</v>
      </c>
      <c r="Y1641" t="s">
        <v>6484</v>
      </c>
      <c r="Z1641"/>
      <c r="AA1641"/>
      <c r="AB1641" t="s">
        <v>39</v>
      </c>
      <c r="AC1641" t="s">
        <v>40</v>
      </c>
      <c r="AD1641" t="s">
        <v>41</v>
      </c>
      <c r="AE1641"/>
    </row>
    <row r="1642" spans="1:31" ht="15" x14ac:dyDescent="0.25">
      <c r="A1642" s="1" t="s">
        <v>6485</v>
      </c>
      <c r="B1642" t="s">
        <v>412</v>
      </c>
      <c r="C1642" t="s">
        <v>29</v>
      </c>
      <c r="D1642" t="s">
        <v>30</v>
      </c>
      <c r="E1642" t="s">
        <v>380</v>
      </c>
      <c r="F1642" t="s">
        <v>6447</v>
      </c>
      <c r="G1642" t="s">
        <v>6448</v>
      </c>
      <c r="H1642" t="s">
        <v>9756</v>
      </c>
      <c r="I1642" t="s">
        <v>6449</v>
      </c>
      <c r="J1642" t="s">
        <v>6485</v>
      </c>
      <c r="K1642" t="s">
        <v>32</v>
      </c>
      <c r="L1642" t="s">
        <v>32</v>
      </c>
      <c r="M1642" t="s">
        <v>3394</v>
      </c>
      <c r="N1642" t="s">
        <v>44</v>
      </c>
      <c r="O1642" t="s">
        <v>54</v>
      </c>
      <c r="P1642" t="s">
        <v>137</v>
      </c>
      <c r="Q1642" t="s">
        <v>366</v>
      </c>
      <c r="R1642" t="s">
        <v>6486</v>
      </c>
      <c r="S1642" s="1" t="s">
        <v>12878</v>
      </c>
      <c r="T1642" t="s">
        <v>61</v>
      </c>
      <c r="U1642" t="s">
        <v>49</v>
      </c>
      <c r="V1642" t="s">
        <v>3395</v>
      </c>
      <c r="W1642" t="s">
        <v>6487</v>
      </c>
      <c r="X1642" s="145">
        <v>24114</v>
      </c>
      <c r="Y1642" t="s">
        <v>6488</v>
      </c>
      <c r="Z1642" s="145">
        <v>43160</v>
      </c>
      <c r="AA1642" s="145">
        <v>43465</v>
      </c>
      <c r="AB1642" t="s">
        <v>39</v>
      </c>
      <c r="AC1642" t="s">
        <v>40</v>
      </c>
      <c r="AD1642" t="s">
        <v>41</v>
      </c>
      <c r="AE1642"/>
    </row>
    <row r="1643" spans="1:31" ht="15" x14ac:dyDescent="0.25">
      <c r="A1643" s="1" t="s">
        <v>6485</v>
      </c>
      <c r="B1643" t="s">
        <v>412</v>
      </c>
      <c r="C1643" t="s">
        <v>29</v>
      </c>
      <c r="D1643" t="s">
        <v>30</v>
      </c>
      <c r="E1643" t="s">
        <v>380</v>
      </c>
      <c r="F1643" t="s">
        <v>6447</v>
      </c>
      <c r="G1643" t="s">
        <v>6448</v>
      </c>
      <c r="H1643" t="s">
        <v>9756</v>
      </c>
      <c r="I1643" t="s">
        <v>6449</v>
      </c>
      <c r="J1643" t="s">
        <v>6485</v>
      </c>
      <c r="K1643" t="s">
        <v>32</v>
      </c>
      <c r="L1643" t="s">
        <v>32</v>
      </c>
      <c r="M1643" t="s">
        <v>43</v>
      </c>
      <c r="N1643" t="s">
        <v>63</v>
      </c>
      <c r="O1643" t="s">
        <v>10508</v>
      </c>
      <c r="P1643" t="s">
        <v>3495</v>
      </c>
      <c r="Q1643" t="s">
        <v>197</v>
      </c>
      <c r="R1643" t="s">
        <v>917</v>
      </c>
      <c r="S1643" s="1" t="s">
        <v>12879</v>
      </c>
      <c r="T1643" t="s">
        <v>66</v>
      </c>
      <c r="U1643" t="s">
        <v>811</v>
      </c>
      <c r="V1643" t="s">
        <v>50</v>
      </c>
      <c r="W1643" t="s">
        <v>3496</v>
      </c>
      <c r="X1643" s="145">
        <v>30070</v>
      </c>
      <c r="Y1643" t="s">
        <v>3497</v>
      </c>
      <c r="Z1643" s="145">
        <v>43171</v>
      </c>
      <c r="AA1643" s="145">
        <v>43465</v>
      </c>
      <c r="AB1643" t="s">
        <v>310</v>
      </c>
      <c r="AC1643" t="s">
        <v>68</v>
      </c>
      <c r="AD1643" t="s">
        <v>41</v>
      </c>
      <c r="AE1643"/>
    </row>
    <row r="1644" spans="1:31" ht="15" x14ac:dyDescent="0.25">
      <c r="A1644" s="1" t="s">
        <v>6489</v>
      </c>
      <c r="B1644" t="s">
        <v>412</v>
      </c>
      <c r="C1644" t="s">
        <v>29</v>
      </c>
      <c r="D1644" t="s">
        <v>30</v>
      </c>
      <c r="E1644" t="s">
        <v>380</v>
      </c>
      <c r="F1644" t="s">
        <v>6447</v>
      </c>
      <c r="G1644" t="s">
        <v>6448</v>
      </c>
      <c r="H1644" t="s">
        <v>9756</v>
      </c>
      <c r="I1644" t="s">
        <v>6449</v>
      </c>
      <c r="J1644" t="s">
        <v>6489</v>
      </c>
      <c r="K1644" t="s">
        <v>32</v>
      </c>
      <c r="L1644" t="s">
        <v>32</v>
      </c>
      <c r="M1644" t="s">
        <v>43</v>
      </c>
      <c r="N1644" t="s">
        <v>44</v>
      </c>
      <c r="O1644" t="s">
        <v>54</v>
      </c>
      <c r="P1644" t="s">
        <v>280</v>
      </c>
      <c r="Q1644" t="s">
        <v>148</v>
      </c>
      <c r="R1644" t="s">
        <v>229</v>
      </c>
      <c r="S1644" s="1" t="s">
        <v>12880</v>
      </c>
      <c r="T1644" t="s">
        <v>48</v>
      </c>
      <c r="U1644" t="s">
        <v>49</v>
      </c>
      <c r="V1644" t="s">
        <v>50</v>
      </c>
      <c r="W1644" t="s">
        <v>6490</v>
      </c>
      <c r="X1644" s="145">
        <v>22470</v>
      </c>
      <c r="Y1644" t="s">
        <v>6491</v>
      </c>
      <c r="Z1644"/>
      <c r="AA1644"/>
      <c r="AB1644" t="s">
        <v>39</v>
      </c>
      <c r="AC1644" t="s">
        <v>40</v>
      </c>
      <c r="AD1644" t="s">
        <v>41</v>
      </c>
      <c r="AE1644"/>
    </row>
    <row r="1645" spans="1:31" ht="15" x14ac:dyDescent="0.25">
      <c r="A1645" s="1" t="s">
        <v>6492</v>
      </c>
      <c r="B1645" t="s">
        <v>412</v>
      </c>
      <c r="C1645" t="s">
        <v>29</v>
      </c>
      <c r="D1645" t="s">
        <v>30</v>
      </c>
      <c r="E1645" t="s">
        <v>380</v>
      </c>
      <c r="F1645" t="s">
        <v>6447</v>
      </c>
      <c r="G1645" t="s">
        <v>6448</v>
      </c>
      <c r="H1645" t="s">
        <v>9756</v>
      </c>
      <c r="I1645" t="s">
        <v>6449</v>
      </c>
      <c r="J1645" t="s">
        <v>6492</v>
      </c>
      <c r="K1645" t="s">
        <v>32</v>
      </c>
      <c r="L1645" t="s">
        <v>32</v>
      </c>
      <c r="M1645" t="s">
        <v>43</v>
      </c>
      <c r="N1645" t="s">
        <v>63</v>
      </c>
      <c r="O1645" t="s">
        <v>10509</v>
      </c>
      <c r="P1645" t="s">
        <v>584</v>
      </c>
      <c r="Q1645" t="s">
        <v>292</v>
      </c>
      <c r="R1645" t="s">
        <v>3581</v>
      </c>
      <c r="S1645" s="1" t="s">
        <v>12881</v>
      </c>
      <c r="T1645" t="s">
        <v>66</v>
      </c>
      <c r="U1645" t="s">
        <v>811</v>
      </c>
      <c r="V1645" t="s">
        <v>50</v>
      </c>
      <c r="W1645" t="s">
        <v>10510</v>
      </c>
      <c r="X1645" s="145">
        <v>30614</v>
      </c>
      <c r="Y1645" t="s">
        <v>10511</v>
      </c>
      <c r="Z1645" s="145">
        <v>43160</v>
      </c>
      <c r="AA1645" s="145">
        <v>43465</v>
      </c>
      <c r="AB1645" t="s">
        <v>310</v>
      </c>
      <c r="AC1645" t="s">
        <v>68</v>
      </c>
      <c r="AD1645" t="s">
        <v>41</v>
      </c>
      <c r="AE1645"/>
    </row>
    <row r="1646" spans="1:31" ht="15" x14ac:dyDescent="0.25">
      <c r="A1646" s="1" t="s">
        <v>6492</v>
      </c>
      <c r="B1646" t="s">
        <v>412</v>
      </c>
      <c r="C1646" t="s">
        <v>29</v>
      </c>
      <c r="D1646" t="s">
        <v>30</v>
      </c>
      <c r="E1646" t="s">
        <v>380</v>
      </c>
      <c r="F1646" t="s">
        <v>6447</v>
      </c>
      <c r="G1646" t="s">
        <v>6448</v>
      </c>
      <c r="H1646" t="s">
        <v>9756</v>
      </c>
      <c r="I1646" t="s">
        <v>6449</v>
      </c>
      <c r="J1646" t="s">
        <v>6492</v>
      </c>
      <c r="K1646" t="s">
        <v>32</v>
      </c>
      <c r="L1646" t="s">
        <v>32</v>
      </c>
      <c r="M1646" t="s">
        <v>3394</v>
      </c>
      <c r="N1646" t="s">
        <v>44</v>
      </c>
      <c r="O1646" t="s">
        <v>54</v>
      </c>
      <c r="P1646" t="s">
        <v>316</v>
      </c>
      <c r="Q1646" t="s">
        <v>96</v>
      </c>
      <c r="R1646" t="s">
        <v>6496</v>
      </c>
      <c r="S1646" s="1" t="s">
        <v>12882</v>
      </c>
      <c r="T1646" t="s">
        <v>48</v>
      </c>
      <c r="U1646" t="s">
        <v>49</v>
      </c>
      <c r="V1646" t="s">
        <v>3395</v>
      </c>
      <c r="W1646" t="s">
        <v>6497</v>
      </c>
      <c r="X1646" s="145">
        <v>22172</v>
      </c>
      <c r="Y1646" t="s">
        <v>6498</v>
      </c>
      <c r="Z1646" s="145">
        <v>43160</v>
      </c>
      <c r="AA1646" s="145">
        <v>43465</v>
      </c>
      <c r="AB1646" t="s">
        <v>39</v>
      </c>
      <c r="AC1646" t="s">
        <v>40</v>
      </c>
      <c r="AD1646" t="s">
        <v>41</v>
      </c>
      <c r="AE1646"/>
    </row>
    <row r="1647" spans="1:31" ht="15" x14ac:dyDescent="0.25">
      <c r="A1647" s="1" t="s">
        <v>6499</v>
      </c>
      <c r="B1647" t="s">
        <v>412</v>
      </c>
      <c r="C1647" t="s">
        <v>29</v>
      </c>
      <c r="D1647" t="s">
        <v>30</v>
      </c>
      <c r="E1647" t="s">
        <v>380</v>
      </c>
      <c r="F1647" t="s">
        <v>6447</v>
      </c>
      <c r="G1647" t="s">
        <v>6448</v>
      </c>
      <c r="H1647" t="s">
        <v>9756</v>
      </c>
      <c r="I1647" t="s">
        <v>6449</v>
      </c>
      <c r="J1647" t="s">
        <v>6499</v>
      </c>
      <c r="K1647" t="s">
        <v>32</v>
      </c>
      <c r="L1647" t="s">
        <v>32</v>
      </c>
      <c r="M1647" t="s">
        <v>43</v>
      </c>
      <c r="N1647" t="s">
        <v>44</v>
      </c>
      <c r="O1647" t="s">
        <v>54</v>
      </c>
      <c r="P1647" t="s">
        <v>110</v>
      </c>
      <c r="Q1647" t="s">
        <v>224</v>
      </c>
      <c r="R1647" t="s">
        <v>6500</v>
      </c>
      <c r="S1647" s="1" t="s">
        <v>12883</v>
      </c>
      <c r="T1647" t="s">
        <v>48</v>
      </c>
      <c r="U1647" t="s">
        <v>49</v>
      </c>
      <c r="V1647" t="s">
        <v>50</v>
      </c>
      <c r="W1647" t="s">
        <v>6501</v>
      </c>
      <c r="X1647" s="145">
        <v>24302</v>
      </c>
      <c r="Y1647" t="s">
        <v>6502</v>
      </c>
      <c r="Z1647"/>
      <c r="AA1647"/>
      <c r="AB1647" t="s">
        <v>39</v>
      </c>
      <c r="AC1647" t="s">
        <v>40</v>
      </c>
      <c r="AD1647" t="s">
        <v>41</v>
      </c>
      <c r="AE1647"/>
    </row>
    <row r="1648" spans="1:31" ht="15" x14ac:dyDescent="0.25">
      <c r="A1648" s="1" t="s">
        <v>6503</v>
      </c>
      <c r="B1648" t="s">
        <v>412</v>
      </c>
      <c r="C1648" t="s">
        <v>29</v>
      </c>
      <c r="D1648" t="s">
        <v>30</v>
      </c>
      <c r="E1648" t="s">
        <v>380</v>
      </c>
      <c r="F1648" t="s">
        <v>6447</v>
      </c>
      <c r="G1648" t="s">
        <v>6448</v>
      </c>
      <c r="H1648" t="s">
        <v>9756</v>
      </c>
      <c r="I1648" t="s">
        <v>6449</v>
      </c>
      <c r="J1648" t="s">
        <v>6503</v>
      </c>
      <c r="K1648" t="s">
        <v>32</v>
      </c>
      <c r="L1648" t="s">
        <v>32</v>
      </c>
      <c r="M1648" t="s">
        <v>43</v>
      </c>
      <c r="N1648" t="s">
        <v>44</v>
      </c>
      <c r="O1648" t="s">
        <v>54</v>
      </c>
      <c r="P1648" t="s">
        <v>64</v>
      </c>
      <c r="Q1648" t="s">
        <v>352</v>
      </c>
      <c r="R1648" t="s">
        <v>6504</v>
      </c>
      <c r="S1648" s="1" t="s">
        <v>12884</v>
      </c>
      <c r="T1648" t="s">
        <v>61</v>
      </c>
      <c r="U1648" t="s">
        <v>49</v>
      </c>
      <c r="V1648" t="s">
        <v>5414</v>
      </c>
      <c r="W1648" t="s">
        <v>6505</v>
      </c>
      <c r="X1648" s="145">
        <v>21646</v>
      </c>
      <c r="Y1648" t="s">
        <v>6506</v>
      </c>
      <c r="Z1648" s="145">
        <v>43432</v>
      </c>
      <c r="AA1648" s="145">
        <v>43465</v>
      </c>
      <c r="AB1648" t="s">
        <v>39</v>
      </c>
      <c r="AC1648" t="s">
        <v>40</v>
      </c>
      <c r="AD1648" t="s">
        <v>41</v>
      </c>
      <c r="AE1648"/>
    </row>
    <row r="1649" spans="1:31" ht="15" x14ac:dyDescent="0.25">
      <c r="A1649" s="1" t="s">
        <v>6503</v>
      </c>
      <c r="B1649" t="s">
        <v>412</v>
      </c>
      <c r="C1649" t="s">
        <v>29</v>
      </c>
      <c r="D1649" t="s">
        <v>30</v>
      </c>
      <c r="E1649" t="s">
        <v>380</v>
      </c>
      <c r="F1649" t="s">
        <v>6447</v>
      </c>
      <c r="G1649" t="s">
        <v>6448</v>
      </c>
      <c r="H1649" t="s">
        <v>9756</v>
      </c>
      <c r="I1649" t="s">
        <v>6449</v>
      </c>
      <c r="J1649" t="s">
        <v>6503</v>
      </c>
      <c r="K1649" t="s">
        <v>32</v>
      </c>
      <c r="L1649" t="s">
        <v>32</v>
      </c>
      <c r="M1649" t="s">
        <v>43</v>
      </c>
      <c r="N1649" t="s">
        <v>63</v>
      </c>
      <c r="O1649" t="s">
        <v>12885</v>
      </c>
      <c r="P1649" t="s">
        <v>78</v>
      </c>
      <c r="Q1649" t="s">
        <v>137</v>
      </c>
      <c r="R1649" t="s">
        <v>12886</v>
      </c>
      <c r="S1649" s="1" t="s">
        <v>12887</v>
      </c>
      <c r="T1649" t="s">
        <v>66</v>
      </c>
      <c r="U1649" t="s">
        <v>49</v>
      </c>
      <c r="V1649" t="s">
        <v>50</v>
      </c>
      <c r="W1649" t="s">
        <v>12888</v>
      </c>
      <c r="X1649" s="145">
        <v>27395</v>
      </c>
      <c r="Y1649" t="s">
        <v>12889</v>
      </c>
      <c r="Z1649" s="145">
        <v>43432</v>
      </c>
      <c r="AA1649" s="145">
        <v>43465</v>
      </c>
      <c r="AB1649" t="s">
        <v>310</v>
      </c>
      <c r="AC1649" t="s">
        <v>68</v>
      </c>
      <c r="AD1649" t="s">
        <v>41</v>
      </c>
      <c r="AE1649"/>
    </row>
    <row r="1650" spans="1:31" ht="15" x14ac:dyDescent="0.25">
      <c r="A1650" s="1" t="s">
        <v>6507</v>
      </c>
      <c r="B1650" t="s">
        <v>412</v>
      </c>
      <c r="C1650" t="s">
        <v>29</v>
      </c>
      <c r="D1650" t="s">
        <v>30</v>
      </c>
      <c r="E1650" t="s">
        <v>380</v>
      </c>
      <c r="F1650" t="s">
        <v>6447</v>
      </c>
      <c r="G1650" t="s">
        <v>6448</v>
      </c>
      <c r="H1650" t="s">
        <v>9756</v>
      </c>
      <c r="I1650" t="s">
        <v>6449</v>
      </c>
      <c r="J1650" t="s">
        <v>6507</v>
      </c>
      <c r="K1650" t="s">
        <v>32</v>
      </c>
      <c r="L1650" t="s">
        <v>32</v>
      </c>
      <c r="M1650" t="s">
        <v>43</v>
      </c>
      <c r="N1650" t="s">
        <v>44</v>
      </c>
      <c r="O1650" t="s">
        <v>54</v>
      </c>
      <c r="P1650" t="s">
        <v>64</v>
      </c>
      <c r="Q1650" t="s">
        <v>78</v>
      </c>
      <c r="R1650" t="s">
        <v>6508</v>
      </c>
      <c r="S1650" s="1" t="s">
        <v>12890</v>
      </c>
      <c r="T1650" t="s">
        <v>53</v>
      </c>
      <c r="U1650" t="s">
        <v>49</v>
      </c>
      <c r="V1650" t="s">
        <v>50</v>
      </c>
      <c r="W1650" t="s">
        <v>6509</v>
      </c>
      <c r="X1650" s="145">
        <v>24391</v>
      </c>
      <c r="Y1650" t="s">
        <v>6510</v>
      </c>
      <c r="Z1650"/>
      <c r="AA1650"/>
      <c r="AB1650" t="s">
        <v>39</v>
      </c>
      <c r="AC1650" t="s">
        <v>40</v>
      </c>
      <c r="AD1650" t="s">
        <v>41</v>
      </c>
      <c r="AE1650"/>
    </row>
    <row r="1651" spans="1:31" ht="15" x14ac:dyDescent="0.25">
      <c r="A1651" s="1" t="s">
        <v>6511</v>
      </c>
      <c r="B1651" t="s">
        <v>412</v>
      </c>
      <c r="C1651" t="s">
        <v>29</v>
      </c>
      <c r="D1651" t="s">
        <v>30</v>
      </c>
      <c r="E1651" t="s">
        <v>380</v>
      </c>
      <c r="F1651" t="s">
        <v>6447</v>
      </c>
      <c r="G1651" t="s">
        <v>6448</v>
      </c>
      <c r="H1651" t="s">
        <v>9756</v>
      </c>
      <c r="I1651" t="s">
        <v>6449</v>
      </c>
      <c r="J1651" t="s">
        <v>6511</v>
      </c>
      <c r="K1651" t="s">
        <v>32</v>
      </c>
      <c r="L1651" t="s">
        <v>32</v>
      </c>
      <c r="M1651" t="s">
        <v>43</v>
      </c>
      <c r="N1651" t="s">
        <v>44</v>
      </c>
      <c r="O1651" t="s">
        <v>54</v>
      </c>
      <c r="P1651" t="s">
        <v>78</v>
      </c>
      <c r="Q1651" t="s">
        <v>55</v>
      </c>
      <c r="R1651" t="s">
        <v>6512</v>
      </c>
      <c r="S1651" s="1" t="s">
        <v>12891</v>
      </c>
      <c r="T1651" t="s">
        <v>53</v>
      </c>
      <c r="U1651" t="s">
        <v>49</v>
      </c>
      <c r="V1651" t="s">
        <v>50</v>
      </c>
      <c r="W1651" t="s">
        <v>6513</v>
      </c>
      <c r="X1651" s="145">
        <v>22177</v>
      </c>
      <c r="Y1651" t="s">
        <v>6514</v>
      </c>
      <c r="Z1651"/>
      <c r="AA1651"/>
      <c r="AB1651" t="s">
        <v>39</v>
      </c>
      <c r="AC1651" t="s">
        <v>40</v>
      </c>
      <c r="AD1651" t="s">
        <v>41</v>
      </c>
      <c r="AE1651"/>
    </row>
    <row r="1652" spans="1:31" ht="15" x14ac:dyDescent="0.25">
      <c r="A1652" s="1" t="s">
        <v>6515</v>
      </c>
      <c r="B1652" t="s">
        <v>412</v>
      </c>
      <c r="C1652" t="s">
        <v>29</v>
      </c>
      <c r="D1652" t="s">
        <v>30</v>
      </c>
      <c r="E1652" t="s">
        <v>380</v>
      </c>
      <c r="F1652" t="s">
        <v>6447</v>
      </c>
      <c r="G1652" t="s">
        <v>6448</v>
      </c>
      <c r="H1652" t="s">
        <v>9756</v>
      </c>
      <c r="I1652" t="s">
        <v>6449</v>
      </c>
      <c r="J1652" t="s">
        <v>6515</v>
      </c>
      <c r="K1652" t="s">
        <v>32</v>
      </c>
      <c r="L1652" t="s">
        <v>32</v>
      </c>
      <c r="M1652" t="s">
        <v>43</v>
      </c>
      <c r="N1652" t="s">
        <v>44</v>
      </c>
      <c r="O1652" t="s">
        <v>54</v>
      </c>
      <c r="P1652" t="s">
        <v>78</v>
      </c>
      <c r="Q1652" t="s">
        <v>110</v>
      </c>
      <c r="R1652" t="s">
        <v>6516</v>
      </c>
      <c r="S1652" s="1" t="s">
        <v>12892</v>
      </c>
      <c r="T1652" t="s">
        <v>53</v>
      </c>
      <c r="U1652" t="s">
        <v>49</v>
      </c>
      <c r="V1652" t="s">
        <v>50</v>
      </c>
      <c r="W1652" t="s">
        <v>6517</v>
      </c>
      <c r="X1652" s="145">
        <v>22705</v>
      </c>
      <c r="Y1652" t="s">
        <v>6518</v>
      </c>
      <c r="Z1652"/>
      <c r="AA1652"/>
      <c r="AB1652" t="s">
        <v>39</v>
      </c>
      <c r="AC1652" t="s">
        <v>40</v>
      </c>
      <c r="AD1652" t="s">
        <v>41</v>
      </c>
      <c r="AE1652"/>
    </row>
    <row r="1653" spans="1:31" ht="15" x14ac:dyDescent="0.25">
      <c r="A1653" s="1" t="s">
        <v>6519</v>
      </c>
      <c r="B1653" t="s">
        <v>412</v>
      </c>
      <c r="C1653" t="s">
        <v>29</v>
      </c>
      <c r="D1653" t="s">
        <v>30</v>
      </c>
      <c r="E1653" t="s">
        <v>380</v>
      </c>
      <c r="F1653" t="s">
        <v>6447</v>
      </c>
      <c r="G1653" t="s">
        <v>6448</v>
      </c>
      <c r="H1653" t="s">
        <v>9756</v>
      </c>
      <c r="I1653" t="s">
        <v>6449</v>
      </c>
      <c r="J1653" t="s">
        <v>6519</v>
      </c>
      <c r="K1653" t="s">
        <v>32</v>
      </c>
      <c r="L1653" t="s">
        <v>32</v>
      </c>
      <c r="M1653" t="s">
        <v>43</v>
      </c>
      <c r="N1653" t="s">
        <v>44</v>
      </c>
      <c r="O1653" t="s">
        <v>54</v>
      </c>
      <c r="P1653" t="s">
        <v>314</v>
      </c>
      <c r="Q1653" t="s">
        <v>689</v>
      </c>
      <c r="R1653" t="s">
        <v>699</v>
      </c>
      <c r="S1653" s="1" t="s">
        <v>12893</v>
      </c>
      <c r="T1653" t="s">
        <v>48</v>
      </c>
      <c r="U1653" t="s">
        <v>49</v>
      </c>
      <c r="V1653" t="s">
        <v>50</v>
      </c>
      <c r="W1653" t="s">
        <v>6520</v>
      </c>
      <c r="X1653" s="145">
        <v>24268</v>
      </c>
      <c r="Y1653" t="s">
        <v>6521</v>
      </c>
      <c r="Z1653"/>
      <c r="AA1653"/>
      <c r="AB1653" t="s">
        <v>39</v>
      </c>
      <c r="AC1653" t="s">
        <v>40</v>
      </c>
      <c r="AD1653" t="s">
        <v>41</v>
      </c>
      <c r="AE1653"/>
    </row>
    <row r="1654" spans="1:31" ht="15" x14ac:dyDescent="0.25">
      <c r="A1654" s="1" t="s">
        <v>6522</v>
      </c>
      <c r="B1654" t="s">
        <v>412</v>
      </c>
      <c r="C1654" t="s">
        <v>29</v>
      </c>
      <c r="D1654" t="s">
        <v>30</v>
      </c>
      <c r="E1654" t="s">
        <v>380</v>
      </c>
      <c r="F1654" t="s">
        <v>6447</v>
      </c>
      <c r="G1654" t="s">
        <v>6448</v>
      </c>
      <c r="H1654" t="s">
        <v>9756</v>
      </c>
      <c r="I1654" t="s">
        <v>6449</v>
      </c>
      <c r="J1654" t="s">
        <v>6522</v>
      </c>
      <c r="K1654" t="s">
        <v>32</v>
      </c>
      <c r="L1654" t="s">
        <v>32</v>
      </c>
      <c r="M1654" t="s">
        <v>43</v>
      </c>
      <c r="N1654" t="s">
        <v>44</v>
      </c>
      <c r="O1654" t="s">
        <v>6523</v>
      </c>
      <c r="P1654" t="s">
        <v>8668</v>
      </c>
      <c r="Q1654" t="s">
        <v>10512</v>
      </c>
      <c r="R1654" t="s">
        <v>616</v>
      </c>
      <c r="S1654" s="1" t="s">
        <v>12894</v>
      </c>
      <c r="T1654" t="s">
        <v>66</v>
      </c>
      <c r="U1654" t="s">
        <v>49</v>
      </c>
      <c r="V1654" t="s">
        <v>50</v>
      </c>
      <c r="W1654" t="s">
        <v>10513</v>
      </c>
      <c r="X1654" s="145">
        <v>23826</v>
      </c>
      <c r="Y1654" t="s">
        <v>10514</v>
      </c>
      <c r="Z1654" s="145">
        <v>43160</v>
      </c>
      <c r="AA1654"/>
      <c r="AB1654" t="s">
        <v>39</v>
      </c>
      <c r="AC1654" t="s">
        <v>40</v>
      </c>
      <c r="AD1654" t="s">
        <v>41</v>
      </c>
      <c r="AE1654"/>
    </row>
    <row r="1655" spans="1:31" ht="15" x14ac:dyDescent="0.25">
      <c r="A1655" s="1" t="s">
        <v>6527</v>
      </c>
      <c r="B1655" t="s">
        <v>412</v>
      </c>
      <c r="C1655" t="s">
        <v>29</v>
      </c>
      <c r="D1655" t="s">
        <v>30</v>
      </c>
      <c r="E1655" t="s">
        <v>380</v>
      </c>
      <c r="F1655" t="s">
        <v>6447</v>
      </c>
      <c r="G1655" t="s">
        <v>6448</v>
      </c>
      <c r="H1655" t="s">
        <v>9756</v>
      </c>
      <c r="I1655" t="s">
        <v>6449</v>
      </c>
      <c r="J1655" t="s">
        <v>6527</v>
      </c>
      <c r="K1655" t="s">
        <v>32</v>
      </c>
      <c r="L1655" t="s">
        <v>32</v>
      </c>
      <c r="M1655" t="s">
        <v>43</v>
      </c>
      <c r="N1655" t="s">
        <v>44</v>
      </c>
      <c r="O1655" t="s">
        <v>54</v>
      </c>
      <c r="P1655" t="s">
        <v>244</v>
      </c>
      <c r="Q1655" t="s">
        <v>154</v>
      </c>
      <c r="R1655" t="s">
        <v>6528</v>
      </c>
      <c r="S1655" s="1" t="s">
        <v>12895</v>
      </c>
      <c r="T1655" t="s">
        <v>48</v>
      </c>
      <c r="U1655" t="s">
        <v>49</v>
      </c>
      <c r="V1655" t="s">
        <v>50</v>
      </c>
      <c r="W1655" t="s">
        <v>6529</v>
      </c>
      <c r="X1655" s="145">
        <v>19896</v>
      </c>
      <c r="Y1655" t="s">
        <v>6530</v>
      </c>
      <c r="Z1655"/>
      <c r="AA1655"/>
      <c r="AB1655" t="s">
        <v>39</v>
      </c>
      <c r="AC1655" t="s">
        <v>40</v>
      </c>
      <c r="AD1655" t="s">
        <v>41</v>
      </c>
      <c r="AE1655"/>
    </row>
    <row r="1656" spans="1:31" ht="15" x14ac:dyDescent="0.25">
      <c r="A1656" s="1" t="s">
        <v>6531</v>
      </c>
      <c r="B1656" t="s">
        <v>412</v>
      </c>
      <c r="C1656" t="s">
        <v>29</v>
      </c>
      <c r="D1656" t="s">
        <v>30</v>
      </c>
      <c r="E1656" t="s">
        <v>380</v>
      </c>
      <c r="F1656" t="s">
        <v>6447</v>
      </c>
      <c r="G1656" t="s">
        <v>6448</v>
      </c>
      <c r="H1656" t="s">
        <v>9756</v>
      </c>
      <c r="I1656" t="s">
        <v>6449</v>
      </c>
      <c r="J1656" t="s">
        <v>6531</v>
      </c>
      <c r="K1656" t="s">
        <v>32</v>
      </c>
      <c r="L1656" t="s">
        <v>32</v>
      </c>
      <c r="M1656" t="s">
        <v>43</v>
      </c>
      <c r="N1656" t="s">
        <v>44</v>
      </c>
      <c r="O1656" t="s">
        <v>54</v>
      </c>
      <c r="P1656" t="s">
        <v>59</v>
      </c>
      <c r="Q1656" t="s">
        <v>142</v>
      </c>
      <c r="R1656" t="s">
        <v>6532</v>
      </c>
      <c r="S1656" s="1" t="s">
        <v>12896</v>
      </c>
      <c r="T1656" t="s">
        <v>53</v>
      </c>
      <c r="U1656" t="s">
        <v>49</v>
      </c>
      <c r="V1656" t="s">
        <v>50</v>
      </c>
      <c r="W1656" t="s">
        <v>6533</v>
      </c>
      <c r="X1656" s="145">
        <v>19498</v>
      </c>
      <c r="Y1656" t="s">
        <v>6534</v>
      </c>
      <c r="Z1656"/>
      <c r="AA1656"/>
      <c r="AB1656" t="s">
        <v>39</v>
      </c>
      <c r="AC1656" t="s">
        <v>40</v>
      </c>
      <c r="AD1656" t="s">
        <v>41</v>
      </c>
      <c r="AE1656"/>
    </row>
    <row r="1657" spans="1:31" ht="15" x14ac:dyDescent="0.25">
      <c r="A1657" s="1" t="s">
        <v>6535</v>
      </c>
      <c r="B1657" t="s">
        <v>412</v>
      </c>
      <c r="C1657" t="s">
        <v>29</v>
      </c>
      <c r="D1657" t="s">
        <v>30</v>
      </c>
      <c r="E1657" t="s">
        <v>380</v>
      </c>
      <c r="F1657" t="s">
        <v>6447</v>
      </c>
      <c r="G1657" t="s">
        <v>6448</v>
      </c>
      <c r="H1657" t="s">
        <v>9756</v>
      </c>
      <c r="I1657" t="s">
        <v>6449</v>
      </c>
      <c r="J1657" t="s">
        <v>6535</v>
      </c>
      <c r="K1657" t="s">
        <v>32</v>
      </c>
      <c r="L1657" t="s">
        <v>32</v>
      </c>
      <c r="M1657" t="s">
        <v>43</v>
      </c>
      <c r="N1657" t="s">
        <v>44</v>
      </c>
      <c r="O1657" t="s">
        <v>54</v>
      </c>
      <c r="P1657" t="s">
        <v>608</v>
      </c>
      <c r="Q1657" t="s">
        <v>861</v>
      </c>
      <c r="R1657" t="s">
        <v>6536</v>
      </c>
      <c r="S1657" s="1" t="s">
        <v>12897</v>
      </c>
      <c r="T1657" t="s">
        <v>48</v>
      </c>
      <c r="U1657" t="s">
        <v>49</v>
      </c>
      <c r="V1657" t="s">
        <v>50</v>
      </c>
      <c r="W1657" t="s">
        <v>6537</v>
      </c>
      <c r="X1657" s="145">
        <v>25111</v>
      </c>
      <c r="Y1657" t="s">
        <v>6538</v>
      </c>
      <c r="Z1657"/>
      <c r="AA1657"/>
      <c r="AB1657" t="s">
        <v>39</v>
      </c>
      <c r="AC1657" t="s">
        <v>40</v>
      </c>
      <c r="AD1657" t="s">
        <v>41</v>
      </c>
      <c r="AE1657"/>
    </row>
    <row r="1658" spans="1:31" ht="15" x14ac:dyDescent="0.25">
      <c r="A1658" s="1" t="s">
        <v>6539</v>
      </c>
      <c r="B1658" t="s">
        <v>412</v>
      </c>
      <c r="C1658" t="s">
        <v>29</v>
      </c>
      <c r="D1658" t="s">
        <v>30</v>
      </c>
      <c r="E1658" t="s">
        <v>380</v>
      </c>
      <c r="F1658" t="s">
        <v>6447</v>
      </c>
      <c r="G1658" t="s">
        <v>6448</v>
      </c>
      <c r="H1658" t="s">
        <v>9756</v>
      </c>
      <c r="I1658" t="s">
        <v>6449</v>
      </c>
      <c r="J1658" t="s">
        <v>6539</v>
      </c>
      <c r="K1658" t="s">
        <v>32</v>
      </c>
      <c r="L1658" t="s">
        <v>32</v>
      </c>
      <c r="M1658" t="s">
        <v>43</v>
      </c>
      <c r="N1658" t="s">
        <v>63</v>
      </c>
      <c r="O1658" t="s">
        <v>10515</v>
      </c>
      <c r="P1658" t="s">
        <v>188</v>
      </c>
      <c r="Q1658" t="s">
        <v>36</v>
      </c>
      <c r="R1658" t="s">
        <v>185</v>
      </c>
      <c r="S1658" s="1" t="s">
        <v>12898</v>
      </c>
      <c r="T1658" t="s">
        <v>66</v>
      </c>
      <c r="U1658" t="s">
        <v>811</v>
      </c>
      <c r="V1658" t="s">
        <v>50</v>
      </c>
      <c r="W1658" t="s">
        <v>6653</v>
      </c>
      <c r="X1658" s="145">
        <v>25580</v>
      </c>
      <c r="Y1658" t="s">
        <v>6654</v>
      </c>
      <c r="Z1658" s="145">
        <v>43363</v>
      </c>
      <c r="AA1658" s="145">
        <v>43465</v>
      </c>
      <c r="AB1658" t="s">
        <v>310</v>
      </c>
      <c r="AC1658" t="s">
        <v>68</v>
      </c>
      <c r="AD1658" t="s">
        <v>41</v>
      </c>
      <c r="AE1658"/>
    </row>
    <row r="1659" spans="1:31" ht="15" x14ac:dyDescent="0.25">
      <c r="A1659" s="1" t="s">
        <v>6539</v>
      </c>
      <c r="B1659" t="s">
        <v>412</v>
      </c>
      <c r="C1659" t="s">
        <v>29</v>
      </c>
      <c r="D1659" t="s">
        <v>30</v>
      </c>
      <c r="E1659" t="s">
        <v>380</v>
      </c>
      <c r="F1659" t="s">
        <v>6447</v>
      </c>
      <c r="G1659" t="s">
        <v>6448</v>
      </c>
      <c r="H1659" t="s">
        <v>9756</v>
      </c>
      <c r="I1659" t="s">
        <v>6449</v>
      </c>
      <c r="J1659" t="s">
        <v>6539</v>
      </c>
      <c r="K1659" t="s">
        <v>32</v>
      </c>
      <c r="L1659" t="s">
        <v>32</v>
      </c>
      <c r="M1659" t="s">
        <v>3552</v>
      </c>
      <c r="N1659" t="s">
        <v>44</v>
      </c>
      <c r="O1659" t="s">
        <v>54</v>
      </c>
      <c r="P1659" t="s">
        <v>551</v>
      </c>
      <c r="Q1659" t="s">
        <v>341</v>
      </c>
      <c r="R1659" t="s">
        <v>656</v>
      </c>
      <c r="S1659" s="1" t="s">
        <v>12899</v>
      </c>
      <c r="T1659" t="s">
        <v>53</v>
      </c>
      <c r="U1659" t="s">
        <v>49</v>
      </c>
      <c r="V1659" t="s">
        <v>3555</v>
      </c>
      <c r="W1659" t="s">
        <v>6540</v>
      </c>
      <c r="X1659" s="145">
        <v>24373</v>
      </c>
      <c r="Y1659" t="s">
        <v>6541</v>
      </c>
      <c r="Z1659" s="145">
        <v>43160</v>
      </c>
      <c r="AA1659" s="145">
        <v>43465</v>
      </c>
      <c r="AB1659" t="s">
        <v>39</v>
      </c>
      <c r="AC1659" t="s">
        <v>40</v>
      </c>
      <c r="AD1659" t="s">
        <v>41</v>
      </c>
      <c r="AE1659"/>
    </row>
    <row r="1660" spans="1:31" ht="15" x14ac:dyDescent="0.25">
      <c r="A1660" s="1" t="s">
        <v>6544</v>
      </c>
      <c r="B1660" t="s">
        <v>412</v>
      </c>
      <c r="C1660" t="s">
        <v>29</v>
      </c>
      <c r="D1660" t="s">
        <v>30</v>
      </c>
      <c r="E1660" t="s">
        <v>380</v>
      </c>
      <c r="F1660" t="s">
        <v>6447</v>
      </c>
      <c r="G1660" t="s">
        <v>6448</v>
      </c>
      <c r="H1660" t="s">
        <v>9756</v>
      </c>
      <c r="I1660" t="s">
        <v>6449</v>
      </c>
      <c r="J1660" t="s">
        <v>6544</v>
      </c>
      <c r="K1660" t="s">
        <v>32</v>
      </c>
      <c r="L1660" t="s">
        <v>32</v>
      </c>
      <c r="M1660" t="s">
        <v>43</v>
      </c>
      <c r="N1660" t="s">
        <v>44</v>
      </c>
      <c r="O1660" t="s">
        <v>124</v>
      </c>
      <c r="P1660" t="s">
        <v>136</v>
      </c>
      <c r="Q1660" t="s">
        <v>314</v>
      </c>
      <c r="R1660" t="s">
        <v>6545</v>
      </c>
      <c r="S1660" s="1" t="s">
        <v>12900</v>
      </c>
      <c r="T1660" t="s">
        <v>66</v>
      </c>
      <c r="U1660" t="s">
        <v>49</v>
      </c>
      <c r="V1660" t="s">
        <v>50</v>
      </c>
      <c r="W1660" t="s">
        <v>6546</v>
      </c>
      <c r="X1660" s="145">
        <v>23595</v>
      </c>
      <c r="Y1660" t="s">
        <v>6547</v>
      </c>
      <c r="Z1660"/>
      <c r="AA1660"/>
      <c r="AB1660" t="s">
        <v>39</v>
      </c>
      <c r="AC1660" t="s">
        <v>40</v>
      </c>
      <c r="AD1660" t="s">
        <v>41</v>
      </c>
      <c r="AE1660"/>
    </row>
    <row r="1661" spans="1:31" ht="15" x14ac:dyDescent="0.25">
      <c r="A1661" s="1" t="s">
        <v>10516</v>
      </c>
      <c r="B1661" t="s">
        <v>412</v>
      </c>
      <c r="C1661" t="s">
        <v>29</v>
      </c>
      <c r="D1661" t="s">
        <v>30</v>
      </c>
      <c r="E1661" t="s">
        <v>380</v>
      </c>
      <c r="F1661" t="s">
        <v>6447</v>
      </c>
      <c r="G1661" t="s">
        <v>6448</v>
      </c>
      <c r="H1661" t="s">
        <v>9756</v>
      </c>
      <c r="I1661" t="s">
        <v>6449</v>
      </c>
      <c r="J1661" t="s">
        <v>10516</v>
      </c>
      <c r="K1661" t="s">
        <v>32</v>
      </c>
      <c r="L1661" t="s">
        <v>32</v>
      </c>
      <c r="M1661" t="s">
        <v>43</v>
      </c>
      <c r="N1661" t="s">
        <v>63</v>
      </c>
      <c r="O1661" t="s">
        <v>9727</v>
      </c>
      <c r="P1661" t="s">
        <v>172</v>
      </c>
      <c r="Q1661" t="s">
        <v>262</v>
      </c>
      <c r="R1661" t="s">
        <v>10517</v>
      </c>
      <c r="S1661" s="1" t="s">
        <v>12901</v>
      </c>
      <c r="T1661" t="s">
        <v>66</v>
      </c>
      <c r="U1661" t="s">
        <v>9946</v>
      </c>
      <c r="V1661" t="s">
        <v>50</v>
      </c>
      <c r="W1661" t="s">
        <v>10518</v>
      </c>
      <c r="X1661" s="145">
        <v>28039</v>
      </c>
      <c r="Y1661" t="s">
        <v>10519</v>
      </c>
      <c r="Z1661" s="145">
        <v>43160</v>
      </c>
      <c r="AA1661" s="145">
        <v>43465</v>
      </c>
      <c r="AB1661" t="s">
        <v>2801</v>
      </c>
      <c r="AC1661" t="s">
        <v>68</v>
      </c>
      <c r="AD1661" t="s">
        <v>41</v>
      </c>
      <c r="AE1661"/>
    </row>
    <row r="1662" spans="1:31" ht="15" x14ac:dyDescent="0.25">
      <c r="A1662" s="1" t="s">
        <v>10520</v>
      </c>
      <c r="B1662" t="s">
        <v>412</v>
      </c>
      <c r="C1662" t="s">
        <v>29</v>
      </c>
      <c r="D1662" t="s">
        <v>30</v>
      </c>
      <c r="E1662" t="s">
        <v>380</v>
      </c>
      <c r="F1662" t="s">
        <v>6447</v>
      </c>
      <c r="G1662" t="s">
        <v>6448</v>
      </c>
      <c r="H1662" t="s">
        <v>9756</v>
      </c>
      <c r="I1662" t="s">
        <v>6449</v>
      </c>
      <c r="J1662" t="s">
        <v>10520</v>
      </c>
      <c r="K1662" t="s">
        <v>32</v>
      </c>
      <c r="L1662" t="s">
        <v>32</v>
      </c>
      <c r="M1662" t="s">
        <v>43</v>
      </c>
      <c r="N1662" t="s">
        <v>63</v>
      </c>
      <c r="O1662" t="s">
        <v>9727</v>
      </c>
      <c r="P1662" t="s">
        <v>472</v>
      </c>
      <c r="Q1662" t="s">
        <v>130</v>
      </c>
      <c r="R1662" t="s">
        <v>8159</v>
      </c>
      <c r="S1662" s="1" t="s">
        <v>12902</v>
      </c>
      <c r="T1662" t="s">
        <v>66</v>
      </c>
      <c r="U1662" t="s">
        <v>9946</v>
      </c>
      <c r="V1662" t="s">
        <v>50</v>
      </c>
      <c r="W1662" t="s">
        <v>8160</v>
      </c>
      <c r="X1662" s="145">
        <v>25585</v>
      </c>
      <c r="Y1662" t="s">
        <v>8161</v>
      </c>
      <c r="Z1662" s="145">
        <v>43160</v>
      </c>
      <c r="AA1662" s="145">
        <v>43465</v>
      </c>
      <c r="AB1662" t="s">
        <v>2801</v>
      </c>
      <c r="AC1662" t="s">
        <v>68</v>
      </c>
      <c r="AD1662" t="s">
        <v>41</v>
      </c>
      <c r="AE1662"/>
    </row>
    <row r="1663" spans="1:31" ht="15" x14ac:dyDescent="0.25">
      <c r="A1663" s="1" t="s">
        <v>10521</v>
      </c>
      <c r="B1663" t="s">
        <v>412</v>
      </c>
      <c r="C1663" t="s">
        <v>29</v>
      </c>
      <c r="D1663" t="s">
        <v>30</v>
      </c>
      <c r="E1663" t="s">
        <v>380</v>
      </c>
      <c r="F1663" t="s">
        <v>6447</v>
      </c>
      <c r="G1663" t="s">
        <v>6448</v>
      </c>
      <c r="H1663" t="s">
        <v>9756</v>
      </c>
      <c r="I1663" t="s">
        <v>6449</v>
      </c>
      <c r="J1663" t="s">
        <v>10521</v>
      </c>
      <c r="K1663" t="s">
        <v>32</v>
      </c>
      <c r="L1663" t="s">
        <v>32</v>
      </c>
      <c r="M1663" t="s">
        <v>43</v>
      </c>
      <c r="N1663" t="s">
        <v>63</v>
      </c>
      <c r="O1663" t="s">
        <v>9727</v>
      </c>
      <c r="P1663" t="s">
        <v>3495</v>
      </c>
      <c r="Q1663" t="s">
        <v>197</v>
      </c>
      <c r="R1663" t="s">
        <v>917</v>
      </c>
      <c r="S1663" s="1" t="s">
        <v>12879</v>
      </c>
      <c r="T1663" t="s">
        <v>66</v>
      </c>
      <c r="U1663" t="s">
        <v>61</v>
      </c>
      <c r="V1663" t="s">
        <v>50</v>
      </c>
      <c r="W1663" t="s">
        <v>3496</v>
      </c>
      <c r="X1663" s="145">
        <v>30070</v>
      </c>
      <c r="Y1663" t="s">
        <v>3497</v>
      </c>
      <c r="Z1663" s="145">
        <v>43171</v>
      </c>
      <c r="AA1663" s="145">
        <v>43465</v>
      </c>
      <c r="AB1663" t="s">
        <v>2801</v>
      </c>
      <c r="AC1663" t="s">
        <v>68</v>
      </c>
      <c r="AD1663" t="s">
        <v>41</v>
      </c>
      <c r="AE1663"/>
    </row>
    <row r="1664" spans="1:31" ht="15" x14ac:dyDescent="0.25">
      <c r="A1664" s="1" t="s">
        <v>10522</v>
      </c>
      <c r="B1664" t="s">
        <v>412</v>
      </c>
      <c r="C1664" t="s">
        <v>29</v>
      </c>
      <c r="D1664" t="s">
        <v>30</v>
      </c>
      <c r="E1664" t="s">
        <v>380</v>
      </c>
      <c r="F1664" t="s">
        <v>6447</v>
      </c>
      <c r="G1664" t="s">
        <v>6448</v>
      </c>
      <c r="H1664" t="s">
        <v>9756</v>
      </c>
      <c r="I1664" t="s">
        <v>6449</v>
      </c>
      <c r="J1664" t="s">
        <v>10522</v>
      </c>
      <c r="K1664" t="s">
        <v>32</v>
      </c>
      <c r="L1664" t="s">
        <v>32</v>
      </c>
      <c r="M1664" t="s">
        <v>43</v>
      </c>
      <c r="N1664" t="s">
        <v>63</v>
      </c>
      <c r="O1664" t="s">
        <v>9727</v>
      </c>
      <c r="P1664" t="s">
        <v>188</v>
      </c>
      <c r="Q1664" t="s">
        <v>36</v>
      </c>
      <c r="R1664" t="s">
        <v>185</v>
      </c>
      <c r="S1664" s="1" t="s">
        <v>12898</v>
      </c>
      <c r="T1664" t="s">
        <v>66</v>
      </c>
      <c r="U1664" t="s">
        <v>10523</v>
      </c>
      <c r="V1664" t="s">
        <v>50</v>
      </c>
      <c r="W1664" t="s">
        <v>6653</v>
      </c>
      <c r="X1664" s="145">
        <v>25580</v>
      </c>
      <c r="Y1664" t="s">
        <v>6654</v>
      </c>
      <c r="Z1664" s="145">
        <v>43363</v>
      </c>
      <c r="AA1664" s="145">
        <v>43465</v>
      </c>
      <c r="AB1664" t="s">
        <v>2801</v>
      </c>
      <c r="AC1664" t="s">
        <v>68</v>
      </c>
      <c r="AD1664" t="s">
        <v>41</v>
      </c>
      <c r="AE1664"/>
    </row>
    <row r="1665" spans="1:31" ht="15" x14ac:dyDescent="0.25">
      <c r="A1665" s="1" t="s">
        <v>10524</v>
      </c>
      <c r="B1665" t="s">
        <v>412</v>
      </c>
      <c r="C1665" t="s">
        <v>29</v>
      </c>
      <c r="D1665" t="s">
        <v>30</v>
      </c>
      <c r="E1665" t="s">
        <v>380</v>
      </c>
      <c r="F1665" t="s">
        <v>6447</v>
      </c>
      <c r="G1665" t="s">
        <v>6448</v>
      </c>
      <c r="H1665" t="s">
        <v>9756</v>
      </c>
      <c r="I1665" t="s">
        <v>6449</v>
      </c>
      <c r="J1665" t="s">
        <v>10524</v>
      </c>
      <c r="K1665" t="s">
        <v>32</v>
      </c>
      <c r="L1665" t="s">
        <v>32</v>
      </c>
      <c r="M1665" t="s">
        <v>43</v>
      </c>
      <c r="N1665" t="s">
        <v>63</v>
      </c>
      <c r="O1665" t="s">
        <v>9727</v>
      </c>
      <c r="P1665" t="s">
        <v>584</v>
      </c>
      <c r="Q1665" t="s">
        <v>292</v>
      </c>
      <c r="R1665" t="s">
        <v>3581</v>
      </c>
      <c r="S1665" s="1" t="s">
        <v>12881</v>
      </c>
      <c r="T1665" t="s">
        <v>66</v>
      </c>
      <c r="U1665" t="s">
        <v>744</v>
      </c>
      <c r="V1665" t="s">
        <v>50</v>
      </c>
      <c r="W1665" t="s">
        <v>10510</v>
      </c>
      <c r="X1665" s="145">
        <v>30614</v>
      </c>
      <c r="Y1665" t="s">
        <v>10511</v>
      </c>
      <c r="Z1665" s="145">
        <v>43160</v>
      </c>
      <c r="AA1665" s="145">
        <v>43465</v>
      </c>
      <c r="AB1665" t="s">
        <v>2801</v>
      </c>
      <c r="AC1665" t="s">
        <v>68</v>
      </c>
      <c r="AD1665" t="s">
        <v>41</v>
      </c>
      <c r="AE1665"/>
    </row>
    <row r="1666" spans="1:31" ht="15" x14ac:dyDescent="0.25">
      <c r="A1666" s="1" t="s">
        <v>10525</v>
      </c>
      <c r="B1666" t="s">
        <v>412</v>
      </c>
      <c r="C1666" t="s">
        <v>29</v>
      </c>
      <c r="D1666" t="s">
        <v>30</v>
      </c>
      <c r="E1666" t="s">
        <v>380</v>
      </c>
      <c r="F1666" t="s">
        <v>6447</v>
      </c>
      <c r="G1666" t="s">
        <v>6448</v>
      </c>
      <c r="H1666" t="s">
        <v>9756</v>
      </c>
      <c r="I1666" t="s">
        <v>6449</v>
      </c>
      <c r="J1666" t="s">
        <v>10525</v>
      </c>
      <c r="K1666" t="s">
        <v>32</v>
      </c>
      <c r="L1666" t="s">
        <v>32</v>
      </c>
      <c r="M1666" t="s">
        <v>43</v>
      </c>
      <c r="N1666" t="s">
        <v>63</v>
      </c>
      <c r="O1666" t="s">
        <v>9727</v>
      </c>
      <c r="P1666" t="s">
        <v>304</v>
      </c>
      <c r="Q1666" t="s">
        <v>110</v>
      </c>
      <c r="R1666" t="s">
        <v>10505</v>
      </c>
      <c r="S1666" s="1" t="s">
        <v>12874</v>
      </c>
      <c r="T1666" t="s">
        <v>66</v>
      </c>
      <c r="U1666" t="s">
        <v>744</v>
      </c>
      <c r="V1666" t="s">
        <v>50</v>
      </c>
      <c r="W1666" t="s">
        <v>10506</v>
      </c>
      <c r="X1666" s="145">
        <v>32156</v>
      </c>
      <c r="Y1666" t="s">
        <v>10507</v>
      </c>
      <c r="Z1666" s="145">
        <v>43160</v>
      </c>
      <c r="AA1666" s="145">
        <v>43465</v>
      </c>
      <c r="AB1666" t="s">
        <v>2801</v>
      </c>
      <c r="AC1666" t="s">
        <v>68</v>
      </c>
      <c r="AD1666" t="s">
        <v>41</v>
      </c>
      <c r="AE1666"/>
    </row>
    <row r="1667" spans="1:31" ht="15" x14ac:dyDescent="0.25">
      <c r="A1667" s="1" t="s">
        <v>10526</v>
      </c>
      <c r="B1667" t="s">
        <v>412</v>
      </c>
      <c r="C1667" t="s">
        <v>29</v>
      </c>
      <c r="D1667" t="s">
        <v>30</v>
      </c>
      <c r="E1667" t="s">
        <v>380</v>
      </c>
      <c r="F1667" t="s">
        <v>6447</v>
      </c>
      <c r="G1667" t="s">
        <v>6448</v>
      </c>
      <c r="H1667" t="s">
        <v>9756</v>
      </c>
      <c r="I1667" t="s">
        <v>6449</v>
      </c>
      <c r="J1667" t="s">
        <v>10526</v>
      </c>
      <c r="K1667" t="s">
        <v>32</v>
      </c>
      <c r="L1667" t="s">
        <v>32</v>
      </c>
      <c r="M1667" t="s">
        <v>43</v>
      </c>
      <c r="N1667" t="s">
        <v>63</v>
      </c>
      <c r="O1667" t="s">
        <v>9727</v>
      </c>
      <c r="P1667" t="s">
        <v>261</v>
      </c>
      <c r="Q1667" t="s">
        <v>261</v>
      </c>
      <c r="R1667" t="s">
        <v>414</v>
      </c>
      <c r="S1667" s="1" t="s">
        <v>12903</v>
      </c>
      <c r="T1667" t="s">
        <v>66</v>
      </c>
      <c r="U1667" t="s">
        <v>10169</v>
      </c>
      <c r="V1667" t="s">
        <v>50</v>
      </c>
      <c r="W1667" t="s">
        <v>10527</v>
      </c>
      <c r="X1667" s="145">
        <v>31857</v>
      </c>
      <c r="Y1667" t="s">
        <v>10528</v>
      </c>
      <c r="Z1667" s="145">
        <v>43160</v>
      </c>
      <c r="AA1667" s="145">
        <v>43465</v>
      </c>
      <c r="AB1667" t="s">
        <v>2801</v>
      </c>
      <c r="AC1667" t="s">
        <v>68</v>
      </c>
      <c r="AD1667" t="s">
        <v>41</v>
      </c>
      <c r="AE1667"/>
    </row>
    <row r="1668" spans="1:31" ht="15" x14ac:dyDescent="0.25">
      <c r="A1668" s="1" t="s">
        <v>6552</v>
      </c>
      <c r="B1668" t="s">
        <v>412</v>
      </c>
      <c r="C1668" t="s">
        <v>29</v>
      </c>
      <c r="D1668" t="s">
        <v>30</v>
      </c>
      <c r="E1668" t="s">
        <v>380</v>
      </c>
      <c r="F1668" t="s">
        <v>6447</v>
      </c>
      <c r="G1668" t="s">
        <v>6448</v>
      </c>
      <c r="H1668" t="s">
        <v>9756</v>
      </c>
      <c r="I1668" t="s">
        <v>6449</v>
      </c>
      <c r="J1668" t="s">
        <v>6552</v>
      </c>
      <c r="K1668" t="s">
        <v>32</v>
      </c>
      <c r="L1668" t="s">
        <v>80</v>
      </c>
      <c r="M1668" t="s">
        <v>80</v>
      </c>
      <c r="N1668" t="s">
        <v>44</v>
      </c>
      <c r="O1668" t="s">
        <v>54</v>
      </c>
      <c r="P1668" t="s">
        <v>78</v>
      </c>
      <c r="Q1668" t="s">
        <v>847</v>
      </c>
      <c r="R1668" t="s">
        <v>410</v>
      </c>
      <c r="S1668" s="1" t="s">
        <v>12904</v>
      </c>
      <c r="T1668" t="s">
        <v>42</v>
      </c>
      <c r="U1668" t="s">
        <v>49</v>
      </c>
      <c r="V1668" t="s">
        <v>50</v>
      </c>
      <c r="W1668" t="s">
        <v>6553</v>
      </c>
      <c r="X1668" s="145">
        <v>21345</v>
      </c>
      <c r="Y1668" t="s">
        <v>6554</v>
      </c>
      <c r="Z1668"/>
      <c r="AA1668"/>
      <c r="AB1668" t="s">
        <v>39</v>
      </c>
      <c r="AC1668" t="s">
        <v>83</v>
      </c>
      <c r="AD1668" t="s">
        <v>41</v>
      </c>
      <c r="AE1668"/>
    </row>
    <row r="1669" spans="1:31" ht="15" x14ac:dyDescent="0.25">
      <c r="A1669" s="1" t="s">
        <v>6555</v>
      </c>
      <c r="B1669" t="s">
        <v>412</v>
      </c>
      <c r="C1669" t="s">
        <v>29</v>
      </c>
      <c r="D1669" t="s">
        <v>30</v>
      </c>
      <c r="E1669" t="s">
        <v>380</v>
      </c>
      <c r="F1669" t="s">
        <v>6447</v>
      </c>
      <c r="G1669" t="s">
        <v>6448</v>
      </c>
      <c r="H1669" t="s">
        <v>9756</v>
      </c>
      <c r="I1669" t="s">
        <v>6449</v>
      </c>
      <c r="J1669" t="s">
        <v>6555</v>
      </c>
      <c r="K1669" t="s">
        <v>32</v>
      </c>
      <c r="L1669" t="s">
        <v>80</v>
      </c>
      <c r="M1669" t="s">
        <v>80</v>
      </c>
      <c r="N1669" t="s">
        <v>44</v>
      </c>
      <c r="O1669" t="s">
        <v>6556</v>
      </c>
      <c r="P1669" t="s">
        <v>197</v>
      </c>
      <c r="Q1669" t="s">
        <v>162</v>
      </c>
      <c r="R1669" t="s">
        <v>6557</v>
      </c>
      <c r="S1669" s="1" t="s">
        <v>12905</v>
      </c>
      <c r="T1669" t="s">
        <v>42</v>
      </c>
      <c r="U1669" t="s">
        <v>49</v>
      </c>
      <c r="V1669" t="s">
        <v>50</v>
      </c>
      <c r="W1669" t="s">
        <v>6558</v>
      </c>
      <c r="X1669" s="145">
        <v>24599</v>
      </c>
      <c r="Y1669" t="s">
        <v>6559</v>
      </c>
      <c r="Z1669"/>
      <c r="AA1669"/>
      <c r="AB1669" t="s">
        <v>39</v>
      </c>
      <c r="AC1669" t="s">
        <v>83</v>
      </c>
      <c r="AD1669" t="s">
        <v>41</v>
      </c>
      <c r="AE1669"/>
    </row>
    <row r="1670" spans="1:31" ht="15" x14ac:dyDescent="0.25">
      <c r="A1670" s="1" t="s">
        <v>6560</v>
      </c>
      <c r="B1670" t="s">
        <v>412</v>
      </c>
      <c r="C1670" t="s">
        <v>29</v>
      </c>
      <c r="D1670" t="s">
        <v>30</v>
      </c>
      <c r="E1670" t="s">
        <v>380</v>
      </c>
      <c r="F1670" t="s">
        <v>6447</v>
      </c>
      <c r="G1670" t="s">
        <v>6448</v>
      </c>
      <c r="H1670" t="s">
        <v>9756</v>
      </c>
      <c r="I1670" t="s">
        <v>6449</v>
      </c>
      <c r="J1670" t="s">
        <v>6560</v>
      </c>
      <c r="K1670" t="s">
        <v>93</v>
      </c>
      <c r="L1670" t="s">
        <v>94</v>
      </c>
      <c r="M1670" t="s">
        <v>95</v>
      </c>
      <c r="N1670" t="s">
        <v>44</v>
      </c>
      <c r="O1670" t="s">
        <v>54</v>
      </c>
      <c r="P1670" t="s">
        <v>343</v>
      </c>
      <c r="Q1670" t="s">
        <v>387</v>
      </c>
      <c r="R1670" t="s">
        <v>654</v>
      </c>
      <c r="S1670" s="1" t="s">
        <v>12906</v>
      </c>
      <c r="T1670" t="s">
        <v>97</v>
      </c>
      <c r="U1670" t="s">
        <v>38</v>
      </c>
      <c r="V1670" t="s">
        <v>50</v>
      </c>
      <c r="W1670" t="s">
        <v>6561</v>
      </c>
      <c r="X1670" s="145">
        <v>21492</v>
      </c>
      <c r="Y1670" t="s">
        <v>6562</v>
      </c>
      <c r="Z1670"/>
      <c r="AA1670"/>
      <c r="AB1670" t="s">
        <v>39</v>
      </c>
      <c r="AC1670" t="s">
        <v>98</v>
      </c>
      <c r="AD1670" t="s">
        <v>41</v>
      </c>
      <c r="AE1670"/>
    </row>
    <row r="1671" spans="1:31" ht="15" x14ac:dyDescent="0.25">
      <c r="A1671" s="1" t="s">
        <v>6563</v>
      </c>
      <c r="B1671" t="s">
        <v>412</v>
      </c>
      <c r="C1671" t="s">
        <v>29</v>
      </c>
      <c r="D1671" t="s">
        <v>30</v>
      </c>
      <c r="E1671" t="s">
        <v>380</v>
      </c>
      <c r="F1671" t="s">
        <v>6447</v>
      </c>
      <c r="G1671" t="s">
        <v>6448</v>
      </c>
      <c r="H1671" t="s">
        <v>9756</v>
      </c>
      <c r="I1671" t="s">
        <v>6449</v>
      </c>
      <c r="J1671" t="s">
        <v>6563</v>
      </c>
      <c r="K1671" t="s">
        <v>93</v>
      </c>
      <c r="L1671" t="s">
        <v>94</v>
      </c>
      <c r="M1671" t="s">
        <v>95</v>
      </c>
      <c r="N1671" t="s">
        <v>44</v>
      </c>
      <c r="O1671" t="s">
        <v>54</v>
      </c>
      <c r="P1671" t="s">
        <v>2716</v>
      </c>
      <c r="Q1671" t="s">
        <v>6564</v>
      </c>
      <c r="R1671" t="s">
        <v>863</v>
      </c>
      <c r="S1671" s="1" t="s">
        <v>12907</v>
      </c>
      <c r="T1671" t="s">
        <v>103</v>
      </c>
      <c r="U1671" t="s">
        <v>38</v>
      </c>
      <c r="V1671" t="s">
        <v>50</v>
      </c>
      <c r="W1671" t="s">
        <v>6565</v>
      </c>
      <c r="X1671" s="145">
        <v>20477</v>
      </c>
      <c r="Y1671" t="s">
        <v>6566</v>
      </c>
      <c r="Z1671"/>
      <c r="AA1671"/>
      <c r="AB1671" t="s">
        <v>39</v>
      </c>
      <c r="AC1671" t="s">
        <v>98</v>
      </c>
      <c r="AD1671" t="s">
        <v>41</v>
      </c>
      <c r="AE1671"/>
    </row>
    <row r="1672" spans="1:31" ht="15" x14ac:dyDescent="0.25">
      <c r="A1672" s="1" t="s">
        <v>6567</v>
      </c>
      <c r="B1672" t="s">
        <v>412</v>
      </c>
      <c r="C1672" t="s">
        <v>29</v>
      </c>
      <c r="D1672" t="s">
        <v>30</v>
      </c>
      <c r="E1672" t="s">
        <v>380</v>
      </c>
      <c r="F1672" t="s">
        <v>6447</v>
      </c>
      <c r="G1672" t="s">
        <v>6448</v>
      </c>
      <c r="H1672" t="s">
        <v>9756</v>
      </c>
      <c r="I1672" t="s">
        <v>6449</v>
      </c>
      <c r="J1672" t="s">
        <v>6567</v>
      </c>
      <c r="K1672" t="s">
        <v>93</v>
      </c>
      <c r="L1672" t="s">
        <v>94</v>
      </c>
      <c r="M1672" t="s">
        <v>903</v>
      </c>
      <c r="N1672" t="s">
        <v>63</v>
      </c>
      <c r="O1672" t="s">
        <v>6568</v>
      </c>
      <c r="P1672" t="s">
        <v>110</v>
      </c>
      <c r="Q1672" t="s">
        <v>309</v>
      </c>
      <c r="R1672" t="s">
        <v>10529</v>
      </c>
      <c r="S1672" s="1" t="s">
        <v>12908</v>
      </c>
      <c r="T1672" t="s">
        <v>105</v>
      </c>
      <c r="U1672" t="s">
        <v>38</v>
      </c>
      <c r="V1672" t="s">
        <v>50</v>
      </c>
      <c r="W1672" t="s">
        <v>10530</v>
      </c>
      <c r="X1672" s="145">
        <v>29298</v>
      </c>
      <c r="Y1672" t="s">
        <v>10531</v>
      </c>
      <c r="Z1672" s="145">
        <v>43110</v>
      </c>
      <c r="AA1672" s="145">
        <v>43465</v>
      </c>
      <c r="AB1672" t="s">
        <v>39</v>
      </c>
      <c r="AC1672" t="s">
        <v>98</v>
      </c>
      <c r="AD1672" t="s">
        <v>41</v>
      </c>
      <c r="AE1672"/>
    </row>
    <row r="1673" spans="1:31" ht="15" x14ac:dyDescent="0.25">
      <c r="A1673" s="1" t="s">
        <v>6569</v>
      </c>
      <c r="B1673" t="s">
        <v>412</v>
      </c>
      <c r="C1673" t="s">
        <v>29</v>
      </c>
      <c r="D1673" t="s">
        <v>30</v>
      </c>
      <c r="E1673" t="s">
        <v>380</v>
      </c>
      <c r="F1673" t="s">
        <v>6447</v>
      </c>
      <c r="G1673" t="s">
        <v>6448</v>
      </c>
      <c r="H1673" t="s">
        <v>9756</v>
      </c>
      <c r="I1673" t="s">
        <v>6449</v>
      </c>
      <c r="J1673" t="s">
        <v>6569</v>
      </c>
      <c r="K1673" t="s">
        <v>799</v>
      </c>
      <c r="L1673" t="s">
        <v>3305</v>
      </c>
      <c r="M1673" t="s">
        <v>3306</v>
      </c>
      <c r="N1673" t="s">
        <v>63</v>
      </c>
      <c r="O1673" t="s">
        <v>9981</v>
      </c>
      <c r="P1673" t="s">
        <v>5748</v>
      </c>
      <c r="Q1673" t="s">
        <v>502</v>
      </c>
      <c r="R1673" t="s">
        <v>10532</v>
      </c>
      <c r="S1673" s="1" t="s">
        <v>12909</v>
      </c>
      <c r="T1673" t="s">
        <v>801</v>
      </c>
      <c r="U1673" t="s">
        <v>802</v>
      </c>
      <c r="V1673" t="s">
        <v>50</v>
      </c>
      <c r="W1673" t="s">
        <v>265</v>
      </c>
      <c r="X1673" s="145">
        <v>33550</v>
      </c>
      <c r="Y1673" t="s">
        <v>10533</v>
      </c>
      <c r="Z1673" s="145">
        <v>43321</v>
      </c>
      <c r="AA1673" s="145">
        <v>43413</v>
      </c>
      <c r="AB1673" t="s">
        <v>123</v>
      </c>
      <c r="AC1673" t="s">
        <v>804</v>
      </c>
      <c r="AD1673" t="s">
        <v>41</v>
      </c>
      <c r="AE1673"/>
    </row>
    <row r="1674" spans="1:31" ht="15" x14ac:dyDescent="0.25">
      <c r="A1674" s="1" t="s">
        <v>6573</v>
      </c>
      <c r="B1674" t="s">
        <v>412</v>
      </c>
      <c r="C1674" t="s">
        <v>29</v>
      </c>
      <c r="D1674" t="s">
        <v>30</v>
      </c>
      <c r="E1674" t="s">
        <v>380</v>
      </c>
      <c r="F1674" t="s">
        <v>6447</v>
      </c>
      <c r="G1674" t="s">
        <v>6448</v>
      </c>
      <c r="H1674" t="s">
        <v>9756</v>
      </c>
      <c r="I1674" t="s">
        <v>6449</v>
      </c>
      <c r="J1674" t="s">
        <v>6573</v>
      </c>
      <c r="K1674" t="s">
        <v>799</v>
      </c>
      <c r="L1674" t="s">
        <v>3305</v>
      </c>
      <c r="M1674" t="s">
        <v>5575</v>
      </c>
      <c r="N1674" t="s">
        <v>63</v>
      </c>
      <c r="O1674" t="s">
        <v>9981</v>
      </c>
      <c r="P1674" t="s">
        <v>6574</v>
      </c>
      <c r="Q1674" t="s">
        <v>470</v>
      </c>
      <c r="R1674" t="s">
        <v>6575</v>
      </c>
      <c r="S1674" s="1" t="s">
        <v>12910</v>
      </c>
      <c r="T1674" t="s">
        <v>801</v>
      </c>
      <c r="U1674" t="s">
        <v>38</v>
      </c>
      <c r="V1674" t="s">
        <v>50</v>
      </c>
      <c r="W1674" t="s">
        <v>265</v>
      </c>
      <c r="X1674" s="145">
        <v>26253</v>
      </c>
      <c r="Y1674" t="s">
        <v>6576</v>
      </c>
      <c r="Z1674" s="145">
        <v>43101</v>
      </c>
      <c r="AA1674" s="145">
        <v>43190</v>
      </c>
      <c r="AB1674" t="s">
        <v>123</v>
      </c>
      <c r="AC1674" t="s">
        <v>804</v>
      </c>
      <c r="AD1674" t="s">
        <v>41</v>
      </c>
      <c r="AE1674"/>
    </row>
    <row r="1675" spans="1:31" ht="15" x14ac:dyDescent="0.25">
      <c r="A1675" s="1" t="s">
        <v>6577</v>
      </c>
      <c r="B1675" t="s">
        <v>412</v>
      </c>
      <c r="C1675" t="s">
        <v>29</v>
      </c>
      <c r="D1675" t="s">
        <v>30</v>
      </c>
      <c r="E1675" t="s">
        <v>380</v>
      </c>
      <c r="F1675" t="s">
        <v>6447</v>
      </c>
      <c r="G1675" t="s">
        <v>6448</v>
      </c>
      <c r="H1675" t="s">
        <v>9756</v>
      </c>
      <c r="I1675" t="s">
        <v>6449</v>
      </c>
      <c r="J1675" t="s">
        <v>6577</v>
      </c>
      <c r="K1675" t="s">
        <v>799</v>
      </c>
      <c r="L1675" t="s">
        <v>3305</v>
      </c>
      <c r="M1675" t="s">
        <v>3315</v>
      </c>
      <c r="N1675" t="s">
        <v>63</v>
      </c>
      <c r="O1675" t="s">
        <v>9981</v>
      </c>
      <c r="P1675" t="s">
        <v>6578</v>
      </c>
      <c r="Q1675" t="s">
        <v>110</v>
      </c>
      <c r="R1675" t="s">
        <v>6579</v>
      </c>
      <c r="S1675" s="1" t="s">
        <v>12911</v>
      </c>
      <c r="T1675" t="s">
        <v>801</v>
      </c>
      <c r="U1675" t="s">
        <v>38</v>
      </c>
      <c r="V1675" t="s">
        <v>50</v>
      </c>
      <c r="W1675" t="s">
        <v>265</v>
      </c>
      <c r="X1675" s="145">
        <v>24788</v>
      </c>
      <c r="Y1675" t="s">
        <v>6580</v>
      </c>
      <c r="Z1675" s="145">
        <v>43101</v>
      </c>
      <c r="AA1675" s="145">
        <v>43190</v>
      </c>
      <c r="AB1675" t="s">
        <v>123</v>
      </c>
      <c r="AC1675" t="s">
        <v>804</v>
      </c>
      <c r="AD1675" t="s">
        <v>41</v>
      </c>
      <c r="AE1675"/>
    </row>
    <row r="1676" spans="1:31" ht="15" x14ac:dyDescent="0.25">
      <c r="A1676" s="1" t="s">
        <v>6581</v>
      </c>
      <c r="B1676" t="s">
        <v>412</v>
      </c>
      <c r="C1676" t="s">
        <v>29</v>
      </c>
      <c r="D1676" t="s">
        <v>30</v>
      </c>
      <c r="E1676" t="s">
        <v>380</v>
      </c>
      <c r="F1676" t="s">
        <v>6447</v>
      </c>
      <c r="G1676" t="s">
        <v>6448</v>
      </c>
      <c r="H1676" t="s">
        <v>9756</v>
      </c>
      <c r="I1676" t="s">
        <v>6449</v>
      </c>
      <c r="J1676" t="s">
        <v>6581</v>
      </c>
      <c r="K1676" t="s">
        <v>799</v>
      </c>
      <c r="L1676" t="s">
        <v>3305</v>
      </c>
      <c r="M1676" t="s">
        <v>3315</v>
      </c>
      <c r="N1676" t="s">
        <v>63</v>
      </c>
      <c r="O1676" t="s">
        <v>9981</v>
      </c>
      <c r="P1676" t="s">
        <v>110</v>
      </c>
      <c r="Q1676" t="s">
        <v>130</v>
      </c>
      <c r="R1676" t="s">
        <v>6582</v>
      </c>
      <c r="S1676" s="1" t="s">
        <v>12912</v>
      </c>
      <c r="T1676" t="s">
        <v>801</v>
      </c>
      <c r="U1676" t="s">
        <v>38</v>
      </c>
      <c r="V1676" t="s">
        <v>50</v>
      </c>
      <c r="W1676" t="s">
        <v>265</v>
      </c>
      <c r="X1676" s="145">
        <v>22166</v>
      </c>
      <c r="Y1676" t="s">
        <v>6583</v>
      </c>
      <c r="Z1676" s="145">
        <v>43101</v>
      </c>
      <c r="AA1676" s="145">
        <v>43190</v>
      </c>
      <c r="AB1676" t="s">
        <v>123</v>
      </c>
      <c r="AC1676" t="s">
        <v>804</v>
      </c>
      <c r="AD1676" t="s">
        <v>41</v>
      </c>
      <c r="AE1676"/>
    </row>
    <row r="1677" spans="1:31" ht="15" x14ac:dyDescent="0.25">
      <c r="A1677" s="1" t="s">
        <v>6584</v>
      </c>
      <c r="B1677" t="s">
        <v>412</v>
      </c>
      <c r="C1677" t="s">
        <v>29</v>
      </c>
      <c r="D1677" t="s">
        <v>30</v>
      </c>
      <c r="E1677" t="s">
        <v>380</v>
      </c>
      <c r="F1677" t="s">
        <v>6447</v>
      </c>
      <c r="G1677" t="s">
        <v>6448</v>
      </c>
      <c r="H1677" t="s">
        <v>9756</v>
      </c>
      <c r="I1677" t="s">
        <v>6449</v>
      </c>
      <c r="J1677" t="s">
        <v>6584</v>
      </c>
      <c r="K1677" t="s">
        <v>799</v>
      </c>
      <c r="L1677" t="s">
        <v>3305</v>
      </c>
      <c r="M1677" t="s">
        <v>3315</v>
      </c>
      <c r="N1677" t="s">
        <v>63</v>
      </c>
      <c r="O1677" t="s">
        <v>9981</v>
      </c>
      <c r="P1677" t="s">
        <v>335</v>
      </c>
      <c r="Q1677" t="s">
        <v>294</v>
      </c>
      <c r="R1677" t="s">
        <v>1011</v>
      </c>
      <c r="S1677" s="1" t="s">
        <v>12913</v>
      </c>
      <c r="T1677" t="s">
        <v>801</v>
      </c>
      <c r="U1677" t="s">
        <v>38</v>
      </c>
      <c r="V1677" t="s">
        <v>50</v>
      </c>
      <c r="W1677" t="s">
        <v>265</v>
      </c>
      <c r="X1677" s="145">
        <v>26789</v>
      </c>
      <c r="Y1677" t="s">
        <v>6585</v>
      </c>
      <c r="Z1677" s="145">
        <v>43101</v>
      </c>
      <c r="AA1677" s="145">
        <v>43190</v>
      </c>
      <c r="AB1677" t="s">
        <v>123</v>
      </c>
      <c r="AC1677" t="s">
        <v>804</v>
      </c>
      <c r="AD1677" t="s">
        <v>41</v>
      </c>
      <c r="AE1677"/>
    </row>
    <row r="1678" spans="1:31" ht="15" x14ac:dyDescent="0.25">
      <c r="A1678" s="1" t="s">
        <v>10534</v>
      </c>
      <c r="B1678" t="s">
        <v>412</v>
      </c>
      <c r="C1678" t="s">
        <v>29</v>
      </c>
      <c r="D1678" t="s">
        <v>30</v>
      </c>
      <c r="E1678" t="s">
        <v>380</v>
      </c>
      <c r="F1678" t="s">
        <v>6447</v>
      </c>
      <c r="G1678" t="s">
        <v>6448</v>
      </c>
      <c r="H1678" t="s">
        <v>9756</v>
      </c>
      <c r="I1678" t="s">
        <v>6449</v>
      </c>
      <c r="J1678" t="s">
        <v>10534</v>
      </c>
      <c r="K1678" t="s">
        <v>799</v>
      </c>
      <c r="L1678" t="s">
        <v>3305</v>
      </c>
      <c r="M1678" t="s">
        <v>3309</v>
      </c>
      <c r="N1678" t="s">
        <v>63</v>
      </c>
      <c r="O1678" t="s">
        <v>9983</v>
      </c>
      <c r="P1678" t="s">
        <v>137</v>
      </c>
      <c r="Q1678" t="s">
        <v>136</v>
      </c>
      <c r="R1678" t="s">
        <v>6570</v>
      </c>
      <c r="S1678" s="1" t="s">
        <v>12914</v>
      </c>
      <c r="T1678" t="s">
        <v>801</v>
      </c>
      <c r="U1678" t="s">
        <v>802</v>
      </c>
      <c r="V1678" t="s">
        <v>50</v>
      </c>
      <c r="W1678" t="s">
        <v>265</v>
      </c>
      <c r="X1678" s="145">
        <v>34165</v>
      </c>
      <c r="Y1678" t="s">
        <v>6571</v>
      </c>
      <c r="Z1678" s="145">
        <v>43263</v>
      </c>
      <c r="AA1678" s="145">
        <v>43355</v>
      </c>
      <c r="AB1678" t="s">
        <v>123</v>
      </c>
      <c r="AC1678" t="s">
        <v>804</v>
      </c>
      <c r="AD1678" t="s">
        <v>41</v>
      </c>
      <c r="AE1678"/>
    </row>
    <row r="1679" spans="1:31" ht="15" x14ac:dyDescent="0.25">
      <c r="A1679" s="1" t="s">
        <v>10535</v>
      </c>
      <c r="B1679" t="s">
        <v>412</v>
      </c>
      <c r="C1679" t="s">
        <v>29</v>
      </c>
      <c r="D1679" t="s">
        <v>30</v>
      </c>
      <c r="E1679" t="s">
        <v>380</v>
      </c>
      <c r="F1679" t="s">
        <v>6447</v>
      </c>
      <c r="G1679" t="s">
        <v>6448</v>
      </c>
      <c r="H1679" t="s">
        <v>9756</v>
      </c>
      <c r="I1679" t="s">
        <v>6449</v>
      </c>
      <c r="J1679" t="s">
        <v>10535</v>
      </c>
      <c r="K1679" t="s">
        <v>799</v>
      </c>
      <c r="L1679" t="s">
        <v>3305</v>
      </c>
      <c r="M1679" t="s">
        <v>9988</v>
      </c>
      <c r="N1679" t="s">
        <v>63</v>
      </c>
      <c r="O1679" t="s">
        <v>9983</v>
      </c>
      <c r="P1679" t="s">
        <v>416</v>
      </c>
      <c r="Q1679" t="s">
        <v>251</v>
      </c>
      <c r="R1679" t="s">
        <v>10536</v>
      </c>
      <c r="S1679" s="1" t="s">
        <v>12915</v>
      </c>
      <c r="T1679" t="s">
        <v>801</v>
      </c>
      <c r="U1679" t="s">
        <v>802</v>
      </c>
      <c r="V1679" t="s">
        <v>50</v>
      </c>
      <c r="W1679" t="s">
        <v>265</v>
      </c>
      <c r="X1679" s="145">
        <v>27577</v>
      </c>
      <c r="Y1679" t="s">
        <v>10537</v>
      </c>
      <c r="Z1679" s="145">
        <v>43263</v>
      </c>
      <c r="AA1679" s="145">
        <v>43355</v>
      </c>
      <c r="AB1679" t="s">
        <v>123</v>
      </c>
      <c r="AC1679" t="s">
        <v>804</v>
      </c>
      <c r="AD1679" t="s">
        <v>41</v>
      </c>
      <c r="AE1679"/>
    </row>
    <row r="1680" spans="1:31" ht="15" x14ac:dyDescent="0.25">
      <c r="A1680" s="1" t="s">
        <v>10538</v>
      </c>
      <c r="B1680" t="s">
        <v>412</v>
      </c>
      <c r="C1680" t="s">
        <v>29</v>
      </c>
      <c r="D1680" t="s">
        <v>30</v>
      </c>
      <c r="E1680" t="s">
        <v>380</v>
      </c>
      <c r="F1680" t="s">
        <v>6447</v>
      </c>
      <c r="G1680" t="s">
        <v>6448</v>
      </c>
      <c r="H1680" t="s">
        <v>9756</v>
      </c>
      <c r="I1680" t="s">
        <v>6449</v>
      </c>
      <c r="J1680" t="s">
        <v>10538</v>
      </c>
      <c r="K1680" t="s">
        <v>799</v>
      </c>
      <c r="L1680" t="s">
        <v>9991</v>
      </c>
      <c r="M1680" t="s">
        <v>10337</v>
      </c>
      <c r="N1680" t="s">
        <v>63</v>
      </c>
      <c r="O1680" t="s">
        <v>9983</v>
      </c>
      <c r="P1680" t="s">
        <v>774</v>
      </c>
      <c r="Q1680" t="s">
        <v>627</v>
      </c>
      <c r="R1680" t="s">
        <v>12916</v>
      </c>
      <c r="S1680" s="1" t="s">
        <v>12917</v>
      </c>
      <c r="T1680" t="s">
        <v>801</v>
      </c>
      <c r="U1680" t="s">
        <v>802</v>
      </c>
      <c r="V1680" t="s">
        <v>50</v>
      </c>
      <c r="W1680" t="s">
        <v>265</v>
      </c>
      <c r="X1680" s="145">
        <v>28443</v>
      </c>
      <c r="Y1680" t="s">
        <v>12918</v>
      </c>
      <c r="Z1680" s="145">
        <v>43361</v>
      </c>
      <c r="AA1680" s="145">
        <v>43465</v>
      </c>
      <c r="AB1680" t="s">
        <v>123</v>
      </c>
      <c r="AC1680" t="s">
        <v>804</v>
      </c>
      <c r="AD1680" t="s">
        <v>41</v>
      </c>
      <c r="AE1680"/>
    </row>
    <row r="1681" spans="1:31" ht="15" x14ac:dyDescent="0.25">
      <c r="A1681" s="1" t="s">
        <v>6589</v>
      </c>
      <c r="B1681" t="s">
        <v>422</v>
      </c>
      <c r="C1681" t="s">
        <v>29</v>
      </c>
      <c r="D1681" t="s">
        <v>30</v>
      </c>
      <c r="E1681" t="s">
        <v>379</v>
      </c>
      <c r="F1681" t="s">
        <v>6586</v>
      </c>
      <c r="G1681" t="s">
        <v>6587</v>
      </c>
      <c r="H1681" t="s">
        <v>9756</v>
      </c>
      <c r="I1681" t="s">
        <v>6588</v>
      </c>
      <c r="J1681" t="s">
        <v>6589</v>
      </c>
      <c r="K1681" t="s">
        <v>32</v>
      </c>
      <c r="L1681" t="s">
        <v>33</v>
      </c>
      <c r="M1681" t="s">
        <v>34</v>
      </c>
      <c r="N1681" t="s">
        <v>35</v>
      </c>
      <c r="O1681" t="s">
        <v>6590</v>
      </c>
      <c r="P1681" t="s">
        <v>316</v>
      </c>
      <c r="Q1681" t="s">
        <v>78</v>
      </c>
      <c r="R1681" t="s">
        <v>6591</v>
      </c>
      <c r="S1681" s="1" t="s">
        <v>12919</v>
      </c>
      <c r="T1681" t="s">
        <v>37</v>
      </c>
      <c r="U1681" t="s">
        <v>38</v>
      </c>
      <c r="V1681" t="s">
        <v>50</v>
      </c>
      <c r="W1681" t="s">
        <v>6592</v>
      </c>
      <c r="X1681" s="145">
        <v>22513</v>
      </c>
      <c r="Y1681" t="s">
        <v>6593</v>
      </c>
      <c r="Z1681"/>
      <c r="AA1681"/>
      <c r="AB1681" t="s">
        <v>39</v>
      </c>
      <c r="AC1681" t="s">
        <v>40</v>
      </c>
      <c r="AD1681" t="s">
        <v>41</v>
      </c>
      <c r="AE1681"/>
    </row>
    <row r="1682" spans="1:31" ht="15" x14ac:dyDescent="0.25">
      <c r="A1682" s="1" t="s">
        <v>6598</v>
      </c>
      <c r="B1682" t="s">
        <v>422</v>
      </c>
      <c r="C1682" t="s">
        <v>29</v>
      </c>
      <c r="D1682" t="s">
        <v>30</v>
      </c>
      <c r="E1682" t="s">
        <v>379</v>
      </c>
      <c r="F1682" t="s">
        <v>6586</v>
      </c>
      <c r="G1682" t="s">
        <v>6587</v>
      </c>
      <c r="H1682" t="s">
        <v>9756</v>
      </c>
      <c r="I1682" t="s">
        <v>6588</v>
      </c>
      <c r="J1682" t="s">
        <v>6598</v>
      </c>
      <c r="K1682" t="s">
        <v>32</v>
      </c>
      <c r="L1682" t="s">
        <v>32</v>
      </c>
      <c r="M1682" t="s">
        <v>3394</v>
      </c>
      <c r="N1682" t="s">
        <v>44</v>
      </c>
      <c r="O1682" t="s">
        <v>6599</v>
      </c>
      <c r="P1682" t="s">
        <v>6600</v>
      </c>
      <c r="Q1682" t="s">
        <v>110</v>
      </c>
      <c r="R1682" t="s">
        <v>356</v>
      </c>
      <c r="S1682" s="1" t="s">
        <v>12920</v>
      </c>
      <c r="T1682" t="s">
        <v>61</v>
      </c>
      <c r="U1682" t="s">
        <v>49</v>
      </c>
      <c r="V1682" t="s">
        <v>3395</v>
      </c>
      <c r="W1682" t="s">
        <v>6601</v>
      </c>
      <c r="X1682" s="145">
        <v>26122</v>
      </c>
      <c r="Y1682" t="s">
        <v>6602</v>
      </c>
      <c r="Z1682" s="145">
        <v>43160</v>
      </c>
      <c r="AA1682" s="145">
        <v>43465</v>
      </c>
      <c r="AB1682" t="s">
        <v>39</v>
      </c>
      <c r="AC1682" t="s">
        <v>40</v>
      </c>
      <c r="AD1682" t="s">
        <v>41</v>
      </c>
      <c r="AE1682"/>
    </row>
    <row r="1683" spans="1:31" ht="15" x14ac:dyDescent="0.25">
      <c r="A1683" s="1" t="s">
        <v>6598</v>
      </c>
      <c r="B1683" t="s">
        <v>422</v>
      </c>
      <c r="C1683" t="s">
        <v>29</v>
      </c>
      <c r="D1683" t="s">
        <v>30</v>
      </c>
      <c r="E1683" t="s">
        <v>379</v>
      </c>
      <c r="F1683" t="s">
        <v>6586</v>
      </c>
      <c r="G1683" t="s">
        <v>6587</v>
      </c>
      <c r="H1683" t="s">
        <v>9756</v>
      </c>
      <c r="I1683" t="s">
        <v>6588</v>
      </c>
      <c r="J1683" t="s">
        <v>6598</v>
      </c>
      <c r="K1683" t="s">
        <v>32</v>
      </c>
      <c r="L1683" t="s">
        <v>32</v>
      </c>
      <c r="M1683" t="s">
        <v>43</v>
      </c>
      <c r="N1683" t="s">
        <v>63</v>
      </c>
      <c r="O1683" t="s">
        <v>10539</v>
      </c>
      <c r="P1683" t="s">
        <v>988</v>
      </c>
      <c r="Q1683" t="s">
        <v>117</v>
      </c>
      <c r="R1683" t="s">
        <v>10540</v>
      </c>
      <c r="S1683" s="1" t="s">
        <v>12921</v>
      </c>
      <c r="T1683" t="s">
        <v>66</v>
      </c>
      <c r="U1683" t="s">
        <v>811</v>
      </c>
      <c r="V1683" t="s">
        <v>50</v>
      </c>
      <c r="W1683" t="s">
        <v>10541</v>
      </c>
      <c r="X1683" s="145">
        <v>25598</v>
      </c>
      <c r="Y1683" t="s">
        <v>10542</v>
      </c>
      <c r="Z1683" s="145">
        <v>43160</v>
      </c>
      <c r="AA1683" s="145">
        <v>43465</v>
      </c>
      <c r="AB1683" t="s">
        <v>310</v>
      </c>
      <c r="AC1683" t="s">
        <v>68</v>
      </c>
      <c r="AD1683" t="s">
        <v>41</v>
      </c>
      <c r="AE1683"/>
    </row>
    <row r="1684" spans="1:31" ht="15" x14ac:dyDescent="0.25">
      <c r="A1684" s="1" t="s">
        <v>6603</v>
      </c>
      <c r="B1684" t="s">
        <v>422</v>
      </c>
      <c r="C1684" t="s">
        <v>29</v>
      </c>
      <c r="D1684" t="s">
        <v>30</v>
      </c>
      <c r="E1684" t="s">
        <v>379</v>
      </c>
      <c r="F1684" t="s">
        <v>6586</v>
      </c>
      <c r="G1684" t="s">
        <v>6587</v>
      </c>
      <c r="H1684" t="s">
        <v>9756</v>
      </c>
      <c r="I1684" t="s">
        <v>6588</v>
      </c>
      <c r="J1684" t="s">
        <v>6603</v>
      </c>
      <c r="K1684" t="s">
        <v>32</v>
      </c>
      <c r="L1684" t="s">
        <v>32</v>
      </c>
      <c r="M1684" t="s">
        <v>43</v>
      </c>
      <c r="N1684" t="s">
        <v>63</v>
      </c>
      <c r="O1684" t="s">
        <v>6604</v>
      </c>
      <c r="P1684" t="s">
        <v>393</v>
      </c>
      <c r="Q1684" t="s">
        <v>156</v>
      </c>
      <c r="R1684" t="s">
        <v>5259</v>
      </c>
      <c r="S1684" s="1" t="s">
        <v>12922</v>
      </c>
      <c r="T1684" t="s">
        <v>66</v>
      </c>
      <c r="U1684" t="s">
        <v>49</v>
      </c>
      <c r="V1684" t="s">
        <v>166</v>
      </c>
      <c r="W1684" t="s">
        <v>5260</v>
      </c>
      <c r="X1684" s="145">
        <v>30455</v>
      </c>
      <c r="Y1684" t="s">
        <v>5261</v>
      </c>
      <c r="Z1684" s="145">
        <v>43160</v>
      </c>
      <c r="AA1684" s="145">
        <v>43465</v>
      </c>
      <c r="AB1684" t="s">
        <v>39</v>
      </c>
      <c r="AC1684" t="s">
        <v>68</v>
      </c>
      <c r="AD1684" t="s">
        <v>41</v>
      </c>
      <c r="AE1684"/>
    </row>
    <row r="1685" spans="1:31" ht="15" x14ac:dyDescent="0.25">
      <c r="A1685" s="1" t="s">
        <v>6607</v>
      </c>
      <c r="B1685" t="s">
        <v>422</v>
      </c>
      <c r="C1685" t="s">
        <v>29</v>
      </c>
      <c r="D1685" t="s">
        <v>30</v>
      </c>
      <c r="E1685" t="s">
        <v>379</v>
      </c>
      <c r="F1685" t="s">
        <v>6586</v>
      </c>
      <c r="G1685" t="s">
        <v>6587</v>
      </c>
      <c r="H1685" t="s">
        <v>9756</v>
      </c>
      <c r="I1685" t="s">
        <v>6588</v>
      </c>
      <c r="J1685" t="s">
        <v>6607</v>
      </c>
      <c r="K1685" t="s">
        <v>32</v>
      </c>
      <c r="L1685" t="s">
        <v>32</v>
      </c>
      <c r="M1685" t="s">
        <v>43</v>
      </c>
      <c r="N1685" t="s">
        <v>44</v>
      </c>
      <c r="O1685" t="s">
        <v>6608</v>
      </c>
      <c r="P1685" t="s">
        <v>728</v>
      </c>
      <c r="Q1685" t="s">
        <v>154</v>
      </c>
      <c r="R1685" t="s">
        <v>6609</v>
      </c>
      <c r="S1685" s="1" t="s">
        <v>12923</v>
      </c>
      <c r="T1685" t="s">
        <v>53</v>
      </c>
      <c r="U1685" t="s">
        <v>49</v>
      </c>
      <c r="V1685" t="s">
        <v>50</v>
      </c>
      <c r="W1685" t="s">
        <v>6610</v>
      </c>
      <c r="X1685" s="145">
        <v>27063</v>
      </c>
      <c r="Y1685" t="s">
        <v>6611</v>
      </c>
      <c r="Z1685" s="145">
        <v>42795</v>
      </c>
      <c r="AA1685"/>
      <c r="AB1685" t="s">
        <v>39</v>
      </c>
      <c r="AC1685" t="s">
        <v>40</v>
      </c>
      <c r="AD1685" t="s">
        <v>41</v>
      </c>
      <c r="AE1685"/>
    </row>
    <row r="1686" spans="1:31" ht="15" x14ac:dyDescent="0.25">
      <c r="A1686" s="1" t="s">
        <v>6612</v>
      </c>
      <c r="B1686" t="s">
        <v>422</v>
      </c>
      <c r="C1686" t="s">
        <v>29</v>
      </c>
      <c r="D1686" t="s">
        <v>30</v>
      </c>
      <c r="E1686" t="s">
        <v>379</v>
      </c>
      <c r="F1686" t="s">
        <v>6586</v>
      </c>
      <c r="G1686" t="s">
        <v>6587</v>
      </c>
      <c r="H1686" t="s">
        <v>9756</v>
      </c>
      <c r="I1686" t="s">
        <v>6588</v>
      </c>
      <c r="J1686" t="s">
        <v>6612</v>
      </c>
      <c r="K1686" t="s">
        <v>32</v>
      </c>
      <c r="L1686" t="s">
        <v>32</v>
      </c>
      <c r="M1686" t="s">
        <v>3394</v>
      </c>
      <c r="N1686" t="s">
        <v>44</v>
      </c>
      <c r="O1686" t="s">
        <v>6613</v>
      </c>
      <c r="P1686" t="s">
        <v>498</v>
      </c>
      <c r="Q1686" t="s">
        <v>130</v>
      </c>
      <c r="R1686" t="s">
        <v>6614</v>
      </c>
      <c r="S1686" s="1" t="s">
        <v>12924</v>
      </c>
      <c r="T1686" t="s">
        <v>48</v>
      </c>
      <c r="U1686" t="s">
        <v>49</v>
      </c>
      <c r="V1686" t="s">
        <v>3395</v>
      </c>
      <c r="W1686" t="s">
        <v>6615</v>
      </c>
      <c r="X1686" s="145">
        <v>28264</v>
      </c>
      <c r="Y1686" t="s">
        <v>6616</v>
      </c>
      <c r="Z1686" s="145">
        <v>43160</v>
      </c>
      <c r="AA1686" s="145">
        <v>43465</v>
      </c>
      <c r="AB1686" t="s">
        <v>39</v>
      </c>
      <c r="AC1686" t="s">
        <v>40</v>
      </c>
      <c r="AD1686" t="s">
        <v>41</v>
      </c>
      <c r="AE1686"/>
    </row>
    <row r="1687" spans="1:31" ht="15" x14ac:dyDescent="0.25">
      <c r="A1687" s="1" t="s">
        <v>6612</v>
      </c>
      <c r="B1687" t="s">
        <v>422</v>
      </c>
      <c r="C1687" t="s">
        <v>29</v>
      </c>
      <c r="D1687" t="s">
        <v>30</v>
      </c>
      <c r="E1687" t="s">
        <v>379</v>
      </c>
      <c r="F1687" t="s">
        <v>6586</v>
      </c>
      <c r="G1687" t="s">
        <v>6587</v>
      </c>
      <c r="H1687" t="s">
        <v>9756</v>
      </c>
      <c r="I1687" t="s">
        <v>6588</v>
      </c>
      <c r="J1687" t="s">
        <v>6612</v>
      </c>
      <c r="K1687" t="s">
        <v>32</v>
      </c>
      <c r="L1687" t="s">
        <v>32</v>
      </c>
      <c r="M1687" t="s">
        <v>43</v>
      </c>
      <c r="N1687" t="s">
        <v>63</v>
      </c>
      <c r="O1687" t="s">
        <v>10543</v>
      </c>
      <c r="P1687" t="s">
        <v>10544</v>
      </c>
      <c r="Q1687" t="s">
        <v>428</v>
      </c>
      <c r="R1687" t="s">
        <v>10545</v>
      </c>
      <c r="S1687" s="1" t="s">
        <v>12925</v>
      </c>
      <c r="T1687" t="s">
        <v>66</v>
      </c>
      <c r="U1687" t="s">
        <v>811</v>
      </c>
      <c r="V1687" t="s">
        <v>50</v>
      </c>
      <c r="W1687" t="s">
        <v>10546</v>
      </c>
      <c r="X1687" s="145">
        <v>25858</v>
      </c>
      <c r="Y1687" t="s">
        <v>10547</v>
      </c>
      <c r="Z1687" s="145">
        <v>43318</v>
      </c>
      <c r="AA1687" s="145">
        <v>43465</v>
      </c>
      <c r="AB1687" t="s">
        <v>310</v>
      </c>
      <c r="AC1687" t="s">
        <v>68</v>
      </c>
      <c r="AD1687" t="s">
        <v>41</v>
      </c>
      <c r="AE1687"/>
    </row>
    <row r="1688" spans="1:31" ht="15" x14ac:dyDescent="0.25">
      <c r="A1688" s="1" t="s">
        <v>6617</v>
      </c>
      <c r="B1688" t="s">
        <v>422</v>
      </c>
      <c r="C1688" t="s">
        <v>29</v>
      </c>
      <c r="D1688" t="s">
        <v>30</v>
      </c>
      <c r="E1688" t="s">
        <v>379</v>
      </c>
      <c r="F1688" t="s">
        <v>6586</v>
      </c>
      <c r="G1688" t="s">
        <v>6587</v>
      </c>
      <c r="H1688" t="s">
        <v>9756</v>
      </c>
      <c r="I1688" t="s">
        <v>6588</v>
      </c>
      <c r="J1688" t="s">
        <v>6617</v>
      </c>
      <c r="K1688" t="s">
        <v>32</v>
      </c>
      <c r="L1688" t="s">
        <v>32</v>
      </c>
      <c r="M1688" t="s">
        <v>43</v>
      </c>
      <c r="N1688" t="s">
        <v>44</v>
      </c>
      <c r="O1688" t="s">
        <v>6618</v>
      </c>
      <c r="P1688" t="s">
        <v>110</v>
      </c>
      <c r="Q1688" t="s">
        <v>493</v>
      </c>
      <c r="R1688" t="s">
        <v>6619</v>
      </c>
      <c r="S1688" s="1" t="s">
        <v>12926</v>
      </c>
      <c r="T1688" t="s">
        <v>66</v>
      </c>
      <c r="U1688" t="s">
        <v>49</v>
      </c>
      <c r="V1688" t="s">
        <v>50</v>
      </c>
      <c r="W1688" t="s">
        <v>6620</v>
      </c>
      <c r="X1688" s="145">
        <v>24473</v>
      </c>
      <c r="Y1688" t="s">
        <v>6621</v>
      </c>
      <c r="Z1688"/>
      <c r="AA1688"/>
      <c r="AB1688" t="s">
        <v>39</v>
      </c>
      <c r="AC1688" t="s">
        <v>40</v>
      </c>
      <c r="AD1688" t="s">
        <v>41</v>
      </c>
      <c r="AE1688"/>
    </row>
    <row r="1689" spans="1:31" ht="15" x14ac:dyDescent="0.25">
      <c r="A1689" s="1" t="s">
        <v>6622</v>
      </c>
      <c r="B1689" t="s">
        <v>422</v>
      </c>
      <c r="C1689" t="s">
        <v>29</v>
      </c>
      <c r="D1689" t="s">
        <v>30</v>
      </c>
      <c r="E1689" t="s">
        <v>379</v>
      </c>
      <c r="F1689" t="s">
        <v>6586</v>
      </c>
      <c r="G1689" t="s">
        <v>6587</v>
      </c>
      <c r="H1689" t="s">
        <v>9756</v>
      </c>
      <c r="I1689" t="s">
        <v>6588</v>
      </c>
      <c r="J1689" t="s">
        <v>6622</v>
      </c>
      <c r="K1689" t="s">
        <v>32</v>
      </c>
      <c r="L1689" t="s">
        <v>32</v>
      </c>
      <c r="M1689" t="s">
        <v>43</v>
      </c>
      <c r="N1689" t="s">
        <v>44</v>
      </c>
      <c r="O1689" t="s">
        <v>54</v>
      </c>
      <c r="P1689" t="s">
        <v>224</v>
      </c>
      <c r="Q1689" t="s">
        <v>363</v>
      </c>
      <c r="R1689" t="s">
        <v>6623</v>
      </c>
      <c r="S1689" s="1" t="s">
        <v>12927</v>
      </c>
      <c r="T1689" t="s">
        <v>53</v>
      </c>
      <c r="U1689" t="s">
        <v>49</v>
      </c>
      <c r="V1689" t="s">
        <v>311</v>
      </c>
      <c r="W1689" t="s">
        <v>6624</v>
      </c>
      <c r="X1689" s="145">
        <v>24241</v>
      </c>
      <c r="Y1689" t="s">
        <v>6625</v>
      </c>
      <c r="Z1689" s="145">
        <v>43348</v>
      </c>
      <c r="AA1689" s="145">
        <v>43378</v>
      </c>
      <c r="AB1689" t="s">
        <v>39</v>
      </c>
      <c r="AC1689" t="s">
        <v>40</v>
      </c>
      <c r="AD1689" t="s">
        <v>41</v>
      </c>
      <c r="AE1689"/>
    </row>
    <row r="1690" spans="1:31" ht="15" x14ac:dyDescent="0.25">
      <c r="A1690" s="1" t="s">
        <v>6622</v>
      </c>
      <c r="B1690" t="s">
        <v>422</v>
      </c>
      <c r="C1690" t="s">
        <v>29</v>
      </c>
      <c r="D1690" t="s">
        <v>30</v>
      </c>
      <c r="E1690" t="s">
        <v>379</v>
      </c>
      <c r="F1690" t="s">
        <v>6586</v>
      </c>
      <c r="G1690" t="s">
        <v>6587</v>
      </c>
      <c r="H1690" t="s">
        <v>9756</v>
      </c>
      <c r="I1690" t="s">
        <v>6588</v>
      </c>
      <c r="J1690" t="s">
        <v>6622</v>
      </c>
      <c r="K1690" t="s">
        <v>32</v>
      </c>
      <c r="L1690" t="s">
        <v>32</v>
      </c>
      <c r="M1690" t="s">
        <v>43</v>
      </c>
      <c r="N1690" t="s">
        <v>63</v>
      </c>
      <c r="O1690" t="s">
        <v>12928</v>
      </c>
      <c r="P1690" t="s">
        <v>78</v>
      </c>
      <c r="Q1690" t="s">
        <v>352</v>
      </c>
      <c r="R1690" t="s">
        <v>12929</v>
      </c>
      <c r="S1690" s="1" t="s">
        <v>12930</v>
      </c>
      <c r="T1690" t="s">
        <v>66</v>
      </c>
      <c r="U1690" t="s">
        <v>49</v>
      </c>
      <c r="V1690" t="s">
        <v>50</v>
      </c>
      <c r="W1690" t="s">
        <v>12931</v>
      </c>
      <c r="X1690" s="145">
        <v>34409</v>
      </c>
      <c r="Y1690" t="s">
        <v>12932</v>
      </c>
      <c r="Z1690" s="145">
        <v>43348</v>
      </c>
      <c r="AA1690" s="145">
        <v>43378</v>
      </c>
      <c r="AB1690" t="s">
        <v>310</v>
      </c>
      <c r="AC1690" t="s">
        <v>68</v>
      </c>
      <c r="AD1690" t="s">
        <v>41</v>
      </c>
      <c r="AE1690"/>
    </row>
    <row r="1691" spans="1:31" ht="15" x14ac:dyDescent="0.25">
      <c r="A1691" s="1" t="s">
        <v>6626</v>
      </c>
      <c r="B1691" t="s">
        <v>422</v>
      </c>
      <c r="C1691" t="s">
        <v>29</v>
      </c>
      <c r="D1691" t="s">
        <v>30</v>
      </c>
      <c r="E1691" t="s">
        <v>379</v>
      </c>
      <c r="F1691" t="s">
        <v>6586</v>
      </c>
      <c r="G1691" t="s">
        <v>6587</v>
      </c>
      <c r="H1691" t="s">
        <v>9756</v>
      </c>
      <c r="I1691" t="s">
        <v>6588</v>
      </c>
      <c r="J1691" t="s">
        <v>6626</v>
      </c>
      <c r="K1691" t="s">
        <v>32</v>
      </c>
      <c r="L1691" t="s">
        <v>32</v>
      </c>
      <c r="M1691" t="s">
        <v>43</v>
      </c>
      <c r="N1691" t="s">
        <v>44</v>
      </c>
      <c r="O1691" t="s">
        <v>54</v>
      </c>
      <c r="P1691" t="s">
        <v>758</v>
      </c>
      <c r="Q1691" t="s">
        <v>110</v>
      </c>
      <c r="R1691" t="s">
        <v>6627</v>
      </c>
      <c r="S1691" s="1" t="s">
        <v>12933</v>
      </c>
      <c r="T1691" t="s">
        <v>37</v>
      </c>
      <c r="U1691" t="s">
        <v>49</v>
      </c>
      <c r="V1691" t="s">
        <v>50</v>
      </c>
      <c r="W1691" t="s">
        <v>6628</v>
      </c>
      <c r="X1691" s="145">
        <v>24781</v>
      </c>
      <c r="Y1691" t="s">
        <v>6629</v>
      </c>
      <c r="Z1691"/>
      <c r="AA1691"/>
      <c r="AB1691" t="s">
        <v>39</v>
      </c>
      <c r="AC1691" t="s">
        <v>40</v>
      </c>
      <c r="AD1691" t="s">
        <v>41</v>
      </c>
      <c r="AE1691"/>
    </row>
    <row r="1692" spans="1:31" ht="15" x14ac:dyDescent="0.25">
      <c r="A1692" s="1" t="s">
        <v>6630</v>
      </c>
      <c r="B1692" t="s">
        <v>422</v>
      </c>
      <c r="C1692" t="s">
        <v>29</v>
      </c>
      <c r="D1692" t="s">
        <v>30</v>
      </c>
      <c r="E1692" t="s">
        <v>379</v>
      </c>
      <c r="F1692" t="s">
        <v>6586</v>
      </c>
      <c r="G1692" t="s">
        <v>6587</v>
      </c>
      <c r="H1692" t="s">
        <v>9756</v>
      </c>
      <c r="I1692" t="s">
        <v>6588</v>
      </c>
      <c r="J1692" t="s">
        <v>6630</v>
      </c>
      <c r="K1692" t="s">
        <v>32</v>
      </c>
      <c r="L1692" t="s">
        <v>32</v>
      </c>
      <c r="M1692" t="s">
        <v>43</v>
      </c>
      <c r="N1692" t="s">
        <v>44</v>
      </c>
      <c r="O1692" t="s">
        <v>54</v>
      </c>
      <c r="P1692" t="s">
        <v>611</v>
      </c>
      <c r="Q1692" t="s">
        <v>395</v>
      </c>
      <c r="R1692" t="s">
        <v>6631</v>
      </c>
      <c r="S1692" s="1" t="s">
        <v>12934</v>
      </c>
      <c r="T1692" t="s">
        <v>66</v>
      </c>
      <c r="U1692" t="s">
        <v>49</v>
      </c>
      <c r="V1692" t="s">
        <v>50</v>
      </c>
      <c r="W1692" t="s">
        <v>6632</v>
      </c>
      <c r="X1692" s="145">
        <v>25245</v>
      </c>
      <c r="Y1692" t="s">
        <v>6633</v>
      </c>
      <c r="Z1692" s="145">
        <v>42736</v>
      </c>
      <c r="AA1692" s="145">
        <v>43100</v>
      </c>
      <c r="AB1692" t="s">
        <v>39</v>
      </c>
      <c r="AC1692" t="s">
        <v>40</v>
      </c>
      <c r="AD1692" t="s">
        <v>41</v>
      </c>
      <c r="AE1692"/>
    </row>
    <row r="1693" spans="1:31" ht="15" x14ac:dyDescent="0.25">
      <c r="A1693" s="1" t="s">
        <v>6637</v>
      </c>
      <c r="B1693" t="s">
        <v>422</v>
      </c>
      <c r="C1693" t="s">
        <v>29</v>
      </c>
      <c r="D1693" t="s">
        <v>30</v>
      </c>
      <c r="E1693" t="s">
        <v>379</v>
      </c>
      <c r="F1693" t="s">
        <v>6586</v>
      </c>
      <c r="G1693" t="s">
        <v>6587</v>
      </c>
      <c r="H1693" t="s">
        <v>9756</v>
      </c>
      <c r="I1693" t="s">
        <v>6588</v>
      </c>
      <c r="J1693" t="s">
        <v>6637</v>
      </c>
      <c r="K1693" t="s">
        <v>32</v>
      </c>
      <c r="L1693" t="s">
        <v>32</v>
      </c>
      <c r="M1693" t="s">
        <v>43</v>
      </c>
      <c r="N1693" t="s">
        <v>44</v>
      </c>
      <c r="O1693" t="s">
        <v>54</v>
      </c>
      <c r="P1693" t="s">
        <v>1058</v>
      </c>
      <c r="Q1693" t="s">
        <v>304</v>
      </c>
      <c r="R1693" t="s">
        <v>629</v>
      </c>
      <c r="S1693" s="1" t="s">
        <v>12935</v>
      </c>
      <c r="T1693" t="s">
        <v>53</v>
      </c>
      <c r="U1693" t="s">
        <v>49</v>
      </c>
      <c r="V1693" t="s">
        <v>50</v>
      </c>
      <c r="W1693" t="s">
        <v>6638</v>
      </c>
      <c r="X1693" s="145">
        <v>23440</v>
      </c>
      <c r="Y1693" t="s">
        <v>6639</v>
      </c>
      <c r="Z1693"/>
      <c r="AA1693"/>
      <c r="AB1693" t="s">
        <v>39</v>
      </c>
      <c r="AC1693" t="s">
        <v>40</v>
      </c>
      <c r="AD1693" t="s">
        <v>41</v>
      </c>
      <c r="AE1693"/>
    </row>
    <row r="1694" spans="1:31" ht="15" x14ac:dyDescent="0.25">
      <c r="A1694" s="1" t="s">
        <v>6640</v>
      </c>
      <c r="B1694" t="s">
        <v>422</v>
      </c>
      <c r="C1694" t="s">
        <v>29</v>
      </c>
      <c r="D1694" t="s">
        <v>30</v>
      </c>
      <c r="E1694" t="s">
        <v>379</v>
      </c>
      <c r="F1694" t="s">
        <v>6586</v>
      </c>
      <c r="G1694" t="s">
        <v>6587</v>
      </c>
      <c r="H1694" t="s">
        <v>9756</v>
      </c>
      <c r="I1694" t="s">
        <v>6588</v>
      </c>
      <c r="J1694" t="s">
        <v>6640</v>
      </c>
      <c r="K1694" t="s">
        <v>32</v>
      </c>
      <c r="L1694" t="s">
        <v>32</v>
      </c>
      <c r="M1694" t="s">
        <v>43</v>
      </c>
      <c r="N1694" t="s">
        <v>44</v>
      </c>
      <c r="O1694" t="s">
        <v>6641</v>
      </c>
      <c r="P1694" t="s">
        <v>142</v>
      </c>
      <c r="Q1694" t="s">
        <v>188</v>
      </c>
      <c r="R1694" t="s">
        <v>6642</v>
      </c>
      <c r="S1694" s="1" t="s">
        <v>12936</v>
      </c>
      <c r="T1694" t="s">
        <v>53</v>
      </c>
      <c r="U1694" t="s">
        <v>49</v>
      </c>
      <c r="V1694" t="s">
        <v>50</v>
      </c>
      <c r="W1694" t="s">
        <v>6643</v>
      </c>
      <c r="X1694" s="145">
        <v>22281</v>
      </c>
      <c r="Y1694" t="s">
        <v>6644</v>
      </c>
      <c r="Z1694" s="145">
        <v>42736</v>
      </c>
      <c r="AA1694" s="145">
        <v>43100</v>
      </c>
      <c r="AB1694" t="s">
        <v>39</v>
      </c>
      <c r="AC1694" t="s">
        <v>40</v>
      </c>
      <c r="AD1694" t="s">
        <v>41</v>
      </c>
      <c r="AE1694"/>
    </row>
    <row r="1695" spans="1:31" ht="15" x14ac:dyDescent="0.25">
      <c r="A1695" s="1" t="s">
        <v>6645</v>
      </c>
      <c r="B1695" t="s">
        <v>422</v>
      </c>
      <c r="C1695" t="s">
        <v>29</v>
      </c>
      <c r="D1695" t="s">
        <v>30</v>
      </c>
      <c r="E1695" t="s">
        <v>379</v>
      </c>
      <c r="F1695" t="s">
        <v>6586</v>
      </c>
      <c r="G1695" t="s">
        <v>6587</v>
      </c>
      <c r="H1695" t="s">
        <v>9756</v>
      </c>
      <c r="I1695" t="s">
        <v>6588</v>
      </c>
      <c r="J1695" t="s">
        <v>6645</v>
      </c>
      <c r="K1695" t="s">
        <v>32</v>
      </c>
      <c r="L1695" t="s">
        <v>32</v>
      </c>
      <c r="M1695" t="s">
        <v>43</v>
      </c>
      <c r="N1695" t="s">
        <v>44</v>
      </c>
      <c r="O1695" t="s">
        <v>54</v>
      </c>
      <c r="P1695" t="s">
        <v>602</v>
      </c>
      <c r="Q1695" t="s">
        <v>507</v>
      </c>
      <c r="R1695" t="s">
        <v>6646</v>
      </c>
      <c r="S1695" s="1" t="s">
        <v>12937</v>
      </c>
      <c r="T1695" t="s">
        <v>53</v>
      </c>
      <c r="U1695" t="s">
        <v>49</v>
      </c>
      <c r="V1695" t="s">
        <v>50</v>
      </c>
      <c r="W1695" t="s">
        <v>6647</v>
      </c>
      <c r="X1695" s="145">
        <v>23228</v>
      </c>
      <c r="Y1695" t="s">
        <v>6648</v>
      </c>
      <c r="Z1695"/>
      <c r="AA1695"/>
      <c r="AB1695" t="s">
        <v>39</v>
      </c>
      <c r="AC1695" t="s">
        <v>40</v>
      </c>
      <c r="AD1695" t="s">
        <v>41</v>
      </c>
      <c r="AE1695"/>
    </row>
    <row r="1696" spans="1:31" ht="15" x14ac:dyDescent="0.25">
      <c r="A1696" s="1" t="s">
        <v>6649</v>
      </c>
      <c r="B1696" t="s">
        <v>422</v>
      </c>
      <c r="C1696" t="s">
        <v>29</v>
      </c>
      <c r="D1696" t="s">
        <v>30</v>
      </c>
      <c r="E1696" t="s">
        <v>379</v>
      </c>
      <c r="F1696" t="s">
        <v>6586</v>
      </c>
      <c r="G1696" t="s">
        <v>6587</v>
      </c>
      <c r="H1696" t="s">
        <v>9756</v>
      </c>
      <c r="I1696" t="s">
        <v>6588</v>
      </c>
      <c r="J1696" t="s">
        <v>6649</v>
      </c>
      <c r="K1696" t="s">
        <v>32</v>
      </c>
      <c r="L1696" t="s">
        <v>32</v>
      </c>
      <c r="M1696" t="s">
        <v>43</v>
      </c>
      <c r="N1696" t="s">
        <v>44</v>
      </c>
      <c r="O1696" t="s">
        <v>1142</v>
      </c>
      <c r="P1696" t="s">
        <v>507</v>
      </c>
      <c r="Q1696" t="s">
        <v>78</v>
      </c>
      <c r="R1696" t="s">
        <v>6650</v>
      </c>
      <c r="S1696" s="1" t="s">
        <v>12938</v>
      </c>
      <c r="T1696" t="s">
        <v>66</v>
      </c>
      <c r="U1696" t="s">
        <v>49</v>
      </c>
      <c r="V1696" t="s">
        <v>311</v>
      </c>
      <c r="W1696" t="s">
        <v>6651</v>
      </c>
      <c r="X1696" s="145">
        <v>27510</v>
      </c>
      <c r="Y1696" t="s">
        <v>6652</v>
      </c>
      <c r="Z1696" s="145">
        <v>43423</v>
      </c>
      <c r="AA1696" s="145">
        <v>43465</v>
      </c>
      <c r="AB1696" t="s">
        <v>39</v>
      </c>
      <c r="AC1696" t="s">
        <v>40</v>
      </c>
      <c r="AD1696" t="s">
        <v>41</v>
      </c>
      <c r="AE1696"/>
    </row>
    <row r="1697" spans="1:31" ht="15" x14ac:dyDescent="0.25">
      <c r="A1697" s="1" t="s">
        <v>6649</v>
      </c>
      <c r="B1697" t="s">
        <v>422</v>
      </c>
      <c r="C1697" t="s">
        <v>29</v>
      </c>
      <c r="D1697" t="s">
        <v>30</v>
      </c>
      <c r="E1697" t="s">
        <v>379</v>
      </c>
      <c r="F1697" t="s">
        <v>6586</v>
      </c>
      <c r="G1697" t="s">
        <v>6587</v>
      </c>
      <c r="H1697" t="s">
        <v>9756</v>
      </c>
      <c r="I1697" t="s">
        <v>6588</v>
      </c>
      <c r="J1697" t="s">
        <v>6649</v>
      </c>
      <c r="K1697" t="s">
        <v>32</v>
      </c>
      <c r="L1697" t="s">
        <v>32</v>
      </c>
      <c r="M1697" t="s">
        <v>43</v>
      </c>
      <c r="N1697" t="s">
        <v>63</v>
      </c>
      <c r="O1697" t="s">
        <v>12939</v>
      </c>
      <c r="P1697" t="s">
        <v>275</v>
      </c>
      <c r="Q1697" t="s">
        <v>10697</v>
      </c>
      <c r="R1697" t="s">
        <v>4343</v>
      </c>
      <c r="S1697" s="1" t="s">
        <v>12940</v>
      </c>
      <c r="T1697" t="s">
        <v>66</v>
      </c>
      <c r="U1697" t="s">
        <v>49</v>
      </c>
      <c r="V1697" t="s">
        <v>50</v>
      </c>
      <c r="W1697" t="s">
        <v>12941</v>
      </c>
      <c r="X1697" s="145">
        <v>31413</v>
      </c>
      <c r="Y1697" t="s">
        <v>12942</v>
      </c>
      <c r="Z1697" s="145">
        <v>43423</v>
      </c>
      <c r="AA1697" s="145">
        <v>43465</v>
      </c>
      <c r="AB1697" t="s">
        <v>310</v>
      </c>
      <c r="AC1697" t="s">
        <v>68</v>
      </c>
      <c r="AD1697" t="s">
        <v>41</v>
      </c>
      <c r="AE1697"/>
    </row>
    <row r="1698" spans="1:31" ht="15" x14ac:dyDescent="0.25">
      <c r="A1698" s="1" t="s">
        <v>6655</v>
      </c>
      <c r="B1698" t="s">
        <v>422</v>
      </c>
      <c r="C1698" t="s">
        <v>29</v>
      </c>
      <c r="D1698" t="s">
        <v>30</v>
      </c>
      <c r="E1698" t="s">
        <v>379</v>
      </c>
      <c r="F1698" t="s">
        <v>6586</v>
      </c>
      <c r="G1698" t="s">
        <v>6587</v>
      </c>
      <c r="H1698" t="s">
        <v>9756</v>
      </c>
      <c r="I1698" t="s">
        <v>6588</v>
      </c>
      <c r="J1698" t="s">
        <v>6655</v>
      </c>
      <c r="K1698" t="s">
        <v>32</v>
      </c>
      <c r="L1698" t="s">
        <v>32</v>
      </c>
      <c r="M1698" t="s">
        <v>43</v>
      </c>
      <c r="N1698" t="s">
        <v>63</v>
      </c>
      <c r="O1698" t="s">
        <v>10548</v>
      </c>
      <c r="P1698" t="s">
        <v>836</v>
      </c>
      <c r="Q1698" t="s">
        <v>131</v>
      </c>
      <c r="R1698" t="s">
        <v>634</v>
      </c>
      <c r="S1698" s="1" t="s">
        <v>12943</v>
      </c>
      <c r="T1698" t="s">
        <v>66</v>
      </c>
      <c r="U1698" t="s">
        <v>811</v>
      </c>
      <c r="V1698" t="s">
        <v>50</v>
      </c>
      <c r="W1698" t="s">
        <v>10549</v>
      </c>
      <c r="X1698" s="145">
        <v>31283</v>
      </c>
      <c r="Y1698" t="s">
        <v>10550</v>
      </c>
      <c r="Z1698" s="145">
        <v>43160</v>
      </c>
      <c r="AA1698" s="145">
        <v>43465</v>
      </c>
      <c r="AB1698" t="s">
        <v>310</v>
      </c>
      <c r="AC1698" t="s">
        <v>68</v>
      </c>
      <c r="AD1698" t="s">
        <v>41</v>
      </c>
      <c r="AE1698"/>
    </row>
    <row r="1699" spans="1:31" ht="15" x14ac:dyDescent="0.25">
      <c r="A1699" s="1" t="s">
        <v>6655</v>
      </c>
      <c r="B1699" t="s">
        <v>422</v>
      </c>
      <c r="C1699" t="s">
        <v>29</v>
      </c>
      <c r="D1699" t="s">
        <v>30</v>
      </c>
      <c r="E1699" t="s">
        <v>379</v>
      </c>
      <c r="F1699" t="s">
        <v>6586</v>
      </c>
      <c r="G1699" t="s">
        <v>6587</v>
      </c>
      <c r="H1699" t="s">
        <v>9756</v>
      </c>
      <c r="I1699" t="s">
        <v>6588</v>
      </c>
      <c r="J1699" t="s">
        <v>6655</v>
      </c>
      <c r="K1699" t="s">
        <v>32</v>
      </c>
      <c r="L1699" t="s">
        <v>32</v>
      </c>
      <c r="M1699" t="s">
        <v>3552</v>
      </c>
      <c r="N1699" t="s">
        <v>44</v>
      </c>
      <c r="O1699" t="s">
        <v>54</v>
      </c>
      <c r="P1699" t="s">
        <v>174</v>
      </c>
      <c r="Q1699" t="s">
        <v>78</v>
      </c>
      <c r="R1699" t="s">
        <v>6656</v>
      </c>
      <c r="S1699" s="1" t="s">
        <v>12944</v>
      </c>
      <c r="T1699" t="s">
        <v>66</v>
      </c>
      <c r="U1699" t="s">
        <v>49</v>
      </c>
      <c r="V1699" t="s">
        <v>3555</v>
      </c>
      <c r="W1699" t="s">
        <v>6657</v>
      </c>
      <c r="X1699" s="145">
        <v>25529</v>
      </c>
      <c r="Y1699" t="s">
        <v>6658</v>
      </c>
      <c r="Z1699" s="145">
        <v>43160</v>
      </c>
      <c r="AA1699" s="145">
        <v>43465</v>
      </c>
      <c r="AB1699" t="s">
        <v>39</v>
      </c>
      <c r="AC1699" t="s">
        <v>40</v>
      </c>
      <c r="AD1699" t="s">
        <v>41</v>
      </c>
      <c r="AE1699"/>
    </row>
    <row r="1700" spans="1:31" ht="15" x14ac:dyDescent="0.25">
      <c r="A1700" s="1" t="s">
        <v>6659</v>
      </c>
      <c r="B1700" t="s">
        <v>422</v>
      </c>
      <c r="C1700" t="s">
        <v>29</v>
      </c>
      <c r="D1700" t="s">
        <v>30</v>
      </c>
      <c r="E1700" t="s">
        <v>379</v>
      </c>
      <c r="F1700" t="s">
        <v>6586</v>
      </c>
      <c r="G1700" t="s">
        <v>6587</v>
      </c>
      <c r="H1700" t="s">
        <v>9756</v>
      </c>
      <c r="I1700" t="s">
        <v>6588</v>
      </c>
      <c r="J1700" t="s">
        <v>6659</v>
      </c>
      <c r="K1700" t="s">
        <v>32</v>
      </c>
      <c r="L1700" t="s">
        <v>32</v>
      </c>
      <c r="M1700" t="s">
        <v>43</v>
      </c>
      <c r="N1700" t="s">
        <v>44</v>
      </c>
      <c r="O1700" t="s">
        <v>6660</v>
      </c>
      <c r="P1700" t="s">
        <v>628</v>
      </c>
      <c r="Q1700" t="s">
        <v>197</v>
      </c>
      <c r="R1700" t="s">
        <v>6661</v>
      </c>
      <c r="S1700" s="1" t="s">
        <v>12945</v>
      </c>
      <c r="T1700" t="s">
        <v>66</v>
      </c>
      <c r="U1700" t="s">
        <v>49</v>
      </c>
      <c r="V1700" t="s">
        <v>50</v>
      </c>
      <c r="W1700" t="s">
        <v>6662</v>
      </c>
      <c r="X1700" s="145">
        <v>27350</v>
      </c>
      <c r="Y1700" t="s">
        <v>6663</v>
      </c>
      <c r="Z1700" s="145">
        <v>42736</v>
      </c>
      <c r="AA1700" s="145">
        <v>43100</v>
      </c>
      <c r="AB1700" t="s">
        <v>39</v>
      </c>
      <c r="AC1700" t="s">
        <v>40</v>
      </c>
      <c r="AD1700" t="s">
        <v>41</v>
      </c>
      <c r="AE1700"/>
    </row>
    <row r="1701" spans="1:31" ht="15" x14ac:dyDescent="0.25">
      <c r="A1701" s="1" t="s">
        <v>6664</v>
      </c>
      <c r="B1701" t="s">
        <v>422</v>
      </c>
      <c r="C1701" t="s">
        <v>29</v>
      </c>
      <c r="D1701" t="s">
        <v>30</v>
      </c>
      <c r="E1701" t="s">
        <v>379</v>
      </c>
      <c r="F1701" t="s">
        <v>6586</v>
      </c>
      <c r="G1701" t="s">
        <v>6587</v>
      </c>
      <c r="H1701" t="s">
        <v>9756</v>
      </c>
      <c r="I1701" t="s">
        <v>6588</v>
      </c>
      <c r="J1701" t="s">
        <v>6664</v>
      </c>
      <c r="K1701" t="s">
        <v>32</v>
      </c>
      <c r="L1701" t="s">
        <v>32</v>
      </c>
      <c r="M1701" t="s">
        <v>43</v>
      </c>
      <c r="N1701" t="s">
        <v>44</v>
      </c>
      <c r="O1701" t="s">
        <v>6665</v>
      </c>
      <c r="P1701" t="s">
        <v>126</v>
      </c>
      <c r="Q1701" t="s">
        <v>110</v>
      </c>
      <c r="R1701" t="s">
        <v>794</v>
      </c>
      <c r="S1701" s="1" t="s">
        <v>12946</v>
      </c>
      <c r="T1701" t="s">
        <v>48</v>
      </c>
      <c r="U1701" t="s">
        <v>49</v>
      </c>
      <c r="V1701" t="s">
        <v>50</v>
      </c>
      <c r="W1701" t="s">
        <v>6666</v>
      </c>
      <c r="X1701" s="145">
        <v>20935</v>
      </c>
      <c r="Y1701" t="s">
        <v>6667</v>
      </c>
      <c r="Z1701"/>
      <c r="AA1701"/>
      <c r="AB1701" t="s">
        <v>39</v>
      </c>
      <c r="AC1701" t="s">
        <v>40</v>
      </c>
      <c r="AD1701" t="s">
        <v>41</v>
      </c>
      <c r="AE1701"/>
    </row>
    <row r="1702" spans="1:31" ht="15" x14ac:dyDescent="0.25">
      <c r="A1702" s="1" t="s">
        <v>6668</v>
      </c>
      <c r="B1702" t="s">
        <v>422</v>
      </c>
      <c r="C1702" t="s">
        <v>29</v>
      </c>
      <c r="D1702" t="s">
        <v>30</v>
      </c>
      <c r="E1702" t="s">
        <v>379</v>
      </c>
      <c r="F1702" t="s">
        <v>6586</v>
      </c>
      <c r="G1702" t="s">
        <v>6587</v>
      </c>
      <c r="H1702" t="s">
        <v>9756</v>
      </c>
      <c r="I1702" t="s">
        <v>6588</v>
      </c>
      <c r="J1702" t="s">
        <v>6668</v>
      </c>
      <c r="K1702" t="s">
        <v>32</v>
      </c>
      <c r="L1702" t="s">
        <v>32</v>
      </c>
      <c r="M1702" t="s">
        <v>43</v>
      </c>
      <c r="N1702" t="s">
        <v>44</v>
      </c>
      <c r="O1702" t="s">
        <v>6669</v>
      </c>
      <c r="P1702" t="s">
        <v>269</v>
      </c>
      <c r="Q1702" t="s">
        <v>6670</v>
      </c>
      <c r="R1702" t="s">
        <v>638</v>
      </c>
      <c r="S1702" s="1" t="s">
        <v>12947</v>
      </c>
      <c r="T1702" t="s">
        <v>66</v>
      </c>
      <c r="U1702" t="s">
        <v>49</v>
      </c>
      <c r="V1702" t="s">
        <v>50</v>
      </c>
      <c r="W1702" t="s">
        <v>6671</v>
      </c>
      <c r="X1702" s="145">
        <v>26551</v>
      </c>
      <c r="Y1702" t="s">
        <v>6672</v>
      </c>
      <c r="Z1702"/>
      <c r="AA1702"/>
      <c r="AB1702" t="s">
        <v>39</v>
      </c>
      <c r="AC1702" t="s">
        <v>40</v>
      </c>
      <c r="AD1702" t="s">
        <v>41</v>
      </c>
      <c r="AE1702"/>
    </row>
    <row r="1703" spans="1:31" ht="15" x14ac:dyDescent="0.25">
      <c r="A1703" s="1" t="s">
        <v>6673</v>
      </c>
      <c r="B1703" t="s">
        <v>422</v>
      </c>
      <c r="C1703" t="s">
        <v>29</v>
      </c>
      <c r="D1703" t="s">
        <v>30</v>
      </c>
      <c r="E1703" t="s">
        <v>379</v>
      </c>
      <c r="F1703" t="s">
        <v>6586</v>
      </c>
      <c r="G1703" t="s">
        <v>6587</v>
      </c>
      <c r="H1703" t="s">
        <v>9756</v>
      </c>
      <c r="I1703" t="s">
        <v>6588</v>
      </c>
      <c r="J1703" t="s">
        <v>6673</v>
      </c>
      <c r="K1703" t="s">
        <v>32</v>
      </c>
      <c r="L1703" t="s">
        <v>32</v>
      </c>
      <c r="M1703" t="s">
        <v>3394</v>
      </c>
      <c r="N1703" t="s">
        <v>44</v>
      </c>
      <c r="O1703" t="s">
        <v>6674</v>
      </c>
      <c r="P1703" t="s">
        <v>6675</v>
      </c>
      <c r="Q1703" t="s">
        <v>110</v>
      </c>
      <c r="R1703" t="s">
        <v>429</v>
      </c>
      <c r="S1703" s="1" t="s">
        <v>12948</v>
      </c>
      <c r="T1703" t="s">
        <v>66</v>
      </c>
      <c r="U1703" t="s">
        <v>49</v>
      </c>
      <c r="V1703" t="s">
        <v>3395</v>
      </c>
      <c r="W1703" t="s">
        <v>6676</v>
      </c>
      <c r="X1703" s="145">
        <v>26204</v>
      </c>
      <c r="Y1703" t="s">
        <v>6677</v>
      </c>
      <c r="Z1703" s="145">
        <v>43160</v>
      </c>
      <c r="AA1703" s="145">
        <v>43465</v>
      </c>
      <c r="AB1703" t="s">
        <v>39</v>
      </c>
      <c r="AC1703" t="s">
        <v>40</v>
      </c>
      <c r="AD1703" t="s">
        <v>41</v>
      </c>
      <c r="AE1703"/>
    </row>
    <row r="1704" spans="1:31" ht="15" x14ac:dyDescent="0.25">
      <c r="A1704" s="1" t="s">
        <v>6673</v>
      </c>
      <c r="B1704" t="s">
        <v>422</v>
      </c>
      <c r="C1704" t="s">
        <v>29</v>
      </c>
      <c r="D1704" t="s">
        <v>30</v>
      </c>
      <c r="E1704" t="s">
        <v>379</v>
      </c>
      <c r="F1704" t="s">
        <v>6586</v>
      </c>
      <c r="G1704" t="s">
        <v>6587</v>
      </c>
      <c r="H1704" t="s">
        <v>9756</v>
      </c>
      <c r="I1704" t="s">
        <v>6588</v>
      </c>
      <c r="J1704" t="s">
        <v>6673</v>
      </c>
      <c r="K1704" t="s">
        <v>32</v>
      </c>
      <c r="L1704" t="s">
        <v>32</v>
      </c>
      <c r="M1704" t="s">
        <v>43</v>
      </c>
      <c r="N1704" t="s">
        <v>63</v>
      </c>
      <c r="O1704" t="s">
        <v>10551</v>
      </c>
      <c r="P1704" t="s">
        <v>36</v>
      </c>
      <c r="Q1704" t="s">
        <v>183</v>
      </c>
      <c r="R1704" t="s">
        <v>5270</v>
      </c>
      <c r="S1704" s="1" t="s">
        <v>12949</v>
      </c>
      <c r="T1704" t="s">
        <v>66</v>
      </c>
      <c r="U1704" t="s">
        <v>811</v>
      </c>
      <c r="V1704" t="s">
        <v>50</v>
      </c>
      <c r="W1704" t="s">
        <v>5271</v>
      </c>
      <c r="X1704" s="145">
        <v>30922</v>
      </c>
      <c r="Y1704" t="s">
        <v>5272</v>
      </c>
      <c r="Z1704" s="145">
        <v>43160</v>
      </c>
      <c r="AA1704" s="145">
        <v>43465</v>
      </c>
      <c r="AB1704" t="s">
        <v>310</v>
      </c>
      <c r="AC1704" t="s">
        <v>68</v>
      </c>
      <c r="AD1704" t="s">
        <v>41</v>
      </c>
      <c r="AE1704"/>
    </row>
    <row r="1705" spans="1:31" ht="15" x14ac:dyDescent="0.25">
      <c r="A1705" s="1" t="s">
        <v>6678</v>
      </c>
      <c r="B1705" t="s">
        <v>422</v>
      </c>
      <c r="C1705" t="s">
        <v>29</v>
      </c>
      <c r="D1705" t="s">
        <v>30</v>
      </c>
      <c r="E1705" t="s">
        <v>379</v>
      </c>
      <c r="F1705" t="s">
        <v>6586</v>
      </c>
      <c r="G1705" t="s">
        <v>6587</v>
      </c>
      <c r="H1705" t="s">
        <v>9756</v>
      </c>
      <c r="I1705" t="s">
        <v>6588</v>
      </c>
      <c r="J1705" t="s">
        <v>6678</v>
      </c>
      <c r="K1705" t="s">
        <v>32</v>
      </c>
      <c r="L1705" t="s">
        <v>32</v>
      </c>
      <c r="M1705" t="s">
        <v>43</v>
      </c>
      <c r="N1705" t="s">
        <v>44</v>
      </c>
      <c r="O1705" t="s">
        <v>54</v>
      </c>
      <c r="P1705" t="s">
        <v>78</v>
      </c>
      <c r="Q1705" t="s">
        <v>36</v>
      </c>
      <c r="R1705" t="s">
        <v>420</v>
      </c>
      <c r="S1705" s="1" t="s">
        <v>12950</v>
      </c>
      <c r="T1705" t="s">
        <v>61</v>
      </c>
      <c r="U1705" t="s">
        <v>49</v>
      </c>
      <c r="V1705" t="s">
        <v>50</v>
      </c>
      <c r="W1705" t="s">
        <v>6679</v>
      </c>
      <c r="X1705" s="145">
        <v>25077</v>
      </c>
      <c r="Y1705" t="s">
        <v>6680</v>
      </c>
      <c r="Z1705" s="145">
        <v>42736</v>
      </c>
      <c r="AA1705" s="145">
        <v>43100</v>
      </c>
      <c r="AB1705" t="s">
        <v>39</v>
      </c>
      <c r="AC1705" t="s">
        <v>40</v>
      </c>
      <c r="AD1705" t="s">
        <v>41</v>
      </c>
      <c r="AE1705"/>
    </row>
    <row r="1706" spans="1:31" ht="15" x14ac:dyDescent="0.25">
      <c r="A1706" s="1" t="s">
        <v>6681</v>
      </c>
      <c r="B1706" t="s">
        <v>422</v>
      </c>
      <c r="C1706" t="s">
        <v>29</v>
      </c>
      <c r="D1706" t="s">
        <v>30</v>
      </c>
      <c r="E1706" t="s">
        <v>379</v>
      </c>
      <c r="F1706" t="s">
        <v>6586</v>
      </c>
      <c r="G1706" t="s">
        <v>6587</v>
      </c>
      <c r="H1706" t="s">
        <v>9756</v>
      </c>
      <c r="I1706" t="s">
        <v>6588</v>
      </c>
      <c r="J1706" t="s">
        <v>6681</v>
      </c>
      <c r="K1706" t="s">
        <v>32</v>
      </c>
      <c r="L1706" t="s">
        <v>32</v>
      </c>
      <c r="M1706" t="s">
        <v>43</v>
      </c>
      <c r="N1706" t="s">
        <v>44</v>
      </c>
      <c r="O1706" t="s">
        <v>54</v>
      </c>
      <c r="P1706" t="s">
        <v>178</v>
      </c>
      <c r="Q1706" t="s">
        <v>6594</v>
      </c>
      <c r="R1706" t="s">
        <v>6595</v>
      </c>
      <c r="S1706" s="1" t="s">
        <v>12951</v>
      </c>
      <c r="T1706" t="s">
        <v>325</v>
      </c>
      <c r="U1706" t="s">
        <v>49</v>
      </c>
      <c r="V1706" t="s">
        <v>50</v>
      </c>
      <c r="W1706" t="s">
        <v>6596</v>
      </c>
      <c r="X1706" s="145">
        <v>25352</v>
      </c>
      <c r="Y1706" t="s">
        <v>6597</v>
      </c>
      <c r="Z1706" s="145">
        <v>42849</v>
      </c>
      <c r="AA1706" s="145">
        <v>43100</v>
      </c>
      <c r="AB1706" t="s">
        <v>39</v>
      </c>
      <c r="AC1706" t="s">
        <v>40</v>
      </c>
      <c r="AD1706" t="s">
        <v>41</v>
      </c>
      <c r="AE1706"/>
    </row>
    <row r="1707" spans="1:31" ht="15" x14ac:dyDescent="0.25">
      <c r="A1707" s="1" t="s">
        <v>6682</v>
      </c>
      <c r="B1707" t="s">
        <v>422</v>
      </c>
      <c r="C1707" t="s">
        <v>29</v>
      </c>
      <c r="D1707" t="s">
        <v>30</v>
      </c>
      <c r="E1707" t="s">
        <v>379</v>
      </c>
      <c r="F1707" t="s">
        <v>6586</v>
      </c>
      <c r="G1707" t="s">
        <v>6587</v>
      </c>
      <c r="H1707" t="s">
        <v>9756</v>
      </c>
      <c r="I1707" t="s">
        <v>6588</v>
      </c>
      <c r="J1707" t="s">
        <v>6682</v>
      </c>
      <c r="K1707" t="s">
        <v>32</v>
      </c>
      <c r="L1707" t="s">
        <v>32</v>
      </c>
      <c r="M1707" t="s">
        <v>43</v>
      </c>
      <c r="N1707" t="s">
        <v>44</v>
      </c>
      <c r="O1707" t="s">
        <v>6683</v>
      </c>
      <c r="P1707" t="s">
        <v>130</v>
      </c>
      <c r="Q1707" t="s">
        <v>306</v>
      </c>
      <c r="R1707" t="s">
        <v>10552</v>
      </c>
      <c r="S1707" s="1" t="s">
        <v>12952</v>
      </c>
      <c r="T1707" t="s">
        <v>66</v>
      </c>
      <c r="U1707" t="s">
        <v>49</v>
      </c>
      <c r="V1707" t="s">
        <v>50</v>
      </c>
      <c r="W1707" t="s">
        <v>10553</v>
      </c>
      <c r="X1707" s="145">
        <v>27436</v>
      </c>
      <c r="Y1707" t="s">
        <v>10554</v>
      </c>
      <c r="Z1707" s="145">
        <v>43160</v>
      </c>
      <c r="AA1707" s="145">
        <v>43465</v>
      </c>
      <c r="AB1707" t="s">
        <v>39</v>
      </c>
      <c r="AC1707" t="s">
        <v>40</v>
      </c>
      <c r="AD1707" t="s">
        <v>41</v>
      </c>
      <c r="AE1707"/>
    </row>
    <row r="1708" spans="1:31" ht="15" x14ac:dyDescent="0.25">
      <c r="A1708" s="1" t="s">
        <v>6684</v>
      </c>
      <c r="B1708" t="s">
        <v>422</v>
      </c>
      <c r="C1708" t="s">
        <v>29</v>
      </c>
      <c r="D1708" t="s">
        <v>30</v>
      </c>
      <c r="E1708" t="s">
        <v>379</v>
      </c>
      <c r="F1708" t="s">
        <v>6586</v>
      </c>
      <c r="G1708" t="s">
        <v>6587</v>
      </c>
      <c r="H1708" t="s">
        <v>9756</v>
      </c>
      <c r="I1708" t="s">
        <v>6588</v>
      </c>
      <c r="J1708" t="s">
        <v>6684</v>
      </c>
      <c r="K1708" t="s">
        <v>32</v>
      </c>
      <c r="L1708" t="s">
        <v>32</v>
      </c>
      <c r="M1708" t="s">
        <v>43</v>
      </c>
      <c r="N1708" t="s">
        <v>44</v>
      </c>
      <c r="O1708" t="s">
        <v>6685</v>
      </c>
      <c r="P1708" t="s">
        <v>197</v>
      </c>
      <c r="Q1708" t="s">
        <v>516</v>
      </c>
      <c r="R1708" t="s">
        <v>10555</v>
      </c>
      <c r="S1708" s="1" t="s">
        <v>12953</v>
      </c>
      <c r="T1708" t="s">
        <v>66</v>
      </c>
      <c r="U1708" t="s">
        <v>49</v>
      </c>
      <c r="V1708" t="s">
        <v>50</v>
      </c>
      <c r="W1708" t="s">
        <v>10556</v>
      </c>
      <c r="X1708" s="145">
        <v>31959</v>
      </c>
      <c r="Y1708" t="s">
        <v>10557</v>
      </c>
      <c r="Z1708" s="145">
        <v>43160</v>
      </c>
      <c r="AA1708" s="145">
        <v>43465</v>
      </c>
      <c r="AB1708" t="s">
        <v>39</v>
      </c>
      <c r="AC1708" t="s">
        <v>40</v>
      </c>
      <c r="AD1708" t="s">
        <v>41</v>
      </c>
      <c r="AE1708"/>
    </row>
    <row r="1709" spans="1:31" ht="15" x14ac:dyDescent="0.25">
      <c r="A1709" s="1" t="s">
        <v>6690</v>
      </c>
      <c r="B1709" t="s">
        <v>422</v>
      </c>
      <c r="C1709" t="s">
        <v>29</v>
      </c>
      <c r="D1709" t="s">
        <v>30</v>
      </c>
      <c r="E1709" t="s">
        <v>379</v>
      </c>
      <c r="F1709" t="s">
        <v>6586</v>
      </c>
      <c r="G1709" t="s">
        <v>6587</v>
      </c>
      <c r="H1709" t="s">
        <v>9756</v>
      </c>
      <c r="I1709" t="s">
        <v>6588</v>
      </c>
      <c r="J1709" t="s">
        <v>6690</v>
      </c>
      <c r="K1709" t="s">
        <v>32</v>
      </c>
      <c r="L1709" t="s">
        <v>32</v>
      </c>
      <c r="M1709" t="s">
        <v>43</v>
      </c>
      <c r="N1709" t="s">
        <v>44</v>
      </c>
      <c r="O1709" t="s">
        <v>6691</v>
      </c>
      <c r="P1709" t="s">
        <v>130</v>
      </c>
      <c r="Q1709" t="s">
        <v>190</v>
      </c>
      <c r="R1709" t="s">
        <v>6692</v>
      </c>
      <c r="S1709" s="1" t="s">
        <v>12954</v>
      </c>
      <c r="T1709" t="s">
        <v>66</v>
      </c>
      <c r="U1709" t="s">
        <v>49</v>
      </c>
      <c r="V1709" t="s">
        <v>50</v>
      </c>
      <c r="W1709" t="s">
        <v>6693</v>
      </c>
      <c r="X1709" s="145">
        <v>23465</v>
      </c>
      <c r="Y1709" t="s">
        <v>6694</v>
      </c>
      <c r="Z1709"/>
      <c r="AA1709"/>
      <c r="AB1709" t="s">
        <v>39</v>
      </c>
      <c r="AC1709" t="s">
        <v>40</v>
      </c>
      <c r="AD1709" t="s">
        <v>41</v>
      </c>
      <c r="AE1709"/>
    </row>
    <row r="1710" spans="1:31" ht="15" x14ac:dyDescent="0.25">
      <c r="A1710" s="1" t="s">
        <v>10558</v>
      </c>
      <c r="B1710" t="s">
        <v>422</v>
      </c>
      <c r="C1710" t="s">
        <v>29</v>
      </c>
      <c r="D1710" t="s">
        <v>30</v>
      </c>
      <c r="E1710" t="s">
        <v>379</v>
      </c>
      <c r="F1710" t="s">
        <v>6586</v>
      </c>
      <c r="G1710" t="s">
        <v>6587</v>
      </c>
      <c r="H1710" t="s">
        <v>9756</v>
      </c>
      <c r="I1710" t="s">
        <v>6588</v>
      </c>
      <c r="J1710" t="s">
        <v>10558</v>
      </c>
      <c r="K1710" t="s">
        <v>32</v>
      </c>
      <c r="L1710" t="s">
        <v>32</v>
      </c>
      <c r="M1710" t="s">
        <v>43</v>
      </c>
      <c r="N1710" t="s">
        <v>242</v>
      </c>
      <c r="O1710" t="s">
        <v>10559</v>
      </c>
      <c r="P1710" t="s">
        <v>42</v>
      </c>
      <c r="Q1710" t="s">
        <v>42</v>
      </c>
      <c r="R1710" t="s">
        <v>42</v>
      </c>
      <c r="S1710" s="1" t="s">
        <v>11736</v>
      </c>
      <c r="T1710" t="s">
        <v>66</v>
      </c>
      <c r="U1710" t="s">
        <v>49</v>
      </c>
      <c r="V1710" t="s">
        <v>50</v>
      </c>
      <c r="W1710" t="s">
        <v>42</v>
      </c>
      <c r="X1710" t="s">
        <v>243</v>
      </c>
      <c r="Y1710" t="s">
        <v>42</v>
      </c>
      <c r="Z1710" s="145">
        <v>43160</v>
      </c>
      <c r="AA1710" s="145">
        <v>43465</v>
      </c>
      <c r="AB1710" t="s">
        <v>39</v>
      </c>
      <c r="AC1710" t="s">
        <v>68</v>
      </c>
      <c r="AD1710" t="s">
        <v>41</v>
      </c>
      <c r="AE1710"/>
    </row>
    <row r="1711" spans="1:31" ht="15" x14ac:dyDescent="0.25">
      <c r="A1711" s="1" t="s">
        <v>6695</v>
      </c>
      <c r="B1711" t="s">
        <v>422</v>
      </c>
      <c r="C1711" t="s">
        <v>29</v>
      </c>
      <c r="D1711" t="s">
        <v>30</v>
      </c>
      <c r="E1711" t="s">
        <v>379</v>
      </c>
      <c r="F1711" t="s">
        <v>6586</v>
      </c>
      <c r="G1711" t="s">
        <v>6587</v>
      </c>
      <c r="H1711" t="s">
        <v>9756</v>
      </c>
      <c r="I1711" t="s">
        <v>6588</v>
      </c>
      <c r="J1711" t="s">
        <v>6695</v>
      </c>
      <c r="K1711" t="s">
        <v>32</v>
      </c>
      <c r="L1711" t="s">
        <v>32</v>
      </c>
      <c r="M1711" t="s">
        <v>43</v>
      </c>
      <c r="N1711" t="s">
        <v>63</v>
      </c>
      <c r="O1711" t="s">
        <v>6696</v>
      </c>
      <c r="P1711" t="s">
        <v>110</v>
      </c>
      <c r="Q1711" t="s">
        <v>110</v>
      </c>
      <c r="R1711" t="s">
        <v>6697</v>
      </c>
      <c r="S1711" s="1" t="s">
        <v>12955</v>
      </c>
      <c r="T1711" t="s">
        <v>66</v>
      </c>
      <c r="U1711" t="s">
        <v>49</v>
      </c>
      <c r="V1711" t="s">
        <v>108</v>
      </c>
      <c r="W1711" t="s">
        <v>6698</v>
      </c>
      <c r="X1711" s="145">
        <v>33156</v>
      </c>
      <c r="Y1711" t="s">
        <v>6699</v>
      </c>
      <c r="Z1711" s="145">
        <v>43160</v>
      </c>
      <c r="AA1711" s="145">
        <v>43465</v>
      </c>
      <c r="AB1711" t="s">
        <v>39</v>
      </c>
      <c r="AC1711" t="s">
        <v>68</v>
      </c>
      <c r="AD1711" t="s">
        <v>41</v>
      </c>
      <c r="AE1711"/>
    </row>
    <row r="1712" spans="1:31" ht="15" x14ac:dyDescent="0.25">
      <c r="A1712" s="1" t="s">
        <v>10560</v>
      </c>
      <c r="B1712" t="s">
        <v>422</v>
      </c>
      <c r="C1712" t="s">
        <v>29</v>
      </c>
      <c r="D1712" t="s">
        <v>30</v>
      </c>
      <c r="E1712" t="s">
        <v>379</v>
      </c>
      <c r="F1712" t="s">
        <v>6586</v>
      </c>
      <c r="G1712" t="s">
        <v>6587</v>
      </c>
      <c r="H1712" t="s">
        <v>9756</v>
      </c>
      <c r="I1712" t="s">
        <v>6588</v>
      </c>
      <c r="J1712" t="s">
        <v>10560</v>
      </c>
      <c r="K1712" t="s">
        <v>32</v>
      </c>
      <c r="L1712" t="s">
        <v>32</v>
      </c>
      <c r="M1712" t="s">
        <v>43</v>
      </c>
      <c r="N1712" t="s">
        <v>63</v>
      </c>
      <c r="O1712" t="s">
        <v>9727</v>
      </c>
      <c r="P1712" t="s">
        <v>10544</v>
      </c>
      <c r="Q1712" t="s">
        <v>428</v>
      </c>
      <c r="R1712" t="s">
        <v>10545</v>
      </c>
      <c r="S1712" s="1" t="s">
        <v>12925</v>
      </c>
      <c r="T1712" t="s">
        <v>66</v>
      </c>
      <c r="U1712" t="s">
        <v>811</v>
      </c>
      <c r="V1712" t="s">
        <v>50</v>
      </c>
      <c r="W1712" t="s">
        <v>10546</v>
      </c>
      <c r="X1712" s="145">
        <v>25858</v>
      </c>
      <c r="Y1712" t="s">
        <v>10547</v>
      </c>
      <c r="Z1712" s="145">
        <v>43318</v>
      </c>
      <c r="AA1712" s="145">
        <v>43465</v>
      </c>
      <c r="AB1712" t="s">
        <v>2801</v>
      </c>
      <c r="AC1712" t="s">
        <v>68</v>
      </c>
      <c r="AD1712" t="s">
        <v>41</v>
      </c>
      <c r="AE1712"/>
    </row>
    <row r="1713" spans="1:31" ht="15" x14ac:dyDescent="0.25">
      <c r="A1713" s="1" t="s">
        <v>10561</v>
      </c>
      <c r="B1713" t="s">
        <v>422</v>
      </c>
      <c r="C1713" t="s">
        <v>29</v>
      </c>
      <c r="D1713" t="s">
        <v>30</v>
      </c>
      <c r="E1713" t="s">
        <v>379</v>
      </c>
      <c r="F1713" t="s">
        <v>6586</v>
      </c>
      <c r="G1713" t="s">
        <v>6587</v>
      </c>
      <c r="H1713" t="s">
        <v>9756</v>
      </c>
      <c r="I1713" t="s">
        <v>6588</v>
      </c>
      <c r="J1713" t="s">
        <v>10561</v>
      </c>
      <c r="K1713" t="s">
        <v>32</v>
      </c>
      <c r="L1713" t="s">
        <v>32</v>
      </c>
      <c r="M1713" t="s">
        <v>43</v>
      </c>
      <c r="N1713" t="s">
        <v>63</v>
      </c>
      <c r="O1713" t="s">
        <v>9727</v>
      </c>
      <c r="P1713" t="s">
        <v>836</v>
      </c>
      <c r="Q1713" t="s">
        <v>131</v>
      </c>
      <c r="R1713" t="s">
        <v>634</v>
      </c>
      <c r="S1713" s="1" t="s">
        <v>12943</v>
      </c>
      <c r="T1713" t="s">
        <v>66</v>
      </c>
      <c r="U1713" t="s">
        <v>3599</v>
      </c>
      <c r="V1713" t="s">
        <v>50</v>
      </c>
      <c r="W1713" t="s">
        <v>10549</v>
      </c>
      <c r="X1713" s="145">
        <v>31283</v>
      </c>
      <c r="Y1713" t="s">
        <v>10550</v>
      </c>
      <c r="Z1713" s="145">
        <v>43160</v>
      </c>
      <c r="AA1713" s="145">
        <v>43465</v>
      </c>
      <c r="AB1713" t="s">
        <v>2801</v>
      </c>
      <c r="AC1713" t="s">
        <v>68</v>
      </c>
      <c r="AD1713" t="s">
        <v>41</v>
      </c>
      <c r="AE1713"/>
    </row>
    <row r="1714" spans="1:31" ht="15" x14ac:dyDescent="0.25">
      <c r="A1714" s="1" t="s">
        <v>10562</v>
      </c>
      <c r="B1714" t="s">
        <v>422</v>
      </c>
      <c r="C1714" t="s">
        <v>29</v>
      </c>
      <c r="D1714" t="s">
        <v>30</v>
      </c>
      <c r="E1714" t="s">
        <v>379</v>
      </c>
      <c r="F1714" t="s">
        <v>6586</v>
      </c>
      <c r="G1714" t="s">
        <v>6587</v>
      </c>
      <c r="H1714" t="s">
        <v>9756</v>
      </c>
      <c r="I1714" t="s">
        <v>6588</v>
      </c>
      <c r="J1714" t="s">
        <v>10562</v>
      </c>
      <c r="K1714" t="s">
        <v>32</v>
      </c>
      <c r="L1714" t="s">
        <v>32</v>
      </c>
      <c r="M1714" t="s">
        <v>43</v>
      </c>
      <c r="N1714" t="s">
        <v>63</v>
      </c>
      <c r="O1714" t="s">
        <v>9727</v>
      </c>
      <c r="P1714" t="s">
        <v>36</v>
      </c>
      <c r="Q1714" t="s">
        <v>183</v>
      </c>
      <c r="R1714" t="s">
        <v>5270</v>
      </c>
      <c r="S1714" s="1" t="s">
        <v>12949</v>
      </c>
      <c r="T1714" t="s">
        <v>66</v>
      </c>
      <c r="U1714" t="s">
        <v>3613</v>
      </c>
      <c r="V1714" t="s">
        <v>50</v>
      </c>
      <c r="W1714" t="s">
        <v>5271</v>
      </c>
      <c r="X1714" s="145">
        <v>30922</v>
      </c>
      <c r="Y1714" t="s">
        <v>5272</v>
      </c>
      <c r="Z1714" s="145">
        <v>43160</v>
      </c>
      <c r="AA1714" s="145">
        <v>43465</v>
      </c>
      <c r="AB1714" t="s">
        <v>2801</v>
      </c>
      <c r="AC1714" t="s">
        <v>68</v>
      </c>
      <c r="AD1714" t="s">
        <v>41</v>
      </c>
      <c r="AE1714"/>
    </row>
    <row r="1715" spans="1:31" ht="15" x14ac:dyDescent="0.25">
      <c r="A1715" s="1" t="s">
        <v>10563</v>
      </c>
      <c r="B1715" t="s">
        <v>422</v>
      </c>
      <c r="C1715" t="s">
        <v>29</v>
      </c>
      <c r="D1715" t="s">
        <v>30</v>
      </c>
      <c r="E1715" t="s">
        <v>379</v>
      </c>
      <c r="F1715" t="s">
        <v>6586</v>
      </c>
      <c r="G1715" t="s">
        <v>6587</v>
      </c>
      <c r="H1715" t="s">
        <v>9756</v>
      </c>
      <c r="I1715" t="s">
        <v>6588</v>
      </c>
      <c r="J1715" t="s">
        <v>10563</v>
      </c>
      <c r="K1715" t="s">
        <v>32</v>
      </c>
      <c r="L1715" t="s">
        <v>32</v>
      </c>
      <c r="M1715" t="s">
        <v>43</v>
      </c>
      <c r="N1715" t="s">
        <v>63</v>
      </c>
      <c r="O1715" t="s">
        <v>9727</v>
      </c>
      <c r="P1715" t="s">
        <v>988</v>
      </c>
      <c r="Q1715" t="s">
        <v>117</v>
      </c>
      <c r="R1715" t="s">
        <v>10540</v>
      </c>
      <c r="S1715" s="1" t="s">
        <v>12921</v>
      </c>
      <c r="T1715" t="s">
        <v>66</v>
      </c>
      <c r="U1715" t="s">
        <v>811</v>
      </c>
      <c r="V1715" t="s">
        <v>50</v>
      </c>
      <c r="W1715" t="s">
        <v>10541</v>
      </c>
      <c r="X1715" s="145">
        <v>25598</v>
      </c>
      <c r="Y1715" t="s">
        <v>10542</v>
      </c>
      <c r="Z1715" s="145">
        <v>43160</v>
      </c>
      <c r="AA1715" s="145">
        <v>43465</v>
      </c>
      <c r="AB1715" t="s">
        <v>2801</v>
      </c>
      <c r="AC1715" t="s">
        <v>68</v>
      </c>
      <c r="AD1715" t="s">
        <v>41</v>
      </c>
      <c r="AE1715"/>
    </row>
    <row r="1716" spans="1:31" ht="15" x14ac:dyDescent="0.25">
      <c r="A1716" s="1" t="s">
        <v>10564</v>
      </c>
      <c r="B1716" t="s">
        <v>422</v>
      </c>
      <c r="C1716" t="s">
        <v>29</v>
      </c>
      <c r="D1716" t="s">
        <v>30</v>
      </c>
      <c r="E1716" t="s">
        <v>379</v>
      </c>
      <c r="F1716" t="s">
        <v>6586</v>
      </c>
      <c r="G1716" t="s">
        <v>6587</v>
      </c>
      <c r="H1716" t="s">
        <v>9756</v>
      </c>
      <c r="I1716" t="s">
        <v>6588</v>
      </c>
      <c r="J1716" t="s">
        <v>10564</v>
      </c>
      <c r="K1716" t="s">
        <v>32</v>
      </c>
      <c r="L1716" t="s">
        <v>32</v>
      </c>
      <c r="M1716" t="s">
        <v>43</v>
      </c>
      <c r="N1716" t="s">
        <v>63</v>
      </c>
      <c r="O1716" t="s">
        <v>9727</v>
      </c>
      <c r="P1716" t="s">
        <v>110</v>
      </c>
      <c r="Q1716" t="s">
        <v>237</v>
      </c>
      <c r="R1716" t="s">
        <v>8699</v>
      </c>
      <c r="S1716" s="1" t="s">
        <v>12956</v>
      </c>
      <c r="T1716" t="s">
        <v>66</v>
      </c>
      <c r="U1716" t="s">
        <v>9946</v>
      </c>
      <c r="V1716" t="s">
        <v>50</v>
      </c>
      <c r="W1716" t="s">
        <v>8700</v>
      </c>
      <c r="X1716" s="145">
        <v>25505</v>
      </c>
      <c r="Y1716" t="s">
        <v>8701</v>
      </c>
      <c r="Z1716" s="145">
        <v>43160</v>
      </c>
      <c r="AA1716" s="145">
        <v>43465</v>
      </c>
      <c r="AB1716" t="s">
        <v>2801</v>
      </c>
      <c r="AC1716" t="s">
        <v>68</v>
      </c>
      <c r="AD1716" t="s">
        <v>41</v>
      </c>
      <c r="AE1716"/>
    </row>
    <row r="1717" spans="1:31" ht="15" x14ac:dyDescent="0.25">
      <c r="A1717" s="1" t="s">
        <v>10565</v>
      </c>
      <c r="B1717" t="s">
        <v>422</v>
      </c>
      <c r="C1717" t="s">
        <v>29</v>
      </c>
      <c r="D1717" t="s">
        <v>30</v>
      </c>
      <c r="E1717" t="s">
        <v>379</v>
      </c>
      <c r="F1717" t="s">
        <v>6586</v>
      </c>
      <c r="G1717" t="s">
        <v>6587</v>
      </c>
      <c r="H1717" t="s">
        <v>9756</v>
      </c>
      <c r="I1717" t="s">
        <v>6588</v>
      </c>
      <c r="J1717" t="s">
        <v>10565</v>
      </c>
      <c r="K1717" t="s">
        <v>32</v>
      </c>
      <c r="L1717" t="s">
        <v>32</v>
      </c>
      <c r="M1717" t="s">
        <v>43</v>
      </c>
      <c r="N1717" t="s">
        <v>63</v>
      </c>
      <c r="O1717" t="s">
        <v>9727</v>
      </c>
      <c r="P1717" t="s">
        <v>78</v>
      </c>
      <c r="Q1717" t="s">
        <v>352</v>
      </c>
      <c r="R1717" t="s">
        <v>10566</v>
      </c>
      <c r="S1717" s="1" t="s">
        <v>12957</v>
      </c>
      <c r="T1717" t="s">
        <v>66</v>
      </c>
      <c r="U1717" t="s">
        <v>890</v>
      </c>
      <c r="V1717" t="s">
        <v>50</v>
      </c>
      <c r="W1717" t="s">
        <v>10567</v>
      </c>
      <c r="X1717" s="145">
        <v>28563</v>
      </c>
      <c r="Y1717" t="s">
        <v>10568</v>
      </c>
      <c r="Z1717" s="145">
        <v>43160</v>
      </c>
      <c r="AA1717" s="145">
        <v>43465</v>
      </c>
      <c r="AB1717" t="s">
        <v>2801</v>
      </c>
      <c r="AC1717" t="s">
        <v>68</v>
      </c>
      <c r="AD1717" t="s">
        <v>41</v>
      </c>
      <c r="AE1717"/>
    </row>
    <row r="1718" spans="1:31" ht="15" x14ac:dyDescent="0.25">
      <c r="A1718" s="1" t="s">
        <v>10569</v>
      </c>
      <c r="B1718" t="s">
        <v>422</v>
      </c>
      <c r="C1718" t="s">
        <v>29</v>
      </c>
      <c r="D1718" t="s">
        <v>30</v>
      </c>
      <c r="E1718" t="s">
        <v>379</v>
      </c>
      <c r="F1718" t="s">
        <v>6586</v>
      </c>
      <c r="G1718" t="s">
        <v>6587</v>
      </c>
      <c r="H1718" t="s">
        <v>9756</v>
      </c>
      <c r="I1718" t="s">
        <v>6588</v>
      </c>
      <c r="J1718" t="s">
        <v>10569</v>
      </c>
      <c r="K1718" t="s">
        <v>32</v>
      </c>
      <c r="L1718" t="s">
        <v>32</v>
      </c>
      <c r="M1718" t="s">
        <v>43</v>
      </c>
      <c r="N1718" t="s">
        <v>63</v>
      </c>
      <c r="O1718" t="s">
        <v>9727</v>
      </c>
      <c r="P1718" t="s">
        <v>389</v>
      </c>
      <c r="Q1718" t="s">
        <v>2758</v>
      </c>
      <c r="R1718" t="s">
        <v>955</v>
      </c>
      <c r="S1718" s="1" t="s">
        <v>12958</v>
      </c>
      <c r="T1718" t="s">
        <v>66</v>
      </c>
      <c r="U1718" t="s">
        <v>890</v>
      </c>
      <c r="V1718" t="s">
        <v>50</v>
      </c>
      <c r="W1718" t="s">
        <v>2759</v>
      </c>
      <c r="X1718" s="145">
        <v>23129</v>
      </c>
      <c r="Y1718" t="s">
        <v>2760</v>
      </c>
      <c r="Z1718" s="145">
        <v>43171</v>
      </c>
      <c r="AA1718" s="145">
        <v>43465</v>
      </c>
      <c r="AB1718" t="s">
        <v>2801</v>
      </c>
      <c r="AC1718" t="s">
        <v>68</v>
      </c>
      <c r="AD1718" t="s">
        <v>41</v>
      </c>
      <c r="AE1718"/>
    </row>
    <row r="1719" spans="1:31" ht="15" x14ac:dyDescent="0.25">
      <c r="A1719" s="1" t="s">
        <v>6711</v>
      </c>
      <c r="B1719" t="s">
        <v>422</v>
      </c>
      <c r="C1719" t="s">
        <v>29</v>
      </c>
      <c r="D1719" t="s">
        <v>30</v>
      </c>
      <c r="E1719" t="s">
        <v>379</v>
      </c>
      <c r="F1719" t="s">
        <v>6586</v>
      </c>
      <c r="G1719" t="s">
        <v>6587</v>
      </c>
      <c r="H1719" t="s">
        <v>9756</v>
      </c>
      <c r="I1719" t="s">
        <v>6588</v>
      </c>
      <c r="J1719" t="s">
        <v>6711</v>
      </c>
      <c r="K1719" t="s">
        <v>32</v>
      </c>
      <c r="L1719" t="s">
        <v>80</v>
      </c>
      <c r="M1719" t="s">
        <v>80</v>
      </c>
      <c r="N1719" t="s">
        <v>44</v>
      </c>
      <c r="O1719" t="s">
        <v>6712</v>
      </c>
      <c r="P1719" t="s">
        <v>223</v>
      </c>
      <c r="Q1719" t="s">
        <v>212</v>
      </c>
      <c r="R1719" t="s">
        <v>949</v>
      </c>
      <c r="S1719" s="1" t="s">
        <v>12959</v>
      </c>
      <c r="T1719" t="s">
        <v>42</v>
      </c>
      <c r="U1719" t="s">
        <v>49</v>
      </c>
      <c r="V1719" t="s">
        <v>50</v>
      </c>
      <c r="W1719" t="s">
        <v>6713</v>
      </c>
      <c r="X1719" s="145">
        <v>22426</v>
      </c>
      <c r="Y1719" t="s">
        <v>6714</v>
      </c>
      <c r="Z1719"/>
      <c r="AA1719"/>
      <c r="AB1719" t="s">
        <v>39</v>
      </c>
      <c r="AC1719" t="s">
        <v>83</v>
      </c>
      <c r="AD1719" t="s">
        <v>41</v>
      </c>
      <c r="AE1719"/>
    </row>
    <row r="1720" spans="1:31" ht="15" x14ac:dyDescent="0.25">
      <c r="A1720" s="1" t="s">
        <v>6715</v>
      </c>
      <c r="B1720" t="s">
        <v>422</v>
      </c>
      <c r="C1720" t="s">
        <v>29</v>
      </c>
      <c r="D1720" t="s">
        <v>30</v>
      </c>
      <c r="E1720" t="s">
        <v>379</v>
      </c>
      <c r="F1720" t="s">
        <v>6586</v>
      </c>
      <c r="G1720" t="s">
        <v>6587</v>
      </c>
      <c r="H1720" t="s">
        <v>9756</v>
      </c>
      <c r="I1720" t="s">
        <v>6588</v>
      </c>
      <c r="J1720" t="s">
        <v>6715</v>
      </c>
      <c r="K1720" t="s">
        <v>93</v>
      </c>
      <c r="L1720" t="s">
        <v>94</v>
      </c>
      <c r="M1720" t="s">
        <v>95</v>
      </c>
      <c r="N1720" t="s">
        <v>44</v>
      </c>
      <c r="O1720" t="s">
        <v>54</v>
      </c>
      <c r="P1720" t="s">
        <v>1063</v>
      </c>
      <c r="Q1720" t="s">
        <v>741</v>
      </c>
      <c r="R1720" t="s">
        <v>6190</v>
      </c>
      <c r="S1720" s="1" t="s">
        <v>12960</v>
      </c>
      <c r="T1720" t="s">
        <v>459</v>
      </c>
      <c r="U1720" t="s">
        <v>38</v>
      </c>
      <c r="V1720" t="s">
        <v>50</v>
      </c>
      <c r="W1720" t="s">
        <v>6716</v>
      </c>
      <c r="X1720" s="145">
        <v>20632</v>
      </c>
      <c r="Y1720" t="s">
        <v>6717</v>
      </c>
      <c r="Z1720"/>
      <c r="AA1720"/>
      <c r="AB1720" t="s">
        <v>39</v>
      </c>
      <c r="AC1720" t="s">
        <v>98</v>
      </c>
      <c r="AD1720" t="s">
        <v>41</v>
      </c>
      <c r="AE1720"/>
    </row>
    <row r="1721" spans="1:31" ht="15" x14ac:dyDescent="0.25">
      <c r="A1721" s="1" t="s">
        <v>6718</v>
      </c>
      <c r="B1721" t="s">
        <v>422</v>
      </c>
      <c r="C1721" t="s">
        <v>29</v>
      </c>
      <c r="D1721" t="s">
        <v>30</v>
      </c>
      <c r="E1721" t="s">
        <v>379</v>
      </c>
      <c r="F1721" t="s">
        <v>6586</v>
      </c>
      <c r="G1721" t="s">
        <v>6587</v>
      </c>
      <c r="H1721" t="s">
        <v>9756</v>
      </c>
      <c r="I1721" t="s">
        <v>6588</v>
      </c>
      <c r="J1721" t="s">
        <v>6718</v>
      </c>
      <c r="K1721" t="s">
        <v>93</v>
      </c>
      <c r="L1721" t="s">
        <v>94</v>
      </c>
      <c r="M1721" t="s">
        <v>892</v>
      </c>
      <c r="N1721" t="s">
        <v>44</v>
      </c>
      <c r="O1721" t="s">
        <v>6719</v>
      </c>
      <c r="P1721" t="s">
        <v>183</v>
      </c>
      <c r="Q1721" t="s">
        <v>110</v>
      </c>
      <c r="R1721" t="s">
        <v>460</v>
      </c>
      <c r="S1721" s="1" t="s">
        <v>12961</v>
      </c>
      <c r="T1721" t="s">
        <v>180</v>
      </c>
      <c r="U1721" t="s">
        <v>38</v>
      </c>
      <c r="V1721" t="s">
        <v>50</v>
      </c>
      <c r="W1721" t="s">
        <v>6720</v>
      </c>
      <c r="X1721" s="145">
        <v>23815</v>
      </c>
      <c r="Y1721" t="s">
        <v>6721</v>
      </c>
      <c r="Z1721"/>
      <c r="AA1721"/>
      <c r="AB1721" t="s">
        <v>39</v>
      </c>
      <c r="AC1721" t="s">
        <v>98</v>
      </c>
      <c r="AD1721" t="s">
        <v>41</v>
      </c>
      <c r="AE1721"/>
    </row>
    <row r="1722" spans="1:31" ht="15" x14ac:dyDescent="0.25">
      <c r="A1722" s="1" t="s">
        <v>6722</v>
      </c>
      <c r="B1722" t="s">
        <v>422</v>
      </c>
      <c r="C1722" t="s">
        <v>29</v>
      </c>
      <c r="D1722" t="s">
        <v>30</v>
      </c>
      <c r="E1722" t="s">
        <v>379</v>
      </c>
      <c r="F1722" t="s">
        <v>6586</v>
      </c>
      <c r="G1722" t="s">
        <v>6587</v>
      </c>
      <c r="H1722" t="s">
        <v>9756</v>
      </c>
      <c r="I1722" t="s">
        <v>6588</v>
      </c>
      <c r="J1722" t="s">
        <v>6722</v>
      </c>
      <c r="K1722" t="s">
        <v>93</v>
      </c>
      <c r="L1722" t="s">
        <v>94</v>
      </c>
      <c r="M1722" t="s">
        <v>95</v>
      </c>
      <c r="N1722" t="s">
        <v>44</v>
      </c>
      <c r="O1722" t="s">
        <v>6723</v>
      </c>
      <c r="P1722" t="s">
        <v>202</v>
      </c>
      <c r="Q1722" t="s">
        <v>6724</v>
      </c>
      <c r="R1722" t="s">
        <v>1037</v>
      </c>
      <c r="S1722" s="1" t="s">
        <v>12962</v>
      </c>
      <c r="T1722" t="s">
        <v>105</v>
      </c>
      <c r="U1722" t="s">
        <v>38</v>
      </c>
      <c r="V1722" t="s">
        <v>50</v>
      </c>
      <c r="W1722" t="s">
        <v>6725</v>
      </c>
      <c r="X1722" s="145">
        <v>26004</v>
      </c>
      <c r="Y1722" t="s">
        <v>6726</v>
      </c>
      <c r="Z1722" s="145">
        <v>42736</v>
      </c>
      <c r="AA1722"/>
      <c r="AB1722" t="s">
        <v>39</v>
      </c>
      <c r="AC1722" t="s">
        <v>98</v>
      </c>
      <c r="AD1722" t="s">
        <v>41</v>
      </c>
      <c r="AE1722"/>
    </row>
    <row r="1723" spans="1:31" ht="15" x14ac:dyDescent="0.25">
      <c r="A1723" s="1" t="s">
        <v>6727</v>
      </c>
      <c r="B1723" t="s">
        <v>422</v>
      </c>
      <c r="C1723" t="s">
        <v>29</v>
      </c>
      <c r="D1723" t="s">
        <v>30</v>
      </c>
      <c r="E1723" t="s">
        <v>379</v>
      </c>
      <c r="F1723" t="s">
        <v>6586</v>
      </c>
      <c r="G1723" t="s">
        <v>6587</v>
      </c>
      <c r="H1723" t="s">
        <v>9756</v>
      </c>
      <c r="I1723" t="s">
        <v>6588</v>
      </c>
      <c r="J1723" t="s">
        <v>6727</v>
      </c>
      <c r="K1723" t="s">
        <v>799</v>
      </c>
      <c r="L1723" t="s">
        <v>3305</v>
      </c>
      <c r="M1723" t="s">
        <v>3306</v>
      </c>
      <c r="N1723" t="s">
        <v>63</v>
      </c>
      <c r="O1723" t="s">
        <v>9981</v>
      </c>
      <c r="P1723" t="s">
        <v>78</v>
      </c>
      <c r="Q1723" t="s">
        <v>130</v>
      </c>
      <c r="R1723" t="s">
        <v>4980</v>
      </c>
      <c r="S1723" s="1" t="s">
        <v>12963</v>
      </c>
      <c r="T1723" t="s">
        <v>801</v>
      </c>
      <c r="U1723" t="s">
        <v>38</v>
      </c>
      <c r="V1723" t="s">
        <v>50</v>
      </c>
      <c r="W1723" t="s">
        <v>265</v>
      </c>
      <c r="X1723" s="145">
        <v>24256</v>
      </c>
      <c r="Y1723" t="s">
        <v>6728</v>
      </c>
      <c r="Z1723" s="145">
        <v>43101</v>
      </c>
      <c r="AA1723" s="145">
        <v>43190</v>
      </c>
      <c r="AB1723" t="s">
        <v>123</v>
      </c>
      <c r="AC1723" t="s">
        <v>804</v>
      </c>
      <c r="AD1723" t="s">
        <v>41</v>
      </c>
      <c r="AE1723"/>
    </row>
    <row r="1724" spans="1:31" ht="15" x14ac:dyDescent="0.25">
      <c r="A1724" s="1" t="s">
        <v>6729</v>
      </c>
      <c r="B1724" t="s">
        <v>422</v>
      </c>
      <c r="C1724" t="s">
        <v>29</v>
      </c>
      <c r="D1724" t="s">
        <v>30</v>
      </c>
      <c r="E1724" t="s">
        <v>379</v>
      </c>
      <c r="F1724" t="s">
        <v>6586</v>
      </c>
      <c r="G1724" t="s">
        <v>6587</v>
      </c>
      <c r="H1724" t="s">
        <v>9756</v>
      </c>
      <c r="I1724" t="s">
        <v>6588</v>
      </c>
      <c r="J1724" t="s">
        <v>6729</v>
      </c>
      <c r="K1724" t="s">
        <v>799</v>
      </c>
      <c r="L1724" t="s">
        <v>3305</v>
      </c>
      <c r="M1724" t="s">
        <v>3306</v>
      </c>
      <c r="N1724" t="s">
        <v>63</v>
      </c>
      <c r="O1724" t="s">
        <v>9981</v>
      </c>
      <c r="P1724" t="s">
        <v>231</v>
      </c>
      <c r="Q1724" t="s">
        <v>262</v>
      </c>
      <c r="R1724" t="s">
        <v>10570</v>
      </c>
      <c r="S1724" s="1" t="s">
        <v>12964</v>
      </c>
      <c r="T1724" t="s">
        <v>801</v>
      </c>
      <c r="U1724" t="s">
        <v>802</v>
      </c>
      <c r="V1724" t="s">
        <v>50</v>
      </c>
      <c r="W1724" t="s">
        <v>265</v>
      </c>
      <c r="X1724" s="145">
        <v>32027</v>
      </c>
      <c r="Y1724" t="s">
        <v>10571</v>
      </c>
      <c r="Z1724" s="145">
        <v>43228</v>
      </c>
      <c r="AA1724" s="145">
        <v>43320</v>
      </c>
      <c r="AB1724" t="s">
        <v>123</v>
      </c>
      <c r="AC1724" t="s">
        <v>804</v>
      </c>
      <c r="AD1724" t="s">
        <v>41</v>
      </c>
      <c r="AE1724"/>
    </row>
    <row r="1725" spans="1:31" ht="15" x14ac:dyDescent="0.25">
      <c r="A1725" s="1" t="s">
        <v>6735</v>
      </c>
      <c r="B1725" t="s">
        <v>422</v>
      </c>
      <c r="C1725" t="s">
        <v>29</v>
      </c>
      <c r="D1725" t="s">
        <v>30</v>
      </c>
      <c r="E1725" t="s">
        <v>379</v>
      </c>
      <c r="F1725" t="s">
        <v>6586</v>
      </c>
      <c r="G1725" t="s">
        <v>6587</v>
      </c>
      <c r="H1725" t="s">
        <v>9756</v>
      </c>
      <c r="I1725" t="s">
        <v>6588</v>
      </c>
      <c r="J1725" t="s">
        <v>6735</v>
      </c>
      <c r="K1725" t="s">
        <v>799</v>
      </c>
      <c r="L1725" t="s">
        <v>3305</v>
      </c>
      <c r="M1725" t="s">
        <v>5575</v>
      </c>
      <c r="N1725" t="s">
        <v>63</v>
      </c>
      <c r="O1725" t="s">
        <v>9981</v>
      </c>
      <c r="P1725" t="s">
        <v>117</v>
      </c>
      <c r="Q1725" t="s">
        <v>367</v>
      </c>
      <c r="R1725" t="s">
        <v>789</v>
      </c>
      <c r="S1725" s="1" t="s">
        <v>12965</v>
      </c>
      <c r="T1725" t="s">
        <v>801</v>
      </c>
      <c r="U1725" t="s">
        <v>38</v>
      </c>
      <c r="V1725" t="s">
        <v>50</v>
      </c>
      <c r="W1725" t="s">
        <v>265</v>
      </c>
      <c r="X1725" s="145">
        <v>26538</v>
      </c>
      <c r="Y1725" t="s">
        <v>6736</v>
      </c>
      <c r="Z1725" s="145">
        <v>43101</v>
      </c>
      <c r="AA1725" s="145">
        <v>43190</v>
      </c>
      <c r="AB1725" t="s">
        <v>123</v>
      </c>
      <c r="AC1725" t="s">
        <v>804</v>
      </c>
      <c r="AD1725" t="s">
        <v>41</v>
      </c>
      <c r="AE1725"/>
    </row>
    <row r="1726" spans="1:31" ht="15" x14ac:dyDescent="0.25">
      <c r="A1726" s="1" t="s">
        <v>6737</v>
      </c>
      <c r="B1726" t="s">
        <v>422</v>
      </c>
      <c r="C1726" t="s">
        <v>29</v>
      </c>
      <c r="D1726" t="s">
        <v>30</v>
      </c>
      <c r="E1726" t="s">
        <v>379</v>
      </c>
      <c r="F1726" t="s">
        <v>6586</v>
      </c>
      <c r="G1726" t="s">
        <v>6587</v>
      </c>
      <c r="H1726" t="s">
        <v>9756</v>
      </c>
      <c r="I1726" t="s">
        <v>6588</v>
      </c>
      <c r="J1726" t="s">
        <v>6737</v>
      </c>
      <c r="K1726" t="s">
        <v>799</v>
      </c>
      <c r="L1726" t="s">
        <v>3305</v>
      </c>
      <c r="M1726" t="s">
        <v>3315</v>
      </c>
      <c r="N1726" t="s">
        <v>63</v>
      </c>
      <c r="O1726" t="s">
        <v>9981</v>
      </c>
      <c r="P1726" t="s">
        <v>77</v>
      </c>
      <c r="Q1726" t="s">
        <v>78</v>
      </c>
      <c r="R1726" t="s">
        <v>6738</v>
      </c>
      <c r="S1726" s="1" t="s">
        <v>12966</v>
      </c>
      <c r="T1726" t="s">
        <v>801</v>
      </c>
      <c r="U1726" t="s">
        <v>38</v>
      </c>
      <c r="V1726" t="s">
        <v>50</v>
      </c>
      <c r="W1726" t="s">
        <v>265</v>
      </c>
      <c r="X1726" s="145">
        <v>26647</v>
      </c>
      <c r="Y1726" t="s">
        <v>6739</v>
      </c>
      <c r="Z1726" s="145">
        <v>43101</v>
      </c>
      <c r="AA1726" s="145">
        <v>43190</v>
      </c>
      <c r="AB1726" t="s">
        <v>123</v>
      </c>
      <c r="AC1726" t="s">
        <v>804</v>
      </c>
      <c r="AD1726" t="s">
        <v>41</v>
      </c>
      <c r="AE1726"/>
    </row>
    <row r="1727" spans="1:31" ht="15" x14ac:dyDescent="0.25">
      <c r="A1727" s="1" t="s">
        <v>6740</v>
      </c>
      <c r="B1727" t="s">
        <v>422</v>
      </c>
      <c r="C1727" t="s">
        <v>29</v>
      </c>
      <c r="D1727" t="s">
        <v>30</v>
      </c>
      <c r="E1727" t="s">
        <v>379</v>
      </c>
      <c r="F1727" t="s">
        <v>6586</v>
      </c>
      <c r="G1727" t="s">
        <v>6587</v>
      </c>
      <c r="H1727" t="s">
        <v>9756</v>
      </c>
      <c r="I1727" t="s">
        <v>6588</v>
      </c>
      <c r="J1727" t="s">
        <v>6740</v>
      </c>
      <c r="K1727" t="s">
        <v>799</v>
      </c>
      <c r="L1727" t="s">
        <v>3305</v>
      </c>
      <c r="M1727" t="s">
        <v>3315</v>
      </c>
      <c r="N1727" t="s">
        <v>63</v>
      </c>
      <c r="O1727" t="s">
        <v>9981</v>
      </c>
      <c r="P1727" t="s">
        <v>78</v>
      </c>
      <c r="Q1727" t="s">
        <v>563</v>
      </c>
      <c r="R1727" t="s">
        <v>629</v>
      </c>
      <c r="S1727" s="1" t="s">
        <v>12967</v>
      </c>
      <c r="T1727" t="s">
        <v>801</v>
      </c>
      <c r="U1727" t="s">
        <v>38</v>
      </c>
      <c r="V1727" t="s">
        <v>50</v>
      </c>
      <c r="W1727" t="s">
        <v>265</v>
      </c>
      <c r="X1727" s="145">
        <v>26866</v>
      </c>
      <c r="Y1727" t="s">
        <v>6741</v>
      </c>
      <c r="Z1727" s="145">
        <v>43101</v>
      </c>
      <c r="AA1727" s="145">
        <v>43190</v>
      </c>
      <c r="AB1727" t="s">
        <v>123</v>
      </c>
      <c r="AC1727" t="s">
        <v>804</v>
      </c>
      <c r="AD1727" t="s">
        <v>41</v>
      </c>
      <c r="AE1727"/>
    </row>
    <row r="1728" spans="1:31" ht="15" x14ac:dyDescent="0.25">
      <c r="A1728" s="1" t="s">
        <v>6742</v>
      </c>
      <c r="B1728" t="s">
        <v>422</v>
      </c>
      <c r="C1728" t="s">
        <v>29</v>
      </c>
      <c r="D1728" t="s">
        <v>30</v>
      </c>
      <c r="E1728" t="s">
        <v>379</v>
      </c>
      <c r="F1728" t="s">
        <v>6586</v>
      </c>
      <c r="G1728" t="s">
        <v>6587</v>
      </c>
      <c r="H1728" t="s">
        <v>9756</v>
      </c>
      <c r="I1728" t="s">
        <v>6588</v>
      </c>
      <c r="J1728" t="s">
        <v>6742</v>
      </c>
      <c r="K1728" t="s">
        <v>799</v>
      </c>
      <c r="L1728" t="s">
        <v>3305</v>
      </c>
      <c r="M1728" t="s">
        <v>3315</v>
      </c>
      <c r="N1728" t="s">
        <v>63</v>
      </c>
      <c r="O1728" t="s">
        <v>9981</v>
      </c>
      <c r="P1728" t="s">
        <v>751</v>
      </c>
      <c r="Q1728" t="s">
        <v>4580</v>
      </c>
      <c r="R1728" t="s">
        <v>6743</v>
      </c>
      <c r="S1728" s="1" t="s">
        <v>12968</v>
      </c>
      <c r="T1728" t="s">
        <v>801</v>
      </c>
      <c r="U1728" t="s">
        <v>38</v>
      </c>
      <c r="V1728" t="s">
        <v>50</v>
      </c>
      <c r="W1728" t="s">
        <v>265</v>
      </c>
      <c r="X1728" s="145">
        <v>27215</v>
      </c>
      <c r="Y1728" t="s">
        <v>6744</v>
      </c>
      <c r="Z1728" s="145">
        <v>43191</v>
      </c>
      <c r="AA1728" s="145">
        <v>43281</v>
      </c>
      <c r="AB1728" t="s">
        <v>123</v>
      </c>
      <c r="AC1728" t="s">
        <v>804</v>
      </c>
      <c r="AD1728" t="s">
        <v>41</v>
      </c>
      <c r="AE1728"/>
    </row>
    <row r="1729" spans="1:31" ht="15" x14ac:dyDescent="0.25">
      <c r="A1729" s="1" t="s">
        <v>10572</v>
      </c>
      <c r="B1729" t="s">
        <v>422</v>
      </c>
      <c r="C1729" t="s">
        <v>29</v>
      </c>
      <c r="D1729" t="s">
        <v>30</v>
      </c>
      <c r="E1729" t="s">
        <v>379</v>
      </c>
      <c r="F1729" t="s">
        <v>6586</v>
      </c>
      <c r="G1729" t="s">
        <v>6587</v>
      </c>
      <c r="H1729" t="s">
        <v>9756</v>
      </c>
      <c r="I1729" t="s">
        <v>6588</v>
      </c>
      <c r="J1729" t="s">
        <v>10572</v>
      </c>
      <c r="K1729" t="s">
        <v>799</v>
      </c>
      <c r="L1729" t="s">
        <v>3305</v>
      </c>
      <c r="M1729" t="s">
        <v>3309</v>
      </c>
      <c r="N1729" t="s">
        <v>63</v>
      </c>
      <c r="O1729" t="s">
        <v>9983</v>
      </c>
      <c r="P1729" t="s">
        <v>156</v>
      </c>
      <c r="Q1729" t="s">
        <v>59</v>
      </c>
      <c r="R1729" t="s">
        <v>10573</v>
      </c>
      <c r="S1729" s="1" t="s">
        <v>12969</v>
      </c>
      <c r="T1729" t="s">
        <v>801</v>
      </c>
      <c r="U1729" t="s">
        <v>802</v>
      </c>
      <c r="V1729" t="s">
        <v>50</v>
      </c>
      <c r="W1729" t="s">
        <v>265</v>
      </c>
      <c r="X1729" s="145">
        <v>31351</v>
      </c>
      <c r="Y1729" t="s">
        <v>10574</v>
      </c>
      <c r="Z1729" s="145">
        <v>43263</v>
      </c>
      <c r="AA1729" s="145">
        <v>43355</v>
      </c>
      <c r="AB1729" t="s">
        <v>123</v>
      </c>
      <c r="AC1729" t="s">
        <v>804</v>
      </c>
      <c r="AD1729" t="s">
        <v>41</v>
      </c>
      <c r="AE1729"/>
    </row>
    <row r="1730" spans="1:31" ht="15" x14ac:dyDescent="0.25">
      <c r="A1730" s="1" t="s">
        <v>10575</v>
      </c>
      <c r="B1730" t="s">
        <v>422</v>
      </c>
      <c r="C1730" t="s">
        <v>29</v>
      </c>
      <c r="D1730" t="s">
        <v>30</v>
      </c>
      <c r="E1730" t="s">
        <v>379</v>
      </c>
      <c r="F1730" t="s">
        <v>6586</v>
      </c>
      <c r="G1730" t="s">
        <v>6587</v>
      </c>
      <c r="H1730" t="s">
        <v>9756</v>
      </c>
      <c r="I1730" t="s">
        <v>6588</v>
      </c>
      <c r="J1730" t="s">
        <v>10575</v>
      </c>
      <c r="K1730" t="s">
        <v>799</v>
      </c>
      <c r="L1730" t="s">
        <v>3305</v>
      </c>
      <c r="M1730" t="s">
        <v>9988</v>
      </c>
      <c r="N1730" t="s">
        <v>63</v>
      </c>
      <c r="O1730" t="s">
        <v>9983</v>
      </c>
      <c r="P1730" t="s">
        <v>309</v>
      </c>
      <c r="Q1730" t="s">
        <v>78</v>
      </c>
      <c r="R1730" t="s">
        <v>221</v>
      </c>
      <c r="S1730" s="1" t="s">
        <v>12970</v>
      </c>
      <c r="T1730" t="s">
        <v>801</v>
      </c>
      <c r="U1730" t="s">
        <v>802</v>
      </c>
      <c r="V1730" t="s">
        <v>50</v>
      </c>
      <c r="W1730" t="s">
        <v>265</v>
      </c>
      <c r="X1730" s="145">
        <v>32221</v>
      </c>
      <c r="Y1730" t="s">
        <v>10576</v>
      </c>
      <c r="Z1730" s="145">
        <v>43263</v>
      </c>
      <c r="AA1730" s="145">
        <v>43355</v>
      </c>
      <c r="AB1730" t="s">
        <v>123</v>
      </c>
      <c r="AC1730" t="s">
        <v>804</v>
      </c>
      <c r="AD1730" t="s">
        <v>41</v>
      </c>
      <c r="AE1730"/>
    </row>
    <row r="1731" spans="1:31" ht="15" x14ac:dyDescent="0.25">
      <c r="A1731" s="1" t="s">
        <v>10577</v>
      </c>
      <c r="B1731" t="s">
        <v>422</v>
      </c>
      <c r="C1731" t="s">
        <v>29</v>
      </c>
      <c r="D1731" t="s">
        <v>30</v>
      </c>
      <c r="E1731" t="s">
        <v>379</v>
      </c>
      <c r="F1731" t="s">
        <v>6586</v>
      </c>
      <c r="G1731" t="s">
        <v>6587</v>
      </c>
      <c r="H1731" t="s">
        <v>9756</v>
      </c>
      <c r="I1731" t="s">
        <v>6588</v>
      </c>
      <c r="J1731" t="s">
        <v>10577</v>
      </c>
      <c r="K1731" t="s">
        <v>799</v>
      </c>
      <c r="L1731" t="s">
        <v>9991</v>
      </c>
      <c r="M1731" t="s">
        <v>10337</v>
      </c>
      <c r="N1731" t="s">
        <v>63</v>
      </c>
      <c r="O1731" t="s">
        <v>9983</v>
      </c>
      <c r="P1731" t="s">
        <v>130</v>
      </c>
      <c r="Q1731" t="s">
        <v>110</v>
      </c>
      <c r="R1731" t="s">
        <v>10578</v>
      </c>
      <c r="S1731" s="1" t="s">
        <v>12971</v>
      </c>
      <c r="T1731" t="s">
        <v>801</v>
      </c>
      <c r="U1731" t="s">
        <v>802</v>
      </c>
      <c r="V1731" t="s">
        <v>50</v>
      </c>
      <c r="W1731" t="s">
        <v>265</v>
      </c>
      <c r="X1731" s="145">
        <v>33110</v>
      </c>
      <c r="Y1731" t="s">
        <v>10579</v>
      </c>
      <c r="Z1731" s="145">
        <v>43228</v>
      </c>
      <c r="AA1731" s="145">
        <v>43320</v>
      </c>
      <c r="AB1731" t="s">
        <v>123</v>
      </c>
      <c r="AC1731" t="s">
        <v>804</v>
      </c>
      <c r="AD1731" t="s">
        <v>41</v>
      </c>
      <c r="AE1731"/>
    </row>
    <row r="1732" spans="1:31" ht="15" x14ac:dyDescent="0.25">
      <c r="A1732" s="1" t="s">
        <v>6748</v>
      </c>
      <c r="B1732" t="s">
        <v>422</v>
      </c>
      <c r="C1732" t="s">
        <v>29</v>
      </c>
      <c r="D1732" t="s">
        <v>30</v>
      </c>
      <c r="E1732" t="s">
        <v>379</v>
      </c>
      <c r="F1732" t="s">
        <v>6745</v>
      </c>
      <c r="G1732" t="s">
        <v>6746</v>
      </c>
      <c r="H1732" t="s">
        <v>9756</v>
      </c>
      <c r="I1732" t="s">
        <v>6747</v>
      </c>
      <c r="J1732" t="s">
        <v>6748</v>
      </c>
      <c r="K1732" t="s">
        <v>32</v>
      </c>
      <c r="L1732" t="s">
        <v>33</v>
      </c>
      <c r="M1732" t="s">
        <v>34</v>
      </c>
      <c r="N1732" t="s">
        <v>35</v>
      </c>
      <c r="O1732" t="s">
        <v>6749</v>
      </c>
      <c r="P1732" t="s">
        <v>237</v>
      </c>
      <c r="Q1732" t="s">
        <v>473</v>
      </c>
      <c r="R1732" t="s">
        <v>6750</v>
      </c>
      <c r="S1732" s="1" t="s">
        <v>12972</v>
      </c>
      <c r="T1732" t="s">
        <v>37</v>
      </c>
      <c r="U1732" t="s">
        <v>38</v>
      </c>
      <c r="V1732" t="s">
        <v>108</v>
      </c>
      <c r="W1732" t="s">
        <v>6751</v>
      </c>
      <c r="X1732" s="145">
        <v>24913</v>
      </c>
      <c r="Y1732" t="s">
        <v>6752</v>
      </c>
      <c r="Z1732" s="145">
        <v>42064</v>
      </c>
      <c r="AA1732" s="145">
        <v>43159</v>
      </c>
      <c r="AB1732" t="s">
        <v>39</v>
      </c>
      <c r="AC1732" t="s">
        <v>40</v>
      </c>
      <c r="AD1732" t="s">
        <v>41</v>
      </c>
      <c r="AE1732"/>
    </row>
    <row r="1733" spans="1:31" ht="15" x14ac:dyDescent="0.25">
      <c r="A1733" s="1" t="s">
        <v>6753</v>
      </c>
      <c r="B1733" t="s">
        <v>422</v>
      </c>
      <c r="C1733" t="s">
        <v>29</v>
      </c>
      <c r="D1733" t="s">
        <v>30</v>
      </c>
      <c r="E1733" t="s">
        <v>379</v>
      </c>
      <c r="F1733" t="s">
        <v>6745</v>
      </c>
      <c r="G1733" t="s">
        <v>6746</v>
      </c>
      <c r="H1733" t="s">
        <v>9756</v>
      </c>
      <c r="I1733" t="s">
        <v>6747</v>
      </c>
      <c r="J1733" t="s">
        <v>6753</v>
      </c>
      <c r="K1733" t="s">
        <v>32</v>
      </c>
      <c r="L1733" t="s">
        <v>32</v>
      </c>
      <c r="M1733" t="s">
        <v>43</v>
      </c>
      <c r="N1733" t="s">
        <v>44</v>
      </c>
      <c r="O1733" t="s">
        <v>6754</v>
      </c>
      <c r="P1733" t="s">
        <v>364</v>
      </c>
      <c r="Q1733" t="s">
        <v>139</v>
      </c>
      <c r="R1733" t="s">
        <v>863</v>
      </c>
      <c r="S1733" s="1" t="s">
        <v>12973</v>
      </c>
      <c r="T1733" t="s">
        <v>66</v>
      </c>
      <c r="U1733" t="s">
        <v>49</v>
      </c>
      <c r="V1733" t="s">
        <v>50</v>
      </c>
      <c r="W1733" t="s">
        <v>6755</v>
      </c>
      <c r="X1733" s="145">
        <v>23507</v>
      </c>
      <c r="Y1733" t="s">
        <v>6756</v>
      </c>
      <c r="Z1733"/>
      <c r="AA1733"/>
      <c r="AB1733" t="s">
        <v>39</v>
      </c>
      <c r="AC1733" t="s">
        <v>40</v>
      </c>
      <c r="AD1733" t="s">
        <v>41</v>
      </c>
      <c r="AE1733"/>
    </row>
    <row r="1734" spans="1:31" ht="15" x14ac:dyDescent="0.25">
      <c r="A1734" s="1" t="s">
        <v>6757</v>
      </c>
      <c r="B1734" t="s">
        <v>422</v>
      </c>
      <c r="C1734" t="s">
        <v>29</v>
      </c>
      <c r="D1734" t="s">
        <v>30</v>
      </c>
      <c r="E1734" t="s">
        <v>379</v>
      </c>
      <c r="F1734" t="s">
        <v>6745</v>
      </c>
      <c r="G1734" t="s">
        <v>6746</v>
      </c>
      <c r="H1734" t="s">
        <v>9756</v>
      </c>
      <c r="I1734" t="s">
        <v>6747</v>
      </c>
      <c r="J1734" t="s">
        <v>6757</v>
      </c>
      <c r="K1734" t="s">
        <v>32</v>
      </c>
      <c r="L1734" t="s">
        <v>32</v>
      </c>
      <c r="M1734" t="s">
        <v>43</v>
      </c>
      <c r="N1734" t="s">
        <v>44</v>
      </c>
      <c r="O1734" t="s">
        <v>54</v>
      </c>
      <c r="P1734" t="s">
        <v>197</v>
      </c>
      <c r="Q1734" t="s">
        <v>110</v>
      </c>
      <c r="R1734" t="s">
        <v>315</v>
      </c>
      <c r="S1734" s="1" t="s">
        <v>12974</v>
      </c>
      <c r="T1734" t="s">
        <v>53</v>
      </c>
      <c r="U1734" t="s">
        <v>49</v>
      </c>
      <c r="V1734" t="s">
        <v>50</v>
      </c>
      <c r="W1734" t="s">
        <v>6758</v>
      </c>
      <c r="X1734" s="145">
        <v>23748</v>
      </c>
      <c r="Y1734" t="s">
        <v>6759</v>
      </c>
      <c r="Z1734"/>
      <c r="AA1734"/>
      <c r="AB1734" t="s">
        <v>39</v>
      </c>
      <c r="AC1734" t="s">
        <v>40</v>
      </c>
      <c r="AD1734" t="s">
        <v>41</v>
      </c>
      <c r="AE1734"/>
    </row>
    <row r="1735" spans="1:31" ht="15" x14ac:dyDescent="0.25">
      <c r="A1735" s="1" t="s">
        <v>6760</v>
      </c>
      <c r="B1735" t="s">
        <v>422</v>
      </c>
      <c r="C1735" t="s">
        <v>29</v>
      </c>
      <c r="D1735" t="s">
        <v>30</v>
      </c>
      <c r="E1735" t="s">
        <v>379</v>
      </c>
      <c r="F1735" t="s">
        <v>6745</v>
      </c>
      <c r="G1735" t="s">
        <v>6746</v>
      </c>
      <c r="H1735" t="s">
        <v>9756</v>
      </c>
      <c r="I1735" t="s">
        <v>6747</v>
      </c>
      <c r="J1735" t="s">
        <v>6760</v>
      </c>
      <c r="K1735" t="s">
        <v>32</v>
      </c>
      <c r="L1735" t="s">
        <v>32</v>
      </c>
      <c r="M1735" t="s">
        <v>43</v>
      </c>
      <c r="N1735" t="s">
        <v>44</v>
      </c>
      <c r="O1735" t="s">
        <v>54</v>
      </c>
      <c r="P1735" t="s">
        <v>6244</v>
      </c>
      <c r="Q1735" t="s">
        <v>110</v>
      </c>
      <c r="R1735" t="s">
        <v>695</v>
      </c>
      <c r="S1735" s="1" t="s">
        <v>12975</v>
      </c>
      <c r="T1735" t="s">
        <v>53</v>
      </c>
      <c r="U1735" t="s">
        <v>49</v>
      </c>
      <c r="V1735" t="s">
        <v>311</v>
      </c>
      <c r="W1735" t="s">
        <v>6761</v>
      </c>
      <c r="X1735" s="145">
        <v>23064</v>
      </c>
      <c r="Y1735" t="s">
        <v>6762</v>
      </c>
      <c r="Z1735" s="145">
        <v>43408</v>
      </c>
      <c r="AA1735" s="145">
        <v>43456</v>
      </c>
      <c r="AB1735" t="s">
        <v>39</v>
      </c>
      <c r="AC1735" t="s">
        <v>40</v>
      </c>
      <c r="AD1735" t="s">
        <v>41</v>
      </c>
      <c r="AE1735"/>
    </row>
    <row r="1736" spans="1:31" ht="15" x14ac:dyDescent="0.25">
      <c r="A1736" s="1" t="s">
        <v>6760</v>
      </c>
      <c r="B1736" t="s">
        <v>422</v>
      </c>
      <c r="C1736" t="s">
        <v>29</v>
      </c>
      <c r="D1736" t="s">
        <v>30</v>
      </c>
      <c r="E1736" t="s">
        <v>379</v>
      </c>
      <c r="F1736" t="s">
        <v>6745</v>
      </c>
      <c r="G1736" t="s">
        <v>6746</v>
      </c>
      <c r="H1736" t="s">
        <v>9756</v>
      </c>
      <c r="I1736" t="s">
        <v>6747</v>
      </c>
      <c r="J1736" t="s">
        <v>6760</v>
      </c>
      <c r="K1736" t="s">
        <v>32</v>
      </c>
      <c r="L1736" t="s">
        <v>32</v>
      </c>
      <c r="M1736" t="s">
        <v>43</v>
      </c>
      <c r="N1736" t="s">
        <v>63</v>
      </c>
      <c r="O1736" t="s">
        <v>12976</v>
      </c>
      <c r="P1736" t="s">
        <v>237</v>
      </c>
      <c r="Q1736" t="s">
        <v>861</v>
      </c>
      <c r="R1736" t="s">
        <v>411</v>
      </c>
      <c r="S1736" s="1" t="s">
        <v>12977</v>
      </c>
      <c r="T1736" t="s">
        <v>66</v>
      </c>
      <c r="U1736" t="s">
        <v>49</v>
      </c>
      <c r="V1736" t="s">
        <v>50</v>
      </c>
      <c r="W1736" t="s">
        <v>12978</v>
      </c>
      <c r="X1736" s="145">
        <v>28291</v>
      </c>
      <c r="Y1736" t="s">
        <v>12979</v>
      </c>
      <c r="Z1736" s="145">
        <v>43408</v>
      </c>
      <c r="AA1736" s="145">
        <v>43456</v>
      </c>
      <c r="AB1736" t="s">
        <v>310</v>
      </c>
      <c r="AC1736" t="s">
        <v>68</v>
      </c>
      <c r="AD1736" t="s">
        <v>41</v>
      </c>
      <c r="AE1736"/>
    </row>
    <row r="1737" spans="1:31" ht="15" x14ac:dyDescent="0.25">
      <c r="A1737" s="1" t="s">
        <v>6763</v>
      </c>
      <c r="B1737" t="s">
        <v>422</v>
      </c>
      <c r="C1737" t="s">
        <v>29</v>
      </c>
      <c r="D1737" t="s">
        <v>30</v>
      </c>
      <c r="E1737" t="s">
        <v>379</v>
      </c>
      <c r="F1737" t="s">
        <v>6745</v>
      </c>
      <c r="G1737" t="s">
        <v>6746</v>
      </c>
      <c r="H1737" t="s">
        <v>9756</v>
      </c>
      <c r="I1737" t="s">
        <v>6747</v>
      </c>
      <c r="J1737" t="s">
        <v>6763</v>
      </c>
      <c r="K1737" t="s">
        <v>32</v>
      </c>
      <c r="L1737" t="s">
        <v>32</v>
      </c>
      <c r="M1737" t="s">
        <v>43</v>
      </c>
      <c r="N1737" t="s">
        <v>44</v>
      </c>
      <c r="O1737" t="s">
        <v>54</v>
      </c>
      <c r="P1737" t="s">
        <v>833</v>
      </c>
      <c r="Q1737" t="s">
        <v>1081</v>
      </c>
      <c r="R1737" t="s">
        <v>460</v>
      </c>
      <c r="S1737" s="1" t="s">
        <v>12980</v>
      </c>
      <c r="T1737" t="s">
        <v>48</v>
      </c>
      <c r="U1737" t="s">
        <v>49</v>
      </c>
      <c r="V1737" t="s">
        <v>311</v>
      </c>
      <c r="W1737" t="s">
        <v>6764</v>
      </c>
      <c r="X1737" s="145">
        <v>24696</v>
      </c>
      <c r="Y1737" t="s">
        <v>6765</v>
      </c>
      <c r="Z1737" s="145">
        <v>43348</v>
      </c>
      <c r="AA1737" s="145">
        <v>43438</v>
      </c>
      <c r="AB1737" t="s">
        <v>39</v>
      </c>
      <c r="AC1737" t="s">
        <v>40</v>
      </c>
      <c r="AD1737" t="s">
        <v>41</v>
      </c>
      <c r="AE1737"/>
    </row>
    <row r="1738" spans="1:31" ht="15" x14ac:dyDescent="0.25">
      <c r="A1738" s="1" t="s">
        <v>6763</v>
      </c>
      <c r="B1738" t="s">
        <v>422</v>
      </c>
      <c r="C1738" t="s">
        <v>29</v>
      </c>
      <c r="D1738" t="s">
        <v>30</v>
      </c>
      <c r="E1738" t="s">
        <v>379</v>
      </c>
      <c r="F1738" t="s">
        <v>6745</v>
      </c>
      <c r="G1738" t="s">
        <v>6746</v>
      </c>
      <c r="H1738" t="s">
        <v>9756</v>
      </c>
      <c r="I1738" t="s">
        <v>6747</v>
      </c>
      <c r="J1738" t="s">
        <v>6763</v>
      </c>
      <c r="K1738" t="s">
        <v>32</v>
      </c>
      <c r="L1738" t="s">
        <v>32</v>
      </c>
      <c r="M1738" t="s">
        <v>43</v>
      </c>
      <c r="N1738" t="s">
        <v>63</v>
      </c>
      <c r="O1738" t="s">
        <v>12981</v>
      </c>
      <c r="P1738" t="s">
        <v>301</v>
      </c>
      <c r="Q1738" t="s">
        <v>423</v>
      </c>
      <c r="R1738" t="s">
        <v>270</v>
      </c>
      <c r="S1738" s="1" t="s">
        <v>12982</v>
      </c>
      <c r="T1738" t="s">
        <v>66</v>
      </c>
      <c r="U1738" t="s">
        <v>49</v>
      </c>
      <c r="V1738" t="s">
        <v>50</v>
      </c>
      <c r="W1738" t="s">
        <v>12983</v>
      </c>
      <c r="X1738" s="145">
        <v>30302</v>
      </c>
      <c r="Y1738" t="s">
        <v>12984</v>
      </c>
      <c r="Z1738" s="145">
        <v>43348</v>
      </c>
      <c r="AA1738" s="145">
        <v>43438</v>
      </c>
      <c r="AB1738" t="s">
        <v>310</v>
      </c>
      <c r="AC1738" t="s">
        <v>68</v>
      </c>
      <c r="AD1738" t="s">
        <v>41</v>
      </c>
      <c r="AE1738"/>
    </row>
    <row r="1739" spans="1:31" ht="15" x14ac:dyDescent="0.25">
      <c r="A1739" s="1" t="s">
        <v>6769</v>
      </c>
      <c r="B1739" t="s">
        <v>422</v>
      </c>
      <c r="C1739" t="s">
        <v>29</v>
      </c>
      <c r="D1739" t="s">
        <v>30</v>
      </c>
      <c r="E1739" t="s">
        <v>379</v>
      </c>
      <c r="F1739" t="s">
        <v>6745</v>
      </c>
      <c r="G1739" t="s">
        <v>6746</v>
      </c>
      <c r="H1739" t="s">
        <v>9756</v>
      </c>
      <c r="I1739" t="s">
        <v>6747</v>
      </c>
      <c r="J1739" t="s">
        <v>6769</v>
      </c>
      <c r="K1739" t="s">
        <v>32</v>
      </c>
      <c r="L1739" t="s">
        <v>32</v>
      </c>
      <c r="M1739" t="s">
        <v>43</v>
      </c>
      <c r="N1739" t="s">
        <v>44</v>
      </c>
      <c r="O1739" t="s">
        <v>54</v>
      </c>
      <c r="P1739" t="s">
        <v>502</v>
      </c>
      <c r="Q1739" t="s">
        <v>178</v>
      </c>
      <c r="R1739" t="s">
        <v>6770</v>
      </c>
      <c r="S1739" s="1" t="s">
        <v>12985</v>
      </c>
      <c r="T1739" t="s">
        <v>48</v>
      </c>
      <c r="U1739" t="s">
        <v>49</v>
      </c>
      <c r="V1739" t="s">
        <v>50</v>
      </c>
      <c r="W1739" t="s">
        <v>6771</v>
      </c>
      <c r="X1739" s="145">
        <v>24349</v>
      </c>
      <c r="Y1739" t="s">
        <v>6772</v>
      </c>
      <c r="Z1739"/>
      <c r="AA1739"/>
      <c r="AB1739" t="s">
        <v>39</v>
      </c>
      <c r="AC1739" t="s">
        <v>40</v>
      </c>
      <c r="AD1739" t="s">
        <v>41</v>
      </c>
      <c r="AE1739"/>
    </row>
    <row r="1740" spans="1:31" ht="15" x14ac:dyDescent="0.25">
      <c r="A1740" s="1" t="s">
        <v>6773</v>
      </c>
      <c r="B1740" t="s">
        <v>422</v>
      </c>
      <c r="C1740" t="s">
        <v>29</v>
      </c>
      <c r="D1740" t="s">
        <v>30</v>
      </c>
      <c r="E1740" t="s">
        <v>379</v>
      </c>
      <c r="F1740" t="s">
        <v>6745</v>
      </c>
      <c r="G1740" t="s">
        <v>6746</v>
      </c>
      <c r="H1740" t="s">
        <v>9756</v>
      </c>
      <c r="I1740" t="s">
        <v>6747</v>
      </c>
      <c r="J1740" t="s">
        <v>6773</v>
      </c>
      <c r="K1740" t="s">
        <v>32</v>
      </c>
      <c r="L1740" t="s">
        <v>32</v>
      </c>
      <c r="M1740" t="s">
        <v>43</v>
      </c>
      <c r="N1740" t="s">
        <v>44</v>
      </c>
      <c r="O1740" t="s">
        <v>54</v>
      </c>
      <c r="P1740" t="s">
        <v>79</v>
      </c>
      <c r="Q1740" t="s">
        <v>211</v>
      </c>
      <c r="R1740" t="s">
        <v>6774</v>
      </c>
      <c r="S1740" s="1" t="s">
        <v>12986</v>
      </c>
      <c r="T1740" t="s">
        <v>48</v>
      </c>
      <c r="U1740" t="s">
        <v>49</v>
      </c>
      <c r="V1740" t="s">
        <v>50</v>
      </c>
      <c r="W1740" t="s">
        <v>6775</v>
      </c>
      <c r="X1740" s="145">
        <v>23224</v>
      </c>
      <c r="Y1740" t="s">
        <v>6776</v>
      </c>
      <c r="Z1740"/>
      <c r="AA1740"/>
      <c r="AB1740" t="s">
        <v>39</v>
      </c>
      <c r="AC1740" t="s">
        <v>40</v>
      </c>
      <c r="AD1740" t="s">
        <v>41</v>
      </c>
      <c r="AE1740"/>
    </row>
    <row r="1741" spans="1:31" ht="15" x14ac:dyDescent="0.25">
      <c r="A1741" s="1" t="s">
        <v>6777</v>
      </c>
      <c r="B1741" t="s">
        <v>422</v>
      </c>
      <c r="C1741" t="s">
        <v>29</v>
      </c>
      <c r="D1741" t="s">
        <v>30</v>
      </c>
      <c r="E1741" t="s">
        <v>379</v>
      </c>
      <c r="F1741" t="s">
        <v>6745</v>
      </c>
      <c r="G1741" t="s">
        <v>6746</v>
      </c>
      <c r="H1741" t="s">
        <v>9756</v>
      </c>
      <c r="I1741" t="s">
        <v>6747</v>
      </c>
      <c r="J1741" t="s">
        <v>6777</v>
      </c>
      <c r="K1741" t="s">
        <v>32</v>
      </c>
      <c r="L1741" t="s">
        <v>32</v>
      </c>
      <c r="M1741" t="s">
        <v>43</v>
      </c>
      <c r="N1741" t="s">
        <v>44</v>
      </c>
      <c r="O1741" t="s">
        <v>6778</v>
      </c>
      <c r="P1741" t="s">
        <v>6779</v>
      </c>
      <c r="Q1741" t="s">
        <v>78</v>
      </c>
      <c r="R1741" t="s">
        <v>6780</v>
      </c>
      <c r="S1741" s="1" t="s">
        <v>12987</v>
      </c>
      <c r="T1741" t="s">
        <v>53</v>
      </c>
      <c r="U1741" t="s">
        <v>49</v>
      </c>
      <c r="V1741" t="s">
        <v>50</v>
      </c>
      <c r="W1741" t="s">
        <v>6781</v>
      </c>
      <c r="X1741" s="145">
        <v>24488</v>
      </c>
      <c r="Y1741" t="s">
        <v>6782</v>
      </c>
      <c r="Z1741"/>
      <c r="AA1741"/>
      <c r="AB1741" t="s">
        <v>39</v>
      </c>
      <c r="AC1741" t="s">
        <v>40</v>
      </c>
      <c r="AD1741" t="s">
        <v>41</v>
      </c>
      <c r="AE1741"/>
    </row>
    <row r="1742" spans="1:31" ht="15" x14ac:dyDescent="0.25">
      <c r="A1742" s="1" t="s">
        <v>6783</v>
      </c>
      <c r="B1742" t="s">
        <v>422</v>
      </c>
      <c r="C1742" t="s">
        <v>29</v>
      </c>
      <c r="D1742" t="s">
        <v>30</v>
      </c>
      <c r="E1742" t="s">
        <v>379</v>
      </c>
      <c r="F1742" t="s">
        <v>6745</v>
      </c>
      <c r="G1742" t="s">
        <v>6746</v>
      </c>
      <c r="H1742" t="s">
        <v>9756</v>
      </c>
      <c r="I1742" t="s">
        <v>6747</v>
      </c>
      <c r="J1742" t="s">
        <v>6783</v>
      </c>
      <c r="K1742" t="s">
        <v>32</v>
      </c>
      <c r="L1742" t="s">
        <v>32</v>
      </c>
      <c r="M1742" t="s">
        <v>43</v>
      </c>
      <c r="N1742" t="s">
        <v>63</v>
      </c>
      <c r="O1742" t="s">
        <v>12988</v>
      </c>
      <c r="P1742" t="s">
        <v>498</v>
      </c>
      <c r="Q1742" t="s">
        <v>110</v>
      </c>
      <c r="R1742" t="s">
        <v>6784</v>
      </c>
      <c r="S1742" s="1" t="s">
        <v>12989</v>
      </c>
      <c r="T1742" t="s">
        <v>66</v>
      </c>
      <c r="U1742" t="s">
        <v>49</v>
      </c>
      <c r="V1742" t="s">
        <v>50</v>
      </c>
      <c r="W1742" t="s">
        <v>6785</v>
      </c>
      <c r="X1742" s="145">
        <v>31575</v>
      </c>
      <c r="Y1742" t="s">
        <v>6786</v>
      </c>
      <c r="Z1742" s="145">
        <v>43383</v>
      </c>
      <c r="AA1742" s="145">
        <v>43465</v>
      </c>
      <c r="AB1742" t="s">
        <v>310</v>
      </c>
      <c r="AC1742" t="s">
        <v>68</v>
      </c>
      <c r="AD1742" t="s">
        <v>41</v>
      </c>
      <c r="AE1742"/>
    </row>
    <row r="1743" spans="1:31" ht="15" x14ac:dyDescent="0.25">
      <c r="A1743" s="1" t="s">
        <v>6783</v>
      </c>
      <c r="B1743" t="s">
        <v>422</v>
      </c>
      <c r="C1743" t="s">
        <v>29</v>
      </c>
      <c r="D1743" t="s">
        <v>30</v>
      </c>
      <c r="E1743" t="s">
        <v>379</v>
      </c>
      <c r="F1743" t="s">
        <v>6745</v>
      </c>
      <c r="G1743" t="s">
        <v>6746</v>
      </c>
      <c r="H1743" t="s">
        <v>9756</v>
      </c>
      <c r="I1743" t="s">
        <v>6747</v>
      </c>
      <c r="J1743" t="s">
        <v>6783</v>
      </c>
      <c r="K1743" t="s">
        <v>32</v>
      </c>
      <c r="L1743" t="s">
        <v>32</v>
      </c>
      <c r="M1743" t="s">
        <v>43</v>
      </c>
      <c r="N1743" t="s">
        <v>44</v>
      </c>
      <c r="O1743" t="s">
        <v>54</v>
      </c>
      <c r="P1743" t="s">
        <v>237</v>
      </c>
      <c r="Q1743" t="s">
        <v>257</v>
      </c>
      <c r="R1743" t="s">
        <v>286</v>
      </c>
      <c r="S1743" s="1" t="s">
        <v>12990</v>
      </c>
      <c r="T1743" t="s">
        <v>48</v>
      </c>
      <c r="U1743" t="s">
        <v>49</v>
      </c>
      <c r="V1743" t="s">
        <v>311</v>
      </c>
      <c r="W1743" t="s">
        <v>6787</v>
      </c>
      <c r="X1743" s="145">
        <v>25095</v>
      </c>
      <c r="Y1743" t="s">
        <v>6788</v>
      </c>
      <c r="Z1743" s="145">
        <v>43383</v>
      </c>
      <c r="AA1743" s="145">
        <v>43465</v>
      </c>
      <c r="AB1743" t="s">
        <v>39</v>
      </c>
      <c r="AC1743" t="s">
        <v>40</v>
      </c>
      <c r="AD1743" t="s">
        <v>41</v>
      </c>
      <c r="AE1743"/>
    </row>
    <row r="1744" spans="1:31" ht="15" x14ac:dyDescent="0.25">
      <c r="A1744" s="1" t="s">
        <v>6789</v>
      </c>
      <c r="B1744" t="s">
        <v>422</v>
      </c>
      <c r="C1744" t="s">
        <v>29</v>
      </c>
      <c r="D1744" t="s">
        <v>30</v>
      </c>
      <c r="E1744" t="s">
        <v>379</v>
      </c>
      <c r="F1744" t="s">
        <v>6745</v>
      </c>
      <c r="G1744" t="s">
        <v>6746</v>
      </c>
      <c r="H1744" t="s">
        <v>9756</v>
      </c>
      <c r="I1744" t="s">
        <v>6747</v>
      </c>
      <c r="J1744" t="s">
        <v>6789</v>
      </c>
      <c r="K1744" t="s">
        <v>93</v>
      </c>
      <c r="L1744" t="s">
        <v>94</v>
      </c>
      <c r="M1744" t="s">
        <v>95</v>
      </c>
      <c r="N1744" t="s">
        <v>63</v>
      </c>
      <c r="O1744" t="s">
        <v>10580</v>
      </c>
      <c r="P1744" t="s">
        <v>110</v>
      </c>
      <c r="Q1744" t="s">
        <v>573</v>
      </c>
      <c r="R1744" t="s">
        <v>1057</v>
      </c>
      <c r="S1744" s="1" t="s">
        <v>12991</v>
      </c>
      <c r="T1744" t="s">
        <v>105</v>
      </c>
      <c r="U1744" t="s">
        <v>38</v>
      </c>
      <c r="V1744" t="s">
        <v>50</v>
      </c>
      <c r="W1744" t="s">
        <v>10581</v>
      </c>
      <c r="X1744" s="145">
        <v>34343</v>
      </c>
      <c r="Y1744" t="s">
        <v>10582</v>
      </c>
      <c r="Z1744" s="145">
        <v>43299</v>
      </c>
      <c r="AA1744" s="145">
        <v>43344</v>
      </c>
      <c r="AB1744" t="s">
        <v>310</v>
      </c>
      <c r="AC1744" t="s">
        <v>98</v>
      </c>
      <c r="AD1744" t="s">
        <v>41</v>
      </c>
      <c r="AE1744"/>
    </row>
    <row r="1745" spans="1:31" ht="15" x14ac:dyDescent="0.25">
      <c r="A1745" s="1" t="s">
        <v>6789</v>
      </c>
      <c r="B1745" t="s">
        <v>422</v>
      </c>
      <c r="C1745" t="s">
        <v>29</v>
      </c>
      <c r="D1745" t="s">
        <v>30</v>
      </c>
      <c r="E1745" t="s">
        <v>379</v>
      </c>
      <c r="F1745" t="s">
        <v>6745</v>
      </c>
      <c r="G1745" t="s">
        <v>6746</v>
      </c>
      <c r="H1745" t="s">
        <v>9756</v>
      </c>
      <c r="I1745" t="s">
        <v>6747</v>
      </c>
      <c r="J1745" t="s">
        <v>6789</v>
      </c>
      <c r="K1745" t="s">
        <v>93</v>
      </c>
      <c r="L1745" t="s">
        <v>94</v>
      </c>
      <c r="M1745" t="s">
        <v>95</v>
      </c>
      <c r="N1745" t="s">
        <v>44</v>
      </c>
      <c r="O1745" t="s">
        <v>6790</v>
      </c>
      <c r="P1745" t="s">
        <v>59</v>
      </c>
      <c r="Q1745" t="s">
        <v>261</v>
      </c>
      <c r="R1745" t="s">
        <v>6791</v>
      </c>
      <c r="S1745" s="1" t="s">
        <v>12992</v>
      </c>
      <c r="T1745" t="s">
        <v>105</v>
      </c>
      <c r="U1745" t="s">
        <v>38</v>
      </c>
      <c r="V1745" t="s">
        <v>989</v>
      </c>
      <c r="W1745" t="s">
        <v>6792</v>
      </c>
      <c r="X1745" s="145">
        <v>22555</v>
      </c>
      <c r="Y1745" t="s">
        <v>6793</v>
      </c>
      <c r="Z1745" s="145">
        <v>43299</v>
      </c>
      <c r="AA1745" s="145">
        <v>43344</v>
      </c>
      <c r="AB1745" t="s">
        <v>39</v>
      </c>
      <c r="AC1745" t="s">
        <v>98</v>
      </c>
      <c r="AD1745" t="s">
        <v>41</v>
      </c>
      <c r="AE1745"/>
    </row>
    <row r="1746" spans="1:31" ht="15" x14ac:dyDescent="0.25">
      <c r="A1746" s="1" t="s">
        <v>6797</v>
      </c>
      <c r="B1746" t="s">
        <v>424</v>
      </c>
      <c r="C1746" t="s">
        <v>29</v>
      </c>
      <c r="D1746" t="s">
        <v>30</v>
      </c>
      <c r="E1746" t="s">
        <v>380</v>
      </c>
      <c r="F1746" t="s">
        <v>6794</v>
      </c>
      <c r="G1746" t="s">
        <v>6795</v>
      </c>
      <c r="H1746" t="s">
        <v>9756</v>
      </c>
      <c r="I1746" t="s">
        <v>6796</v>
      </c>
      <c r="J1746" t="s">
        <v>6797</v>
      </c>
      <c r="K1746" t="s">
        <v>32</v>
      </c>
      <c r="L1746" t="s">
        <v>33</v>
      </c>
      <c r="M1746" t="s">
        <v>34</v>
      </c>
      <c r="N1746" t="s">
        <v>35</v>
      </c>
      <c r="O1746" t="s">
        <v>6798</v>
      </c>
      <c r="P1746" t="s">
        <v>109</v>
      </c>
      <c r="Q1746" t="s">
        <v>101</v>
      </c>
      <c r="R1746" t="s">
        <v>6799</v>
      </c>
      <c r="S1746" s="1" t="s">
        <v>12993</v>
      </c>
      <c r="T1746" t="s">
        <v>37</v>
      </c>
      <c r="U1746" t="s">
        <v>38</v>
      </c>
      <c r="V1746" t="s">
        <v>166</v>
      </c>
      <c r="W1746" t="s">
        <v>6800</v>
      </c>
      <c r="X1746" s="145">
        <v>23609</v>
      </c>
      <c r="Y1746" t="s">
        <v>6801</v>
      </c>
      <c r="Z1746" s="145">
        <v>42779</v>
      </c>
      <c r="AA1746" s="145">
        <v>44239</v>
      </c>
      <c r="AB1746" t="s">
        <v>39</v>
      </c>
      <c r="AC1746" t="s">
        <v>40</v>
      </c>
      <c r="AD1746" t="s">
        <v>41</v>
      </c>
      <c r="AE1746"/>
    </row>
    <row r="1747" spans="1:31" ht="15" x14ac:dyDescent="0.25">
      <c r="A1747" s="1" t="s">
        <v>6802</v>
      </c>
      <c r="B1747" t="s">
        <v>424</v>
      </c>
      <c r="C1747" t="s">
        <v>29</v>
      </c>
      <c r="D1747" t="s">
        <v>30</v>
      </c>
      <c r="E1747" t="s">
        <v>380</v>
      </c>
      <c r="F1747" t="s">
        <v>6794</v>
      </c>
      <c r="G1747" t="s">
        <v>6795</v>
      </c>
      <c r="H1747" t="s">
        <v>9756</v>
      </c>
      <c r="I1747" t="s">
        <v>6796</v>
      </c>
      <c r="J1747" t="s">
        <v>6802</v>
      </c>
      <c r="K1747" t="s">
        <v>32</v>
      </c>
      <c r="L1747" t="s">
        <v>32</v>
      </c>
      <c r="M1747" t="s">
        <v>3394</v>
      </c>
      <c r="N1747" t="s">
        <v>44</v>
      </c>
      <c r="O1747" t="s">
        <v>54</v>
      </c>
      <c r="P1747" t="s">
        <v>197</v>
      </c>
      <c r="Q1747" t="s">
        <v>6803</v>
      </c>
      <c r="R1747" t="s">
        <v>864</v>
      </c>
      <c r="S1747" s="1" t="s">
        <v>12994</v>
      </c>
      <c r="T1747" t="s">
        <v>48</v>
      </c>
      <c r="U1747" t="s">
        <v>49</v>
      </c>
      <c r="V1747" t="s">
        <v>3395</v>
      </c>
      <c r="W1747" t="s">
        <v>6804</v>
      </c>
      <c r="X1747" s="145">
        <v>20393</v>
      </c>
      <c r="Y1747" t="s">
        <v>6805</v>
      </c>
      <c r="Z1747" s="145">
        <v>43160</v>
      </c>
      <c r="AA1747" s="145">
        <v>43465</v>
      </c>
      <c r="AB1747" t="s">
        <v>39</v>
      </c>
      <c r="AC1747" t="s">
        <v>40</v>
      </c>
      <c r="AD1747" t="s">
        <v>41</v>
      </c>
      <c r="AE1747"/>
    </row>
    <row r="1748" spans="1:31" ht="15" x14ac:dyDescent="0.25">
      <c r="A1748" s="1" t="s">
        <v>6802</v>
      </c>
      <c r="B1748" t="s">
        <v>424</v>
      </c>
      <c r="C1748" t="s">
        <v>29</v>
      </c>
      <c r="D1748" t="s">
        <v>30</v>
      </c>
      <c r="E1748" t="s">
        <v>380</v>
      </c>
      <c r="F1748" t="s">
        <v>6794</v>
      </c>
      <c r="G1748" t="s">
        <v>6795</v>
      </c>
      <c r="H1748" t="s">
        <v>9756</v>
      </c>
      <c r="I1748" t="s">
        <v>6796</v>
      </c>
      <c r="J1748" t="s">
        <v>6802</v>
      </c>
      <c r="K1748" t="s">
        <v>32</v>
      </c>
      <c r="L1748" t="s">
        <v>32</v>
      </c>
      <c r="M1748" t="s">
        <v>43</v>
      </c>
      <c r="N1748" t="s">
        <v>63</v>
      </c>
      <c r="O1748" t="s">
        <v>10583</v>
      </c>
      <c r="P1748" t="s">
        <v>1046</v>
      </c>
      <c r="Q1748" t="s">
        <v>136</v>
      </c>
      <c r="R1748" t="s">
        <v>10584</v>
      </c>
      <c r="S1748" s="1" t="s">
        <v>12995</v>
      </c>
      <c r="T1748" t="s">
        <v>66</v>
      </c>
      <c r="U1748" t="s">
        <v>811</v>
      </c>
      <c r="V1748" t="s">
        <v>50</v>
      </c>
      <c r="W1748" t="s">
        <v>10585</v>
      </c>
      <c r="X1748" s="145">
        <v>31588</v>
      </c>
      <c r="Y1748" t="s">
        <v>10586</v>
      </c>
      <c r="Z1748" s="145">
        <v>43160</v>
      </c>
      <c r="AA1748" s="145">
        <v>43465</v>
      </c>
      <c r="AB1748" t="s">
        <v>310</v>
      </c>
      <c r="AC1748" t="s">
        <v>68</v>
      </c>
      <c r="AD1748" t="s">
        <v>41</v>
      </c>
      <c r="AE1748"/>
    </row>
    <row r="1749" spans="1:31" ht="15" x14ac:dyDescent="0.25">
      <c r="A1749" s="1" t="s">
        <v>6806</v>
      </c>
      <c r="B1749" t="s">
        <v>424</v>
      </c>
      <c r="C1749" t="s">
        <v>29</v>
      </c>
      <c r="D1749" t="s">
        <v>30</v>
      </c>
      <c r="E1749" t="s">
        <v>380</v>
      </c>
      <c r="F1749" t="s">
        <v>6794</v>
      </c>
      <c r="G1749" t="s">
        <v>6795</v>
      </c>
      <c r="H1749" t="s">
        <v>9756</v>
      </c>
      <c r="I1749" t="s">
        <v>6796</v>
      </c>
      <c r="J1749" t="s">
        <v>6806</v>
      </c>
      <c r="K1749" t="s">
        <v>32</v>
      </c>
      <c r="L1749" t="s">
        <v>32</v>
      </c>
      <c r="M1749" t="s">
        <v>43</v>
      </c>
      <c r="N1749" t="s">
        <v>44</v>
      </c>
      <c r="O1749" t="s">
        <v>54</v>
      </c>
      <c r="P1749" t="s">
        <v>224</v>
      </c>
      <c r="Q1749" t="s">
        <v>197</v>
      </c>
      <c r="R1749" t="s">
        <v>987</v>
      </c>
      <c r="S1749" s="1" t="s">
        <v>12996</v>
      </c>
      <c r="T1749" t="s">
        <v>61</v>
      </c>
      <c r="U1749" t="s">
        <v>49</v>
      </c>
      <c r="V1749" t="s">
        <v>50</v>
      </c>
      <c r="W1749" t="s">
        <v>6807</v>
      </c>
      <c r="X1749" s="145">
        <v>23153</v>
      </c>
      <c r="Y1749" t="s">
        <v>6808</v>
      </c>
      <c r="Z1749"/>
      <c r="AA1749"/>
      <c r="AB1749" t="s">
        <v>39</v>
      </c>
      <c r="AC1749" t="s">
        <v>40</v>
      </c>
      <c r="AD1749" t="s">
        <v>41</v>
      </c>
      <c r="AE1749"/>
    </row>
    <row r="1750" spans="1:31" ht="15" x14ac:dyDescent="0.25">
      <c r="A1750" s="1" t="s">
        <v>6809</v>
      </c>
      <c r="B1750" t="s">
        <v>424</v>
      </c>
      <c r="C1750" t="s">
        <v>29</v>
      </c>
      <c r="D1750" t="s">
        <v>30</v>
      </c>
      <c r="E1750" t="s">
        <v>380</v>
      </c>
      <c r="F1750" t="s">
        <v>6794</v>
      </c>
      <c r="G1750" t="s">
        <v>6795</v>
      </c>
      <c r="H1750" t="s">
        <v>9756</v>
      </c>
      <c r="I1750" t="s">
        <v>6796</v>
      </c>
      <c r="J1750" t="s">
        <v>6809</v>
      </c>
      <c r="K1750" t="s">
        <v>32</v>
      </c>
      <c r="L1750" t="s">
        <v>32</v>
      </c>
      <c r="M1750" t="s">
        <v>43</v>
      </c>
      <c r="N1750" t="s">
        <v>44</v>
      </c>
      <c r="O1750" t="s">
        <v>54</v>
      </c>
      <c r="P1750" t="s">
        <v>217</v>
      </c>
      <c r="Q1750" t="s">
        <v>6810</v>
      </c>
      <c r="R1750" t="s">
        <v>161</v>
      </c>
      <c r="S1750" s="1" t="s">
        <v>12997</v>
      </c>
      <c r="T1750" t="s">
        <v>48</v>
      </c>
      <c r="U1750" t="s">
        <v>49</v>
      </c>
      <c r="V1750" t="s">
        <v>50</v>
      </c>
      <c r="W1750" t="s">
        <v>6811</v>
      </c>
      <c r="X1750" s="145">
        <v>19776</v>
      </c>
      <c r="Y1750" t="s">
        <v>6812</v>
      </c>
      <c r="Z1750"/>
      <c r="AA1750"/>
      <c r="AB1750" t="s">
        <v>39</v>
      </c>
      <c r="AC1750" t="s">
        <v>40</v>
      </c>
      <c r="AD1750" t="s">
        <v>41</v>
      </c>
      <c r="AE1750"/>
    </row>
    <row r="1751" spans="1:31" ht="15" x14ac:dyDescent="0.25">
      <c r="A1751" s="1" t="s">
        <v>6813</v>
      </c>
      <c r="B1751" t="s">
        <v>424</v>
      </c>
      <c r="C1751" t="s">
        <v>29</v>
      </c>
      <c r="D1751" t="s">
        <v>30</v>
      </c>
      <c r="E1751" t="s">
        <v>380</v>
      </c>
      <c r="F1751" t="s">
        <v>6794</v>
      </c>
      <c r="G1751" t="s">
        <v>6795</v>
      </c>
      <c r="H1751" t="s">
        <v>9756</v>
      </c>
      <c r="I1751" t="s">
        <v>6796</v>
      </c>
      <c r="J1751" t="s">
        <v>6813</v>
      </c>
      <c r="K1751" t="s">
        <v>32</v>
      </c>
      <c r="L1751" t="s">
        <v>32</v>
      </c>
      <c r="M1751" t="s">
        <v>43</v>
      </c>
      <c r="N1751" t="s">
        <v>63</v>
      </c>
      <c r="O1751" t="s">
        <v>10587</v>
      </c>
      <c r="P1751" t="s">
        <v>237</v>
      </c>
      <c r="Q1751" t="s">
        <v>183</v>
      </c>
      <c r="R1751" t="s">
        <v>6947</v>
      </c>
      <c r="S1751" s="1" t="s">
        <v>12998</v>
      </c>
      <c r="T1751" t="s">
        <v>66</v>
      </c>
      <c r="U1751" t="s">
        <v>49</v>
      </c>
      <c r="V1751" t="s">
        <v>50</v>
      </c>
      <c r="W1751" t="s">
        <v>6948</v>
      </c>
      <c r="X1751" s="145">
        <v>32144</v>
      </c>
      <c r="Y1751" t="s">
        <v>6949</v>
      </c>
      <c r="Z1751" s="145">
        <v>43160</v>
      </c>
      <c r="AA1751" s="145">
        <v>43465</v>
      </c>
      <c r="AB1751" t="s">
        <v>39</v>
      </c>
      <c r="AC1751" t="s">
        <v>68</v>
      </c>
      <c r="AD1751" t="s">
        <v>41</v>
      </c>
      <c r="AE1751"/>
    </row>
    <row r="1752" spans="1:31" ht="15" x14ac:dyDescent="0.25">
      <c r="A1752" s="1" t="s">
        <v>6814</v>
      </c>
      <c r="B1752" t="s">
        <v>424</v>
      </c>
      <c r="C1752" t="s">
        <v>29</v>
      </c>
      <c r="D1752" t="s">
        <v>30</v>
      </c>
      <c r="E1752" t="s">
        <v>380</v>
      </c>
      <c r="F1752" t="s">
        <v>6794</v>
      </c>
      <c r="G1752" t="s">
        <v>6795</v>
      </c>
      <c r="H1752" t="s">
        <v>9756</v>
      </c>
      <c r="I1752" t="s">
        <v>6796</v>
      </c>
      <c r="J1752" t="s">
        <v>6814</v>
      </c>
      <c r="K1752" t="s">
        <v>32</v>
      </c>
      <c r="L1752" t="s">
        <v>32</v>
      </c>
      <c r="M1752" t="s">
        <v>43</v>
      </c>
      <c r="N1752" t="s">
        <v>44</v>
      </c>
      <c r="O1752" t="s">
        <v>54</v>
      </c>
      <c r="P1752" t="s">
        <v>154</v>
      </c>
      <c r="Q1752" t="s">
        <v>389</v>
      </c>
      <c r="R1752" t="s">
        <v>6815</v>
      </c>
      <c r="S1752" s="1" t="s">
        <v>12999</v>
      </c>
      <c r="T1752" t="s">
        <v>48</v>
      </c>
      <c r="U1752" t="s">
        <v>49</v>
      </c>
      <c r="V1752" t="s">
        <v>50</v>
      </c>
      <c r="W1752" t="s">
        <v>6816</v>
      </c>
      <c r="X1752" s="145">
        <v>22542</v>
      </c>
      <c r="Y1752" t="s">
        <v>6817</v>
      </c>
      <c r="Z1752"/>
      <c r="AA1752"/>
      <c r="AB1752" t="s">
        <v>39</v>
      </c>
      <c r="AC1752" t="s">
        <v>40</v>
      </c>
      <c r="AD1752" t="s">
        <v>41</v>
      </c>
      <c r="AE1752"/>
    </row>
    <row r="1753" spans="1:31" ht="15" x14ac:dyDescent="0.25">
      <c r="A1753" s="1" t="s">
        <v>6818</v>
      </c>
      <c r="B1753" t="s">
        <v>424</v>
      </c>
      <c r="C1753" t="s">
        <v>29</v>
      </c>
      <c r="D1753" t="s">
        <v>30</v>
      </c>
      <c r="E1753" t="s">
        <v>380</v>
      </c>
      <c r="F1753" t="s">
        <v>6794</v>
      </c>
      <c r="G1753" t="s">
        <v>6795</v>
      </c>
      <c r="H1753" t="s">
        <v>9756</v>
      </c>
      <c r="I1753" t="s">
        <v>6796</v>
      </c>
      <c r="J1753" t="s">
        <v>6818</v>
      </c>
      <c r="K1753" t="s">
        <v>32</v>
      </c>
      <c r="L1753" t="s">
        <v>32</v>
      </c>
      <c r="M1753" t="s">
        <v>43</v>
      </c>
      <c r="N1753" t="s">
        <v>44</v>
      </c>
      <c r="O1753" t="s">
        <v>6819</v>
      </c>
      <c r="P1753" t="s">
        <v>393</v>
      </c>
      <c r="Q1753" t="s">
        <v>78</v>
      </c>
      <c r="R1753" t="s">
        <v>6820</v>
      </c>
      <c r="S1753" s="1" t="s">
        <v>13000</v>
      </c>
      <c r="T1753" t="s">
        <v>66</v>
      </c>
      <c r="U1753" t="s">
        <v>49</v>
      </c>
      <c r="V1753" t="s">
        <v>50</v>
      </c>
      <c r="W1753" t="s">
        <v>6821</v>
      </c>
      <c r="X1753" s="145">
        <v>25258</v>
      </c>
      <c r="Y1753" t="s">
        <v>6822</v>
      </c>
      <c r="Z1753"/>
      <c r="AA1753"/>
      <c r="AB1753" t="s">
        <v>39</v>
      </c>
      <c r="AC1753" t="s">
        <v>40</v>
      </c>
      <c r="AD1753" t="s">
        <v>41</v>
      </c>
      <c r="AE1753"/>
    </row>
    <row r="1754" spans="1:31" ht="15" x14ac:dyDescent="0.25">
      <c r="A1754" s="1" t="s">
        <v>6823</v>
      </c>
      <c r="B1754" t="s">
        <v>424</v>
      </c>
      <c r="C1754" t="s">
        <v>29</v>
      </c>
      <c r="D1754" t="s">
        <v>30</v>
      </c>
      <c r="E1754" t="s">
        <v>380</v>
      </c>
      <c r="F1754" t="s">
        <v>6794</v>
      </c>
      <c r="G1754" t="s">
        <v>6795</v>
      </c>
      <c r="H1754" t="s">
        <v>9756</v>
      </c>
      <c r="I1754" t="s">
        <v>6796</v>
      </c>
      <c r="J1754" t="s">
        <v>6823</v>
      </c>
      <c r="K1754" t="s">
        <v>32</v>
      </c>
      <c r="L1754" t="s">
        <v>32</v>
      </c>
      <c r="M1754" t="s">
        <v>43</v>
      </c>
      <c r="N1754" t="s">
        <v>44</v>
      </c>
      <c r="O1754" t="s">
        <v>6824</v>
      </c>
      <c r="P1754" t="s">
        <v>627</v>
      </c>
      <c r="Q1754" t="s">
        <v>751</v>
      </c>
      <c r="R1754" t="s">
        <v>6825</v>
      </c>
      <c r="S1754" s="1" t="s">
        <v>13001</v>
      </c>
      <c r="T1754" t="s">
        <v>53</v>
      </c>
      <c r="U1754" t="s">
        <v>49</v>
      </c>
      <c r="V1754" t="s">
        <v>50</v>
      </c>
      <c r="W1754" t="s">
        <v>6826</v>
      </c>
      <c r="X1754" s="145">
        <v>24634</v>
      </c>
      <c r="Y1754" t="s">
        <v>6827</v>
      </c>
      <c r="Z1754"/>
      <c r="AA1754"/>
      <c r="AB1754" t="s">
        <v>39</v>
      </c>
      <c r="AC1754" t="s">
        <v>40</v>
      </c>
      <c r="AD1754" t="s">
        <v>41</v>
      </c>
      <c r="AE1754"/>
    </row>
    <row r="1755" spans="1:31" ht="15" x14ac:dyDescent="0.25">
      <c r="A1755" s="1" t="s">
        <v>6828</v>
      </c>
      <c r="B1755" t="s">
        <v>424</v>
      </c>
      <c r="C1755" t="s">
        <v>29</v>
      </c>
      <c r="D1755" t="s">
        <v>30</v>
      </c>
      <c r="E1755" t="s">
        <v>380</v>
      </c>
      <c r="F1755" t="s">
        <v>6794</v>
      </c>
      <c r="G1755" t="s">
        <v>6795</v>
      </c>
      <c r="H1755" t="s">
        <v>9756</v>
      </c>
      <c r="I1755" t="s">
        <v>6796</v>
      </c>
      <c r="J1755" t="s">
        <v>6828</v>
      </c>
      <c r="K1755" t="s">
        <v>32</v>
      </c>
      <c r="L1755" t="s">
        <v>32</v>
      </c>
      <c r="M1755" t="s">
        <v>3552</v>
      </c>
      <c r="N1755" t="s">
        <v>44</v>
      </c>
      <c r="O1755" t="s">
        <v>6829</v>
      </c>
      <c r="P1755" t="s">
        <v>260</v>
      </c>
      <c r="Q1755" t="s">
        <v>110</v>
      </c>
      <c r="R1755" t="s">
        <v>926</v>
      </c>
      <c r="S1755" s="1" t="s">
        <v>13002</v>
      </c>
      <c r="T1755" t="s">
        <v>48</v>
      </c>
      <c r="U1755" t="s">
        <v>49</v>
      </c>
      <c r="V1755" t="s">
        <v>3555</v>
      </c>
      <c r="W1755" t="s">
        <v>6830</v>
      </c>
      <c r="X1755" s="145">
        <v>21105</v>
      </c>
      <c r="Y1755" t="s">
        <v>6831</v>
      </c>
      <c r="Z1755" s="145">
        <v>43160</v>
      </c>
      <c r="AA1755" s="145">
        <v>43465</v>
      </c>
      <c r="AB1755" t="s">
        <v>39</v>
      </c>
      <c r="AC1755" t="s">
        <v>40</v>
      </c>
      <c r="AD1755" t="s">
        <v>41</v>
      </c>
      <c r="AE1755"/>
    </row>
    <row r="1756" spans="1:31" ht="15" x14ac:dyDescent="0.25">
      <c r="A1756" s="1" t="s">
        <v>6828</v>
      </c>
      <c r="B1756" t="s">
        <v>424</v>
      </c>
      <c r="C1756" t="s">
        <v>29</v>
      </c>
      <c r="D1756" t="s">
        <v>30</v>
      </c>
      <c r="E1756" t="s">
        <v>380</v>
      </c>
      <c r="F1756" t="s">
        <v>6794</v>
      </c>
      <c r="G1756" t="s">
        <v>6795</v>
      </c>
      <c r="H1756" t="s">
        <v>9756</v>
      </c>
      <c r="I1756" t="s">
        <v>6796</v>
      </c>
      <c r="J1756" t="s">
        <v>6828</v>
      </c>
      <c r="K1756" t="s">
        <v>32</v>
      </c>
      <c r="L1756" t="s">
        <v>32</v>
      </c>
      <c r="M1756" t="s">
        <v>43</v>
      </c>
      <c r="N1756" t="s">
        <v>63</v>
      </c>
      <c r="O1756" t="s">
        <v>10588</v>
      </c>
      <c r="P1756" t="s">
        <v>178</v>
      </c>
      <c r="Q1756" t="s">
        <v>110</v>
      </c>
      <c r="R1756" t="s">
        <v>10589</v>
      </c>
      <c r="S1756" s="1" t="s">
        <v>13003</v>
      </c>
      <c r="T1756" t="s">
        <v>66</v>
      </c>
      <c r="U1756" t="s">
        <v>811</v>
      </c>
      <c r="V1756" t="s">
        <v>50</v>
      </c>
      <c r="W1756" t="s">
        <v>10590</v>
      </c>
      <c r="X1756" s="145">
        <v>31547</v>
      </c>
      <c r="Y1756" t="s">
        <v>10591</v>
      </c>
      <c r="Z1756" s="145">
        <v>43160</v>
      </c>
      <c r="AA1756" s="145">
        <v>43465</v>
      </c>
      <c r="AB1756" t="s">
        <v>310</v>
      </c>
      <c r="AC1756" t="s">
        <v>68</v>
      </c>
      <c r="AD1756" t="s">
        <v>41</v>
      </c>
      <c r="AE1756"/>
    </row>
    <row r="1757" spans="1:31" ht="15" x14ac:dyDescent="0.25">
      <c r="A1757" s="1" t="s">
        <v>6832</v>
      </c>
      <c r="B1757" t="s">
        <v>424</v>
      </c>
      <c r="C1757" t="s">
        <v>29</v>
      </c>
      <c r="D1757" t="s">
        <v>30</v>
      </c>
      <c r="E1757" t="s">
        <v>380</v>
      </c>
      <c r="F1757" t="s">
        <v>6794</v>
      </c>
      <c r="G1757" t="s">
        <v>6795</v>
      </c>
      <c r="H1757" t="s">
        <v>9756</v>
      </c>
      <c r="I1757" t="s">
        <v>6796</v>
      </c>
      <c r="J1757" t="s">
        <v>6832</v>
      </c>
      <c r="K1757" t="s">
        <v>32</v>
      </c>
      <c r="L1757" t="s">
        <v>32</v>
      </c>
      <c r="M1757" t="s">
        <v>43</v>
      </c>
      <c r="N1757" t="s">
        <v>63</v>
      </c>
      <c r="O1757" t="s">
        <v>10592</v>
      </c>
      <c r="P1757" t="s">
        <v>255</v>
      </c>
      <c r="Q1757" t="s">
        <v>381</v>
      </c>
      <c r="R1757" t="s">
        <v>1005</v>
      </c>
      <c r="S1757" s="1" t="s">
        <v>13004</v>
      </c>
      <c r="T1757" t="s">
        <v>48</v>
      </c>
      <c r="U1757" t="s">
        <v>811</v>
      </c>
      <c r="V1757" t="s">
        <v>50</v>
      </c>
      <c r="W1757" t="s">
        <v>10593</v>
      </c>
      <c r="X1757" s="145">
        <v>28477</v>
      </c>
      <c r="Y1757" t="s">
        <v>10594</v>
      </c>
      <c r="Z1757" s="145">
        <v>43160</v>
      </c>
      <c r="AA1757" s="145">
        <v>43465</v>
      </c>
      <c r="AB1757" t="s">
        <v>310</v>
      </c>
      <c r="AC1757" t="s">
        <v>68</v>
      </c>
      <c r="AD1757" t="s">
        <v>41</v>
      </c>
      <c r="AE1757"/>
    </row>
    <row r="1758" spans="1:31" ht="15" x14ac:dyDescent="0.25">
      <c r="A1758" s="1" t="s">
        <v>6832</v>
      </c>
      <c r="B1758" t="s">
        <v>424</v>
      </c>
      <c r="C1758" t="s">
        <v>29</v>
      </c>
      <c r="D1758" t="s">
        <v>30</v>
      </c>
      <c r="E1758" t="s">
        <v>380</v>
      </c>
      <c r="F1758" t="s">
        <v>6794</v>
      </c>
      <c r="G1758" t="s">
        <v>6795</v>
      </c>
      <c r="H1758" t="s">
        <v>9756</v>
      </c>
      <c r="I1758" t="s">
        <v>6796</v>
      </c>
      <c r="J1758" t="s">
        <v>6832</v>
      </c>
      <c r="K1758" t="s">
        <v>32</v>
      </c>
      <c r="L1758" t="s">
        <v>32</v>
      </c>
      <c r="M1758" t="s">
        <v>3394</v>
      </c>
      <c r="N1758" t="s">
        <v>44</v>
      </c>
      <c r="O1758" t="s">
        <v>54</v>
      </c>
      <c r="P1758" t="s">
        <v>156</v>
      </c>
      <c r="Q1758" t="s">
        <v>115</v>
      </c>
      <c r="R1758" t="s">
        <v>6833</v>
      </c>
      <c r="S1758" s="1" t="s">
        <v>13005</v>
      </c>
      <c r="T1758" t="s">
        <v>48</v>
      </c>
      <c r="U1758" t="s">
        <v>49</v>
      </c>
      <c r="V1758" t="s">
        <v>3395</v>
      </c>
      <c r="W1758" t="s">
        <v>6834</v>
      </c>
      <c r="X1758" s="145">
        <v>24190</v>
      </c>
      <c r="Y1758" t="s">
        <v>6835</v>
      </c>
      <c r="Z1758" s="145">
        <v>43160</v>
      </c>
      <c r="AA1758" s="145">
        <v>43465</v>
      </c>
      <c r="AB1758" t="s">
        <v>39</v>
      </c>
      <c r="AC1758" t="s">
        <v>40</v>
      </c>
      <c r="AD1758" t="s">
        <v>41</v>
      </c>
      <c r="AE1758"/>
    </row>
    <row r="1759" spans="1:31" ht="15" x14ac:dyDescent="0.25">
      <c r="A1759" s="1" t="s">
        <v>6836</v>
      </c>
      <c r="B1759" t="s">
        <v>424</v>
      </c>
      <c r="C1759" t="s">
        <v>29</v>
      </c>
      <c r="D1759" t="s">
        <v>30</v>
      </c>
      <c r="E1759" t="s">
        <v>380</v>
      </c>
      <c r="F1759" t="s">
        <v>6794</v>
      </c>
      <c r="G1759" t="s">
        <v>6795</v>
      </c>
      <c r="H1759" t="s">
        <v>9756</v>
      </c>
      <c r="I1759" t="s">
        <v>6796</v>
      </c>
      <c r="J1759" t="s">
        <v>6836</v>
      </c>
      <c r="K1759" t="s">
        <v>32</v>
      </c>
      <c r="L1759" t="s">
        <v>32</v>
      </c>
      <c r="M1759" t="s">
        <v>43</v>
      </c>
      <c r="N1759" t="s">
        <v>44</v>
      </c>
      <c r="O1759" t="s">
        <v>54</v>
      </c>
      <c r="P1759" t="s">
        <v>261</v>
      </c>
      <c r="Q1759" t="s">
        <v>363</v>
      </c>
      <c r="R1759" t="s">
        <v>6837</v>
      </c>
      <c r="S1759" s="1" t="s">
        <v>13006</v>
      </c>
      <c r="T1759" t="s">
        <v>48</v>
      </c>
      <c r="U1759" t="s">
        <v>49</v>
      </c>
      <c r="V1759" t="s">
        <v>50</v>
      </c>
      <c r="W1759" t="s">
        <v>6838</v>
      </c>
      <c r="X1759" s="145">
        <v>20377</v>
      </c>
      <c r="Y1759" t="s">
        <v>6839</v>
      </c>
      <c r="Z1759"/>
      <c r="AA1759"/>
      <c r="AB1759" t="s">
        <v>39</v>
      </c>
      <c r="AC1759" t="s">
        <v>40</v>
      </c>
      <c r="AD1759" t="s">
        <v>41</v>
      </c>
      <c r="AE1759"/>
    </row>
    <row r="1760" spans="1:31" ht="15" x14ac:dyDescent="0.25">
      <c r="A1760" s="1" t="s">
        <v>6840</v>
      </c>
      <c r="B1760" t="s">
        <v>424</v>
      </c>
      <c r="C1760" t="s">
        <v>29</v>
      </c>
      <c r="D1760" t="s">
        <v>30</v>
      </c>
      <c r="E1760" t="s">
        <v>380</v>
      </c>
      <c r="F1760" t="s">
        <v>6794</v>
      </c>
      <c r="G1760" t="s">
        <v>6795</v>
      </c>
      <c r="H1760" t="s">
        <v>9756</v>
      </c>
      <c r="I1760" t="s">
        <v>6796</v>
      </c>
      <c r="J1760" t="s">
        <v>6840</v>
      </c>
      <c r="K1760" t="s">
        <v>32</v>
      </c>
      <c r="L1760" t="s">
        <v>32</v>
      </c>
      <c r="M1760" t="s">
        <v>43</v>
      </c>
      <c r="N1760" t="s">
        <v>44</v>
      </c>
      <c r="O1760" t="s">
        <v>6841</v>
      </c>
      <c r="P1760" t="s">
        <v>493</v>
      </c>
      <c r="Q1760" t="s">
        <v>59</v>
      </c>
      <c r="R1760" t="s">
        <v>864</v>
      </c>
      <c r="S1760" s="1" t="s">
        <v>13007</v>
      </c>
      <c r="T1760" t="s">
        <v>48</v>
      </c>
      <c r="U1760" t="s">
        <v>49</v>
      </c>
      <c r="V1760" t="s">
        <v>50</v>
      </c>
      <c r="W1760" t="s">
        <v>6842</v>
      </c>
      <c r="X1760" s="145">
        <v>26119</v>
      </c>
      <c r="Y1760" t="s">
        <v>6843</v>
      </c>
      <c r="Z1760"/>
      <c r="AA1760"/>
      <c r="AB1760" t="s">
        <v>39</v>
      </c>
      <c r="AC1760" t="s">
        <v>40</v>
      </c>
      <c r="AD1760" t="s">
        <v>41</v>
      </c>
      <c r="AE1760"/>
    </row>
    <row r="1761" spans="1:31" ht="15" x14ac:dyDescent="0.25">
      <c r="A1761" s="1" t="s">
        <v>6844</v>
      </c>
      <c r="B1761" t="s">
        <v>424</v>
      </c>
      <c r="C1761" t="s">
        <v>29</v>
      </c>
      <c r="D1761" t="s">
        <v>30</v>
      </c>
      <c r="E1761" t="s">
        <v>380</v>
      </c>
      <c r="F1761" t="s">
        <v>6794</v>
      </c>
      <c r="G1761" t="s">
        <v>6795</v>
      </c>
      <c r="H1761" t="s">
        <v>9756</v>
      </c>
      <c r="I1761" t="s">
        <v>6796</v>
      </c>
      <c r="J1761" t="s">
        <v>6844</v>
      </c>
      <c r="K1761" t="s">
        <v>32</v>
      </c>
      <c r="L1761" t="s">
        <v>32</v>
      </c>
      <c r="M1761" t="s">
        <v>43</v>
      </c>
      <c r="N1761" t="s">
        <v>44</v>
      </c>
      <c r="O1761" t="s">
        <v>6845</v>
      </c>
      <c r="P1761" t="s">
        <v>881</v>
      </c>
      <c r="Q1761" t="s">
        <v>62</v>
      </c>
      <c r="R1761" t="s">
        <v>6846</v>
      </c>
      <c r="S1761" s="1" t="s">
        <v>13008</v>
      </c>
      <c r="T1761" t="s">
        <v>53</v>
      </c>
      <c r="U1761" t="s">
        <v>49</v>
      </c>
      <c r="V1761" t="s">
        <v>50</v>
      </c>
      <c r="W1761" t="s">
        <v>6847</v>
      </c>
      <c r="X1761" s="145">
        <v>19879</v>
      </c>
      <c r="Y1761" t="s">
        <v>6848</v>
      </c>
      <c r="Z1761" s="145">
        <v>42795</v>
      </c>
      <c r="AA1761"/>
      <c r="AB1761" t="s">
        <v>39</v>
      </c>
      <c r="AC1761" t="s">
        <v>40</v>
      </c>
      <c r="AD1761" t="s">
        <v>41</v>
      </c>
      <c r="AE1761"/>
    </row>
    <row r="1762" spans="1:31" ht="15" x14ac:dyDescent="0.25">
      <c r="A1762" s="1" t="s">
        <v>10595</v>
      </c>
      <c r="B1762" t="s">
        <v>424</v>
      </c>
      <c r="C1762" t="s">
        <v>29</v>
      </c>
      <c r="D1762" t="s">
        <v>30</v>
      </c>
      <c r="E1762" t="s">
        <v>380</v>
      </c>
      <c r="F1762" t="s">
        <v>6794</v>
      </c>
      <c r="G1762" t="s">
        <v>6795</v>
      </c>
      <c r="H1762" t="s">
        <v>9756</v>
      </c>
      <c r="I1762" t="s">
        <v>6796</v>
      </c>
      <c r="J1762" t="s">
        <v>10595</v>
      </c>
      <c r="K1762" t="s">
        <v>32</v>
      </c>
      <c r="L1762" t="s">
        <v>32</v>
      </c>
      <c r="M1762" t="s">
        <v>43</v>
      </c>
      <c r="N1762" t="s">
        <v>63</v>
      </c>
      <c r="O1762" t="s">
        <v>9727</v>
      </c>
      <c r="P1762" t="s">
        <v>7052</v>
      </c>
      <c r="Q1762" t="s">
        <v>78</v>
      </c>
      <c r="R1762" t="s">
        <v>7053</v>
      </c>
      <c r="S1762" s="1" t="s">
        <v>13009</v>
      </c>
      <c r="T1762" t="s">
        <v>66</v>
      </c>
      <c r="U1762" t="s">
        <v>9946</v>
      </c>
      <c r="V1762" t="s">
        <v>50</v>
      </c>
      <c r="W1762" t="s">
        <v>7054</v>
      </c>
      <c r="X1762" s="145">
        <v>23860</v>
      </c>
      <c r="Y1762" t="s">
        <v>7055</v>
      </c>
      <c r="Z1762" s="145">
        <v>43160</v>
      </c>
      <c r="AA1762" s="145">
        <v>43465</v>
      </c>
      <c r="AB1762" t="s">
        <v>2801</v>
      </c>
      <c r="AC1762" t="s">
        <v>68</v>
      </c>
      <c r="AD1762" t="s">
        <v>41</v>
      </c>
      <c r="AE1762"/>
    </row>
    <row r="1763" spans="1:31" ht="15" x14ac:dyDescent="0.25">
      <c r="A1763" s="1" t="s">
        <v>10596</v>
      </c>
      <c r="B1763" t="s">
        <v>424</v>
      </c>
      <c r="C1763" t="s">
        <v>29</v>
      </c>
      <c r="D1763" t="s">
        <v>30</v>
      </c>
      <c r="E1763" t="s">
        <v>380</v>
      </c>
      <c r="F1763" t="s">
        <v>6794</v>
      </c>
      <c r="G1763" t="s">
        <v>6795</v>
      </c>
      <c r="H1763" t="s">
        <v>9756</v>
      </c>
      <c r="I1763" t="s">
        <v>6796</v>
      </c>
      <c r="J1763" t="s">
        <v>10596</v>
      </c>
      <c r="K1763" t="s">
        <v>32</v>
      </c>
      <c r="L1763" t="s">
        <v>32</v>
      </c>
      <c r="M1763" t="s">
        <v>43</v>
      </c>
      <c r="N1763" t="s">
        <v>63</v>
      </c>
      <c r="O1763" t="s">
        <v>9727</v>
      </c>
      <c r="P1763" t="s">
        <v>301</v>
      </c>
      <c r="Q1763" t="s">
        <v>10597</v>
      </c>
      <c r="R1763" t="s">
        <v>10598</v>
      </c>
      <c r="S1763" s="1" t="s">
        <v>13010</v>
      </c>
      <c r="T1763" t="s">
        <v>66</v>
      </c>
      <c r="U1763" t="s">
        <v>890</v>
      </c>
      <c r="V1763" t="s">
        <v>50</v>
      </c>
      <c r="W1763" t="s">
        <v>10599</v>
      </c>
      <c r="X1763" s="145">
        <v>27346</v>
      </c>
      <c r="Y1763" t="s">
        <v>10600</v>
      </c>
      <c r="Z1763" s="145">
        <v>43160</v>
      </c>
      <c r="AA1763" s="145">
        <v>43465</v>
      </c>
      <c r="AB1763" t="s">
        <v>2801</v>
      </c>
      <c r="AC1763" t="s">
        <v>68</v>
      </c>
      <c r="AD1763" t="s">
        <v>41</v>
      </c>
      <c r="AE1763"/>
    </row>
    <row r="1764" spans="1:31" ht="15" x14ac:dyDescent="0.25">
      <c r="A1764" s="1" t="s">
        <v>10601</v>
      </c>
      <c r="B1764" t="s">
        <v>424</v>
      </c>
      <c r="C1764" t="s">
        <v>29</v>
      </c>
      <c r="D1764" t="s">
        <v>30</v>
      </c>
      <c r="E1764" t="s">
        <v>380</v>
      </c>
      <c r="F1764" t="s">
        <v>6794</v>
      </c>
      <c r="G1764" t="s">
        <v>6795</v>
      </c>
      <c r="H1764" t="s">
        <v>9756</v>
      </c>
      <c r="I1764" t="s">
        <v>6796</v>
      </c>
      <c r="J1764" t="s">
        <v>10601</v>
      </c>
      <c r="K1764" t="s">
        <v>32</v>
      </c>
      <c r="L1764" t="s">
        <v>32</v>
      </c>
      <c r="M1764" t="s">
        <v>43</v>
      </c>
      <c r="N1764" t="s">
        <v>63</v>
      </c>
      <c r="O1764" t="s">
        <v>9727</v>
      </c>
      <c r="P1764" t="s">
        <v>178</v>
      </c>
      <c r="Q1764" t="s">
        <v>110</v>
      </c>
      <c r="R1764" t="s">
        <v>10589</v>
      </c>
      <c r="S1764" s="1" t="s">
        <v>13003</v>
      </c>
      <c r="T1764" t="s">
        <v>66</v>
      </c>
      <c r="U1764" t="s">
        <v>3613</v>
      </c>
      <c r="V1764" t="s">
        <v>50</v>
      </c>
      <c r="W1764" t="s">
        <v>10590</v>
      </c>
      <c r="X1764" s="145">
        <v>31547</v>
      </c>
      <c r="Y1764" t="s">
        <v>10591</v>
      </c>
      <c r="Z1764" s="145">
        <v>43160</v>
      </c>
      <c r="AA1764" s="145">
        <v>43465</v>
      </c>
      <c r="AB1764" t="s">
        <v>2801</v>
      </c>
      <c r="AC1764" t="s">
        <v>68</v>
      </c>
      <c r="AD1764" t="s">
        <v>41</v>
      </c>
      <c r="AE1764"/>
    </row>
    <row r="1765" spans="1:31" ht="15" x14ac:dyDescent="0.25">
      <c r="A1765" s="1" t="s">
        <v>10602</v>
      </c>
      <c r="B1765" t="s">
        <v>424</v>
      </c>
      <c r="C1765" t="s">
        <v>29</v>
      </c>
      <c r="D1765" t="s">
        <v>30</v>
      </c>
      <c r="E1765" t="s">
        <v>380</v>
      </c>
      <c r="F1765" t="s">
        <v>6794</v>
      </c>
      <c r="G1765" t="s">
        <v>6795</v>
      </c>
      <c r="H1765" t="s">
        <v>9756</v>
      </c>
      <c r="I1765" t="s">
        <v>6796</v>
      </c>
      <c r="J1765" t="s">
        <v>10602</v>
      </c>
      <c r="K1765" t="s">
        <v>32</v>
      </c>
      <c r="L1765" t="s">
        <v>32</v>
      </c>
      <c r="M1765" t="s">
        <v>43</v>
      </c>
      <c r="N1765" t="s">
        <v>63</v>
      </c>
      <c r="O1765" t="s">
        <v>9727</v>
      </c>
      <c r="P1765" t="s">
        <v>177</v>
      </c>
      <c r="Q1765" t="s">
        <v>156</v>
      </c>
      <c r="R1765" t="s">
        <v>5365</v>
      </c>
      <c r="S1765" s="1" t="s">
        <v>13011</v>
      </c>
      <c r="T1765" t="s">
        <v>66</v>
      </c>
      <c r="U1765" t="s">
        <v>9946</v>
      </c>
      <c r="V1765" t="s">
        <v>50</v>
      </c>
      <c r="W1765" t="s">
        <v>10603</v>
      </c>
      <c r="X1765" s="145">
        <v>32955</v>
      </c>
      <c r="Y1765" t="s">
        <v>10604</v>
      </c>
      <c r="Z1765" s="145">
        <v>43160</v>
      </c>
      <c r="AA1765" s="145">
        <v>43465</v>
      </c>
      <c r="AB1765" t="s">
        <v>2801</v>
      </c>
      <c r="AC1765" t="s">
        <v>68</v>
      </c>
      <c r="AD1765" t="s">
        <v>41</v>
      </c>
      <c r="AE1765"/>
    </row>
    <row r="1766" spans="1:31" ht="15" x14ac:dyDescent="0.25">
      <c r="A1766" s="1" t="s">
        <v>10605</v>
      </c>
      <c r="B1766" t="s">
        <v>424</v>
      </c>
      <c r="C1766" t="s">
        <v>29</v>
      </c>
      <c r="D1766" t="s">
        <v>30</v>
      </c>
      <c r="E1766" t="s">
        <v>380</v>
      </c>
      <c r="F1766" t="s">
        <v>6794</v>
      </c>
      <c r="G1766" t="s">
        <v>6795</v>
      </c>
      <c r="H1766" t="s">
        <v>9756</v>
      </c>
      <c r="I1766" t="s">
        <v>6796</v>
      </c>
      <c r="J1766" t="s">
        <v>10605</v>
      </c>
      <c r="K1766" t="s">
        <v>32</v>
      </c>
      <c r="L1766" t="s">
        <v>32</v>
      </c>
      <c r="M1766" t="s">
        <v>43</v>
      </c>
      <c r="N1766" t="s">
        <v>63</v>
      </c>
      <c r="O1766" t="s">
        <v>9727</v>
      </c>
      <c r="P1766" t="s">
        <v>394</v>
      </c>
      <c r="Q1766" t="s">
        <v>667</v>
      </c>
      <c r="R1766" t="s">
        <v>226</v>
      </c>
      <c r="S1766" s="1" t="s">
        <v>13012</v>
      </c>
      <c r="T1766" t="s">
        <v>66</v>
      </c>
      <c r="U1766" t="s">
        <v>9946</v>
      </c>
      <c r="V1766" t="s">
        <v>50</v>
      </c>
      <c r="W1766" t="s">
        <v>5466</v>
      </c>
      <c r="X1766" s="145">
        <v>28997</v>
      </c>
      <c r="Y1766" t="s">
        <v>5467</v>
      </c>
      <c r="Z1766" s="145">
        <v>43160</v>
      </c>
      <c r="AA1766" s="145">
        <v>43465</v>
      </c>
      <c r="AB1766" t="s">
        <v>2801</v>
      </c>
      <c r="AC1766" t="s">
        <v>68</v>
      </c>
      <c r="AD1766" t="s">
        <v>41</v>
      </c>
      <c r="AE1766"/>
    </row>
    <row r="1767" spans="1:31" ht="15" x14ac:dyDescent="0.25">
      <c r="A1767" s="1" t="s">
        <v>10606</v>
      </c>
      <c r="B1767" t="s">
        <v>424</v>
      </c>
      <c r="C1767" t="s">
        <v>29</v>
      </c>
      <c r="D1767" t="s">
        <v>30</v>
      </c>
      <c r="E1767" t="s">
        <v>380</v>
      </c>
      <c r="F1767" t="s">
        <v>6794</v>
      </c>
      <c r="G1767" t="s">
        <v>6795</v>
      </c>
      <c r="H1767" t="s">
        <v>9756</v>
      </c>
      <c r="I1767" t="s">
        <v>6796</v>
      </c>
      <c r="J1767" t="s">
        <v>10606</v>
      </c>
      <c r="K1767" t="s">
        <v>32</v>
      </c>
      <c r="L1767" t="s">
        <v>32</v>
      </c>
      <c r="M1767" t="s">
        <v>43</v>
      </c>
      <c r="N1767" t="s">
        <v>63</v>
      </c>
      <c r="O1767" t="s">
        <v>9727</v>
      </c>
      <c r="P1767" t="s">
        <v>302</v>
      </c>
      <c r="Q1767" t="s">
        <v>592</v>
      </c>
      <c r="R1767" t="s">
        <v>5183</v>
      </c>
      <c r="S1767" s="1" t="s">
        <v>13013</v>
      </c>
      <c r="T1767" t="s">
        <v>66</v>
      </c>
      <c r="U1767" t="s">
        <v>890</v>
      </c>
      <c r="V1767" t="s">
        <v>50</v>
      </c>
      <c r="W1767" t="s">
        <v>5184</v>
      </c>
      <c r="X1767" s="145">
        <v>29869</v>
      </c>
      <c r="Y1767" t="s">
        <v>5185</v>
      </c>
      <c r="Z1767" s="145">
        <v>43160</v>
      </c>
      <c r="AA1767" s="145">
        <v>43465</v>
      </c>
      <c r="AB1767" t="s">
        <v>2801</v>
      </c>
      <c r="AC1767" t="s">
        <v>68</v>
      </c>
      <c r="AD1767" t="s">
        <v>41</v>
      </c>
      <c r="AE1767"/>
    </row>
    <row r="1768" spans="1:31" ht="15" x14ac:dyDescent="0.25">
      <c r="A1768" s="1" t="s">
        <v>10607</v>
      </c>
      <c r="B1768" t="s">
        <v>424</v>
      </c>
      <c r="C1768" t="s">
        <v>29</v>
      </c>
      <c r="D1768" t="s">
        <v>30</v>
      </c>
      <c r="E1768" t="s">
        <v>380</v>
      </c>
      <c r="F1768" t="s">
        <v>6794</v>
      </c>
      <c r="G1768" t="s">
        <v>6795</v>
      </c>
      <c r="H1768" t="s">
        <v>9756</v>
      </c>
      <c r="I1768" t="s">
        <v>6796</v>
      </c>
      <c r="J1768" t="s">
        <v>10607</v>
      </c>
      <c r="K1768" t="s">
        <v>32</v>
      </c>
      <c r="L1768" t="s">
        <v>32</v>
      </c>
      <c r="M1768" t="s">
        <v>43</v>
      </c>
      <c r="N1768" t="s">
        <v>63</v>
      </c>
      <c r="O1768" t="s">
        <v>9727</v>
      </c>
      <c r="P1768" t="s">
        <v>255</v>
      </c>
      <c r="Q1768" t="s">
        <v>381</v>
      </c>
      <c r="R1768" t="s">
        <v>1005</v>
      </c>
      <c r="S1768" s="1" t="s">
        <v>13004</v>
      </c>
      <c r="T1768" t="s">
        <v>66</v>
      </c>
      <c r="U1768" t="s">
        <v>811</v>
      </c>
      <c r="V1768" t="s">
        <v>50</v>
      </c>
      <c r="W1768" t="s">
        <v>10593</v>
      </c>
      <c r="X1768" s="145">
        <v>28477</v>
      </c>
      <c r="Y1768" t="s">
        <v>10594</v>
      </c>
      <c r="Z1768" s="145">
        <v>43160</v>
      </c>
      <c r="AA1768" s="145">
        <v>43465</v>
      </c>
      <c r="AB1768" t="s">
        <v>2801</v>
      </c>
      <c r="AC1768" t="s">
        <v>68</v>
      </c>
      <c r="AD1768" t="s">
        <v>41</v>
      </c>
      <c r="AE1768"/>
    </row>
    <row r="1769" spans="1:31" ht="15" x14ac:dyDescent="0.25">
      <c r="A1769" s="1" t="s">
        <v>10608</v>
      </c>
      <c r="B1769" t="s">
        <v>424</v>
      </c>
      <c r="C1769" t="s">
        <v>29</v>
      </c>
      <c r="D1769" t="s">
        <v>30</v>
      </c>
      <c r="E1769" t="s">
        <v>380</v>
      </c>
      <c r="F1769" t="s">
        <v>6794</v>
      </c>
      <c r="G1769" t="s">
        <v>6795</v>
      </c>
      <c r="H1769" t="s">
        <v>9756</v>
      </c>
      <c r="I1769" t="s">
        <v>6796</v>
      </c>
      <c r="J1769" t="s">
        <v>10608</v>
      </c>
      <c r="K1769" t="s">
        <v>32</v>
      </c>
      <c r="L1769" t="s">
        <v>32</v>
      </c>
      <c r="M1769" t="s">
        <v>43</v>
      </c>
      <c r="N1769" t="s">
        <v>63</v>
      </c>
      <c r="O1769" t="s">
        <v>9727</v>
      </c>
      <c r="P1769" t="s">
        <v>1046</v>
      </c>
      <c r="Q1769" t="s">
        <v>136</v>
      </c>
      <c r="R1769" t="s">
        <v>10584</v>
      </c>
      <c r="S1769" s="1" t="s">
        <v>12995</v>
      </c>
      <c r="T1769" t="s">
        <v>66</v>
      </c>
      <c r="U1769" t="s">
        <v>811</v>
      </c>
      <c r="V1769" t="s">
        <v>50</v>
      </c>
      <c r="W1769" t="s">
        <v>10585</v>
      </c>
      <c r="X1769" s="145">
        <v>31588</v>
      </c>
      <c r="Y1769" t="s">
        <v>10586</v>
      </c>
      <c r="Z1769"/>
      <c r="AA1769"/>
      <c r="AB1769" t="s">
        <v>2801</v>
      </c>
      <c r="AC1769" t="s">
        <v>68</v>
      </c>
      <c r="AD1769" t="s">
        <v>41</v>
      </c>
      <c r="AE1769"/>
    </row>
    <row r="1770" spans="1:31" ht="15" x14ac:dyDescent="0.25">
      <c r="A1770" s="1" t="s">
        <v>6862</v>
      </c>
      <c r="B1770" t="s">
        <v>424</v>
      </c>
      <c r="C1770" t="s">
        <v>29</v>
      </c>
      <c r="D1770" t="s">
        <v>30</v>
      </c>
      <c r="E1770" t="s">
        <v>380</v>
      </c>
      <c r="F1770" t="s">
        <v>6794</v>
      </c>
      <c r="G1770" t="s">
        <v>6795</v>
      </c>
      <c r="H1770" t="s">
        <v>9756</v>
      </c>
      <c r="I1770" t="s">
        <v>6796</v>
      </c>
      <c r="J1770" t="s">
        <v>6862</v>
      </c>
      <c r="K1770" t="s">
        <v>32</v>
      </c>
      <c r="L1770" t="s">
        <v>80</v>
      </c>
      <c r="M1770" t="s">
        <v>80</v>
      </c>
      <c r="N1770" t="s">
        <v>63</v>
      </c>
      <c r="O1770" t="s">
        <v>6863</v>
      </c>
      <c r="P1770" t="s">
        <v>130</v>
      </c>
      <c r="Q1770" t="s">
        <v>130</v>
      </c>
      <c r="R1770" t="s">
        <v>4322</v>
      </c>
      <c r="S1770" s="1" t="s">
        <v>13014</v>
      </c>
      <c r="T1770" t="s">
        <v>42</v>
      </c>
      <c r="U1770" t="s">
        <v>49</v>
      </c>
      <c r="V1770" t="s">
        <v>50</v>
      </c>
      <c r="W1770" t="s">
        <v>10609</v>
      </c>
      <c r="X1770" s="145">
        <v>28245</v>
      </c>
      <c r="Y1770" t="s">
        <v>10610</v>
      </c>
      <c r="Z1770" s="145">
        <v>43160</v>
      </c>
      <c r="AA1770" s="145">
        <v>43465</v>
      </c>
      <c r="AB1770" t="s">
        <v>39</v>
      </c>
      <c r="AC1770" t="s">
        <v>83</v>
      </c>
      <c r="AD1770" t="s">
        <v>41</v>
      </c>
      <c r="AE1770"/>
    </row>
    <row r="1771" spans="1:31" ht="15" x14ac:dyDescent="0.25">
      <c r="A1771" s="1" t="s">
        <v>6867</v>
      </c>
      <c r="B1771" t="s">
        <v>424</v>
      </c>
      <c r="C1771" t="s">
        <v>29</v>
      </c>
      <c r="D1771" t="s">
        <v>30</v>
      </c>
      <c r="E1771" t="s">
        <v>380</v>
      </c>
      <c r="F1771" t="s">
        <v>6794</v>
      </c>
      <c r="G1771" t="s">
        <v>6795</v>
      </c>
      <c r="H1771" t="s">
        <v>9756</v>
      </c>
      <c r="I1771" t="s">
        <v>6796</v>
      </c>
      <c r="J1771" t="s">
        <v>6867</v>
      </c>
      <c r="K1771" t="s">
        <v>93</v>
      </c>
      <c r="L1771" t="s">
        <v>745</v>
      </c>
      <c r="M1771" t="s">
        <v>793</v>
      </c>
      <c r="N1771" t="s">
        <v>44</v>
      </c>
      <c r="O1771" t="s">
        <v>54</v>
      </c>
      <c r="P1771" t="s">
        <v>254</v>
      </c>
      <c r="Q1771" t="s">
        <v>10611</v>
      </c>
      <c r="R1771" t="s">
        <v>6868</v>
      </c>
      <c r="S1771" s="1" t="s">
        <v>13015</v>
      </c>
      <c r="T1771" t="s">
        <v>792</v>
      </c>
      <c r="U1771" t="s">
        <v>38</v>
      </c>
      <c r="V1771" t="s">
        <v>50</v>
      </c>
      <c r="W1771" t="s">
        <v>6869</v>
      </c>
      <c r="X1771" s="145">
        <v>21458</v>
      </c>
      <c r="Y1771" t="s">
        <v>6870</v>
      </c>
      <c r="Z1771"/>
      <c r="AA1771"/>
      <c r="AB1771" t="s">
        <v>39</v>
      </c>
      <c r="AC1771" t="s">
        <v>98</v>
      </c>
      <c r="AD1771" t="s">
        <v>41</v>
      </c>
      <c r="AE1771"/>
    </row>
    <row r="1772" spans="1:31" ht="15" x14ac:dyDescent="0.25">
      <c r="A1772" s="1" t="s">
        <v>6871</v>
      </c>
      <c r="B1772" t="s">
        <v>424</v>
      </c>
      <c r="C1772" t="s">
        <v>29</v>
      </c>
      <c r="D1772" t="s">
        <v>30</v>
      </c>
      <c r="E1772" t="s">
        <v>380</v>
      </c>
      <c r="F1772" t="s">
        <v>6794</v>
      </c>
      <c r="G1772" t="s">
        <v>6795</v>
      </c>
      <c r="H1772" t="s">
        <v>9756</v>
      </c>
      <c r="I1772" t="s">
        <v>6796</v>
      </c>
      <c r="J1772" t="s">
        <v>6871</v>
      </c>
      <c r="K1772" t="s">
        <v>93</v>
      </c>
      <c r="L1772" t="s">
        <v>94</v>
      </c>
      <c r="M1772" t="s">
        <v>95</v>
      </c>
      <c r="N1772" t="s">
        <v>63</v>
      </c>
      <c r="O1772" t="s">
        <v>6872</v>
      </c>
      <c r="P1772" t="s">
        <v>661</v>
      </c>
      <c r="Q1772" t="s">
        <v>692</v>
      </c>
      <c r="R1772" t="s">
        <v>6873</v>
      </c>
      <c r="S1772" s="1" t="s">
        <v>13016</v>
      </c>
      <c r="T1772" t="s">
        <v>105</v>
      </c>
      <c r="U1772" t="s">
        <v>38</v>
      </c>
      <c r="V1772" t="s">
        <v>50</v>
      </c>
      <c r="W1772" t="s">
        <v>6874</v>
      </c>
      <c r="X1772" s="145">
        <v>28636</v>
      </c>
      <c r="Y1772" t="s">
        <v>6875</v>
      </c>
      <c r="Z1772" s="145">
        <v>43101</v>
      </c>
      <c r="AA1772" s="145">
        <v>43465</v>
      </c>
      <c r="AB1772" t="s">
        <v>39</v>
      </c>
      <c r="AC1772" t="s">
        <v>98</v>
      </c>
      <c r="AD1772" t="s">
        <v>41</v>
      </c>
      <c r="AE1772"/>
    </row>
    <row r="1773" spans="1:31" ht="15" x14ac:dyDescent="0.25">
      <c r="A1773" s="1" t="s">
        <v>6876</v>
      </c>
      <c r="B1773" t="s">
        <v>424</v>
      </c>
      <c r="C1773" t="s">
        <v>29</v>
      </c>
      <c r="D1773" t="s">
        <v>30</v>
      </c>
      <c r="E1773" t="s">
        <v>380</v>
      </c>
      <c r="F1773" t="s">
        <v>6794</v>
      </c>
      <c r="G1773" t="s">
        <v>6795</v>
      </c>
      <c r="H1773" t="s">
        <v>9756</v>
      </c>
      <c r="I1773" t="s">
        <v>6796</v>
      </c>
      <c r="J1773" t="s">
        <v>6876</v>
      </c>
      <c r="K1773" t="s">
        <v>93</v>
      </c>
      <c r="L1773" t="s">
        <v>94</v>
      </c>
      <c r="M1773" t="s">
        <v>95</v>
      </c>
      <c r="N1773" t="s">
        <v>44</v>
      </c>
      <c r="O1773" t="s">
        <v>54</v>
      </c>
      <c r="P1773" t="s">
        <v>78</v>
      </c>
      <c r="Q1773" t="s">
        <v>171</v>
      </c>
      <c r="R1773" t="s">
        <v>696</v>
      </c>
      <c r="S1773" s="1" t="s">
        <v>13017</v>
      </c>
      <c r="T1773" t="s">
        <v>97</v>
      </c>
      <c r="U1773" t="s">
        <v>38</v>
      </c>
      <c r="V1773" t="s">
        <v>50</v>
      </c>
      <c r="W1773" t="s">
        <v>6877</v>
      </c>
      <c r="X1773" s="145">
        <v>21444</v>
      </c>
      <c r="Y1773" t="s">
        <v>6878</v>
      </c>
      <c r="Z1773"/>
      <c r="AA1773"/>
      <c r="AB1773" t="s">
        <v>39</v>
      </c>
      <c r="AC1773" t="s">
        <v>98</v>
      </c>
      <c r="AD1773" t="s">
        <v>41</v>
      </c>
      <c r="AE1773"/>
    </row>
    <row r="1774" spans="1:31" ht="15" x14ac:dyDescent="0.25">
      <c r="A1774" s="1" t="s">
        <v>6879</v>
      </c>
      <c r="B1774" t="s">
        <v>424</v>
      </c>
      <c r="C1774" t="s">
        <v>29</v>
      </c>
      <c r="D1774" t="s">
        <v>30</v>
      </c>
      <c r="E1774" t="s">
        <v>380</v>
      </c>
      <c r="F1774" t="s">
        <v>6794</v>
      </c>
      <c r="G1774" t="s">
        <v>6795</v>
      </c>
      <c r="H1774" t="s">
        <v>9756</v>
      </c>
      <c r="I1774" t="s">
        <v>6796</v>
      </c>
      <c r="J1774" t="s">
        <v>6879</v>
      </c>
      <c r="K1774" t="s">
        <v>799</v>
      </c>
      <c r="L1774" t="s">
        <v>3305</v>
      </c>
      <c r="M1774" t="s">
        <v>3306</v>
      </c>
      <c r="N1774" t="s">
        <v>63</v>
      </c>
      <c r="O1774" t="s">
        <v>9981</v>
      </c>
      <c r="P1774" t="s">
        <v>198</v>
      </c>
      <c r="Q1774" t="s">
        <v>292</v>
      </c>
      <c r="R1774" t="s">
        <v>6880</v>
      </c>
      <c r="S1774" s="1" t="s">
        <v>13018</v>
      </c>
      <c r="T1774" t="s">
        <v>801</v>
      </c>
      <c r="U1774" t="s">
        <v>38</v>
      </c>
      <c r="V1774" t="s">
        <v>50</v>
      </c>
      <c r="W1774" t="s">
        <v>265</v>
      </c>
      <c r="X1774" s="145">
        <v>25002</v>
      </c>
      <c r="Y1774" t="s">
        <v>6881</v>
      </c>
      <c r="Z1774" s="145">
        <v>43101</v>
      </c>
      <c r="AA1774" s="145">
        <v>43190</v>
      </c>
      <c r="AB1774" t="s">
        <v>123</v>
      </c>
      <c r="AC1774" t="s">
        <v>804</v>
      </c>
      <c r="AD1774" t="s">
        <v>41</v>
      </c>
      <c r="AE1774"/>
    </row>
    <row r="1775" spans="1:31" ht="15" x14ac:dyDescent="0.25">
      <c r="A1775" s="1" t="s">
        <v>6885</v>
      </c>
      <c r="B1775" t="s">
        <v>424</v>
      </c>
      <c r="C1775" t="s">
        <v>29</v>
      </c>
      <c r="D1775" t="s">
        <v>30</v>
      </c>
      <c r="E1775" t="s">
        <v>380</v>
      </c>
      <c r="F1775" t="s">
        <v>6794</v>
      </c>
      <c r="G1775" t="s">
        <v>6795</v>
      </c>
      <c r="H1775" t="s">
        <v>9756</v>
      </c>
      <c r="I1775" t="s">
        <v>6796</v>
      </c>
      <c r="J1775" t="s">
        <v>6885</v>
      </c>
      <c r="K1775" t="s">
        <v>799</v>
      </c>
      <c r="L1775" t="s">
        <v>3305</v>
      </c>
      <c r="M1775" t="s">
        <v>3315</v>
      </c>
      <c r="N1775" t="s">
        <v>63</v>
      </c>
      <c r="O1775" t="s">
        <v>9981</v>
      </c>
      <c r="P1775" t="s">
        <v>2024</v>
      </c>
      <c r="Q1775" t="s">
        <v>469</v>
      </c>
      <c r="R1775" t="s">
        <v>356</v>
      </c>
      <c r="S1775" s="1" t="s">
        <v>13019</v>
      </c>
      <c r="T1775" t="s">
        <v>801</v>
      </c>
      <c r="U1775" t="s">
        <v>38</v>
      </c>
      <c r="V1775" t="s">
        <v>50</v>
      </c>
      <c r="W1775" t="s">
        <v>265</v>
      </c>
      <c r="X1775" s="145">
        <v>29721</v>
      </c>
      <c r="Y1775" t="s">
        <v>6886</v>
      </c>
      <c r="Z1775" s="145">
        <v>43101</v>
      </c>
      <c r="AA1775" s="145">
        <v>43465</v>
      </c>
      <c r="AB1775" t="s">
        <v>123</v>
      </c>
      <c r="AC1775" t="s">
        <v>804</v>
      </c>
      <c r="AD1775" t="s">
        <v>41</v>
      </c>
      <c r="AE1775"/>
    </row>
    <row r="1776" spans="1:31" ht="15" x14ac:dyDescent="0.25">
      <c r="A1776" s="1" t="s">
        <v>6887</v>
      </c>
      <c r="B1776" t="s">
        <v>424</v>
      </c>
      <c r="C1776" t="s">
        <v>29</v>
      </c>
      <c r="D1776" t="s">
        <v>30</v>
      </c>
      <c r="E1776" t="s">
        <v>380</v>
      </c>
      <c r="F1776" t="s">
        <v>6794</v>
      </c>
      <c r="G1776" t="s">
        <v>6795</v>
      </c>
      <c r="H1776" t="s">
        <v>9756</v>
      </c>
      <c r="I1776" t="s">
        <v>6796</v>
      </c>
      <c r="J1776" t="s">
        <v>6887</v>
      </c>
      <c r="K1776" t="s">
        <v>799</v>
      </c>
      <c r="L1776" t="s">
        <v>3305</v>
      </c>
      <c r="M1776" t="s">
        <v>3315</v>
      </c>
      <c r="N1776" t="s">
        <v>63</v>
      </c>
      <c r="O1776" t="s">
        <v>9981</v>
      </c>
      <c r="P1776" t="s">
        <v>352</v>
      </c>
      <c r="Q1776" t="s">
        <v>280</v>
      </c>
      <c r="R1776" t="s">
        <v>2583</v>
      </c>
      <c r="S1776" s="1" t="s">
        <v>13020</v>
      </c>
      <c r="T1776" t="s">
        <v>801</v>
      </c>
      <c r="U1776" t="s">
        <v>38</v>
      </c>
      <c r="V1776" t="s">
        <v>50</v>
      </c>
      <c r="W1776" t="s">
        <v>265</v>
      </c>
      <c r="X1776" s="145">
        <v>31395</v>
      </c>
      <c r="Y1776" t="s">
        <v>6888</v>
      </c>
      <c r="Z1776" s="145">
        <v>43101</v>
      </c>
      <c r="AA1776" s="145">
        <v>43190</v>
      </c>
      <c r="AB1776" t="s">
        <v>123</v>
      </c>
      <c r="AC1776" t="s">
        <v>804</v>
      </c>
      <c r="AD1776" t="s">
        <v>41</v>
      </c>
      <c r="AE1776"/>
    </row>
    <row r="1777" spans="1:31" ht="15" x14ac:dyDescent="0.25">
      <c r="A1777" s="1" t="s">
        <v>6889</v>
      </c>
      <c r="B1777" t="s">
        <v>424</v>
      </c>
      <c r="C1777" t="s">
        <v>29</v>
      </c>
      <c r="D1777" t="s">
        <v>30</v>
      </c>
      <c r="E1777" t="s">
        <v>380</v>
      </c>
      <c r="F1777" t="s">
        <v>6794</v>
      </c>
      <c r="G1777" t="s">
        <v>6795</v>
      </c>
      <c r="H1777" t="s">
        <v>9756</v>
      </c>
      <c r="I1777" t="s">
        <v>6796</v>
      </c>
      <c r="J1777" t="s">
        <v>6889</v>
      </c>
      <c r="K1777" t="s">
        <v>799</v>
      </c>
      <c r="L1777" t="s">
        <v>3305</v>
      </c>
      <c r="M1777" t="s">
        <v>3315</v>
      </c>
      <c r="N1777" t="s">
        <v>63</v>
      </c>
      <c r="O1777" t="s">
        <v>9981</v>
      </c>
      <c r="P1777" t="s">
        <v>394</v>
      </c>
      <c r="Q1777" t="s">
        <v>168</v>
      </c>
      <c r="R1777" t="s">
        <v>6890</v>
      </c>
      <c r="S1777" s="1" t="s">
        <v>13021</v>
      </c>
      <c r="T1777" t="s">
        <v>801</v>
      </c>
      <c r="U1777" t="s">
        <v>38</v>
      </c>
      <c r="V1777" t="s">
        <v>50</v>
      </c>
      <c r="W1777" t="s">
        <v>265</v>
      </c>
      <c r="X1777" s="145">
        <v>28463</v>
      </c>
      <c r="Y1777" t="s">
        <v>6891</v>
      </c>
      <c r="Z1777" s="145">
        <v>43101</v>
      </c>
      <c r="AA1777" s="145">
        <v>43190</v>
      </c>
      <c r="AB1777" t="s">
        <v>123</v>
      </c>
      <c r="AC1777" t="s">
        <v>804</v>
      </c>
      <c r="AD1777" t="s">
        <v>41</v>
      </c>
      <c r="AE1777"/>
    </row>
    <row r="1778" spans="1:31" ht="15" x14ac:dyDescent="0.25">
      <c r="A1778" s="1" t="s">
        <v>10612</v>
      </c>
      <c r="B1778" t="s">
        <v>424</v>
      </c>
      <c r="C1778" t="s">
        <v>29</v>
      </c>
      <c r="D1778" t="s">
        <v>30</v>
      </c>
      <c r="E1778" t="s">
        <v>380</v>
      </c>
      <c r="F1778" t="s">
        <v>6794</v>
      </c>
      <c r="G1778" t="s">
        <v>6795</v>
      </c>
      <c r="H1778" t="s">
        <v>9756</v>
      </c>
      <c r="I1778" t="s">
        <v>6796</v>
      </c>
      <c r="J1778" t="s">
        <v>10612</v>
      </c>
      <c r="K1778" t="s">
        <v>799</v>
      </c>
      <c r="L1778" t="s">
        <v>3305</v>
      </c>
      <c r="M1778" t="s">
        <v>3309</v>
      </c>
      <c r="N1778" t="s">
        <v>63</v>
      </c>
      <c r="O1778" t="s">
        <v>9983</v>
      </c>
      <c r="P1778" t="s">
        <v>774</v>
      </c>
      <c r="Q1778" t="s">
        <v>766</v>
      </c>
      <c r="R1778" t="s">
        <v>10613</v>
      </c>
      <c r="S1778" s="1" t="s">
        <v>13022</v>
      </c>
      <c r="T1778" t="s">
        <v>801</v>
      </c>
      <c r="U1778" t="s">
        <v>802</v>
      </c>
      <c r="V1778" t="s">
        <v>50</v>
      </c>
      <c r="W1778" t="s">
        <v>265</v>
      </c>
      <c r="X1778" s="145">
        <v>31119</v>
      </c>
      <c r="Y1778" t="s">
        <v>10614</v>
      </c>
      <c r="Z1778" s="145">
        <v>43263</v>
      </c>
      <c r="AA1778" s="145">
        <v>43355</v>
      </c>
      <c r="AB1778" t="s">
        <v>123</v>
      </c>
      <c r="AC1778" t="s">
        <v>804</v>
      </c>
      <c r="AD1778" t="s">
        <v>41</v>
      </c>
      <c r="AE1778"/>
    </row>
    <row r="1779" spans="1:31" ht="15" x14ac:dyDescent="0.25">
      <c r="A1779" s="1" t="s">
        <v>10615</v>
      </c>
      <c r="B1779" t="s">
        <v>424</v>
      </c>
      <c r="C1779" t="s">
        <v>29</v>
      </c>
      <c r="D1779" t="s">
        <v>30</v>
      </c>
      <c r="E1779" t="s">
        <v>380</v>
      </c>
      <c r="F1779" t="s">
        <v>6794</v>
      </c>
      <c r="G1779" t="s">
        <v>6795</v>
      </c>
      <c r="H1779" t="s">
        <v>9756</v>
      </c>
      <c r="I1779" t="s">
        <v>6796</v>
      </c>
      <c r="J1779" t="s">
        <v>10615</v>
      </c>
      <c r="K1779" t="s">
        <v>799</v>
      </c>
      <c r="L1779" t="s">
        <v>3305</v>
      </c>
      <c r="M1779" t="s">
        <v>9988</v>
      </c>
      <c r="N1779" t="s">
        <v>63</v>
      </c>
      <c r="O1779" t="s">
        <v>9983</v>
      </c>
      <c r="P1779" t="s">
        <v>137</v>
      </c>
      <c r="Q1779" t="s">
        <v>78</v>
      </c>
      <c r="R1779" t="s">
        <v>10616</v>
      </c>
      <c r="S1779" s="1" t="s">
        <v>13023</v>
      </c>
      <c r="T1779" t="s">
        <v>801</v>
      </c>
      <c r="U1779" t="s">
        <v>802</v>
      </c>
      <c r="V1779" t="s">
        <v>50</v>
      </c>
      <c r="W1779" t="s">
        <v>265</v>
      </c>
      <c r="X1779" s="145">
        <v>29256</v>
      </c>
      <c r="Y1779" t="s">
        <v>10617</v>
      </c>
      <c r="Z1779" s="145">
        <v>43263</v>
      </c>
      <c r="AA1779" s="145">
        <v>43355</v>
      </c>
      <c r="AB1779" t="s">
        <v>123</v>
      </c>
      <c r="AC1779" t="s">
        <v>804</v>
      </c>
      <c r="AD1779" t="s">
        <v>41</v>
      </c>
      <c r="AE1779"/>
    </row>
    <row r="1780" spans="1:31" ht="15" x14ac:dyDescent="0.25">
      <c r="A1780" s="1" t="s">
        <v>10618</v>
      </c>
      <c r="B1780" t="s">
        <v>424</v>
      </c>
      <c r="C1780" t="s">
        <v>29</v>
      </c>
      <c r="D1780" t="s">
        <v>30</v>
      </c>
      <c r="E1780" t="s">
        <v>380</v>
      </c>
      <c r="F1780" t="s">
        <v>6794</v>
      </c>
      <c r="G1780" t="s">
        <v>6795</v>
      </c>
      <c r="H1780" t="s">
        <v>9756</v>
      </c>
      <c r="I1780" t="s">
        <v>6796</v>
      </c>
      <c r="J1780" t="s">
        <v>10618</v>
      </c>
      <c r="K1780" t="s">
        <v>799</v>
      </c>
      <c r="L1780" t="s">
        <v>9991</v>
      </c>
      <c r="M1780" t="s">
        <v>10337</v>
      </c>
      <c r="N1780" t="s">
        <v>63</v>
      </c>
      <c r="O1780" t="s">
        <v>9983</v>
      </c>
      <c r="P1780" t="s">
        <v>10619</v>
      </c>
      <c r="Q1780" t="s">
        <v>235</v>
      </c>
      <c r="R1780" t="s">
        <v>10620</v>
      </c>
      <c r="S1780" s="1" t="s">
        <v>13024</v>
      </c>
      <c r="T1780" t="s">
        <v>801</v>
      </c>
      <c r="U1780" t="s">
        <v>802</v>
      </c>
      <c r="V1780" t="s">
        <v>50</v>
      </c>
      <c r="W1780" t="s">
        <v>265</v>
      </c>
      <c r="X1780" s="145">
        <v>33686</v>
      </c>
      <c r="Y1780" t="s">
        <v>10621</v>
      </c>
      <c r="Z1780" s="145">
        <v>43228</v>
      </c>
      <c r="AA1780" s="145">
        <v>43320</v>
      </c>
      <c r="AB1780" t="s">
        <v>123</v>
      </c>
      <c r="AC1780" t="s">
        <v>804</v>
      </c>
      <c r="AD1780" t="s">
        <v>41</v>
      </c>
      <c r="AE1780"/>
    </row>
    <row r="1781" spans="1:31" ht="15" x14ac:dyDescent="0.25">
      <c r="A1781" s="1" t="s">
        <v>6895</v>
      </c>
      <c r="B1781" t="s">
        <v>422</v>
      </c>
      <c r="C1781" t="s">
        <v>29</v>
      </c>
      <c r="D1781" t="s">
        <v>30</v>
      </c>
      <c r="E1781" t="s">
        <v>380</v>
      </c>
      <c r="F1781" t="s">
        <v>6892</v>
      </c>
      <c r="G1781" t="s">
        <v>6893</v>
      </c>
      <c r="H1781" t="s">
        <v>9756</v>
      </c>
      <c r="I1781" t="s">
        <v>6894</v>
      </c>
      <c r="J1781" t="s">
        <v>6895</v>
      </c>
      <c r="K1781" t="s">
        <v>32</v>
      </c>
      <c r="L1781" t="s">
        <v>33</v>
      </c>
      <c r="M1781" t="s">
        <v>34</v>
      </c>
      <c r="N1781" t="s">
        <v>724</v>
      </c>
      <c r="O1781" t="s">
        <v>13025</v>
      </c>
      <c r="P1781" t="s">
        <v>559</v>
      </c>
      <c r="Q1781" t="s">
        <v>340</v>
      </c>
      <c r="R1781" t="s">
        <v>946</v>
      </c>
      <c r="S1781" s="1" t="s">
        <v>13026</v>
      </c>
      <c r="T1781" t="s">
        <v>48</v>
      </c>
      <c r="U1781" t="s">
        <v>38</v>
      </c>
      <c r="V1781" t="s">
        <v>50</v>
      </c>
      <c r="W1781" t="s">
        <v>6927</v>
      </c>
      <c r="X1781" s="145">
        <v>24953</v>
      </c>
      <c r="Y1781" t="s">
        <v>6928</v>
      </c>
      <c r="Z1781" s="145">
        <v>43377</v>
      </c>
      <c r="AA1781" s="145">
        <v>43465</v>
      </c>
      <c r="AB1781" t="s">
        <v>39</v>
      </c>
      <c r="AC1781" t="s">
        <v>40</v>
      </c>
      <c r="AD1781" t="s">
        <v>41</v>
      </c>
      <c r="AE1781"/>
    </row>
    <row r="1782" spans="1:31" ht="15" x14ac:dyDescent="0.25">
      <c r="B1782" t="s">
        <v>422</v>
      </c>
      <c r="C1782" t="s">
        <v>29</v>
      </c>
      <c r="D1782" t="s">
        <v>30</v>
      </c>
      <c r="E1782" t="s">
        <v>380</v>
      </c>
      <c r="F1782" t="s">
        <v>6892</v>
      </c>
      <c r="G1782" t="s">
        <v>6893</v>
      </c>
      <c r="H1782" t="s">
        <v>9756</v>
      </c>
      <c r="I1782" t="s">
        <v>6894</v>
      </c>
      <c r="J1782"/>
      <c r="K1782" t="s">
        <v>32</v>
      </c>
      <c r="L1782" t="s">
        <v>32</v>
      </c>
      <c r="M1782" t="s">
        <v>43</v>
      </c>
      <c r="N1782" t="s">
        <v>63</v>
      </c>
      <c r="O1782" t="s">
        <v>13027</v>
      </c>
      <c r="P1782" t="s">
        <v>142</v>
      </c>
      <c r="Q1782" t="s">
        <v>519</v>
      </c>
      <c r="R1782" t="s">
        <v>82</v>
      </c>
      <c r="S1782" s="1" t="s">
        <v>13028</v>
      </c>
      <c r="T1782" t="s">
        <v>66</v>
      </c>
      <c r="U1782" t="s">
        <v>49</v>
      </c>
      <c r="V1782" t="s">
        <v>50</v>
      </c>
      <c r="W1782" t="s">
        <v>13029</v>
      </c>
      <c r="X1782" s="145">
        <v>27178</v>
      </c>
      <c r="Y1782" t="s">
        <v>13030</v>
      </c>
      <c r="Z1782" s="145">
        <v>43409</v>
      </c>
      <c r="AA1782" s="145">
        <v>43465</v>
      </c>
      <c r="AB1782" t="s">
        <v>310</v>
      </c>
      <c r="AC1782" t="s">
        <v>68</v>
      </c>
      <c r="AD1782" t="s">
        <v>41</v>
      </c>
      <c r="AE1782"/>
    </row>
    <row r="1783" spans="1:31" ht="15" x14ac:dyDescent="0.25">
      <c r="A1783" s="1" t="s">
        <v>6899</v>
      </c>
      <c r="B1783" t="s">
        <v>422</v>
      </c>
      <c r="C1783" t="s">
        <v>29</v>
      </c>
      <c r="D1783" t="s">
        <v>30</v>
      </c>
      <c r="E1783" t="s">
        <v>380</v>
      </c>
      <c r="F1783" t="s">
        <v>6892</v>
      </c>
      <c r="G1783" t="s">
        <v>6893</v>
      </c>
      <c r="H1783" t="s">
        <v>9756</v>
      </c>
      <c r="I1783" t="s">
        <v>6894</v>
      </c>
      <c r="J1783" t="s">
        <v>6899</v>
      </c>
      <c r="K1783" t="s">
        <v>32</v>
      </c>
      <c r="L1783" t="s">
        <v>32</v>
      </c>
      <c r="M1783" t="s">
        <v>43</v>
      </c>
      <c r="N1783" t="s">
        <v>44</v>
      </c>
      <c r="O1783" t="s">
        <v>6900</v>
      </c>
      <c r="P1783" t="s">
        <v>168</v>
      </c>
      <c r="Q1783" t="s">
        <v>78</v>
      </c>
      <c r="R1783" t="s">
        <v>6901</v>
      </c>
      <c r="S1783" s="1" t="s">
        <v>13031</v>
      </c>
      <c r="T1783" t="s">
        <v>53</v>
      </c>
      <c r="U1783" t="s">
        <v>49</v>
      </c>
      <c r="V1783" t="s">
        <v>311</v>
      </c>
      <c r="W1783" t="s">
        <v>6902</v>
      </c>
      <c r="X1783" s="145">
        <v>22663</v>
      </c>
      <c r="Y1783" t="s">
        <v>6903</v>
      </c>
      <c r="Z1783" s="145">
        <v>43374</v>
      </c>
      <c r="AA1783" s="145">
        <v>43465</v>
      </c>
      <c r="AB1783" t="s">
        <v>39</v>
      </c>
      <c r="AC1783" t="s">
        <v>40</v>
      </c>
      <c r="AD1783" t="s">
        <v>41</v>
      </c>
      <c r="AE1783"/>
    </row>
    <row r="1784" spans="1:31" ht="15" x14ac:dyDescent="0.25">
      <c r="A1784" s="1" t="s">
        <v>6904</v>
      </c>
      <c r="B1784" t="s">
        <v>422</v>
      </c>
      <c r="C1784" t="s">
        <v>29</v>
      </c>
      <c r="D1784" t="s">
        <v>30</v>
      </c>
      <c r="E1784" t="s">
        <v>380</v>
      </c>
      <c r="F1784" t="s">
        <v>6892</v>
      </c>
      <c r="G1784" t="s">
        <v>6893</v>
      </c>
      <c r="H1784" t="s">
        <v>9756</v>
      </c>
      <c r="I1784" t="s">
        <v>6894</v>
      </c>
      <c r="J1784" t="s">
        <v>6904</v>
      </c>
      <c r="K1784" t="s">
        <v>32</v>
      </c>
      <c r="L1784" t="s">
        <v>32</v>
      </c>
      <c r="M1784" t="s">
        <v>43</v>
      </c>
      <c r="N1784" t="s">
        <v>44</v>
      </c>
      <c r="O1784" t="s">
        <v>6905</v>
      </c>
      <c r="P1784" t="s">
        <v>1097</v>
      </c>
      <c r="Q1784" t="s">
        <v>110</v>
      </c>
      <c r="R1784" t="s">
        <v>494</v>
      </c>
      <c r="S1784" s="1" t="s">
        <v>13032</v>
      </c>
      <c r="T1784" t="s">
        <v>61</v>
      </c>
      <c r="U1784" t="s">
        <v>49</v>
      </c>
      <c r="V1784" t="s">
        <v>50</v>
      </c>
      <c r="W1784" t="s">
        <v>6906</v>
      </c>
      <c r="X1784" s="145">
        <v>23602</v>
      </c>
      <c r="Y1784" t="s">
        <v>6907</v>
      </c>
      <c r="Z1784" s="145">
        <v>42795</v>
      </c>
      <c r="AA1784" s="145">
        <v>43100</v>
      </c>
      <c r="AB1784" t="s">
        <v>39</v>
      </c>
      <c r="AC1784" t="s">
        <v>40</v>
      </c>
      <c r="AD1784" t="s">
        <v>41</v>
      </c>
      <c r="AE1784"/>
    </row>
    <row r="1785" spans="1:31" ht="15" x14ac:dyDescent="0.25">
      <c r="A1785" s="1" t="s">
        <v>6908</v>
      </c>
      <c r="B1785" t="s">
        <v>422</v>
      </c>
      <c r="C1785" t="s">
        <v>29</v>
      </c>
      <c r="D1785" t="s">
        <v>30</v>
      </c>
      <c r="E1785" t="s">
        <v>380</v>
      </c>
      <c r="F1785" t="s">
        <v>6892</v>
      </c>
      <c r="G1785" t="s">
        <v>6893</v>
      </c>
      <c r="H1785" t="s">
        <v>9756</v>
      </c>
      <c r="I1785" t="s">
        <v>6894</v>
      </c>
      <c r="J1785" t="s">
        <v>6908</v>
      </c>
      <c r="K1785" t="s">
        <v>32</v>
      </c>
      <c r="L1785" t="s">
        <v>32</v>
      </c>
      <c r="M1785" t="s">
        <v>43</v>
      </c>
      <c r="N1785" t="s">
        <v>44</v>
      </c>
      <c r="O1785" t="s">
        <v>54</v>
      </c>
      <c r="P1785" t="s">
        <v>130</v>
      </c>
      <c r="Q1785" t="s">
        <v>261</v>
      </c>
      <c r="R1785" t="s">
        <v>886</v>
      </c>
      <c r="S1785" s="1" t="s">
        <v>13033</v>
      </c>
      <c r="T1785" t="s">
        <v>66</v>
      </c>
      <c r="U1785" t="s">
        <v>49</v>
      </c>
      <c r="V1785" t="s">
        <v>50</v>
      </c>
      <c r="W1785" t="s">
        <v>6909</v>
      </c>
      <c r="X1785" s="145">
        <v>27718</v>
      </c>
      <c r="Y1785" t="s">
        <v>6910</v>
      </c>
      <c r="Z1785"/>
      <c r="AA1785"/>
      <c r="AB1785" t="s">
        <v>39</v>
      </c>
      <c r="AC1785" t="s">
        <v>40</v>
      </c>
      <c r="AD1785" t="s">
        <v>41</v>
      </c>
      <c r="AE1785"/>
    </row>
    <row r="1786" spans="1:31" ht="15" x14ac:dyDescent="0.25">
      <c r="A1786" s="1" t="s">
        <v>6911</v>
      </c>
      <c r="B1786" t="s">
        <v>422</v>
      </c>
      <c r="C1786" t="s">
        <v>29</v>
      </c>
      <c r="D1786" t="s">
        <v>30</v>
      </c>
      <c r="E1786" t="s">
        <v>380</v>
      </c>
      <c r="F1786" t="s">
        <v>6892</v>
      </c>
      <c r="G1786" t="s">
        <v>6893</v>
      </c>
      <c r="H1786" t="s">
        <v>9756</v>
      </c>
      <c r="I1786" t="s">
        <v>6894</v>
      </c>
      <c r="J1786" t="s">
        <v>6911</v>
      </c>
      <c r="K1786" t="s">
        <v>32</v>
      </c>
      <c r="L1786" t="s">
        <v>32</v>
      </c>
      <c r="M1786" t="s">
        <v>3394</v>
      </c>
      <c r="N1786" t="s">
        <v>44</v>
      </c>
      <c r="O1786" t="s">
        <v>54</v>
      </c>
      <c r="P1786" t="s">
        <v>110</v>
      </c>
      <c r="Q1786" t="s">
        <v>197</v>
      </c>
      <c r="R1786" t="s">
        <v>864</v>
      </c>
      <c r="S1786" s="1" t="s">
        <v>13034</v>
      </c>
      <c r="T1786" t="s">
        <v>53</v>
      </c>
      <c r="U1786" t="s">
        <v>49</v>
      </c>
      <c r="V1786" t="s">
        <v>3395</v>
      </c>
      <c r="W1786" t="s">
        <v>6912</v>
      </c>
      <c r="X1786" s="145">
        <v>19631</v>
      </c>
      <c r="Y1786" t="s">
        <v>6913</v>
      </c>
      <c r="Z1786" s="145">
        <v>43160</v>
      </c>
      <c r="AA1786" s="145">
        <v>43465</v>
      </c>
      <c r="AB1786" t="s">
        <v>39</v>
      </c>
      <c r="AC1786" t="s">
        <v>40</v>
      </c>
      <c r="AD1786" t="s">
        <v>41</v>
      </c>
      <c r="AE1786"/>
    </row>
    <row r="1787" spans="1:31" ht="15" x14ac:dyDescent="0.25">
      <c r="A1787" s="1" t="s">
        <v>6911</v>
      </c>
      <c r="B1787" t="s">
        <v>422</v>
      </c>
      <c r="C1787" t="s">
        <v>29</v>
      </c>
      <c r="D1787" t="s">
        <v>30</v>
      </c>
      <c r="E1787" t="s">
        <v>380</v>
      </c>
      <c r="F1787" t="s">
        <v>6892</v>
      </c>
      <c r="G1787" t="s">
        <v>6893</v>
      </c>
      <c r="H1787" t="s">
        <v>9756</v>
      </c>
      <c r="I1787" t="s">
        <v>6894</v>
      </c>
      <c r="J1787" t="s">
        <v>6911</v>
      </c>
      <c r="K1787" t="s">
        <v>32</v>
      </c>
      <c r="L1787" t="s">
        <v>32</v>
      </c>
      <c r="M1787" t="s">
        <v>43</v>
      </c>
      <c r="N1787" t="s">
        <v>63</v>
      </c>
      <c r="O1787" t="s">
        <v>10622</v>
      </c>
      <c r="P1787" t="s">
        <v>138</v>
      </c>
      <c r="Q1787" t="s">
        <v>130</v>
      </c>
      <c r="R1787" t="s">
        <v>562</v>
      </c>
      <c r="S1787" s="1" t="s">
        <v>13035</v>
      </c>
      <c r="T1787" t="s">
        <v>66</v>
      </c>
      <c r="U1787" t="s">
        <v>811</v>
      </c>
      <c r="V1787" t="s">
        <v>50</v>
      </c>
      <c r="W1787" t="s">
        <v>10623</v>
      </c>
      <c r="X1787" s="145">
        <v>29633</v>
      </c>
      <c r="Y1787" t="s">
        <v>10624</v>
      </c>
      <c r="Z1787" s="145">
        <v>43160</v>
      </c>
      <c r="AA1787" s="145">
        <v>43465</v>
      </c>
      <c r="AB1787" t="s">
        <v>310</v>
      </c>
      <c r="AC1787" t="s">
        <v>68</v>
      </c>
      <c r="AD1787" t="s">
        <v>41</v>
      </c>
      <c r="AE1787"/>
    </row>
    <row r="1788" spans="1:31" ht="15" x14ac:dyDescent="0.25">
      <c r="A1788" s="1" t="s">
        <v>6914</v>
      </c>
      <c r="B1788" t="s">
        <v>422</v>
      </c>
      <c r="C1788" t="s">
        <v>29</v>
      </c>
      <c r="D1788" t="s">
        <v>30</v>
      </c>
      <c r="E1788" t="s">
        <v>380</v>
      </c>
      <c r="F1788" t="s">
        <v>6892</v>
      </c>
      <c r="G1788" t="s">
        <v>6893</v>
      </c>
      <c r="H1788" t="s">
        <v>9756</v>
      </c>
      <c r="I1788" t="s">
        <v>6894</v>
      </c>
      <c r="J1788" t="s">
        <v>6914</v>
      </c>
      <c r="K1788" t="s">
        <v>32</v>
      </c>
      <c r="L1788" t="s">
        <v>32</v>
      </c>
      <c r="M1788" t="s">
        <v>43</v>
      </c>
      <c r="N1788" t="s">
        <v>44</v>
      </c>
      <c r="O1788" t="s">
        <v>6915</v>
      </c>
      <c r="P1788" t="s">
        <v>59</v>
      </c>
      <c r="Q1788" t="s">
        <v>183</v>
      </c>
      <c r="R1788" t="s">
        <v>4128</v>
      </c>
      <c r="S1788" s="1" t="s">
        <v>13036</v>
      </c>
      <c r="T1788" t="s">
        <v>53</v>
      </c>
      <c r="U1788" t="s">
        <v>49</v>
      </c>
      <c r="V1788" t="s">
        <v>50</v>
      </c>
      <c r="W1788" t="s">
        <v>6916</v>
      </c>
      <c r="X1788" s="145">
        <v>21086</v>
      </c>
      <c r="Y1788" t="s">
        <v>6917</v>
      </c>
      <c r="Z1788"/>
      <c r="AA1788"/>
      <c r="AB1788" t="s">
        <v>39</v>
      </c>
      <c r="AC1788" t="s">
        <v>40</v>
      </c>
      <c r="AD1788" t="s">
        <v>41</v>
      </c>
      <c r="AE1788"/>
    </row>
    <row r="1789" spans="1:31" ht="15" x14ac:dyDescent="0.25">
      <c r="A1789" s="1" t="s">
        <v>6918</v>
      </c>
      <c r="B1789" t="s">
        <v>422</v>
      </c>
      <c r="C1789" t="s">
        <v>29</v>
      </c>
      <c r="D1789" t="s">
        <v>30</v>
      </c>
      <c r="E1789" t="s">
        <v>380</v>
      </c>
      <c r="F1789" t="s">
        <v>6892</v>
      </c>
      <c r="G1789" t="s">
        <v>6893</v>
      </c>
      <c r="H1789" t="s">
        <v>9756</v>
      </c>
      <c r="I1789" t="s">
        <v>6894</v>
      </c>
      <c r="J1789" t="s">
        <v>6918</v>
      </c>
      <c r="K1789" t="s">
        <v>32</v>
      </c>
      <c r="L1789" t="s">
        <v>32</v>
      </c>
      <c r="M1789" t="s">
        <v>43</v>
      </c>
      <c r="N1789" t="s">
        <v>44</v>
      </c>
      <c r="O1789" t="s">
        <v>54</v>
      </c>
      <c r="P1789" t="s">
        <v>261</v>
      </c>
      <c r="Q1789" t="s">
        <v>6919</v>
      </c>
      <c r="R1789" t="s">
        <v>6920</v>
      </c>
      <c r="S1789" s="1" t="s">
        <v>13037</v>
      </c>
      <c r="T1789" t="s">
        <v>53</v>
      </c>
      <c r="U1789" t="s">
        <v>49</v>
      </c>
      <c r="V1789" t="s">
        <v>50</v>
      </c>
      <c r="W1789" t="s">
        <v>6921</v>
      </c>
      <c r="X1789" s="145">
        <v>23227</v>
      </c>
      <c r="Y1789" t="s">
        <v>6922</v>
      </c>
      <c r="Z1789"/>
      <c r="AA1789"/>
      <c r="AB1789" t="s">
        <v>39</v>
      </c>
      <c r="AC1789" t="s">
        <v>40</v>
      </c>
      <c r="AD1789" t="s">
        <v>41</v>
      </c>
      <c r="AE1789"/>
    </row>
    <row r="1790" spans="1:31" ht="15" x14ac:dyDescent="0.25">
      <c r="A1790" s="1" t="s">
        <v>6923</v>
      </c>
      <c r="B1790" t="s">
        <v>422</v>
      </c>
      <c r="C1790" t="s">
        <v>29</v>
      </c>
      <c r="D1790" t="s">
        <v>30</v>
      </c>
      <c r="E1790" t="s">
        <v>380</v>
      </c>
      <c r="F1790" t="s">
        <v>6892</v>
      </c>
      <c r="G1790" t="s">
        <v>6893</v>
      </c>
      <c r="H1790" t="s">
        <v>9756</v>
      </c>
      <c r="I1790" t="s">
        <v>6894</v>
      </c>
      <c r="J1790" t="s">
        <v>6923</v>
      </c>
      <c r="K1790" t="s">
        <v>32</v>
      </c>
      <c r="L1790" t="s">
        <v>32</v>
      </c>
      <c r="M1790" t="s">
        <v>43</v>
      </c>
      <c r="N1790" t="s">
        <v>44</v>
      </c>
      <c r="O1790" t="s">
        <v>54</v>
      </c>
      <c r="P1790" t="s">
        <v>488</v>
      </c>
      <c r="Q1790" t="s">
        <v>110</v>
      </c>
      <c r="R1790" t="s">
        <v>1621</v>
      </c>
      <c r="S1790" s="1" t="s">
        <v>13038</v>
      </c>
      <c r="T1790" t="s">
        <v>66</v>
      </c>
      <c r="U1790" t="s">
        <v>49</v>
      </c>
      <c r="V1790" t="s">
        <v>50</v>
      </c>
      <c r="W1790" t="s">
        <v>6924</v>
      </c>
      <c r="X1790" s="145">
        <v>22003</v>
      </c>
      <c r="Y1790" t="s">
        <v>6925</v>
      </c>
      <c r="Z1790"/>
      <c r="AA1790"/>
      <c r="AB1790" t="s">
        <v>39</v>
      </c>
      <c r="AC1790" t="s">
        <v>40</v>
      </c>
      <c r="AD1790" t="s">
        <v>41</v>
      </c>
      <c r="AE1790"/>
    </row>
    <row r="1791" spans="1:31" ht="15" x14ac:dyDescent="0.25">
      <c r="A1791" s="1" t="s">
        <v>6926</v>
      </c>
      <c r="B1791" t="s">
        <v>422</v>
      </c>
      <c r="C1791" t="s">
        <v>29</v>
      </c>
      <c r="D1791" t="s">
        <v>30</v>
      </c>
      <c r="E1791" t="s">
        <v>380</v>
      </c>
      <c r="F1791" t="s">
        <v>6892</v>
      </c>
      <c r="G1791" t="s">
        <v>6893</v>
      </c>
      <c r="H1791" t="s">
        <v>9756</v>
      </c>
      <c r="I1791" t="s">
        <v>6894</v>
      </c>
      <c r="J1791" t="s">
        <v>6926</v>
      </c>
      <c r="K1791" t="s">
        <v>32</v>
      </c>
      <c r="L1791" t="s">
        <v>32</v>
      </c>
      <c r="M1791" t="s">
        <v>43</v>
      </c>
      <c r="N1791" t="s">
        <v>63</v>
      </c>
      <c r="O1791" t="s">
        <v>13039</v>
      </c>
      <c r="P1791" t="s">
        <v>357</v>
      </c>
      <c r="Q1791" t="s">
        <v>110</v>
      </c>
      <c r="R1791" t="s">
        <v>933</v>
      </c>
      <c r="S1791" s="1" t="s">
        <v>13040</v>
      </c>
      <c r="T1791" t="s">
        <v>66</v>
      </c>
      <c r="U1791" t="s">
        <v>49</v>
      </c>
      <c r="V1791" t="s">
        <v>50</v>
      </c>
      <c r="W1791" t="s">
        <v>5840</v>
      </c>
      <c r="X1791" s="145">
        <v>27469</v>
      </c>
      <c r="Y1791" t="s">
        <v>5841</v>
      </c>
      <c r="Z1791" s="145">
        <v>43378</v>
      </c>
      <c r="AA1791" s="145">
        <v>43465</v>
      </c>
      <c r="AB1791" t="s">
        <v>310</v>
      </c>
      <c r="AC1791" t="s">
        <v>68</v>
      </c>
      <c r="AD1791" t="s">
        <v>41</v>
      </c>
      <c r="AE1791"/>
    </row>
    <row r="1792" spans="1:31" ht="15" x14ac:dyDescent="0.25">
      <c r="A1792" s="1" t="s">
        <v>6926</v>
      </c>
      <c r="B1792" t="s">
        <v>422</v>
      </c>
      <c r="C1792" t="s">
        <v>29</v>
      </c>
      <c r="D1792" t="s">
        <v>30</v>
      </c>
      <c r="E1792" t="s">
        <v>380</v>
      </c>
      <c r="F1792" t="s">
        <v>6892</v>
      </c>
      <c r="G1792" t="s">
        <v>6893</v>
      </c>
      <c r="H1792" t="s">
        <v>9756</v>
      </c>
      <c r="I1792" t="s">
        <v>6894</v>
      </c>
      <c r="J1792" t="s">
        <v>6926</v>
      </c>
      <c r="K1792" t="s">
        <v>32</v>
      </c>
      <c r="L1792" t="s">
        <v>32</v>
      </c>
      <c r="M1792" t="s">
        <v>43</v>
      </c>
      <c r="N1792" t="s">
        <v>44</v>
      </c>
      <c r="O1792" t="s">
        <v>54</v>
      </c>
      <c r="P1792" t="s">
        <v>559</v>
      </c>
      <c r="Q1792" t="s">
        <v>340</v>
      </c>
      <c r="R1792" t="s">
        <v>946</v>
      </c>
      <c r="S1792" s="1" t="s">
        <v>13026</v>
      </c>
      <c r="T1792" t="s">
        <v>48</v>
      </c>
      <c r="U1792" t="s">
        <v>49</v>
      </c>
      <c r="V1792" t="s">
        <v>840</v>
      </c>
      <c r="W1792" t="s">
        <v>6927</v>
      </c>
      <c r="X1792" s="145">
        <v>24953</v>
      </c>
      <c r="Y1792" t="s">
        <v>6928</v>
      </c>
      <c r="Z1792" s="145">
        <v>43377</v>
      </c>
      <c r="AA1792" s="145">
        <v>43465</v>
      </c>
      <c r="AB1792" t="s">
        <v>39</v>
      </c>
      <c r="AC1792" t="s">
        <v>40</v>
      </c>
      <c r="AD1792" t="s">
        <v>41</v>
      </c>
      <c r="AE1792"/>
    </row>
    <row r="1793" spans="1:31" ht="15" x14ac:dyDescent="0.25">
      <c r="A1793" s="1" t="s">
        <v>6929</v>
      </c>
      <c r="B1793" t="s">
        <v>422</v>
      </c>
      <c r="C1793" t="s">
        <v>29</v>
      </c>
      <c r="D1793" t="s">
        <v>30</v>
      </c>
      <c r="E1793" t="s">
        <v>380</v>
      </c>
      <c r="F1793" t="s">
        <v>6892</v>
      </c>
      <c r="G1793" t="s">
        <v>6893</v>
      </c>
      <c r="H1793" t="s">
        <v>9756</v>
      </c>
      <c r="I1793" t="s">
        <v>6894</v>
      </c>
      <c r="J1793" t="s">
        <v>6929</v>
      </c>
      <c r="K1793" t="s">
        <v>32</v>
      </c>
      <c r="L1793" t="s">
        <v>32</v>
      </c>
      <c r="M1793" t="s">
        <v>43</v>
      </c>
      <c r="N1793" t="s">
        <v>44</v>
      </c>
      <c r="O1793" t="s">
        <v>1681</v>
      </c>
      <c r="P1793" t="s">
        <v>79</v>
      </c>
      <c r="Q1793" t="s">
        <v>130</v>
      </c>
      <c r="R1793" t="s">
        <v>6930</v>
      </c>
      <c r="S1793" s="1" t="s">
        <v>13041</v>
      </c>
      <c r="T1793" t="s">
        <v>48</v>
      </c>
      <c r="U1793" t="s">
        <v>49</v>
      </c>
      <c r="V1793" t="s">
        <v>50</v>
      </c>
      <c r="W1793" t="s">
        <v>6931</v>
      </c>
      <c r="X1793" s="145">
        <v>26752</v>
      </c>
      <c r="Y1793" t="s">
        <v>6932</v>
      </c>
      <c r="Z1793"/>
      <c r="AA1793"/>
      <c r="AB1793" t="s">
        <v>39</v>
      </c>
      <c r="AC1793" t="s">
        <v>40</v>
      </c>
      <c r="AD1793" t="s">
        <v>41</v>
      </c>
      <c r="AE1793"/>
    </row>
    <row r="1794" spans="1:31" ht="15" x14ac:dyDescent="0.25">
      <c r="B1794" t="s">
        <v>422</v>
      </c>
      <c r="C1794" t="s">
        <v>29</v>
      </c>
      <c r="D1794" t="s">
        <v>30</v>
      </c>
      <c r="E1794" t="s">
        <v>380</v>
      </c>
      <c r="F1794" t="s">
        <v>6892</v>
      </c>
      <c r="G1794" t="s">
        <v>6893</v>
      </c>
      <c r="H1794" t="s">
        <v>9756</v>
      </c>
      <c r="I1794" t="s">
        <v>6894</v>
      </c>
      <c r="J1794" t="s">
        <v>6933</v>
      </c>
      <c r="K1794" t="s">
        <v>32</v>
      </c>
      <c r="L1794" t="s">
        <v>32</v>
      </c>
      <c r="M1794" t="s">
        <v>43</v>
      </c>
      <c r="N1794" t="s">
        <v>63</v>
      </c>
      <c r="O1794" t="s">
        <v>10625</v>
      </c>
      <c r="P1794" t="s">
        <v>306</v>
      </c>
      <c r="Q1794" t="s">
        <v>163</v>
      </c>
      <c r="R1794" t="s">
        <v>702</v>
      </c>
      <c r="S1794" s="1" t="s">
        <v>13042</v>
      </c>
      <c r="T1794" t="s">
        <v>66</v>
      </c>
      <c r="U1794" t="s">
        <v>811</v>
      </c>
      <c r="V1794" t="s">
        <v>50</v>
      </c>
      <c r="W1794" t="s">
        <v>2178</v>
      </c>
      <c r="X1794" s="145">
        <v>27269</v>
      </c>
      <c r="Y1794" t="s">
        <v>2179</v>
      </c>
      <c r="Z1794" s="145">
        <v>43160</v>
      </c>
      <c r="AA1794" s="145">
        <v>43465</v>
      </c>
      <c r="AB1794" t="s">
        <v>310</v>
      </c>
      <c r="AC1794" t="s">
        <v>68</v>
      </c>
      <c r="AD1794" t="s">
        <v>41</v>
      </c>
      <c r="AE1794"/>
    </row>
    <row r="1795" spans="1:31" ht="15" x14ac:dyDescent="0.25">
      <c r="A1795" s="1" t="s">
        <v>6933</v>
      </c>
      <c r="B1795" t="s">
        <v>422</v>
      </c>
      <c r="C1795" t="s">
        <v>29</v>
      </c>
      <c r="D1795" t="s">
        <v>30</v>
      </c>
      <c r="E1795" t="s">
        <v>380</v>
      </c>
      <c r="F1795" t="s">
        <v>6892</v>
      </c>
      <c r="G1795" t="s">
        <v>6893</v>
      </c>
      <c r="H1795" t="s">
        <v>9756</v>
      </c>
      <c r="I1795" t="s">
        <v>6894</v>
      </c>
      <c r="J1795" t="s">
        <v>6933</v>
      </c>
      <c r="K1795" t="s">
        <v>32</v>
      </c>
      <c r="L1795" t="s">
        <v>32</v>
      </c>
      <c r="M1795" t="s">
        <v>3394</v>
      </c>
      <c r="N1795" t="s">
        <v>44</v>
      </c>
      <c r="O1795" t="s">
        <v>6934</v>
      </c>
      <c r="P1795" t="s">
        <v>110</v>
      </c>
      <c r="Q1795" t="s">
        <v>139</v>
      </c>
      <c r="R1795" t="s">
        <v>374</v>
      </c>
      <c r="S1795" s="1" t="s">
        <v>13043</v>
      </c>
      <c r="T1795" t="s">
        <v>48</v>
      </c>
      <c r="U1795" t="s">
        <v>49</v>
      </c>
      <c r="V1795" t="s">
        <v>3395</v>
      </c>
      <c r="W1795" t="s">
        <v>6935</v>
      </c>
      <c r="X1795" s="145">
        <v>23540</v>
      </c>
      <c r="Y1795" t="s">
        <v>6936</v>
      </c>
      <c r="Z1795" s="145">
        <v>43160</v>
      </c>
      <c r="AA1795" s="145">
        <v>43465</v>
      </c>
      <c r="AB1795" t="s">
        <v>39</v>
      </c>
      <c r="AC1795" t="s">
        <v>40</v>
      </c>
      <c r="AD1795" t="s">
        <v>41</v>
      </c>
      <c r="AE1795"/>
    </row>
    <row r="1796" spans="1:31" ht="15" x14ac:dyDescent="0.25">
      <c r="A1796" s="1" t="s">
        <v>6937</v>
      </c>
      <c r="B1796" t="s">
        <v>422</v>
      </c>
      <c r="C1796" t="s">
        <v>29</v>
      </c>
      <c r="D1796" t="s">
        <v>30</v>
      </c>
      <c r="E1796" t="s">
        <v>380</v>
      </c>
      <c r="F1796" t="s">
        <v>6892</v>
      </c>
      <c r="G1796" t="s">
        <v>6893</v>
      </c>
      <c r="H1796" t="s">
        <v>9756</v>
      </c>
      <c r="I1796" t="s">
        <v>6894</v>
      </c>
      <c r="J1796" t="s">
        <v>6937</v>
      </c>
      <c r="K1796" t="s">
        <v>32</v>
      </c>
      <c r="L1796" t="s">
        <v>32</v>
      </c>
      <c r="M1796" t="s">
        <v>43</v>
      </c>
      <c r="N1796" t="s">
        <v>44</v>
      </c>
      <c r="O1796" t="s">
        <v>118</v>
      </c>
      <c r="P1796" t="s">
        <v>6938</v>
      </c>
      <c r="Q1796" t="s">
        <v>358</v>
      </c>
      <c r="R1796" t="s">
        <v>6939</v>
      </c>
      <c r="S1796" s="1" t="s">
        <v>13044</v>
      </c>
      <c r="T1796" t="s">
        <v>53</v>
      </c>
      <c r="U1796" t="s">
        <v>49</v>
      </c>
      <c r="V1796" t="s">
        <v>50</v>
      </c>
      <c r="W1796" t="s">
        <v>6940</v>
      </c>
      <c r="X1796" s="145">
        <v>24682</v>
      </c>
      <c r="Y1796" t="s">
        <v>6941</v>
      </c>
      <c r="Z1796"/>
      <c r="AA1796"/>
      <c r="AB1796" t="s">
        <v>39</v>
      </c>
      <c r="AC1796" t="s">
        <v>40</v>
      </c>
      <c r="AD1796" t="s">
        <v>41</v>
      </c>
      <c r="AE1796"/>
    </row>
    <row r="1797" spans="1:31" ht="15" x14ac:dyDescent="0.25">
      <c r="A1797" s="1" t="s">
        <v>6942</v>
      </c>
      <c r="B1797" t="s">
        <v>422</v>
      </c>
      <c r="C1797" t="s">
        <v>29</v>
      </c>
      <c r="D1797" t="s">
        <v>30</v>
      </c>
      <c r="E1797" t="s">
        <v>380</v>
      </c>
      <c r="F1797" t="s">
        <v>6892</v>
      </c>
      <c r="G1797" t="s">
        <v>6893</v>
      </c>
      <c r="H1797" t="s">
        <v>9756</v>
      </c>
      <c r="I1797" t="s">
        <v>6894</v>
      </c>
      <c r="J1797" t="s">
        <v>6942</v>
      </c>
      <c r="K1797" t="s">
        <v>32</v>
      </c>
      <c r="L1797" t="s">
        <v>32</v>
      </c>
      <c r="M1797" t="s">
        <v>3552</v>
      </c>
      <c r="N1797" t="s">
        <v>44</v>
      </c>
      <c r="O1797" t="s">
        <v>6943</v>
      </c>
      <c r="P1797" t="s">
        <v>248</v>
      </c>
      <c r="Q1797" t="s">
        <v>323</v>
      </c>
      <c r="R1797" t="s">
        <v>6944</v>
      </c>
      <c r="S1797" s="1" t="s">
        <v>13045</v>
      </c>
      <c r="T1797" t="s">
        <v>48</v>
      </c>
      <c r="U1797" t="s">
        <v>49</v>
      </c>
      <c r="V1797" t="s">
        <v>3555</v>
      </c>
      <c r="W1797" t="s">
        <v>6945</v>
      </c>
      <c r="X1797" s="145">
        <v>25488</v>
      </c>
      <c r="Y1797" t="s">
        <v>6946</v>
      </c>
      <c r="Z1797" s="145">
        <v>43160</v>
      </c>
      <c r="AA1797" s="145">
        <v>43465</v>
      </c>
      <c r="AB1797" t="s">
        <v>39</v>
      </c>
      <c r="AC1797" t="s">
        <v>40</v>
      </c>
      <c r="AD1797" t="s">
        <v>41</v>
      </c>
      <c r="AE1797"/>
    </row>
    <row r="1798" spans="1:31" ht="15" x14ac:dyDescent="0.25">
      <c r="A1798" s="1" t="s">
        <v>6942</v>
      </c>
      <c r="B1798" t="s">
        <v>422</v>
      </c>
      <c r="C1798" t="s">
        <v>29</v>
      </c>
      <c r="D1798" t="s">
        <v>30</v>
      </c>
      <c r="E1798" t="s">
        <v>380</v>
      </c>
      <c r="F1798" t="s">
        <v>6892</v>
      </c>
      <c r="G1798" t="s">
        <v>6893</v>
      </c>
      <c r="H1798" t="s">
        <v>9756</v>
      </c>
      <c r="I1798" t="s">
        <v>6894</v>
      </c>
      <c r="J1798" t="s">
        <v>6942</v>
      </c>
      <c r="K1798" t="s">
        <v>32</v>
      </c>
      <c r="L1798" t="s">
        <v>32</v>
      </c>
      <c r="M1798" t="s">
        <v>43</v>
      </c>
      <c r="N1798" t="s">
        <v>63</v>
      </c>
      <c r="O1798" t="s">
        <v>10626</v>
      </c>
      <c r="P1798" t="s">
        <v>74</v>
      </c>
      <c r="Q1798" t="s">
        <v>292</v>
      </c>
      <c r="R1798" t="s">
        <v>10627</v>
      </c>
      <c r="S1798" s="1" t="s">
        <v>13046</v>
      </c>
      <c r="T1798" t="s">
        <v>66</v>
      </c>
      <c r="U1798" t="s">
        <v>811</v>
      </c>
      <c r="V1798" t="s">
        <v>50</v>
      </c>
      <c r="W1798" t="s">
        <v>10628</v>
      </c>
      <c r="X1798" s="145">
        <v>30203</v>
      </c>
      <c r="Y1798" t="s">
        <v>10629</v>
      </c>
      <c r="Z1798" s="145">
        <v>43160</v>
      </c>
      <c r="AA1798" s="145">
        <v>43465</v>
      </c>
      <c r="AB1798" t="s">
        <v>310</v>
      </c>
      <c r="AC1798" t="s">
        <v>68</v>
      </c>
      <c r="AD1798" t="s">
        <v>41</v>
      </c>
      <c r="AE1798"/>
    </row>
    <row r="1799" spans="1:31" ht="15" x14ac:dyDescent="0.25">
      <c r="A1799" s="1" t="s">
        <v>6950</v>
      </c>
      <c r="B1799" t="s">
        <v>422</v>
      </c>
      <c r="C1799" t="s">
        <v>29</v>
      </c>
      <c r="D1799" t="s">
        <v>30</v>
      </c>
      <c r="E1799" t="s">
        <v>380</v>
      </c>
      <c r="F1799" t="s">
        <v>6892</v>
      </c>
      <c r="G1799" t="s">
        <v>6893</v>
      </c>
      <c r="H1799" t="s">
        <v>9756</v>
      </c>
      <c r="I1799" t="s">
        <v>6894</v>
      </c>
      <c r="J1799" t="s">
        <v>6950</v>
      </c>
      <c r="K1799" t="s">
        <v>32</v>
      </c>
      <c r="L1799" t="s">
        <v>32</v>
      </c>
      <c r="M1799" t="s">
        <v>43</v>
      </c>
      <c r="N1799" t="s">
        <v>44</v>
      </c>
      <c r="O1799" t="s">
        <v>6951</v>
      </c>
      <c r="P1799" t="s">
        <v>110</v>
      </c>
      <c r="Q1799" t="s">
        <v>552</v>
      </c>
      <c r="R1799" t="s">
        <v>6952</v>
      </c>
      <c r="S1799" s="1" t="s">
        <v>13047</v>
      </c>
      <c r="T1799" t="s">
        <v>53</v>
      </c>
      <c r="U1799" t="s">
        <v>49</v>
      </c>
      <c r="V1799" t="s">
        <v>50</v>
      </c>
      <c r="W1799" t="s">
        <v>6953</v>
      </c>
      <c r="X1799" s="145">
        <v>26294</v>
      </c>
      <c r="Y1799" t="s">
        <v>6954</v>
      </c>
      <c r="Z1799"/>
      <c r="AA1799"/>
      <c r="AB1799" t="s">
        <v>39</v>
      </c>
      <c r="AC1799" t="s">
        <v>40</v>
      </c>
      <c r="AD1799" t="s">
        <v>41</v>
      </c>
      <c r="AE1799"/>
    </row>
    <row r="1800" spans="1:31" ht="15" x14ac:dyDescent="0.25">
      <c r="A1800" s="1" t="s">
        <v>6955</v>
      </c>
      <c r="B1800" t="s">
        <v>422</v>
      </c>
      <c r="C1800" t="s">
        <v>29</v>
      </c>
      <c r="D1800" t="s">
        <v>30</v>
      </c>
      <c r="E1800" t="s">
        <v>380</v>
      </c>
      <c r="F1800" t="s">
        <v>6892</v>
      </c>
      <c r="G1800" t="s">
        <v>6893</v>
      </c>
      <c r="H1800" t="s">
        <v>9756</v>
      </c>
      <c r="I1800" t="s">
        <v>6894</v>
      </c>
      <c r="J1800" t="s">
        <v>6955</v>
      </c>
      <c r="K1800" t="s">
        <v>32</v>
      </c>
      <c r="L1800" t="s">
        <v>32</v>
      </c>
      <c r="M1800" t="s">
        <v>43</v>
      </c>
      <c r="N1800" t="s">
        <v>44</v>
      </c>
      <c r="O1800" t="s">
        <v>6956</v>
      </c>
      <c r="P1800" t="s">
        <v>327</v>
      </c>
      <c r="Q1800" t="s">
        <v>224</v>
      </c>
      <c r="R1800" t="s">
        <v>6957</v>
      </c>
      <c r="S1800" s="1" t="s">
        <v>13048</v>
      </c>
      <c r="T1800" t="s">
        <v>66</v>
      </c>
      <c r="U1800" t="s">
        <v>49</v>
      </c>
      <c r="V1800" t="s">
        <v>50</v>
      </c>
      <c r="W1800" t="s">
        <v>6958</v>
      </c>
      <c r="X1800" s="145">
        <v>26388</v>
      </c>
      <c r="Y1800" t="s">
        <v>6959</v>
      </c>
      <c r="Z1800" s="145">
        <v>42795</v>
      </c>
      <c r="AA1800"/>
      <c r="AB1800" t="s">
        <v>39</v>
      </c>
      <c r="AC1800" t="s">
        <v>40</v>
      </c>
      <c r="AD1800" t="s">
        <v>41</v>
      </c>
      <c r="AE1800"/>
    </row>
    <row r="1801" spans="1:31" ht="15" x14ac:dyDescent="0.25">
      <c r="A1801" s="1" t="s">
        <v>10630</v>
      </c>
      <c r="B1801" t="s">
        <v>422</v>
      </c>
      <c r="C1801" t="s">
        <v>29</v>
      </c>
      <c r="D1801" t="s">
        <v>30</v>
      </c>
      <c r="E1801" t="s">
        <v>380</v>
      </c>
      <c r="F1801" t="s">
        <v>6892</v>
      </c>
      <c r="G1801" t="s">
        <v>6893</v>
      </c>
      <c r="H1801" t="s">
        <v>9756</v>
      </c>
      <c r="I1801" t="s">
        <v>6894</v>
      </c>
      <c r="J1801" t="s">
        <v>10630</v>
      </c>
      <c r="K1801" t="s">
        <v>32</v>
      </c>
      <c r="L1801" t="s">
        <v>32</v>
      </c>
      <c r="M1801" t="s">
        <v>43</v>
      </c>
      <c r="N1801" t="s">
        <v>63</v>
      </c>
      <c r="O1801" t="s">
        <v>9727</v>
      </c>
      <c r="P1801" t="s">
        <v>74</v>
      </c>
      <c r="Q1801" t="s">
        <v>292</v>
      </c>
      <c r="R1801" t="s">
        <v>10627</v>
      </c>
      <c r="S1801" s="1" t="s">
        <v>13046</v>
      </c>
      <c r="T1801" t="s">
        <v>66</v>
      </c>
      <c r="U1801" t="s">
        <v>3599</v>
      </c>
      <c r="V1801" t="s">
        <v>50</v>
      </c>
      <c r="W1801" t="s">
        <v>10628</v>
      </c>
      <c r="X1801" s="145">
        <v>30203</v>
      </c>
      <c r="Y1801" t="s">
        <v>10629</v>
      </c>
      <c r="Z1801" s="145">
        <v>43160</v>
      </c>
      <c r="AA1801" s="145">
        <v>43465</v>
      </c>
      <c r="AB1801" t="s">
        <v>2801</v>
      </c>
      <c r="AC1801" t="s">
        <v>68</v>
      </c>
      <c r="AD1801" t="s">
        <v>41</v>
      </c>
      <c r="AE1801"/>
    </row>
    <row r="1802" spans="1:31" ht="15" x14ac:dyDescent="0.25">
      <c r="A1802" s="1" t="s">
        <v>10631</v>
      </c>
      <c r="B1802" t="s">
        <v>422</v>
      </c>
      <c r="C1802" t="s">
        <v>29</v>
      </c>
      <c r="D1802" t="s">
        <v>30</v>
      </c>
      <c r="E1802" t="s">
        <v>380</v>
      </c>
      <c r="F1802" t="s">
        <v>6892</v>
      </c>
      <c r="G1802" t="s">
        <v>6893</v>
      </c>
      <c r="H1802" t="s">
        <v>9756</v>
      </c>
      <c r="I1802" t="s">
        <v>6894</v>
      </c>
      <c r="J1802" t="s">
        <v>10631</v>
      </c>
      <c r="K1802" t="s">
        <v>32</v>
      </c>
      <c r="L1802" t="s">
        <v>32</v>
      </c>
      <c r="M1802" t="s">
        <v>43</v>
      </c>
      <c r="N1802" t="s">
        <v>63</v>
      </c>
      <c r="O1802" t="s">
        <v>9727</v>
      </c>
      <c r="P1802" t="s">
        <v>306</v>
      </c>
      <c r="Q1802" t="s">
        <v>163</v>
      </c>
      <c r="R1802" t="s">
        <v>702</v>
      </c>
      <c r="S1802" s="1" t="s">
        <v>13042</v>
      </c>
      <c r="T1802" t="s">
        <v>66</v>
      </c>
      <c r="U1802" t="s">
        <v>811</v>
      </c>
      <c r="V1802" t="s">
        <v>50</v>
      </c>
      <c r="W1802" t="s">
        <v>2178</v>
      </c>
      <c r="X1802" s="145">
        <v>27269</v>
      </c>
      <c r="Y1802" t="s">
        <v>2179</v>
      </c>
      <c r="Z1802" s="145">
        <v>43160</v>
      </c>
      <c r="AA1802" s="145">
        <v>43465</v>
      </c>
      <c r="AB1802" t="s">
        <v>2801</v>
      </c>
      <c r="AC1802" t="s">
        <v>68</v>
      </c>
      <c r="AD1802" t="s">
        <v>41</v>
      </c>
      <c r="AE1802"/>
    </row>
    <row r="1803" spans="1:31" ht="15" x14ac:dyDescent="0.25">
      <c r="A1803" s="1" t="s">
        <v>10632</v>
      </c>
      <c r="B1803" t="s">
        <v>422</v>
      </c>
      <c r="C1803" t="s">
        <v>29</v>
      </c>
      <c r="D1803" t="s">
        <v>30</v>
      </c>
      <c r="E1803" t="s">
        <v>380</v>
      </c>
      <c r="F1803" t="s">
        <v>6892</v>
      </c>
      <c r="G1803" t="s">
        <v>6893</v>
      </c>
      <c r="H1803" t="s">
        <v>9756</v>
      </c>
      <c r="I1803" t="s">
        <v>6894</v>
      </c>
      <c r="J1803" t="s">
        <v>10632</v>
      </c>
      <c r="K1803" t="s">
        <v>32</v>
      </c>
      <c r="L1803" t="s">
        <v>32</v>
      </c>
      <c r="M1803" t="s">
        <v>43</v>
      </c>
      <c r="N1803" t="s">
        <v>63</v>
      </c>
      <c r="O1803" t="s">
        <v>9727</v>
      </c>
      <c r="P1803" t="s">
        <v>138</v>
      </c>
      <c r="Q1803" t="s">
        <v>130</v>
      </c>
      <c r="R1803" t="s">
        <v>562</v>
      </c>
      <c r="S1803" s="1" t="s">
        <v>13035</v>
      </c>
      <c r="T1803" t="s">
        <v>66</v>
      </c>
      <c r="U1803" t="s">
        <v>3599</v>
      </c>
      <c r="V1803" t="s">
        <v>50</v>
      </c>
      <c r="W1803" t="s">
        <v>10623</v>
      </c>
      <c r="X1803" s="145">
        <v>29633</v>
      </c>
      <c r="Y1803" t="s">
        <v>10624</v>
      </c>
      <c r="Z1803" s="145">
        <v>43160</v>
      </c>
      <c r="AA1803" s="145">
        <v>43465</v>
      </c>
      <c r="AB1803" t="s">
        <v>2801</v>
      </c>
      <c r="AC1803" t="s">
        <v>68</v>
      </c>
      <c r="AD1803" t="s">
        <v>41</v>
      </c>
      <c r="AE1803"/>
    </row>
    <row r="1804" spans="1:31" ht="15" x14ac:dyDescent="0.25">
      <c r="A1804" s="1" t="s">
        <v>10633</v>
      </c>
      <c r="B1804" t="s">
        <v>422</v>
      </c>
      <c r="C1804" t="s">
        <v>29</v>
      </c>
      <c r="D1804" t="s">
        <v>30</v>
      </c>
      <c r="E1804" t="s">
        <v>380</v>
      </c>
      <c r="F1804" t="s">
        <v>6892</v>
      </c>
      <c r="G1804" t="s">
        <v>6893</v>
      </c>
      <c r="H1804" t="s">
        <v>9756</v>
      </c>
      <c r="I1804" t="s">
        <v>6894</v>
      </c>
      <c r="J1804" t="s">
        <v>10633</v>
      </c>
      <c r="K1804" t="s">
        <v>32</v>
      </c>
      <c r="L1804" t="s">
        <v>32</v>
      </c>
      <c r="M1804" t="s">
        <v>43</v>
      </c>
      <c r="N1804" t="s">
        <v>63</v>
      </c>
      <c r="O1804" t="s">
        <v>9727</v>
      </c>
      <c r="P1804" t="s">
        <v>423</v>
      </c>
      <c r="Q1804" t="s">
        <v>796</v>
      </c>
      <c r="R1804" t="s">
        <v>10634</v>
      </c>
      <c r="S1804" s="1" t="s">
        <v>13049</v>
      </c>
      <c r="T1804" t="s">
        <v>66</v>
      </c>
      <c r="U1804" t="s">
        <v>9946</v>
      </c>
      <c r="V1804" t="s">
        <v>50</v>
      </c>
      <c r="W1804" t="s">
        <v>10635</v>
      </c>
      <c r="X1804" s="145">
        <v>24710</v>
      </c>
      <c r="Y1804" t="s">
        <v>10636</v>
      </c>
      <c r="Z1804" s="145">
        <v>43160</v>
      </c>
      <c r="AA1804" s="145">
        <v>43465</v>
      </c>
      <c r="AB1804" t="s">
        <v>2801</v>
      </c>
      <c r="AC1804" t="s">
        <v>68</v>
      </c>
      <c r="AD1804" t="s">
        <v>41</v>
      </c>
      <c r="AE1804"/>
    </row>
    <row r="1805" spans="1:31" ht="15" x14ac:dyDescent="0.25">
      <c r="A1805" s="1" t="s">
        <v>10637</v>
      </c>
      <c r="B1805" t="s">
        <v>422</v>
      </c>
      <c r="C1805" t="s">
        <v>29</v>
      </c>
      <c r="D1805" t="s">
        <v>30</v>
      </c>
      <c r="E1805" t="s">
        <v>380</v>
      </c>
      <c r="F1805" t="s">
        <v>6892</v>
      </c>
      <c r="G1805" t="s">
        <v>6893</v>
      </c>
      <c r="H1805" t="s">
        <v>9756</v>
      </c>
      <c r="I1805" t="s">
        <v>6894</v>
      </c>
      <c r="J1805" t="s">
        <v>10637</v>
      </c>
      <c r="K1805" t="s">
        <v>32</v>
      </c>
      <c r="L1805" t="s">
        <v>32</v>
      </c>
      <c r="M1805" t="s">
        <v>43</v>
      </c>
      <c r="N1805" t="s">
        <v>63</v>
      </c>
      <c r="O1805" t="s">
        <v>9727</v>
      </c>
      <c r="P1805" t="s">
        <v>224</v>
      </c>
      <c r="Q1805" t="s">
        <v>384</v>
      </c>
      <c r="R1805" t="s">
        <v>6963</v>
      </c>
      <c r="S1805" s="1" t="s">
        <v>13050</v>
      </c>
      <c r="T1805" t="s">
        <v>66</v>
      </c>
      <c r="U1805" t="s">
        <v>9946</v>
      </c>
      <c r="V1805" t="s">
        <v>50</v>
      </c>
      <c r="W1805" t="s">
        <v>6964</v>
      </c>
      <c r="X1805" s="145">
        <v>23295</v>
      </c>
      <c r="Y1805" t="s">
        <v>6965</v>
      </c>
      <c r="Z1805" s="145">
        <v>43160</v>
      </c>
      <c r="AA1805" s="145">
        <v>43465</v>
      </c>
      <c r="AB1805" t="s">
        <v>2801</v>
      </c>
      <c r="AC1805" t="s">
        <v>68</v>
      </c>
      <c r="AD1805" t="s">
        <v>41</v>
      </c>
      <c r="AE1805"/>
    </row>
    <row r="1806" spans="1:31" ht="15" x14ac:dyDescent="0.25">
      <c r="A1806" s="1" t="s">
        <v>10638</v>
      </c>
      <c r="B1806" t="s">
        <v>422</v>
      </c>
      <c r="C1806" t="s">
        <v>29</v>
      </c>
      <c r="D1806" t="s">
        <v>30</v>
      </c>
      <c r="E1806" t="s">
        <v>380</v>
      </c>
      <c r="F1806" t="s">
        <v>6892</v>
      </c>
      <c r="G1806" t="s">
        <v>6893</v>
      </c>
      <c r="H1806" t="s">
        <v>9756</v>
      </c>
      <c r="I1806" t="s">
        <v>6894</v>
      </c>
      <c r="J1806" t="s">
        <v>10638</v>
      </c>
      <c r="K1806" t="s">
        <v>32</v>
      </c>
      <c r="L1806" t="s">
        <v>32</v>
      </c>
      <c r="M1806" t="s">
        <v>43</v>
      </c>
      <c r="N1806" t="s">
        <v>63</v>
      </c>
      <c r="O1806" t="s">
        <v>9727</v>
      </c>
      <c r="P1806" t="s">
        <v>467</v>
      </c>
      <c r="Q1806" t="s">
        <v>163</v>
      </c>
      <c r="R1806" t="s">
        <v>7176</v>
      </c>
      <c r="S1806" s="1" t="s">
        <v>13051</v>
      </c>
      <c r="T1806" t="s">
        <v>66</v>
      </c>
      <c r="U1806" t="s">
        <v>9126</v>
      </c>
      <c r="V1806" t="s">
        <v>50</v>
      </c>
      <c r="W1806" t="s">
        <v>7177</v>
      </c>
      <c r="X1806" s="145">
        <v>31048</v>
      </c>
      <c r="Y1806" t="s">
        <v>7178</v>
      </c>
      <c r="Z1806" s="145">
        <v>43196</v>
      </c>
      <c r="AA1806" s="145">
        <v>43465</v>
      </c>
      <c r="AB1806" t="s">
        <v>2801</v>
      </c>
      <c r="AC1806" t="s">
        <v>68</v>
      </c>
      <c r="AD1806" t="s">
        <v>41</v>
      </c>
      <c r="AE1806"/>
    </row>
    <row r="1807" spans="1:31" ht="15" x14ac:dyDescent="0.25">
      <c r="A1807" s="1" t="s">
        <v>6968</v>
      </c>
      <c r="B1807" t="s">
        <v>422</v>
      </c>
      <c r="C1807" t="s">
        <v>29</v>
      </c>
      <c r="D1807" t="s">
        <v>30</v>
      </c>
      <c r="E1807" t="s">
        <v>380</v>
      </c>
      <c r="F1807" t="s">
        <v>6892</v>
      </c>
      <c r="G1807" t="s">
        <v>6893</v>
      </c>
      <c r="H1807" t="s">
        <v>9756</v>
      </c>
      <c r="I1807" t="s">
        <v>6894</v>
      </c>
      <c r="J1807" t="s">
        <v>6968</v>
      </c>
      <c r="K1807" t="s">
        <v>32</v>
      </c>
      <c r="L1807" t="s">
        <v>80</v>
      </c>
      <c r="M1807" t="s">
        <v>80</v>
      </c>
      <c r="N1807" t="s">
        <v>44</v>
      </c>
      <c r="O1807" t="s">
        <v>6969</v>
      </c>
      <c r="P1807" t="s">
        <v>352</v>
      </c>
      <c r="Q1807" t="s">
        <v>6970</v>
      </c>
      <c r="R1807" t="s">
        <v>917</v>
      </c>
      <c r="S1807" s="1" t="s">
        <v>13052</v>
      </c>
      <c r="T1807" t="s">
        <v>42</v>
      </c>
      <c r="U1807" t="s">
        <v>49</v>
      </c>
      <c r="V1807" t="s">
        <v>50</v>
      </c>
      <c r="W1807" t="s">
        <v>6971</v>
      </c>
      <c r="X1807" s="145">
        <v>26646</v>
      </c>
      <c r="Y1807" t="s">
        <v>6972</v>
      </c>
      <c r="Z1807" s="145">
        <v>42795</v>
      </c>
      <c r="AA1807"/>
      <c r="AB1807" t="s">
        <v>39</v>
      </c>
      <c r="AC1807" t="s">
        <v>83</v>
      </c>
      <c r="AD1807" t="s">
        <v>41</v>
      </c>
      <c r="AE1807"/>
    </row>
    <row r="1808" spans="1:31" ht="15" x14ac:dyDescent="0.25">
      <c r="A1808" s="1" t="s">
        <v>6973</v>
      </c>
      <c r="B1808" t="s">
        <v>422</v>
      </c>
      <c r="C1808" t="s">
        <v>29</v>
      </c>
      <c r="D1808" t="s">
        <v>30</v>
      </c>
      <c r="E1808" t="s">
        <v>380</v>
      </c>
      <c r="F1808" t="s">
        <v>6892</v>
      </c>
      <c r="G1808" t="s">
        <v>6893</v>
      </c>
      <c r="H1808" t="s">
        <v>9756</v>
      </c>
      <c r="I1808" t="s">
        <v>6894</v>
      </c>
      <c r="J1808" t="s">
        <v>6973</v>
      </c>
      <c r="K1808" t="s">
        <v>93</v>
      </c>
      <c r="L1808" t="s">
        <v>94</v>
      </c>
      <c r="M1808" t="s">
        <v>1329</v>
      </c>
      <c r="N1808" t="s">
        <v>44</v>
      </c>
      <c r="O1808" t="s">
        <v>6974</v>
      </c>
      <c r="P1808" t="s">
        <v>110</v>
      </c>
      <c r="Q1808" t="s">
        <v>79</v>
      </c>
      <c r="R1808" t="s">
        <v>6975</v>
      </c>
      <c r="S1808" s="1" t="s">
        <v>13053</v>
      </c>
      <c r="T1808" t="s">
        <v>2898</v>
      </c>
      <c r="U1808" t="s">
        <v>38</v>
      </c>
      <c r="V1808" t="s">
        <v>50</v>
      </c>
      <c r="W1808" t="s">
        <v>6976</v>
      </c>
      <c r="X1808" s="145">
        <v>23329</v>
      </c>
      <c r="Y1808" t="s">
        <v>6977</v>
      </c>
      <c r="Z1808"/>
      <c r="AA1808"/>
      <c r="AB1808" t="s">
        <v>39</v>
      </c>
      <c r="AC1808" t="s">
        <v>98</v>
      </c>
      <c r="AD1808" t="s">
        <v>41</v>
      </c>
      <c r="AE1808"/>
    </row>
    <row r="1809" spans="1:31" ht="15" x14ac:dyDescent="0.25">
      <c r="A1809" s="1" t="s">
        <v>6978</v>
      </c>
      <c r="B1809" t="s">
        <v>422</v>
      </c>
      <c r="C1809" t="s">
        <v>29</v>
      </c>
      <c r="D1809" t="s">
        <v>30</v>
      </c>
      <c r="E1809" t="s">
        <v>380</v>
      </c>
      <c r="F1809" t="s">
        <v>6892</v>
      </c>
      <c r="G1809" t="s">
        <v>6893</v>
      </c>
      <c r="H1809" t="s">
        <v>9756</v>
      </c>
      <c r="I1809" t="s">
        <v>6894</v>
      </c>
      <c r="J1809" t="s">
        <v>6978</v>
      </c>
      <c r="K1809" t="s">
        <v>93</v>
      </c>
      <c r="L1809" t="s">
        <v>94</v>
      </c>
      <c r="M1809" t="s">
        <v>375</v>
      </c>
      <c r="N1809" t="s">
        <v>44</v>
      </c>
      <c r="O1809" t="s">
        <v>6979</v>
      </c>
      <c r="P1809" t="s">
        <v>133</v>
      </c>
      <c r="Q1809" t="s">
        <v>606</v>
      </c>
      <c r="R1809" t="s">
        <v>6980</v>
      </c>
      <c r="S1809" s="1" t="s">
        <v>13054</v>
      </c>
      <c r="T1809" t="s">
        <v>105</v>
      </c>
      <c r="U1809" t="s">
        <v>38</v>
      </c>
      <c r="V1809" t="s">
        <v>50</v>
      </c>
      <c r="W1809" t="s">
        <v>6981</v>
      </c>
      <c r="X1809" s="145">
        <v>22970</v>
      </c>
      <c r="Y1809" t="s">
        <v>6982</v>
      </c>
      <c r="Z1809" s="145">
        <v>41821</v>
      </c>
      <c r="AA1809"/>
      <c r="AB1809" t="s">
        <v>39</v>
      </c>
      <c r="AC1809" t="s">
        <v>98</v>
      </c>
      <c r="AD1809" t="s">
        <v>41</v>
      </c>
      <c r="AE1809"/>
    </row>
    <row r="1810" spans="1:31" ht="15" x14ac:dyDescent="0.25">
      <c r="A1810" s="1" t="s">
        <v>6983</v>
      </c>
      <c r="B1810" t="s">
        <v>422</v>
      </c>
      <c r="C1810" t="s">
        <v>29</v>
      </c>
      <c r="D1810" t="s">
        <v>30</v>
      </c>
      <c r="E1810" t="s">
        <v>380</v>
      </c>
      <c r="F1810" t="s">
        <v>6892</v>
      </c>
      <c r="G1810" t="s">
        <v>6893</v>
      </c>
      <c r="H1810" t="s">
        <v>9756</v>
      </c>
      <c r="I1810" t="s">
        <v>6894</v>
      </c>
      <c r="J1810" t="s">
        <v>6983</v>
      </c>
      <c r="K1810" t="s">
        <v>93</v>
      </c>
      <c r="L1810" t="s">
        <v>94</v>
      </c>
      <c r="M1810" t="s">
        <v>903</v>
      </c>
      <c r="N1810" t="s">
        <v>63</v>
      </c>
      <c r="O1810" t="s">
        <v>6984</v>
      </c>
      <c r="P1810" t="s">
        <v>327</v>
      </c>
      <c r="Q1810" t="s">
        <v>78</v>
      </c>
      <c r="R1810" t="s">
        <v>6985</v>
      </c>
      <c r="S1810" s="1" t="s">
        <v>13055</v>
      </c>
      <c r="T1810" t="s">
        <v>105</v>
      </c>
      <c r="U1810" t="s">
        <v>38</v>
      </c>
      <c r="V1810" t="s">
        <v>50</v>
      </c>
      <c r="W1810" t="s">
        <v>6986</v>
      </c>
      <c r="X1810" s="145">
        <v>24941</v>
      </c>
      <c r="Y1810" t="s">
        <v>6987</v>
      </c>
      <c r="Z1810" s="145">
        <v>43101</v>
      </c>
      <c r="AA1810" s="145">
        <v>43465</v>
      </c>
      <c r="AB1810" t="s">
        <v>39</v>
      </c>
      <c r="AC1810" t="s">
        <v>98</v>
      </c>
      <c r="AD1810" t="s">
        <v>41</v>
      </c>
      <c r="AE1810"/>
    </row>
    <row r="1811" spans="1:31" ht="15" x14ac:dyDescent="0.25">
      <c r="A1811" s="1" t="s">
        <v>6988</v>
      </c>
      <c r="B1811" t="s">
        <v>422</v>
      </c>
      <c r="C1811" t="s">
        <v>29</v>
      </c>
      <c r="D1811" t="s">
        <v>30</v>
      </c>
      <c r="E1811" t="s">
        <v>380</v>
      </c>
      <c r="F1811" t="s">
        <v>6892</v>
      </c>
      <c r="G1811" t="s">
        <v>6893</v>
      </c>
      <c r="H1811" t="s">
        <v>9756</v>
      </c>
      <c r="I1811" t="s">
        <v>6894</v>
      </c>
      <c r="J1811" t="s">
        <v>6988</v>
      </c>
      <c r="K1811" t="s">
        <v>799</v>
      </c>
      <c r="L1811" t="s">
        <v>3305</v>
      </c>
      <c r="M1811" t="s">
        <v>3306</v>
      </c>
      <c r="N1811" t="s">
        <v>63</v>
      </c>
      <c r="O1811" t="s">
        <v>9981</v>
      </c>
      <c r="P1811" t="s">
        <v>206</v>
      </c>
      <c r="Q1811" t="s">
        <v>78</v>
      </c>
      <c r="R1811" t="s">
        <v>6989</v>
      </c>
      <c r="S1811" s="1" t="s">
        <v>13056</v>
      </c>
      <c r="T1811" t="s">
        <v>801</v>
      </c>
      <c r="U1811" t="s">
        <v>38</v>
      </c>
      <c r="V1811" t="s">
        <v>50</v>
      </c>
      <c r="W1811" t="s">
        <v>265</v>
      </c>
      <c r="X1811" s="145">
        <v>25853</v>
      </c>
      <c r="Y1811" t="s">
        <v>6990</v>
      </c>
      <c r="Z1811" s="145">
        <v>43101</v>
      </c>
      <c r="AA1811" s="145">
        <v>43190</v>
      </c>
      <c r="AB1811" t="s">
        <v>123</v>
      </c>
      <c r="AC1811" t="s">
        <v>804</v>
      </c>
      <c r="AD1811" t="s">
        <v>41</v>
      </c>
      <c r="AE1811"/>
    </row>
    <row r="1812" spans="1:31" ht="15" x14ac:dyDescent="0.25">
      <c r="A1812" s="1" t="s">
        <v>6991</v>
      </c>
      <c r="B1812" t="s">
        <v>422</v>
      </c>
      <c r="C1812" t="s">
        <v>29</v>
      </c>
      <c r="D1812" t="s">
        <v>30</v>
      </c>
      <c r="E1812" t="s">
        <v>380</v>
      </c>
      <c r="F1812" t="s">
        <v>6892</v>
      </c>
      <c r="G1812" t="s">
        <v>6893</v>
      </c>
      <c r="H1812" t="s">
        <v>9756</v>
      </c>
      <c r="I1812" t="s">
        <v>6894</v>
      </c>
      <c r="J1812" t="s">
        <v>6991</v>
      </c>
      <c r="K1812" t="s">
        <v>799</v>
      </c>
      <c r="L1812" t="s">
        <v>3305</v>
      </c>
      <c r="M1812" t="s">
        <v>5575</v>
      </c>
      <c r="N1812" t="s">
        <v>63</v>
      </c>
      <c r="O1812" t="s">
        <v>9981</v>
      </c>
      <c r="P1812" t="s">
        <v>78</v>
      </c>
      <c r="Q1812" t="s">
        <v>505</v>
      </c>
      <c r="R1812" t="s">
        <v>535</v>
      </c>
      <c r="S1812" s="1" t="s">
        <v>13057</v>
      </c>
      <c r="T1812" t="s">
        <v>801</v>
      </c>
      <c r="U1812" t="s">
        <v>38</v>
      </c>
      <c r="V1812" t="s">
        <v>50</v>
      </c>
      <c r="W1812" t="s">
        <v>265</v>
      </c>
      <c r="X1812" s="145">
        <v>30927</v>
      </c>
      <c r="Y1812" t="s">
        <v>6992</v>
      </c>
      <c r="Z1812" s="145">
        <v>43101</v>
      </c>
      <c r="AA1812" s="145">
        <v>43190</v>
      </c>
      <c r="AB1812" t="s">
        <v>123</v>
      </c>
      <c r="AC1812" t="s">
        <v>804</v>
      </c>
      <c r="AD1812" t="s">
        <v>41</v>
      </c>
      <c r="AE1812"/>
    </row>
    <row r="1813" spans="1:31" ht="15" x14ac:dyDescent="0.25">
      <c r="A1813" s="1" t="s">
        <v>6993</v>
      </c>
      <c r="B1813" t="s">
        <v>422</v>
      </c>
      <c r="C1813" t="s">
        <v>29</v>
      </c>
      <c r="D1813" t="s">
        <v>30</v>
      </c>
      <c r="E1813" t="s">
        <v>380</v>
      </c>
      <c r="F1813" t="s">
        <v>6892</v>
      </c>
      <c r="G1813" t="s">
        <v>6893</v>
      </c>
      <c r="H1813" t="s">
        <v>9756</v>
      </c>
      <c r="I1813" t="s">
        <v>6894</v>
      </c>
      <c r="J1813" t="s">
        <v>6993</v>
      </c>
      <c r="K1813" t="s">
        <v>799</v>
      </c>
      <c r="L1813" t="s">
        <v>3305</v>
      </c>
      <c r="M1813" t="s">
        <v>3315</v>
      </c>
      <c r="N1813" t="s">
        <v>63</v>
      </c>
      <c r="O1813" t="s">
        <v>9981</v>
      </c>
      <c r="P1813" t="s">
        <v>915</v>
      </c>
      <c r="Q1813" t="s">
        <v>224</v>
      </c>
      <c r="R1813" t="s">
        <v>6994</v>
      </c>
      <c r="S1813" s="1" t="s">
        <v>13058</v>
      </c>
      <c r="T1813" t="s">
        <v>801</v>
      </c>
      <c r="U1813" t="s">
        <v>38</v>
      </c>
      <c r="V1813" t="s">
        <v>50</v>
      </c>
      <c r="W1813" t="s">
        <v>265</v>
      </c>
      <c r="X1813" s="145">
        <v>21506</v>
      </c>
      <c r="Y1813" t="s">
        <v>6995</v>
      </c>
      <c r="Z1813" s="145">
        <v>43101</v>
      </c>
      <c r="AA1813" s="145">
        <v>43190</v>
      </c>
      <c r="AB1813" t="s">
        <v>123</v>
      </c>
      <c r="AC1813" t="s">
        <v>804</v>
      </c>
      <c r="AD1813" t="s">
        <v>41</v>
      </c>
      <c r="AE1813"/>
    </row>
    <row r="1814" spans="1:31" ht="15" x14ac:dyDescent="0.25">
      <c r="A1814" s="1" t="s">
        <v>6996</v>
      </c>
      <c r="B1814" t="s">
        <v>422</v>
      </c>
      <c r="C1814" t="s">
        <v>29</v>
      </c>
      <c r="D1814" t="s">
        <v>30</v>
      </c>
      <c r="E1814" t="s">
        <v>380</v>
      </c>
      <c r="F1814" t="s">
        <v>6892</v>
      </c>
      <c r="G1814" t="s">
        <v>6893</v>
      </c>
      <c r="H1814" t="s">
        <v>9756</v>
      </c>
      <c r="I1814" t="s">
        <v>6894</v>
      </c>
      <c r="J1814" t="s">
        <v>6996</v>
      </c>
      <c r="K1814" t="s">
        <v>799</v>
      </c>
      <c r="L1814" t="s">
        <v>3305</v>
      </c>
      <c r="M1814" t="s">
        <v>3315</v>
      </c>
      <c r="N1814" t="s">
        <v>63</v>
      </c>
      <c r="O1814" t="s">
        <v>9981</v>
      </c>
      <c r="P1814" t="s">
        <v>472</v>
      </c>
      <c r="Q1814" t="s">
        <v>6997</v>
      </c>
      <c r="R1814" t="s">
        <v>1228</v>
      </c>
      <c r="S1814" s="1" t="s">
        <v>13059</v>
      </c>
      <c r="T1814" t="s">
        <v>801</v>
      </c>
      <c r="U1814" t="s">
        <v>38</v>
      </c>
      <c r="V1814" t="s">
        <v>50</v>
      </c>
      <c r="W1814" t="s">
        <v>265</v>
      </c>
      <c r="X1814" s="145">
        <v>24898</v>
      </c>
      <c r="Y1814" t="s">
        <v>6998</v>
      </c>
      <c r="Z1814" s="145">
        <v>43101</v>
      </c>
      <c r="AA1814" s="145">
        <v>43190</v>
      </c>
      <c r="AB1814" t="s">
        <v>123</v>
      </c>
      <c r="AC1814" t="s">
        <v>804</v>
      </c>
      <c r="AD1814" t="s">
        <v>41</v>
      </c>
      <c r="AE1814"/>
    </row>
    <row r="1815" spans="1:31" ht="15" x14ac:dyDescent="0.25">
      <c r="A1815" s="1" t="s">
        <v>6999</v>
      </c>
      <c r="B1815" t="s">
        <v>422</v>
      </c>
      <c r="C1815" t="s">
        <v>29</v>
      </c>
      <c r="D1815" t="s">
        <v>30</v>
      </c>
      <c r="E1815" t="s">
        <v>380</v>
      </c>
      <c r="F1815" t="s">
        <v>6892</v>
      </c>
      <c r="G1815" t="s">
        <v>6893</v>
      </c>
      <c r="H1815" t="s">
        <v>9756</v>
      </c>
      <c r="I1815" t="s">
        <v>6894</v>
      </c>
      <c r="J1815" t="s">
        <v>6999</v>
      </c>
      <c r="K1815" t="s">
        <v>799</v>
      </c>
      <c r="L1815" t="s">
        <v>3305</v>
      </c>
      <c r="M1815" t="s">
        <v>3315</v>
      </c>
      <c r="N1815" t="s">
        <v>63</v>
      </c>
      <c r="O1815" t="s">
        <v>9981</v>
      </c>
      <c r="P1815" t="s">
        <v>600</v>
      </c>
      <c r="Q1815" t="s">
        <v>394</v>
      </c>
      <c r="R1815" t="s">
        <v>899</v>
      </c>
      <c r="S1815" s="1" t="s">
        <v>13060</v>
      </c>
      <c r="T1815" t="s">
        <v>801</v>
      </c>
      <c r="U1815" t="s">
        <v>38</v>
      </c>
      <c r="V1815" t="s">
        <v>50</v>
      </c>
      <c r="W1815" t="s">
        <v>265</v>
      </c>
      <c r="X1815" s="145">
        <v>30022</v>
      </c>
      <c r="Y1815" t="s">
        <v>7000</v>
      </c>
      <c r="Z1815" s="145">
        <v>43101</v>
      </c>
      <c r="AA1815" s="145">
        <v>43190</v>
      </c>
      <c r="AB1815" t="s">
        <v>123</v>
      </c>
      <c r="AC1815" t="s">
        <v>804</v>
      </c>
      <c r="AD1815" t="s">
        <v>41</v>
      </c>
      <c r="AE1815"/>
    </row>
    <row r="1816" spans="1:31" ht="15" x14ac:dyDescent="0.25">
      <c r="A1816" s="1" t="s">
        <v>10639</v>
      </c>
      <c r="B1816" t="s">
        <v>422</v>
      </c>
      <c r="C1816" t="s">
        <v>29</v>
      </c>
      <c r="D1816" t="s">
        <v>30</v>
      </c>
      <c r="E1816" t="s">
        <v>380</v>
      </c>
      <c r="F1816" t="s">
        <v>6892</v>
      </c>
      <c r="G1816" t="s">
        <v>6893</v>
      </c>
      <c r="H1816" t="s">
        <v>9756</v>
      </c>
      <c r="I1816" t="s">
        <v>6894</v>
      </c>
      <c r="J1816" t="s">
        <v>10639</v>
      </c>
      <c r="K1816" t="s">
        <v>799</v>
      </c>
      <c r="L1816" t="s">
        <v>3305</v>
      </c>
      <c r="M1816" t="s">
        <v>3309</v>
      </c>
      <c r="N1816" t="s">
        <v>63</v>
      </c>
      <c r="O1816" t="s">
        <v>9983</v>
      </c>
      <c r="P1816" t="s">
        <v>168</v>
      </c>
      <c r="Q1816" t="s">
        <v>6766</v>
      </c>
      <c r="R1816" t="s">
        <v>6767</v>
      </c>
      <c r="S1816" s="1" t="s">
        <v>13061</v>
      </c>
      <c r="T1816" t="s">
        <v>801</v>
      </c>
      <c r="U1816" t="s">
        <v>802</v>
      </c>
      <c r="V1816" t="s">
        <v>50</v>
      </c>
      <c r="W1816" t="s">
        <v>265</v>
      </c>
      <c r="X1816" s="145">
        <v>31252</v>
      </c>
      <c r="Y1816" t="s">
        <v>6768</v>
      </c>
      <c r="Z1816" s="145">
        <v>43273</v>
      </c>
      <c r="AA1816" s="145">
        <v>43365</v>
      </c>
      <c r="AB1816" t="s">
        <v>123</v>
      </c>
      <c r="AC1816" t="s">
        <v>804</v>
      </c>
      <c r="AD1816" t="s">
        <v>41</v>
      </c>
      <c r="AE1816"/>
    </row>
    <row r="1817" spans="1:31" ht="15" x14ac:dyDescent="0.25">
      <c r="A1817" s="1" t="s">
        <v>10640</v>
      </c>
      <c r="B1817" t="s">
        <v>422</v>
      </c>
      <c r="C1817" t="s">
        <v>29</v>
      </c>
      <c r="D1817" t="s">
        <v>30</v>
      </c>
      <c r="E1817" t="s">
        <v>380</v>
      </c>
      <c r="F1817" t="s">
        <v>6892</v>
      </c>
      <c r="G1817" t="s">
        <v>6893</v>
      </c>
      <c r="H1817" t="s">
        <v>9756</v>
      </c>
      <c r="I1817" t="s">
        <v>6894</v>
      </c>
      <c r="J1817" t="s">
        <v>10640</v>
      </c>
      <c r="K1817" t="s">
        <v>799</v>
      </c>
      <c r="L1817" t="s">
        <v>3305</v>
      </c>
      <c r="M1817" t="s">
        <v>9988</v>
      </c>
      <c r="N1817" t="s">
        <v>63</v>
      </c>
      <c r="O1817" t="s">
        <v>9983</v>
      </c>
      <c r="P1817" t="s">
        <v>130</v>
      </c>
      <c r="Q1817" t="s">
        <v>195</v>
      </c>
      <c r="R1817" t="s">
        <v>7503</v>
      </c>
      <c r="S1817" s="1" t="s">
        <v>13062</v>
      </c>
      <c r="T1817" t="s">
        <v>801</v>
      </c>
      <c r="U1817" t="s">
        <v>802</v>
      </c>
      <c r="V1817" t="s">
        <v>50</v>
      </c>
      <c r="W1817" t="s">
        <v>265</v>
      </c>
      <c r="X1817" s="145">
        <v>28017</v>
      </c>
      <c r="Y1817" t="s">
        <v>7504</v>
      </c>
      <c r="Z1817" s="145">
        <v>43263</v>
      </c>
      <c r="AA1817" s="145">
        <v>43355</v>
      </c>
      <c r="AB1817" t="s">
        <v>123</v>
      </c>
      <c r="AC1817" t="s">
        <v>804</v>
      </c>
      <c r="AD1817" t="s">
        <v>41</v>
      </c>
      <c r="AE1817"/>
    </row>
    <row r="1818" spans="1:31" ht="15" x14ac:dyDescent="0.25">
      <c r="A1818" s="1" t="s">
        <v>10641</v>
      </c>
      <c r="B1818" t="s">
        <v>422</v>
      </c>
      <c r="C1818" t="s">
        <v>29</v>
      </c>
      <c r="D1818" t="s">
        <v>30</v>
      </c>
      <c r="E1818" t="s">
        <v>380</v>
      </c>
      <c r="F1818" t="s">
        <v>6892</v>
      </c>
      <c r="G1818" t="s">
        <v>6893</v>
      </c>
      <c r="H1818" t="s">
        <v>9756</v>
      </c>
      <c r="I1818" t="s">
        <v>6894</v>
      </c>
      <c r="J1818" t="s">
        <v>10641</v>
      </c>
      <c r="K1818" t="s">
        <v>799</v>
      </c>
      <c r="L1818" t="s">
        <v>9991</v>
      </c>
      <c r="M1818" t="s">
        <v>10337</v>
      </c>
      <c r="N1818" t="s">
        <v>63</v>
      </c>
      <c r="O1818" t="s">
        <v>9983</v>
      </c>
      <c r="P1818" t="s">
        <v>153</v>
      </c>
      <c r="Q1818" t="s">
        <v>1020</v>
      </c>
      <c r="R1818" t="s">
        <v>10642</v>
      </c>
      <c r="S1818" s="1" t="s">
        <v>13063</v>
      </c>
      <c r="T1818" t="s">
        <v>801</v>
      </c>
      <c r="U1818" t="s">
        <v>802</v>
      </c>
      <c r="V1818" t="s">
        <v>50</v>
      </c>
      <c r="W1818" t="s">
        <v>265</v>
      </c>
      <c r="X1818" s="145">
        <v>31544</v>
      </c>
      <c r="Y1818" t="s">
        <v>10643</v>
      </c>
      <c r="Z1818" s="145">
        <v>43228</v>
      </c>
      <c r="AA1818" s="145">
        <v>43320</v>
      </c>
      <c r="AB1818" t="s">
        <v>123</v>
      </c>
      <c r="AC1818" t="s">
        <v>804</v>
      </c>
      <c r="AD1818" t="s">
        <v>41</v>
      </c>
      <c r="AE1818"/>
    </row>
    <row r="1819" spans="1:31" ht="15" x14ac:dyDescent="0.25">
      <c r="A1819" s="1" t="s">
        <v>7004</v>
      </c>
      <c r="B1819" t="s">
        <v>427</v>
      </c>
      <c r="C1819" t="s">
        <v>29</v>
      </c>
      <c r="D1819" t="s">
        <v>30</v>
      </c>
      <c r="E1819" t="s">
        <v>379</v>
      </c>
      <c r="F1819" t="s">
        <v>7001</v>
      </c>
      <c r="G1819" t="s">
        <v>7002</v>
      </c>
      <c r="H1819" t="s">
        <v>9756</v>
      </c>
      <c r="I1819" t="s">
        <v>7003</v>
      </c>
      <c r="J1819" t="s">
        <v>7004</v>
      </c>
      <c r="K1819" t="s">
        <v>32</v>
      </c>
      <c r="L1819" t="s">
        <v>33</v>
      </c>
      <c r="M1819" t="s">
        <v>34</v>
      </c>
      <c r="N1819" t="s">
        <v>35</v>
      </c>
      <c r="O1819" t="s">
        <v>7005</v>
      </c>
      <c r="P1819" t="s">
        <v>153</v>
      </c>
      <c r="Q1819" t="s">
        <v>732</v>
      </c>
      <c r="R1819" t="s">
        <v>7006</v>
      </c>
      <c r="S1819" s="1" t="s">
        <v>13064</v>
      </c>
      <c r="T1819" t="s">
        <v>37</v>
      </c>
      <c r="U1819" t="s">
        <v>38</v>
      </c>
      <c r="V1819" t="s">
        <v>108</v>
      </c>
      <c r="W1819" t="s">
        <v>7007</v>
      </c>
      <c r="X1819" s="145">
        <v>27472</v>
      </c>
      <c r="Y1819" t="s">
        <v>7008</v>
      </c>
      <c r="Z1819" s="145">
        <v>42064</v>
      </c>
      <c r="AA1819" s="145">
        <v>43159</v>
      </c>
      <c r="AB1819" t="s">
        <v>39</v>
      </c>
      <c r="AC1819" t="s">
        <v>40</v>
      </c>
      <c r="AD1819" t="s">
        <v>41</v>
      </c>
      <c r="AE1819"/>
    </row>
    <row r="1820" spans="1:31" ht="15" x14ac:dyDescent="0.25">
      <c r="A1820" s="1" t="s">
        <v>7009</v>
      </c>
      <c r="B1820" t="s">
        <v>427</v>
      </c>
      <c r="C1820" t="s">
        <v>29</v>
      </c>
      <c r="D1820" t="s">
        <v>30</v>
      </c>
      <c r="E1820" t="s">
        <v>379</v>
      </c>
      <c r="F1820" t="s">
        <v>7001</v>
      </c>
      <c r="G1820" t="s">
        <v>7002</v>
      </c>
      <c r="H1820" t="s">
        <v>9756</v>
      </c>
      <c r="I1820" t="s">
        <v>7003</v>
      </c>
      <c r="J1820" t="s">
        <v>7009</v>
      </c>
      <c r="K1820" t="s">
        <v>32</v>
      </c>
      <c r="L1820" t="s">
        <v>32</v>
      </c>
      <c r="M1820" t="s">
        <v>43</v>
      </c>
      <c r="N1820" t="s">
        <v>63</v>
      </c>
      <c r="O1820" t="s">
        <v>7010</v>
      </c>
      <c r="P1820" t="s">
        <v>110</v>
      </c>
      <c r="Q1820" t="s">
        <v>414</v>
      </c>
      <c r="R1820" t="s">
        <v>1064</v>
      </c>
      <c r="S1820" s="1" t="s">
        <v>13065</v>
      </c>
      <c r="T1820" t="s">
        <v>66</v>
      </c>
      <c r="U1820" t="s">
        <v>49</v>
      </c>
      <c r="V1820" t="s">
        <v>50</v>
      </c>
      <c r="W1820" t="s">
        <v>10644</v>
      </c>
      <c r="X1820" s="145">
        <v>24945</v>
      </c>
      <c r="Y1820" t="s">
        <v>10645</v>
      </c>
      <c r="Z1820" s="145">
        <v>43160</v>
      </c>
      <c r="AA1820" s="145">
        <v>43465</v>
      </c>
      <c r="AB1820" t="s">
        <v>39</v>
      </c>
      <c r="AC1820" t="s">
        <v>68</v>
      </c>
      <c r="AD1820" t="s">
        <v>41</v>
      </c>
      <c r="AE1820"/>
    </row>
    <row r="1821" spans="1:31" ht="15" x14ac:dyDescent="0.25">
      <c r="A1821" s="1" t="s">
        <v>7013</v>
      </c>
      <c r="B1821" t="s">
        <v>427</v>
      </c>
      <c r="C1821" t="s">
        <v>29</v>
      </c>
      <c r="D1821" t="s">
        <v>30</v>
      </c>
      <c r="E1821" t="s">
        <v>379</v>
      </c>
      <c r="F1821" t="s">
        <v>7001</v>
      </c>
      <c r="G1821" t="s">
        <v>7002</v>
      </c>
      <c r="H1821" t="s">
        <v>9756</v>
      </c>
      <c r="I1821" t="s">
        <v>7003</v>
      </c>
      <c r="J1821" t="s">
        <v>7013</v>
      </c>
      <c r="K1821" t="s">
        <v>32</v>
      </c>
      <c r="L1821" t="s">
        <v>32</v>
      </c>
      <c r="M1821" t="s">
        <v>43</v>
      </c>
      <c r="N1821" t="s">
        <v>44</v>
      </c>
      <c r="O1821" t="s">
        <v>54</v>
      </c>
      <c r="P1821" t="s">
        <v>481</v>
      </c>
      <c r="Q1821" t="s">
        <v>168</v>
      </c>
      <c r="R1821" t="s">
        <v>1027</v>
      </c>
      <c r="S1821" s="1" t="s">
        <v>13066</v>
      </c>
      <c r="T1821" t="s">
        <v>48</v>
      </c>
      <c r="U1821" t="s">
        <v>49</v>
      </c>
      <c r="V1821" t="s">
        <v>50</v>
      </c>
      <c r="W1821" t="s">
        <v>7014</v>
      </c>
      <c r="X1821" s="145">
        <v>26841</v>
      </c>
      <c r="Y1821" t="s">
        <v>7015</v>
      </c>
      <c r="Z1821" s="145">
        <v>42795</v>
      </c>
      <c r="AA1821" s="145">
        <v>43100</v>
      </c>
      <c r="AB1821" t="s">
        <v>39</v>
      </c>
      <c r="AC1821" t="s">
        <v>40</v>
      </c>
      <c r="AD1821" t="s">
        <v>41</v>
      </c>
      <c r="AE1821"/>
    </row>
    <row r="1822" spans="1:31" ht="15" x14ac:dyDescent="0.25">
      <c r="A1822" s="1" t="s">
        <v>7019</v>
      </c>
      <c r="B1822" t="s">
        <v>427</v>
      </c>
      <c r="C1822" t="s">
        <v>29</v>
      </c>
      <c r="D1822" t="s">
        <v>30</v>
      </c>
      <c r="E1822" t="s">
        <v>379</v>
      </c>
      <c r="F1822" t="s">
        <v>7001</v>
      </c>
      <c r="G1822" t="s">
        <v>7002</v>
      </c>
      <c r="H1822" t="s">
        <v>9756</v>
      </c>
      <c r="I1822" t="s">
        <v>7003</v>
      </c>
      <c r="J1822" t="s">
        <v>7019</v>
      </c>
      <c r="K1822" t="s">
        <v>32</v>
      </c>
      <c r="L1822" t="s">
        <v>32</v>
      </c>
      <c r="M1822" t="s">
        <v>43</v>
      </c>
      <c r="N1822" t="s">
        <v>63</v>
      </c>
      <c r="O1822" t="s">
        <v>7020</v>
      </c>
      <c r="P1822" t="s">
        <v>135</v>
      </c>
      <c r="Q1822" t="s">
        <v>341</v>
      </c>
      <c r="R1822" t="s">
        <v>10646</v>
      </c>
      <c r="S1822" s="1" t="s">
        <v>13067</v>
      </c>
      <c r="T1822" t="s">
        <v>66</v>
      </c>
      <c r="U1822" t="s">
        <v>49</v>
      </c>
      <c r="V1822" t="s">
        <v>166</v>
      </c>
      <c r="W1822" t="s">
        <v>10647</v>
      </c>
      <c r="X1822" s="145">
        <v>32038</v>
      </c>
      <c r="Y1822" t="s">
        <v>10648</v>
      </c>
      <c r="Z1822" s="145">
        <v>43160</v>
      </c>
      <c r="AA1822" s="145">
        <v>43465</v>
      </c>
      <c r="AB1822" t="s">
        <v>39</v>
      </c>
      <c r="AC1822" t="s">
        <v>68</v>
      </c>
      <c r="AD1822" t="s">
        <v>41</v>
      </c>
      <c r="AE1822"/>
    </row>
    <row r="1823" spans="1:31" ht="15" x14ac:dyDescent="0.25">
      <c r="A1823" s="1" t="s">
        <v>7021</v>
      </c>
      <c r="B1823" t="s">
        <v>427</v>
      </c>
      <c r="C1823" t="s">
        <v>29</v>
      </c>
      <c r="D1823" t="s">
        <v>30</v>
      </c>
      <c r="E1823" t="s">
        <v>379</v>
      </c>
      <c r="F1823" t="s">
        <v>7001</v>
      </c>
      <c r="G1823" t="s">
        <v>7002</v>
      </c>
      <c r="H1823" t="s">
        <v>9756</v>
      </c>
      <c r="I1823" t="s">
        <v>7003</v>
      </c>
      <c r="J1823" t="s">
        <v>7021</v>
      </c>
      <c r="K1823" t="s">
        <v>32</v>
      </c>
      <c r="L1823" t="s">
        <v>32</v>
      </c>
      <c r="M1823" t="s">
        <v>43</v>
      </c>
      <c r="N1823" t="s">
        <v>44</v>
      </c>
      <c r="O1823" t="s">
        <v>54</v>
      </c>
      <c r="P1823" t="s">
        <v>77</v>
      </c>
      <c r="Q1823" t="s">
        <v>4546</v>
      </c>
      <c r="R1823" t="s">
        <v>7022</v>
      </c>
      <c r="S1823" s="1" t="s">
        <v>13068</v>
      </c>
      <c r="T1823" t="s">
        <v>53</v>
      </c>
      <c r="U1823" t="s">
        <v>49</v>
      </c>
      <c r="V1823" t="s">
        <v>50</v>
      </c>
      <c r="W1823" t="s">
        <v>7023</v>
      </c>
      <c r="X1823" s="145">
        <v>19891</v>
      </c>
      <c r="Y1823" t="s">
        <v>7024</v>
      </c>
      <c r="Z1823" s="145">
        <v>42795</v>
      </c>
      <c r="AA1823" s="145">
        <v>43100</v>
      </c>
      <c r="AB1823" t="s">
        <v>39</v>
      </c>
      <c r="AC1823" t="s">
        <v>40</v>
      </c>
      <c r="AD1823" t="s">
        <v>41</v>
      </c>
      <c r="AE1823"/>
    </row>
    <row r="1824" spans="1:31" ht="15" x14ac:dyDescent="0.25">
      <c r="A1824" s="1" t="s">
        <v>7025</v>
      </c>
      <c r="B1824" t="s">
        <v>427</v>
      </c>
      <c r="C1824" t="s">
        <v>29</v>
      </c>
      <c r="D1824" t="s">
        <v>30</v>
      </c>
      <c r="E1824" t="s">
        <v>379</v>
      </c>
      <c r="F1824" t="s">
        <v>7001</v>
      </c>
      <c r="G1824" t="s">
        <v>7002</v>
      </c>
      <c r="H1824" t="s">
        <v>9756</v>
      </c>
      <c r="I1824" t="s">
        <v>7003</v>
      </c>
      <c r="J1824" t="s">
        <v>7025</v>
      </c>
      <c r="K1824" t="s">
        <v>32</v>
      </c>
      <c r="L1824" t="s">
        <v>32</v>
      </c>
      <c r="M1824" t="s">
        <v>43</v>
      </c>
      <c r="N1824" t="s">
        <v>44</v>
      </c>
      <c r="O1824" t="s">
        <v>54</v>
      </c>
      <c r="P1824" t="s">
        <v>110</v>
      </c>
      <c r="Q1824" t="s">
        <v>338</v>
      </c>
      <c r="R1824" t="s">
        <v>226</v>
      </c>
      <c r="S1824" s="1" t="s">
        <v>13069</v>
      </c>
      <c r="T1824" t="s">
        <v>53</v>
      </c>
      <c r="U1824" t="s">
        <v>49</v>
      </c>
      <c r="V1824" t="s">
        <v>50</v>
      </c>
      <c r="W1824" t="s">
        <v>7026</v>
      </c>
      <c r="X1824" s="145">
        <v>22796</v>
      </c>
      <c r="Y1824" t="s">
        <v>7027</v>
      </c>
      <c r="Z1824"/>
      <c r="AA1824"/>
      <c r="AB1824" t="s">
        <v>39</v>
      </c>
      <c r="AC1824" t="s">
        <v>40</v>
      </c>
      <c r="AD1824" t="s">
        <v>41</v>
      </c>
      <c r="AE1824"/>
    </row>
    <row r="1825" spans="1:31" ht="15" x14ac:dyDescent="0.25">
      <c r="A1825" s="1" t="s">
        <v>7028</v>
      </c>
      <c r="B1825" t="s">
        <v>427</v>
      </c>
      <c r="C1825" t="s">
        <v>29</v>
      </c>
      <c r="D1825" t="s">
        <v>30</v>
      </c>
      <c r="E1825" t="s">
        <v>379</v>
      </c>
      <c r="F1825" t="s">
        <v>7001</v>
      </c>
      <c r="G1825" t="s">
        <v>7002</v>
      </c>
      <c r="H1825" t="s">
        <v>9756</v>
      </c>
      <c r="I1825" t="s">
        <v>7003</v>
      </c>
      <c r="J1825" t="s">
        <v>7028</v>
      </c>
      <c r="K1825" t="s">
        <v>32</v>
      </c>
      <c r="L1825" t="s">
        <v>32</v>
      </c>
      <c r="M1825" t="s">
        <v>43</v>
      </c>
      <c r="N1825" t="s">
        <v>63</v>
      </c>
      <c r="O1825" t="s">
        <v>7029</v>
      </c>
      <c r="P1825" t="s">
        <v>160</v>
      </c>
      <c r="Q1825" t="s">
        <v>197</v>
      </c>
      <c r="R1825" t="s">
        <v>10649</v>
      </c>
      <c r="S1825" s="1" t="s">
        <v>13070</v>
      </c>
      <c r="T1825" t="s">
        <v>66</v>
      </c>
      <c r="U1825" t="s">
        <v>49</v>
      </c>
      <c r="V1825" t="s">
        <v>166</v>
      </c>
      <c r="W1825" t="s">
        <v>10650</v>
      </c>
      <c r="X1825" s="145">
        <v>27269</v>
      </c>
      <c r="Y1825" t="s">
        <v>10651</v>
      </c>
      <c r="Z1825" s="145">
        <v>43160</v>
      </c>
      <c r="AA1825" s="145">
        <v>43465</v>
      </c>
      <c r="AB1825" t="s">
        <v>39</v>
      </c>
      <c r="AC1825" t="s">
        <v>68</v>
      </c>
      <c r="AD1825" t="s">
        <v>41</v>
      </c>
      <c r="AE1825"/>
    </row>
    <row r="1826" spans="1:31" ht="15" x14ac:dyDescent="0.25">
      <c r="A1826" s="1" t="s">
        <v>7030</v>
      </c>
      <c r="B1826" t="s">
        <v>427</v>
      </c>
      <c r="C1826" t="s">
        <v>29</v>
      </c>
      <c r="D1826" t="s">
        <v>30</v>
      </c>
      <c r="E1826" t="s">
        <v>379</v>
      </c>
      <c r="F1826" t="s">
        <v>7001</v>
      </c>
      <c r="G1826" t="s">
        <v>7002</v>
      </c>
      <c r="H1826" t="s">
        <v>9756</v>
      </c>
      <c r="I1826" t="s">
        <v>7003</v>
      </c>
      <c r="J1826" t="s">
        <v>7030</v>
      </c>
      <c r="K1826" t="s">
        <v>32</v>
      </c>
      <c r="L1826" t="s">
        <v>32</v>
      </c>
      <c r="M1826" t="s">
        <v>3552</v>
      </c>
      <c r="N1826" t="s">
        <v>44</v>
      </c>
      <c r="O1826" t="s">
        <v>54</v>
      </c>
      <c r="P1826" t="s">
        <v>266</v>
      </c>
      <c r="Q1826" t="s">
        <v>1038</v>
      </c>
      <c r="R1826" t="s">
        <v>7032</v>
      </c>
      <c r="S1826" s="1" t="s">
        <v>13071</v>
      </c>
      <c r="T1826" t="s">
        <v>66</v>
      </c>
      <c r="U1826" t="s">
        <v>49</v>
      </c>
      <c r="V1826" t="s">
        <v>3555</v>
      </c>
      <c r="W1826" t="s">
        <v>7033</v>
      </c>
      <c r="X1826" s="145">
        <v>20138</v>
      </c>
      <c r="Y1826" t="s">
        <v>7034</v>
      </c>
      <c r="Z1826" s="145">
        <v>43160</v>
      </c>
      <c r="AA1826" s="145">
        <v>43465</v>
      </c>
      <c r="AB1826" t="s">
        <v>39</v>
      </c>
      <c r="AC1826" t="s">
        <v>40</v>
      </c>
      <c r="AD1826" t="s">
        <v>41</v>
      </c>
      <c r="AE1826"/>
    </row>
    <row r="1827" spans="1:31" ht="15" x14ac:dyDescent="0.25">
      <c r="A1827" s="1" t="s">
        <v>7030</v>
      </c>
      <c r="B1827" t="s">
        <v>427</v>
      </c>
      <c r="C1827" t="s">
        <v>29</v>
      </c>
      <c r="D1827" t="s">
        <v>30</v>
      </c>
      <c r="E1827" t="s">
        <v>379</v>
      </c>
      <c r="F1827" t="s">
        <v>7001</v>
      </c>
      <c r="G1827" t="s">
        <v>7002</v>
      </c>
      <c r="H1827" t="s">
        <v>9756</v>
      </c>
      <c r="I1827" t="s">
        <v>7003</v>
      </c>
      <c r="J1827" t="s">
        <v>7030</v>
      </c>
      <c r="K1827" t="s">
        <v>32</v>
      </c>
      <c r="L1827" t="s">
        <v>32</v>
      </c>
      <c r="M1827" t="s">
        <v>43</v>
      </c>
      <c r="N1827" t="s">
        <v>63</v>
      </c>
      <c r="O1827" t="s">
        <v>10652</v>
      </c>
      <c r="P1827" t="s">
        <v>156</v>
      </c>
      <c r="Q1827" t="s">
        <v>723</v>
      </c>
      <c r="R1827" t="s">
        <v>10409</v>
      </c>
      <c r="S1827" s="1" t="s">
        <v>12724</v>
      </c>
      <c r="T1827" t="s">
        <v>66</v>
      </c>
      <c r="U1827" t="s">
        <v>811</v>
      </c>
      <c r="V1827" t="s">
        <v>50</v>
      </c>
      <c r="W1827" t="s">
        <v>10410</v>
      </c>
      <c r="X1827" s="145">
        <v>26098</v>
      </c>
      <c r="Y1827" t="s">
        <v>10411</v>
      </c>
      <c r="Z1827" s="145">
        <v>43173</v>
      </c>
      <c r="AA1827" s="145">
        <v>43465</v>
      </c>
      <c r="AB1827" t="s">
        <v>310</v>
      </c>
      <c r="AC1827" t="s">
        <v>68</v>
      </c>
      <c r="AD1827" t="s">
        <v>41</v>
      </c>
      <c r="AE1827"/>
    </row>
    <row r="1828" spans="1:31" ht="15" x14ac:dyDescent="0.25">
      <c r="A1828" s="1" t="s">
        <v>7035</v>
      </c>
      <c r="B1828" t="s">
        <v>427</v>
      </c>
      <c r="C1828" t="s">
        <v>29</v>
      </c>
      <c r="D1828" t="s">
        <v>30</v>
      </c>
      <c r="E1828" t="s">
        <v>379</v>
      </c>
      <c r="F1828" t="s">
        <v>7001</v>
      </c>
      <c r="G1828" t="s">
        <v>7002</v>
      </c>
      <c r="H1828" t="s">
        <v>9756</v>
      </c>
      <c r="I1828" t="s">
        <v>7003</v>
      </c>
      <c r="J1828" t="s">
        <v>7035</v>
      </c>
      <c r="K1828" t="s">
        <v>32</v>
      </c>
      <c r="L1828" t="s">
        <v>32</v>
      </c>
      <c r="M1828" t="s">
        <v>43</v>
      </c>
      <c r="N1828" t="s">
        <v>44</v>
      </c>
      <c r="O1828" t="s">
        <v>54</v>
      </c>
      <c r="P1828" t="s">
        <v>81</v>
      </c>
      <c r="Q1828" t="s">
        <v>208</v>
      </c>
      <c r="R1828" t="s">
        <v>7036</v>
      </c>
      <c r="S1828" s="1" t="s">
        <v>13072</v>
      </c>
      <c r="T1828" t="s">
        <v>53</v>
      </c>
      <c r="U1828" t="s">
        <v>49</v>
      </c>
      <c r="V1828" t="s">
        <v>50</v>
      </c>
      <c r="W1828" t="s">
        <v>7037</v>
      </c>
      <c r="X1828" s="145">
        <v>23015</v>
      </c>
      <c r="Y1828" t="s">
        <v>7038</v>
      </c>
      <c r="Z1828"/>
      <c r="AA1828"/>
      <c r="AB1828" t="s">
        <v>39</v>
      </c>
      <c r="AC1828" t="s">
        <v>40</v>
      </c>
      <c r="AD1828" t="s">
        <v>41</v>
      </c>
      <c r="AE1828"/>
    </row>
    <row r="1829" spans="1:31" ht="15" x14ac:dyDescent="0.25">
      <c r="A1829" s="1" t="s">
        <v>7039</v>
      </c>
      <c r="B1829" t="s">
        <v>427</v>
      </c>
      <c r="C1829" t="s">
        <v>29</v>
      </c>
      <c r="D1829" t="s">
        <v>30</v>
      </c>
      <c r="E1829" t="s">
        <v>379</v>
      </c>
      <c r="F1829" t="s">
        <v>7001</v>
      </c>
      <c r="G1829" t="s">
        <v>7002</v>
      </c>
      <c r="H1829" t="s">
        <v>9756</v>
      </c>
      <c r="I1829" t="s">
        <v>7003</v>
      </c>
      <c r="J1829" t="s">
        <v>7039</v>
      </c>
      <c r="K1829" t="s">
        <v>32</v>
      </c>
      <c r="L1829" t="s">
        <v>32</v>
      </c>
      <c r="M1829" t="s">
        <v>43</v>
      </c>
      <c r="N1829" t="s">
        <v>63</v>
      </c>
      <c r="O1829" t="s">
        <v>10653</v>
      </c>
      <c r="P1829" t="s">
        <v>584</v>
      </c>
      <c r="Q1829" t="s">
        <v>198</v>
      </c>
      <c r="R1829" t="s">
        <v>1443</v>
      </c>
      <c r="S1829" s="1" t="s">
        <v>13073</v>
      </c>
      <c r="T1829" t="s">
        <v>66</v>
      </c>
      <c r="U1829" t="s">
        <v>811</v>
      </c>
      <c r="V1829" t="s">
        <v>50</v>
      </c>
      <c r="W1829" t="s">
        <v>1444</v>
      </c>
      <c r="X1829" s="145">
        <v>25626</v>
      </c>
      <c r="Y1829" t="s">
        <v>1445</v>
      </c>
      <c r="Z1829" s="145">
        <v>43186</v>
      </c>
      <c r="AA1829" s="145">
        <v>43465</v>
      </c>
      <c r="AB1829" t="s">
        <v>310</v>
      </c>
      <c r="AC1829" t="s">
        <v>68</v>
      </c>
      <c r="AD1829" t="s">
        <v>41</v>
      </c>
      <c r="AE1829"/>
    </row>
    <row r="1830" spans="1:31" ht="15" x14ac:dyDescent="0.25">
      <c r="A1830" s="1" t="s">
        <v>7039</v>
      </c>
      <c r="B1830" t="s">
        <v>427</v>
      </c>
      <c r="C1830" t="s">
        <v>29</v>
      </c>
      <c r="D1830" t="s">
        <v>30</v>
      </c>
      <c r="E1830" t="s">
        <v>379</v>
      </c>
      <c r="F1830" t="s">
        <v>7001</v>
      </c>
      <c r="G1830" t="s">
        <v>7002</v>
      </c>
      <c r="H1830" t="s">
        <v>9756</v>
      </c>
      <c r="I1830" t="s">
        <v>7003</v>
      </c>
      <c r="J1830" t="s">
        <v>7039</v>
      </c>
      <c r="K1830" t="s">
        <v>32</v>
      </c>
      <c r="L1830" t="s">
        <v>32</v>
      </c>
      <c r="M1830" t="s">
        <v>3394</v>
      </c>
      <c r="N1830" t="s">
        <v>44</v>
      </c>
      <c r="O1830" t="s">
        <v>54</v>
      </c>
      <c r="P1830" t="s">
        <v>78</v>
      </c>
      <c r="Q1830" t="s">
        <v>78</v>
      </c>
      <c r="R1830" t="s">
        <v>827</v>
      </c>
      <c r="S1830" s="1" t="s">
        <v>13074</v>
      </c>
      <c r="T1830" t="s">
        <v>66</v>
      </c>
      <c r="U1830" t="s">
        <v>49</v>
      </c>
      <c r="V1830" t="s">
        <v>3395</v>
      </c>
      <c r="W1830" t="s">
        <v>7040</v>
      </c>
      <c r="X1830" s="145">
        <v>24592</v>
      </c>
      <c r="Y1830" t="s">
        <v>7041</v>
      </c>
      <c r="Z1830" s="145">
        <v>43160</v>
      </c>
      <c r="AA1830" s="145">
        <v>43465</v>
      </c>
      <c r="AB1830" t="s">
        <v>39</v>
      </c>
      <c r="AC1830" t="s">
        <v>40</v>
      </c>
      <c r="AD1830" t="s">
        <v>41</v>
      </c>
      <c r="AE1830"/>
    </row>
    <row r="1831" spans="1:31" ht="15" x14ac:dyDescent="0.25">
      <c r="A1831" s="1" t="s">
        <v>7042</v>
      </c>
      <c r="B1831" t="s">
        <v>427</v>
      </c>
      <c r="C1831" t="s">
        <v>29</v>
      </c>
      <c r="D1831" t="s">
        <v>30</v>
      </c>
      <c r="E1831" t="s">
        <v>379</v>
      </c>
      <c r="F1831" t="s">
        <v>7001</v>
      </c>
      <c r="G1831" t="s">
        <v>7002</v>
      </c>
      <c r="H1831" t="s">
        <v>9756</v>
      </c>
      <c r="I1831" t="s">
        <v>7003</v>
      </c>
      <c r="J1831" t="s">
        <v>7042</v>
      </c>
      <c r="K1831" t="s">
        <v>32</v>
      </c>
      <c r="L1831" t="s">
        <v>32</v>
      </c>
      <c r="M1831" t="s">
        <v>43</v>
      </c>
      <c r="N1831" t="s">
        <v>44</v>
      </c>
      <c r="O1831" t="s">
        <v>54</v>
      </c>
      <c r="P1831" t="s">
        <v>1052</v>
      </c>
      <c r="Q1831" t="s">
        <v>211</v>
      </c>
      <c r="R1831" t="s">
        <v>529</v>
      </c>
      <c r="S1831" s="1" t="s">
        <v>13075</v>
      </c>
      <c r="T1831" t="s">
        <v>53</v>
      </c>
      <c r="U1831" t="s">
        <v>49</v>
      </c>
      <c r="V1831" t="s">
        <v>50</v>
      </c>
      <c r="W1831" t="s">
        <v>7043</v>
      </c>
      <c r="X1831" s="145">
        <v>26556</v>
      </c>
      <c r="Y1831" t="s">
        <v>7044</v>
      </c>
      <c r="Z1831"/>
      <c r="AA1831"/>
      <c r="AB1831" t="s">
        <v>39</v>
      </c>
      <c r="AC1831" t="s">
        <v>40</v>
      </c>
      <c r="AD1831" t="s">
        <v>41</v>
      </c>
      <c r="AE1831"/>
    </row>
    <row r="1832" spans="1:31" ht="15" x14ac:dyDescent="0.25">
      <c r="A1832" s="1" t="s">
        <v>7045</v>
      </c>
      <c r="B1832" t="s">
        <v>427</v>
      </c>
      <c r="C1832" t="s">
        <v>29</v>
      </c>
      <c r="D1832" t="s">
        <v>30</v>
      </c>
      <c r="E1832" t="s">
        <v>379</v>
      </c>
      <c r="F1832" t="s">
        <v>7001</v>
      </c>
      <c r="G1832" t="s">
        <v>7002</v>
      </c>
      <c r="H1832" t="s">
        <v>9756</v>
      </c>
      <c r="I1832" t="s">
        <v>7003</v>
      </c>
      <c r="J1832" t="s">
        <v>7045</v>
      </c>
      <c r="K1832" t="s">
        <v>32</v>
      </c>
      <c r="L1832" t="s">
        <v>32</v>
      </c>
      <c r="M1832" t="s">
        <v>43</v>
      </c>
      <c r="N1832" t="s">
        <v>44</v>
      </c>
      <c r="O1832" t="s">
        <v>7046</v>
      </c>
      <c r="P1832" t="s">
        <v>861</v>
      </c>
      <c r="Q1832" t="s">
        <v>197</v>
      </c>
      <c r="R1832" t="s">
        <v>7047</v>
      </c>
      <c r="S1832" s="1" t="s">
        <v>13076</v>
      </c>
      <c r="T1832" t="s">
        <v>53</v>
      </c>
      <c r="U1832" t="s">
        <v>49</v>
      </c>
      <c r="V1832" t="s">
        <v>50</v>
      </c>
      <c r="W1832" t="s">
        <v>7048</v>
      </c>
      <c r="X1832" s="145">
        <v>22942</v>
      </c>
      <c r="Y1832" t="s">
        <v>7049</v>
      </c>
      <c r="Z1832"/>
      <c r="AA1832"/>
      <c r="AB1832" t="s">
        <v>39</v>
      </c>
      <c r="AC1832" t="s">
        <v>40</v>
      </c>
      <c r="AD1832" t="s">
        <v>41</v>
      </c>
      <c r="AE1832"/>
    </row>
    <row r="1833" spans="1:31" ht="15" x14ac:dyDescent="0.25">
      <c r="A1833" s="1" t="s">
        <v>7050</v>
      </c>
      <c r="B1833" t="s">
        <v>427</v>
      </c>
      <c r="C1833" t="s">
        <v>29</v>
      </c>
      <c r="D1833" t="s">
        <v>30</v>
      </c>
      <c r="E1833" t="s">
        <v>379</v>
      </c>
      <c r="F1833" t="s">
        <v>7001</v>
      </c>
      <c r="G1833" t="s">
        <v>7002</v>
      </c>
      <c r="H1833" t="s">
        <v>9756</v>
      </c>
      <c r="I1833" t="s">
        <v>7003</v>
      </c>
      <c r="J1833" t="s">
        <v>7050</v>
      </c>
      <c r="K1833" t="s">
        <v>32</v>
      </c>
      <c r="L1833" t="s">
        <v>32</v>
      </c>
      <c r="M1833" t="s">
        <v>43</v>
      </c>
      <c r="N1833" t="s">
        <v>63</v>
      </c>
      <c r="O1833" t="s">
        <v>7051</v>
      </c>
      <c r="P1833" t="s">
        <v>79</v>
      </c>
      <c r="Q1833" t="s">
        <v>163</v>
      </c>
      <c r="R1833" t="s">
        <v>10654</v>
      </c>
      <c r="S1833" s="1" t="s">
        <v>13077</v>
      </c>
      <c r="T1833" t="s">
        <v>66</v>
      </c>
      <c r="U1833" t="s">
        <v>49</v>
      </c>
      <c r="V1833" t="s">
        <v>50</v>
      </c>
      <c r="W1833" t="s">
        <v>10655</v>
      </c>
      <c r="X1833" s="145">
        <v>29140</v>
      </c>
      <c r="Y1833" t="s">
        <v>10656</v>
      </c>
      <c r="Z1833" s="145">
        <v>43160</v>
      </c>
      <c r="AA1833" s="145">
        <v>43465</v>
      </c>
      <c r="AB1833" t="s">
        <v>39</v>
      </c>
      <c r="AC1833" t="s">
        <v>68</v>
      </c>
      <c r="AD1833" t="s">
        <v>41</v>
      </c>
      <c r="AE1833"/>
    </row>
    <row r="1834" spans="1:31" ht="15" x14ac:dyDescent="0.25">
      <c r="A1834" s="1" t="s">
        <v>7056</v>
      </c>
      <c r="B1834" t="s">
        <v>427</v>
      </c>
      <c r="C1834" t="s">
        <v>29</v>
      </c>
      <c r="D1834" t="s">
        <v>30</v>
      </c>
      <c r="E1834" t="s">
        <v>379</v>
      </c>
      <c r="F1834" t="s">
        <v>7001</v>
      </c>
      <c r="G1834" t="s">
        <v>7002</v>
      </c>
      <c r="H1834" t="s">
        <v>9756</v>
      </c>
      <c r="I1834" t="s">
        <v>7003</v>
      </c>
      <c r="J1834" t="s">
        <v>7056</v>
      </c>
      <c r="K1834" t="s">
        <v>32</v>
      </c>
      <c r="L1834" t="s">
        <v>32</v>
      </c>
      <c r="M1834" t="s">
        <v>43</v>
      </c>
      <c r="N1834" t="s">
        <v>63</v>
      </c>
      <c r="O1834" t="s">
        <v>10657</v>
      </c>
      <c r="P1834" t="s">
        <v>393</v>
      </c>
      <c r="Q1834" t="s">
        <v>162</v>
      </c>
      <c r="R1834" t="s">
        <v>5327</v>
      </c>
      <c r="S1834" s="1" t="s">
        <v>13078</v>
      </c>
      <c r="T1834" t="s">
        <v>66</v>
      </c>
      <c r="U1834" t="s">
        <v>811</v>
      </c>
      <c r="V1834" t="s">
        <v>50</v>
      </c>
      <c r="W1834" t="s">
        <v>6338</v>
      </c>
      <c r="X1834" s="145">
        <v>26447</v>
      </c>
      <c r="Y1834" t="s">
        <v>6339</v>
      </c>
      <c r="Z1834" s="145">
        <v>43160</v>
      </c>
      <c r="AA1834" s="145">
        <v>43465</v>
      </c>
      <c r="AB1834" t="s">
        <v>310</v>
      </c>
      <c r="AC1834" t="s">
        <v>68</v>
      </c>
      <c r="AD1834" t="s">
        <v>41</v>
      </c>
      <c r="AE1834"/>
    </row>
    <row r="1835" spans="1:31" ht="15" x14ac:dyDescent="0.25">
      <c r="A1835" s="1" t="s">
        <v>7056</v>
      </c>
      <c r="B1835" t="s">
        <v>427</v>
      </c>
      <c r="C1835" t="s">
        <v>29</v>
      </c>
      <c r="D1835" t="s">
        <v>30</v>
      </c>
      <c r="E1835" t="s">
        <v>379</v>
      </c>
      <c r="F1835" t="s">
        <v>7001</v>
      </c>
      <c r="G1835" t="s">
        <v>7002</v>
      </c>
      <c r="H1835" t="s">
        <v>9756</v>
      </c>
      <c r="I1835" t="s">
        <v>7003</v>
      </c>
      <c r="J1835" t="s">
        <v>7056</v>
      </c>
      <c r="K1835" t="s">
        <v>32</v>
      </c>
      <c r="L1835" t="s">
        <v>32</v>
      </c>
      <c r="M1835" t="s">
        <v>3394</v>
      </c>
      <c r="N1835" t="s">
        <v>44</v>
      </c>
      <c r="O1835" t="s">
        <v>312</v>
      </c>
      <c r="P1835" t="s">
        <v>495</v>
      </c>
      <c r="Q1835" t="s">
        <v>192</v>
      </c>
      <c r="R1835" t="s">
        <v>613</v>
      </c>
      <c r="S1835" s="1" t="s">
        <v>13079</v>
      </c>
      <c r="T1835" t="s">
        <v>37</v>
      </c>
      <c r="U1835" t="s">
        <v>49</v>
      </c>
      <c r="V1835" t="s">
        <v>3395</v>
      </c>
      <c r="W1835" t="s">
        <v>5148</v>
      </c>
      <c r="X1835" s="145">
        <v>24223</v>
      </c>
      <c r="Y1835" t="s">
        <v>5149</v>
      </c>
      <c r="Z1835" s="145">
        <v>43160</v>
      </c>
      <c r="AA1835" s="145">
        <v>43465</v>
      </c>
      <c r="AB1835" t="s">
        <v>39</v>
      </c>
      <c r="AC1835" t="s">
        <v>40</v>
      </c>
      <c r="AD1835" t="s">
        <v>41</v>
      </c>
      <c r="AE1835"/>
    </row>
    <row r="1836" spans="1:31" ht="15" x14ac:dyDescent="0.25">
      <c r="A1836" s="1" t="s">
        <v>7060</v>
      </c>
      <c r="B1836" t="s">
        <v>427</v>
      </c>
      <c r="C1836" t="s">
        <v>29</v>
      </c>
      <c r="D1836" t="s">
        <v>30</v>
      </c>
      <c r="E1836" t="s">
        <v>379</v>
      </c>
      <c r="F1836" t="s">
        <v>7001</v>
      </c>
      <c r="G1836" t="s">
        <v>7002</v>
      </c>
      <c r="H1836" t="s">
        <v>9756</v>
      </c>
      <c r="I1836" t="s">
        <v>7003</v>
      </c>
      <c r="J1836" t="s">
        <v>7060</v>
      </c>
      <c r="K1836" t="s">
        <v>32</v>
      </c>
      <c r="L1836" t="s">
        <v>32</v>
      </c>
      <c r="M1836" t="s">
        <v>43</v>
      </c>
      <c r="N1836" t="s">
        <v>44</v>
      </c>
      <c r="O1836" t="s">
        <v>124</v>
      </c>
      <c r="P1836" t="s">
        <v>774</v>
      </c>
      <c r="Q1836" t="s">
        <v>570</v>
      </c>
      <c r="R1836" t="s">
        <v>283</v>
      </c>
      <c r="S1836" s="1" t="s">
        <v>13080</v>
      </c>
      <c r="T1836" t="s">
        <v>66</v>
      </c>
      <c r="U1836" t="s">
        <v>49</v>
      </c>
      <c r="V1836" t="s">
        <v>50</v>
      </c>
      <c r="W1836" t="s">
        <v>7061</v>
      </c>
      <c r="X1836" s="145">
        <v>26210</v>
      </c>
      <c r="Y1836" t="s">
        <v>7062</v>
      </c>
      <c r="Z1836" s="145">
        <v>42795</v>
      </c>
      <c r="AA1836"/>
      <c r="AB1836" t="s">
        <v>39</v>
      </c>
      <c r="AC1836" t="s">
        <v>40</v>
      </c>
      <c r="AD1836" t="s">
        <v>41</v>
      </c>
      <c r="AE1836"/>
    </row>
    <row r="1837" spans="1:31" ht="15" x14ac:dyDescent="0.25">
      <c r="A1837" s="1" t="s">
        <v>10658</v>
      </c>
      <c r="B1837" t="s">
        <v>427</v>
      </c>
      <c r="C1837" t="s">
        <v>29</v>
      </c>
      <c r="D1837" t="s">
        <v>30</v>
      </c>
      <c r="E1837" t="s">
        <v>379</v>
      </c>
      <c r="F1837" t="s">
        <v>7001</v>
      </c>
      <c r="G1837" t="s">
        <v>7002</v>
      </c>
      <c r="H1837" t="s">
        <v>9756</v>
      </c>
      <c r="I1837" t="s">
        <v>7003</v>
      </c>
      <c r="J1837" t="s">
        <v>10658</v>
      </c>
      <c r="K1837" t="s">
        <v>32</v>
      </c>
      <c r="L1837" t="s">
        <v>32</v>
      </c>
      <c r="M1837" t="s">
        <v>43</v>
      </c>
      <c r="N1837" t="s">
        <v>63</v>
      </c>
      <c r="O1837" t="s">
        <v>9727</v>
      </c>
      <c r="P1837" t="s">
        <v>110</v>
      </c>
      <c r="Q1837" t="s">
        <v>296</v>
      </c>
      <c r="R1837" t="s">
        <v>496</v>
      </c>
      <c r="S1837" s="1" t="s">
        <v>13081</v>
      </c>
      <c r="T1837" t="s">
        <v>66</v>
      </c>
      <c r="U1837" t="s">
        <v>2798</v>
      </c>
      <c r="V1837" t="s">
        <v>50</v>
      </c>
      <c r="W1837" t="s">
        <v>2614</v>
      </c>
      <c r="X1837" s="145">
        <v>28737</v>
      </c>
      <c r="Y1837" t="s">
        <v>2615</v>
      </c>
      <c r="Z1837" s="145">
        <v>43349</v>
      </c>
      <c r="AA1837" s="145">
        <v>43465</v>
      </c>
      <c r="AB1837" t="s">
        <v>2801</v>
      </c>
      <c r="AC1837" t="s">
        <v>68</v>
      </c>
      <c r="AD1837" t="s">
        <v>41</v>
      </c>
      <c r="AE1837"/>
    </row>
    <row r="1838" spans="1:31" ht="15" x14ac:dyDescent="0.25">
      <c r="A1838" s="1" t="s">
        <v>10659</v>
      </c>
      <c r="B1838" t="s">
        <v>427</v>
      </c>
      <c r="C1838" t="s">
        <v>29</v>
      </c>
      <c r="D1838" t="s">
        <v>30</v>
      </c>
      <c r="E1838" t="s">
        <v>379</v>
      </c>
      <c r="F1838" t="s">
        <v>7001</v>
      </c>
      <c r="G1838" t="s">
        <v>7002</v>
      </c>
      <c r="H1838" t="s">
        <v>9756</v>
      </c>
      <c r="I1838" t="s">
        <v>7003</v>
      </c>
      <c r="J1838" t="s">
        <v>10659</v>
      </c>
      <c r="K1838" t="s">
        <v>32</v>
      </c>
      <c r="L1838" t="s">
        <v>32</v>
      </c>
      <c r="M1838" t="s">
        <v>43</v>
      </c>
      <c r="N1838" t="s">
        <v>63</v>
      </c>
      <c r="O1838" t="s">
        <v>9727</v>
      </c>
      <c r="P1838" t="s">
        <v>393</v>
      </c>
      <c r="Q1838" t="s">
        <v>162</v>
      </c>
      <c r="R1838" t="s">
        <v>5327</v>
      </c>
      <c r="S1838" s="1" t="s">
        <v>13078</v>
      </c>
      <c r="T1838" t="s">
        <v>66</v>
      </c>
      <c r="U1838" t="s">
        <v>744</v>
      </c>
      <c r="V1838" t="s">
        <v>50</v>
      </c>
      <c r="W1838" t="s">
        <v>6338</v>
      </c>
      <c r="X1838" s="145">
        <v>26447</v>
      </c>
      <c r="Y1838" t="s">
        <v>6339</v>
      </c>
      <c r="Z1838" s="145">
        <v>43160</v>
      </c>
      <c r="AA1838" s="145">
        <v>43465</v>
      </c>
      <c r="AB1838" t="s">
        <v>2801</v>
      </c>
      <c r="AC1838" t="s">
        <v>68</v>
      </c>
      <c r="AD1838" t="s">
        <v>41</v>
      </c>
      <c r="AE1838"/>
    </row>
    <row r="1839" spans="1:31" ht="15" x14ac:dyDescent="0.25">
      <c r="A1839" s="1" t="s">
        <v>10660</v>
      </c>
      <c r="B1839" t="s">
        <v>427</v>
      </c>
      <c r="C1839" t="s">
        <v>29</v>
      </c>
      <c r="D1839" t="s">
        <v>30</v>
      </c>
      <c r="E1839" t="s">
        <v>379</v>
      </c>
      <c r="F1839" t="s">
        <v>7001</v>
      </c>
      <c r="G1839" t="s">
        <v>7002</v>
      </c>
      <c r="H1839" t="s">
        <v>9756</v>
      </c>
      <c r="I1839" t="s">
        <v>7003</v>
      </c>
      <c r="J1839" t="s">
        <v>10660</v>
      </c>
      <c r="K1839" t="s">
        <v>32</v>
      </c>
      <c r="L1839" t="s">
        <v>32</v>
      </c>
      <c r="M1839" t="s">
        <v>43</v>
      </c>
      <c r="N1839" t="s">
        <v>63</v>
      </c>
      <c r="O1839" t="s">
        <v>9727</v>
      </c>
      <c r="P1839" t="s">
        <v>512</v>
      </c>
      <c r="Q1839" t="s">
        <v>59</v>
      </c>
      <c r="R1839" t="s">
        <v>4140</v>
      </c>
      <c r="S1839" s="1" t="s">
        <v>13082</v>
      </c>
      <c r="T1839" t="s">
        <v>66</v>
      </c>
      <c r="U1839" t="s">
        <v>9946</v>
      </c>
      <c r="V1839" t="s">
        <v>50</v>
      </c>
      <c r="W1839" t="s">
        <v>4141</v>
      </c>
      <c r="X1839" s="145">
        <v>31981</v>
      </c>
      <c r="Y1839" t="s">
        <v>4142</v>
      </c>
      <c r="Z1839" s="145">
        <v>43179</v>
      </c>
      <c r="AA1839" s="145">
        <v>43465</v>
      </c>
      <c r="AB1839" t="s">
        <v>2801</v>
      </c>
      <c r="AC1839" t="s">
        <v>68</v>
      </c>
      <c r="AD1839" t="s">
        <v>41</v>
      </c>
      <c r="AE1839"/>
    </row>
    <row r="1840" spans="1:31" ht="15" x14ac:dyDescent="0.25">
      <c r="A1840" s="1" t="s">
        <v>10661</v>
      </c>
      <c r="B1840" t="s">
        <v>427</v>
      </c>
      <c r="C1840" t="s">
        <v>29</v>
      </c>
      <c r="D1840" t="s">
        <v>30</v>
      </c>
      <c r="E1840" t="s">
        <v>379</v>
      </c>
      <c r="F1840" t="s">
        <v>7001</v>
      </c>
      <c r="G1840" t="s">
        <v>7002</v>
      </c>
      <c r="H1840" t="s">
        <v>9756</v>
      </c>
      <c r="I1840" t="s">
        <v>7003</v>
      </c>
      <c r="J1840" t="s">
        <v>10661</v>
      </c>
      <c r="K1840" t="s">
        <v>32</v>
      </c>
      <c r="L1840" t="s">
        <v>32</v>
      </c>
      <c r="M1840" t="s">
        <v>43</v>
      </c>
      <c r="N1840" t="s">
        <v>63</v>
      </c>
      <c r="O1840" t="s">
        <v>9727</v>
      </c>
      <c r="P1840" t="s">
        <v>584</v>
      </c>
      <c r="Q1840" t="s">
        <v>198</v>
      </c>
      <c r="R1840" t="s">
        <v>1443</v>
      </c>
      <c r="S1840" s="1" t="s">
        <v>13073</v>
      </c>
      <c r="T1840" t="s">
        <v>66</v>
      </c>
      <c r="U1840" t="s">
        <v>10662</v>
      </c>
      <c r="V1840" t="s">
        <v>50</v>
      </c>
      <c r="W1840" t="s">
        <v>1444</v>
      </c>
      <c r="X1840" s="145">
        <v>25626</v>
      </c>
      <c r="Y1840" t="s">
        <v>1445</v>
      </c>
      <c r="Z1840" s="145">
        <v>43186</v>
      </c>
      <c r="AA1840" s="145">
        <v>43465</v>
      </c>
      <c r="AB1840" t="s">
        <v>2801</v>
      </c>
      <c r="AC1840" t="s">
        <v>68</v>
      </c>
      <c r="AD1840" t="s">
        <v>41</v>
      </c>
      <c r="AE1840"/>
    </row>
    <row r="1841" spans="1:31" ht="15" x14ac:dyDescent="0.25">
      <c r="A1841" s="1" t="s">
        <v>7066</v>
      </c>
      <c r="B1841" t="s">
        <v>427</v>
      </c>
      <c r="C1841" t="s">
        <v>29</v>
      </c>
      <c r="D1841" t="s">
        <v>30</v>
      </c>
      <c r="E1841" t="s">
        <v>379</v>
      </c>
      <c r="F1841" t="s">
        <v>7001</v>
      </c>
      <c r="G1841" t="s">
        <v>7002</v>
      </c>
      <c r="H1841" t="s">
        <v>9756</v>
      </c>
      <c r="I1841" t="s">
        <v>7003</v>
      </c>
      <c r="J1841" t="s">
        <v>7066</v>
      </c>
      <c r="K1841" t="s">
        <v>32</v>
      </c>
      <c r="L1841" t="s">
        <v>80</v>
      </c>
      <c r="M1841" t="s">
        <v>80</v>
      </c>
      <c r="N1841" t="s">
        <v>63</v>
      </c>
      <c r="O1841" t="s">
        <v>7067</v>
      </c>
      <c r="P1841" t="s">
        <v>78</v>
      </c>
      <c r="Q1841" t="s">
        <v>753</v>
      </c>
      <c r="R1841" t="s">
        <v>10663</v>
      </c>
      <c r="S1841" s="1" t="s">
        <v>13083</v>
      </c>
      <c r="T1841" t="s">
        <v>42</v>
      </c>
      <c r="U1841" t="s">
        <v>49</v>
      </c>
      <c r="V1841" t="s">
        <v>50</v>
      </c>
      <c r="W1841" t="s">
        <v>10664</v>
      </c>
      <c r="X1841" s="145">
        <v>29676</v>
      </c>
      <c r="Y1841" t="s">
        <v>10665</v>
      </c>
      <c r="Z1841" s="145">
        <v>43160</v>
      </c>
      <c r="AA1841" s="145">
        <v>43465</v>
      </c>
      <c r="AB1841" t="s">
        <v>39</v>
      </c>
      <c r="AC1841" t="s">
        <v>83</v>
      </c>
      <c r="AD1841" t="s">
        <v>41</v>
      </c>
      <c r="AE1841"/>
    </row>
    <row r="1842" spans="1:31" ht="15" x14ac:dyDescent="0.25">
      <c r="A1842" s="1" t="s">
        <v>7068</v>
      </c>
      <c r="B1842" t="s">
        <v>427</v>
      </c>
      <c r="C1842" t="s">
        <v>29</v>
      </c>
      <c r="D1842" t="s">
        <v>30</v>
      </c>
      <c r="E1842" t="s">
        <v>379</v>
      </c>
      <c r="F1842" t="s">
        <v>7001</v>
      </c>
      <c r="G1842" t="s">
        <v>7002</v>
      </c>
      <c r="H1842" t="s">
        <v>9756</v>
      </c>
      <c r="I1842" t="s">
        <v>7003</v>
      </c>
      <c r="J1842" t="s">
        <v>7068</v>
      </c>
      <c r="K1842" t="s">
        <v>93</v>
      </c>
      <c r="L1842" t="s">
        <v>745</v>
      </c>
      <c r="M1842" t="s">
        <v>1558</v>
      </c>
      <c r="N1842" t="s">
        <v>63</v>
      </c>
      <c r="O1842" t="s">
        <v>7069</v>
      </c>
      <c r="P1842" t="s">
        <v>503</v>
      </c>
      <c r="Q1842" t="s">
        <v>59</v>
      </c>
      <c r="R1842" t="s">
        <v>7070</v>
      </c>
      <c r="S1842" s="1" t="s">
        <v>13084</v>
      </c>
      <c r="T1842" t="s">
        <v>196</v>
      </c>
      <c r="U1842" t="s">
        <v>38</v>
      </c>
      <c r="V1842" t="s">
        <v>50</v>
      </c>
      <c r="W1842" t="s">
        <v>7071</v>
      </c>
      <c r="X1842" s="145">
        <v>30827</v>
      </c>
      <c r="Y1842" t="s">
        <v>7072</v>
      </c>
      <c r="Z1842" s="145">
        <v>43101</v>
      </c>
      <c r="AA1842" s="145">
        <v>43465</v>
      </c>
      <c r="AB1842" t="s">
        <v>39</v>
      </c>
      <c r="AC1842" t="s">
        <v>98</v>
      </c>
      <c r="AD1842" t="s">
        <v>41</v>
      </c>
      <c r="AE1842"/>
    </row>
    <row r="1843" spans="1:31" ht="15" x14ac:dyDescent="0.25">
      <c r="A1843" s="1" t="s">
        <v>7073</v>
      </c>
      <c r="B1843" t="s">
        <v>427</v>
      </c>
      <c r="C1843" t="s">
        <v>29</v>
      </c>
      <c r="D1843" t="s">
        <v>30</v>
      </c>
      <c r="E1843" t="s">
        <v>379</v>
      </c>
      <c r="F1843" t="s">
        <v>7001</v>
      </c>
      <c r="G1843" t="s">
        <v>7002</v>
      </c>
      <c r="H1843" t="s">
        <v>9756</v>
      </c>
      <c r="I1843" t="s">
        <v>7003</v>
      </c>
      <c r="J1843" t="s">
        <v>7073</v>
      </c>
      <c r="K1843" t="s">
        <v>93</v>
      </c>
      <c r="L1843" t="s">
        <v>94</v>
      </c>
      <c r="M1843" t="s">
        <v>95</v>
      </c>
      <c r="N1843" t="s">
        <v>63</v>
      </c>
      <c r="O1843" t="s">
        <v>10666</v>
      </c>
      <c r="P1843" t="s">
        <v>881</v>
      </c>
      <c r="Q1843" t="s">
        <v>78</v>
      </c>
      <c r="R1843" t="s">
        <v>10667</v>
      </c>
      <c r="S1843" s="1" t="s">
        <v>13085</v>
      </c>
      <c r="T1843" t="s">
        <v>105</v>
      </c>
      <c r="U1843" t="s">
        <v>38</v>
      </c>
      <c r="V1843" t="s">
        <v>50</v>
      </c>
      <c r="W1843" t="s">
        <v>10668</v>
      </c>
      <c r="X1843" s="145">
        <v>34319</v>
      </c>
      <c r="Y1843" t="s">
        <v>10669</v>
      </c>
      <c r="Z1843" s="145">
        <v>43173</v>
      </c>
      <c r="AA1843" s="145">
        <v>43465</v>
      </c>
      <c r="AB1843" t="s">
        <v>39</v>
      </c>
      <c r="AC1843" t="s">
        <v>98</v>
      </c>
      <c r="AD1843" t="s">
        <v>41</v>
      </c>
      <c r="AE1843"/>
    </row>
    <row r="1844" spans="1:31" ht="15" x14ac:dyDescent="0.25">
      <c r="A1844" s="1" t="s">
        <v>7074</v>
      </c>
      <c r="B1844" t="s">
        <v>427</v>
      </c>
      <c r="C1844" t="s">
        <v>29</v>
      </c>
      <c r="D1844" t="s">
        <v>30</v>
      </c>
      <c r="E1844" t="s">
        <v>379</v>
      </c>
      <c r="F1844" t="s">
        <v>7001</v>
      </c>
      <c r="G1844" t="s">
        <v>7002</v>
      </c>
      <c r="H1844" t="s">
        <v>9756</v>
      </c>
      <c r="I1844" t="s">
        <v>7003</v>
      </c>
      <c r="J1844" t="s">
        <v>7074</v>
      </c>
      <c r="K1844" t="s">
        <v>93</v>
      </c>
      <c r="L1844" t="s">
        <v>94</v>
      </c>
      <c r="M1844" t="s">
        <v>1329</v>
      </c>
      <c r="N1844" t="s">
        <v>44</v>
      </c>
      <c r="O1844" t="s">
        <v>54</v>
      </c>
      <c r="P1844" t="s">
        <v>778</v>
      </c>
      <c r="Q1844" t="s">
        <v>160</v>
      </c>
      <c r="R1844" t="s">
        <v>283</v>
      </c>
      <c r="S1844" s="1" t="s">
        <v>13086</v>
      </c>
      <c r="T1844" t="s">
        <v>180</v>
      </c>
      <c r="U1844" t="s">
        <v>38</v>
      </c>
      <c r="V1844" t="s">
        <v>50</v>
      </c>
      <c r="W1844" t="s">
        <v>7075</v>
      </c>
      <c r="X1844" s="145">
        <v>22475</v>
      </c>
      <c r="Y1844" t="s">
        <v>7076</v>
      </c>
      <c r="Z1844"/>
      <c r="AA1844"/>
      <c r="AB1844" t="s">
        <v>39</v>
      </c>
      <c r="AC1844" t="s">
        <v>98</v>
      </c>
      <c r="AD1844" t="s">
        <v>41</v>
      </c>
      <c r="AE1844"/>
    </row>
    <row r="1845" spans="1:31" ht="15" x14ac:dyDescent="0.25">
      <c r="A1845" s="1" t="s">
        <v>7077</v>
      </c>
      <c r="B1845" t="s">
        <v>427</v>
      </c>
      <c r="C1845" t="s">
        <v>29</v>
      </c>
      <c r="D1845" t="s">
        <v>30</v>
      </c>
      <c r="E1845" t="s">
        <v>379</v>
      </c>
      <c r="F1845" t="s">
        <v>7001</v>
      </c>
      <c r="G1845" t="s">
        <v>7002</v>
      </c>
      <c r="H1845" t="s">
        <v>9756</v>
      </c>
      <c r="I1845" t="s">
        <v>7003</v>
      </c>
      <c r="J1845" t="s">
        <v>7077</v>
      </c>
      <c r="K1845" t="s">
        <v>93</v>
      </c>
      <c r="L1845" t="s">
        <v>94</v>
      </c>
      <c r="M1845" t="s">
        <v>375</v>
      </c>
      <c r="N1845" t="s">
        <v>63</v>
      </c>
      <c r="O1845" t="s">
        <v>7078</v>
      </c>
      <c r="P1845" t="s">
        <v>7079</v>
      </c>
      <c r="Q1845" t="s">
        <v>136</v>
      </c>
      <c r="R1845" t="s">
        <v>7080</v>
      </c>
      <c r="S1845" s="1" t="s">
        <v>13087</v>
      </c>
      <c r="T1845" t="s">
        <v>105</v>
      </c>
      <c r="U1845" t="s">
        <v>38</v>
      </c>
      <c r="V1845" t="s">
        <v>50</v>
      </c>
      <c r="W1845" t="s">
        <v>7081</v>
      </c>
      <c r="X1845" s="145">
        <v>27025</v>
      </c>
      <c r="Y1845" t="s">
        <v>7082</v>
      </c>
      <c r="Z1845" s="145">
        <v>43101</v>
      </c>
      <c r="AA1845" s="145">
        <v>43465</v>
      </c>
      <c r="AB1845" t="s">
        <v>39</v>
      </c>
      <c r="AC1845" t="s">
        <v>98</v>
      </c>
      <c r="AD1845" t="s">
        <v>41</v>
      </c>
      <c r="AE1845"/>
    </row>
    <row r="1846" spans="1:31" ht="15" x14ac:dyDescent="0.25">
      <c r="A1846" s="1" t="s">
        <v>7083</v>
      </c>
      <c r="B1846" t="s">
        <v>427</v>
      </c>
      <c r="C1846" t="s">
        <v>29</v>
      </c>
      <c r="D1846" t="s">
        <v>30</v>
      </c>
      <c r="E1846" t="s">
        <v>379</v>
      </c>
      <c r="F1846" t="s">
        <v>7001</v>
      </c>
      <c r="G1846" t="s">
        <v>7002</v>
      </c>
      <c r="H1846" t="s">
        <v>9756</v>
      </c>
      <c r="I1846" t="s">
        <v>7003</v>
      </c>
      <c r="J1846" t="s">
        <v>7083</v>
      </c>
      <c r="K1846" t="s">
        <v>799</v>
      </c>
      <c r="L1846" t="s">
        <v>3305</v>
      </c>
      <c r="M1846" t="s">
        <v>3306</v>
      </c>
      <c r="N1846" t="s">
        <v>63</v>
      </c>
      <c r="O1846" t="s">
        <v>9981</v>
      </c>
      <c r="P1846" t="s">
        <v>165</v>
      </c>
      <c r="Q1846" t="s">
        <v>223</v>
      </c>
      <c r="R1846" t="s">
        <v>189</v>
      </c>
      <c r="S1846" s="1" t="s">
        <v>13088</v>
      </c>
      <c r="T1846" t="s">
        <v>801</v>
      </c>
      <c r="U1846" t="s">
        <v>802</v>
      </c>
      <c r="V1846" t="s">
        <v>50</v>
      </c>
      <c r="W1846" t="s">
        <v>265</v>
      </c>
      <c r="X1846" s="145">
        <v>31304</v>
      </c>
      <c r="Y1846" t="s">
        <v>7031</v>
      </c>
      <c r="Z1846" s="145">
        <v>43321</v>
      </c>
      <c r="AA1846" s="145">
        <v>43413</v>
      </c>
      <c r="AB1846" t="s">
        <v>123</v>
      </c>
      <c r="AC1846" t="s">
        <v>804</v>
      </c>
      <c r="AD1846" t="s">
        <v>41</v>
      </c>
      <c r="AE1846"/>
    </row>
    <row r="1847" spans="1:31" ht="15" x14ac:dyDescent="0.25">
      <c r="A1847" s="1" t="s">
        <v>7089</v>
      </c>
      <c r="B1847" t="s">
        <v>427</v>
      </c>
      <c r="C1847" t="s">
        <v>29</v>
      </c>
      <c r="D1847" t="s">
        <v>30</v>
      </c>
      <c r="E1847" t="s">
        <v>379</v>
      </c>
      <c r="F1847" t="s">
        <v>7001</v>
      </c>
      <c r="G1847" t="s">
        <v>7002</v>
      </c>
      <c r="H1847" t="s">
        <v>9756</v>
      </c>
      <c r="I1847" t="s">
        <v>7003</v>
      </c>
      <c r="J1847" t="s">
        <v>7089</v>
      </c>
      <c r="K1847" t="s">
        <v>799</v>
      </c>
      <c r="L1847" t="s">
        <v>3305</v>
      </c>
      <c r="M1847" t="s">
        <v>3315</v>
      </c>
      <c r="N1847" t="s">
        <v>63</v>
      </c>
      <c r="O1847" t="s">
        <v>9981</v>
      </c>
      <c r="P1847" t="s">
        <v>741</v>
      </c>
      <c r="Q1847" t="s">
        <v>352</v>
      </c>
      <c r="R1847" t="s">
        <v>7090</v>
      </c>
      <c r="S1847" s="1" t="s">
        <v>13089</v>
      </c>
      <c r="T1847" t="s">
        <v>801</v>
      </c>
      <c r="U1847" t="s">
        <v>38</v>
      </c>
      <c r="V1847" t="s">
        <v>50</v>
      </c>
      <c r="W1847" t="s">
        <v>265</v>
      </c>
      <c r="X1847" s="145">
        <v>31187</v>
      </c>
      <c r="Y1847" t="s">
        <v>7091</v>
      </c>
      <c r="Z1847" s="145">
        <v>43101</v>
      </c>
      <c r="AA1847" s="145">
        <v>43190</v>
      </c>
      <c r="AB1847" t="s">
        <v>123</v>
      </c>
      <c r="AC1847" t="s">
        <v>804</v>
      </c>
      <c r="AD1847" t="s">
        <v>41</v>
      </c>
      <c r="AE1847"/>
    </row>
    <row r="1848" spans="1:31" ht="15" x14ac:dyDescent="0.25">
      <c r="A1848" s="1" t="s">
        <v>7092</v>
      </c>
      <c r="B1848" t="s">
        <v>427</v>
      </c>
      <c r="C1848" t="s">
        <v>29</v>
      </c>
      <c r="D1848" t="s">
        <v>30</v>
      </c>
      <c r="E1848" t="s">
        <v>379</v>
      </c>
      <c r="F1848" t="s">
        <v>7001</v>
      </c>
      <c r="G1848" t="s">
        <v>7002</v>
      </c>
      <c r="H1848" t="s">
        <v>9756</v>
      </c>
      <c r="I1848" t="s">
        <v>7003</v>
      </c>
      <c r="J1848" t="s">
        <v>7092</v>
      </c>
      <c r="K1848" t="s">
        <v>799</v>
      </c>
      <c r="L1848" t="s">
        <v>3305</v>
      </c>
      <c r="M1848" t="s">
        <v>3315</v>
      </c>
      <c r="N1848" t="s">
        <v>63</v>
      </c>
      <c r="O1848" t="s">
        <v>9981</v>
      </c>
      <c r="P1848" t="s">
        <v>363</v>
      </c>
      <c r="Q1848" t="s">
        <v>941</v>
      </c>
      <c r="R1848" t="s">
        <v>7093</v>
      </c>
      <c r="S1848" s="1" t="s">
        <v>13090</v>
      </c>
      <c r="T1848" t="s">
        <v>801</v>
      </c>
      <c r="U1848" t="s">
        <v>38</v>
      </c>
      <c r="V1848" t="s">
        <v>50</v>
      </c>
      <c r="W1848" t="s">
        <v>265</v>
      </c>
      <c r="X1848" s="145">
        <v>32370</v>
      </c>
      <c r="Y1848" t="s">
        <v>7094</v>
      </c>
      <c r="Z1848" s="145">
        <v>43101</v>
      </c>
      <c r="AA1848" s="145">
        <v>43190</v>
      </c>
      <c r="AB1848" t="s">
        <v>123</v>
      </c>
      <c r="AC1848" t="s">
        <v>804</v>
      </c>
      <c r="AD1848" t="s">
        <v>41</v>
      </c>
      <c r="AE1848"/>
    </row>
    <row r="1849" spans="1:31" ht="15" x14ac:dyDescent="0.25">
      <c r="A1849" s="1" t="s">
        <v>7095</v>
      </c>
      <c r="B1849" t="s">
        <v>427</v>
      </c>
      <c r="C1849" t="s">
        <v>29</v>
      </c>
      <c r="D1849" t="s">
        <v>30</v>
      </c>
      <c r="E1849" t="s">
        <v>379</v>
      </c>
      <c r="F1849" t="s">
        <v>7001</v>
      </c>
      <c r="G1849" t="s">
        <v>7002</v>
      </c>
      <c r="H1849" t="s">
        <v>9756</v>
      </c>
      <c r="I1849" t="s">
        <v>7003</v>
      </c>
      <c r="J1849" t="s">
        <v>7095</v>
      </c>
      <c r="K1849" t="s">
        <v>799</v>
      </c>
      <c r="L1849" t="s">
        <v>3305</v>
      </c>
      <c r="M1849" t="s">
        <v>3315</v>
      </c>
      <c r="N1849" t="s">
        <v>63</v>
      </c>
      <c r="O1849" t="s">
        <v>9981</v>
      </c>
      <c r="P1849" t="s">
        <v>130</v>
      </c>
      <c r="Q1849" t="s">
        <v>79</v>
      </c>
      <c r="R1849" t="s">
        <v>7096</v>
      </c>
      <c r="S1849" s="1" t="s">
        <v>13091</v>
      </c>
      <c r="T1849" t="s">
        <v>801</v>
      </c>
      <c r="U1849" t="s">
        <v>38</v>
      </c>
      <c r="V1849" t="s">
        <v>50</v>
      </c>
      <c r="W1849" t="s">
        <v>265</v>
      </c>
      <c r="X1849" s="145">
        <v>27425</v>
      </c>
      <c r="Y1849" t="s">
        <v>7097</v>
      </c>
      <c r="Z1849" s="145">
        <v>43101</v>
      </c>
      <c r="AA1849" s="145">
        <v>43190</v>
      </c>
      <c r="AB1849" t="s">
        <v>123</v>
      </c>
      <c r="AC1849" t="s">
        <v>804</v>
      </c>
      <c r="AD1849" t="s">
        <v>41</v>
      </c>
      <c r="AE1849"/>
    </row>
    <row r="1850" spans="1:31" ht="15" x14ac:dyDescent="0.25">
      <c r="A1850" s="1" t="s">
        <v>10670</v>
      </c>
      <c r="B1850" t="s">
        <v>427</v>
      </c>
      <c r="C1850" t="s">
        <v>29</v>
      </c>
      <c r="D1850" t="s">
        <v>30</v>
      </c>
      <c r="E1850" t="s">
        <v>379</v>
      </c>
      <c r="F1850" t="s">
        <v>7001</v>
      </c>
      <c r="G1850" t="s">
        <v>7002</v>
      </c>
      <c r="H1850" t="s">
        <v>9756</v>
      </c>
      <c r="I1850" t="s">
        <v>7003</v>
      </c>
      <c r="J1850" t="s">
        <v>10670</v>
      </c>
      <c r="K1850" t="s">
        <v>799</v>
      </c>
      <c r="L1850" t="s">
        <v>3305</v>
      </c>
      <c r="M1850" t="s">
        <v>3309</v>
      </c>
      <c r="N1850" t="s">
        <v>63</v>
      </c>
      <c r="O1850" t="s">
        <v>9983</v>
      </c>
      <c r="P1850" t="s">
        <v>280</v>
      </c>
      <c r="Q1850" t="s">
        <v>7207</v>
      </c>
      <c r="R1850" t="s">
        <v>7208</v>
      </c>
      <c r="S1850" s="1" t="s">
        <v>13092</v>
      </c>
      <c r="T1850" t="s">
        <v>801</v>
      </c>
      <c r="U1850" t="s">
        <v>802</v>
      </c>
      <c r="V1850" t="s">
        <v>50</v>
      </c>
      <c r="W1850" t="s">
        <v>265</v>
      </c>
      <c r="X1850" s="145">
        <v>32259</v>
      </c>
      <c r="Y1850" t="s">
        <v>7209</v>
      </c>
      <c r="Z1850" s="145">
        <v>43273</v>
      </c>
      <c r="AA1850" s="145">
        <v>43365</v>
      </c>
      <c r="AB1850" t="s">
        <v>123</v>
      </c>
      <c r="AC1850" t="s">
        <v>804</v>
      </c>
      <c r="AD1850" t="s">
        <v>41</v>
      </c>
      <c r="AE1850"/>
    </row>
    <row r="1851" spans="1:31" ht="15" x14ac:dyDescent="0.25">
      <c r="A1851" s="1" t="s">
        <v>10671</v>
      </c>
      <c r="B1851" t="s">
        <v>427</v>
      </c>
      <c r="C1851" t="s">
        <v>29</v>
      </c>
      <c r="D1851" t="s">
        <v>30</v>
      </c>
      <c r="E1851" t="s">
        <v>379</v>
      </c>
      <c r="F1851" t="s">
        <v>7001</v>
      </c>
      <c r="G1851" t="s">
        <v>7002</v>
      </c>
      <c r="H1851" t="s">
        <v>9756</v>
      </c>
      <c r="I1851" t="s">
        <v>7003</v>
      </c>
      <c r="J1851" t="s">
        <v>10671</v>
      </c>
      <c r="K1851" t="s">
        <v>799</v>
      </c>
      <c r="L1851" t="s">
        <v>3305</v>
      </c>
      <c r="M1851" t="s">
        <v>9988</v>
      </c>
      <c r="N1851" t="s">
        <v>63</v>
      </c>
      <c r="O1851" t="s">
        <v>9983</v>
      </c>
      <c r="P1851" t="s">
        <v>4412</v>
      </c>
      <c r="Q1851" t="s">
        <v>165</v>
      </c>
      <c r="R1851" t="s">
        <v>13093</v>
      </c>
      <c r="S1851" s="1" t="s">
        <v>13094</v>
      </c>
      <c r="T1851" t="s">
        <v>801</v>
      </c>
      <c r="U1851" t="s">
        <v>802</v>
      </c>
      <c r="V1851" t="s">
        <v>50</v>
      </c>
      <c r="W1851" t="s">
        <v>265</v>
      </c>
      <c r="X1851" s="145">
        <v>28457</v>
      </c>
      <c r="Y1851" t="s">
        <v>13095</v>
      </c>
      <c r="Z1851" s="145">
        <v>43355</v>
      </c>
      <c r="AA1851" s="145">
        <v>43432</v>
      </c>
      <c r="AB1851" t="s">
        <v>123</v>
      </c>
      <c r="AC1851" t="s">
        <v>804</v>
      </c>
      <c r="AD1851" t="s">
        <v>41</v>
      </c>
      <c r="AE1851"/>
    </row>
    <row r="1852" spans="1:31" ht="15" x14ac:dyDescent="0.25">
      <c r="A1852" s="1" t="s">
        <v>10672</v>
      </c>
      <c r="B1852" t="s">
        <v>427</v>
      </c>
      <c r="C1852" t="s">
        <v>29</v>
      </c>
      <c r="D1852" t="s">
        <v>30</v>
      </c>
      <c r="E1852" t="s">
        <v>379</v>
      </c>
      <c r="F1852" t="s">
        <v>7001</v>
      </c>
      <c r="G1852" t="s">
        <v>7002</v>
      </c>
      <c r="H1852" t="s">
        <v>9756</v>
      </c>
      <c r="I1852" t="s">
        <v>7003</v>
      </c>
      <c r="J1852" t="s">
        <v>10672</v>
      </c>
      <c r="K1852" t="s">
        <v>799</v>
      </c>
      <c r="L1852" t="s">
        <v>9991</v>
      </c>
      <c r="M1852" t="s">
        <v>10337</v>
      </c>
      <c r="N1852" t="s">
        <v>63</v>
      </c>
      <c r="O1852" t="s">
        <v>9983</v>
      </c>
      <c r="P1852" t="s">
        <v>78</v>
      </c>
      <c r="Q1852" t="s">
        <v>235</v>
      </c>
      <c r="R1852" t="s">
        <v>914</v>
      </c>
      <c r="S1852" s="1" t="s">
        <v>13096</v>
      </c>
      <c r="T1852" t="s">
        <v>801</v>
      </c>
      <c r="U1852" t="s">
        <v>802</v>
      </c>
      <c r="V1852" t="s">
        <v>50</v>
      </c>
      <c r="W1852" t="s">
        <v>265</v>
      </c>
      <c r="X1852" s="145">
        <v>32050</v>
      </c>
      <c r="Y1852" t="s">
        <v>10673</v>
      </c>
      <c r="Z1852" s="145">
        <v>43228</v>
      </c>
      <c r="AA1852" s="145">
        <v>43320</v>
      </c>
      <c r="AB1852" t="s">
        <v>123</v>
      </c>
      <c r="AC1852" t="s">
        <v>804</v>
      </c>
      <c r="AD1852" t="s">
        <v>41</v>
      </c>
      <c r="AE1852"/>
    </row>
    <row r="1853" spans="1:31" ht="15" x14ac:dyDescent="0.25">
      <c r="A1853" s="1" t="s">
        <v>7101</v>
      </c>
      <c r="B1853" t="s">
        <v>427</v>
      </c>
      <c r="C1853" t="s">
        <v>29</v>
      </c>
      <c r="D1853" t="s">
        <v>30</v>
      </c>
      <c r="E1853" t="s">
        <v>380</v>
      </c>
      <c r="F1853" t="s">
        <v>7098</v>
      </c>
      <c r="G1853" t="s">
        <v>7099</v>
      </c>
      <c r="H1853" t="s">
        <v>9756</v>
      </c>
      <c r="I1853" t="s">
        <v>7100</v>
      </c>
      <c r="J1853" t="s">
        <v>7101</v>
      </c>
      <c r="K1853" t="s">
        <v>32</v>
      </c>
      <c r="L1853" t="s">
        <v>33</v>
      </c>
      <c r="M1853" t="s">
        <v>34</v>
      </c>
      <c r="N1853" t="s">
        <v>35</v>
      </c>
      <c r="O1853" t="s">
        <v>11103</v>
      </c>
      <c r="P1853" t="s">
        <v>552</v>
      </c>
      <c r="Q1853" t="s">
        <v>280</v>
      </c>
      <c r="R1853" t="s">
        <v>933</v>
      </c>
      <c r="S1853" s="1" t="s">
        <v>13097</v>
      </c>
      <c r="T1853" t="s">
        <v>48</v>
      </c>
      <c r="U1853" t="s">
        <v>38</v>
      </c>
      <c r="V1853" t="s">
        <v>11105</v>
      </c>
      <c r="W1853" t="s">
        <v>7102</v>
      </c>
      <c r="X1853" s="145">
        <v>24607</v>
      </c>
      <c r="Y1853" t="s">
        <v>7103</v>
      </c>
      <c r="Z1853" s="145">
        <v>43374</v>
      </c>
      <c r="AA1853" s="145">
        <v>44834</v>
      </c>
      <c r="AB1853" t="s">
        <v>39</v>
      </c>
      <c r="AC1853" t="s">
        <v>40</v>
      </c>
      <c r="AD1853" t="s">
        <v>41</v>
      </c>
      <c r="AE1853"/>
    </row>
    <row r="1854" spans="1:31" ht="15" x14ac:dyDescent="0.25">
      <c r="A1854" s="1" t="s">
        <v>7104</v>
      </c>
      <c r="B1854" t="s">
        <v>427</v>
      </c>
      <c r="C1854" t="s">
        <v>29</v>
      </c>
      <c r="D1854" t="s">
        <v>30</v>
      </c>
      <c r="E1854" t="s">
        <v>380</v>
      </c>
      <c r="F1854" t="s">
        <v>7098</v>
      </c>
      <c r="G1854" t="s">
        <v>7099</v>
      </c>
      <c r="H1854" t="s">
        <v>9756</v>
      </c>
      <c r="I1854" t="s">
        <v>7100</v>
      </c>
      <c r="J1854" t="s">
        <v>7104</v>
      </c>
      <c r="K1854" t="s">
        <v>32</v>
      </c>
      <c r="L1854" t="s">
        <v>32</v>
      </c>
      <c r="M1854" t="s">
        <v>43</v>
      </c>
      <c r="N1854" t="s">
        <v>44</v>
      </c>
      <c r="O1854" t="s">
        <v>7105</v>
      </c>
      <c r="P1854" t="s">
        <v>443</v>
      </c>
      <c r="Q1854" t="s">
        <v>671</v>
      </c>
      <c r="R1854" t="s">
        <v>928</v>
      </c>
      <c r="S1854" s="1" t="s">
        <v>13098</v>
      </c>
      <c r="T1854" t="s">
        <v>53</v>
      </c>
      <c r="U1854" t="s">
        <v>49</v>
      </c>
      <c r="V1854" t="s">
        <v>50</v>
      </c>
      <c r="W1854" t="s">
        <v>7106</v>
      </c>
      <c r="X1854" s="145">
        <v>23280</v>
      </c>
      <c r="Y1854" t="s">
        <v>7107</v>
      </c>
      <c r="Z1854"/>
      <c r="AA1854"/>
      <c r="AB1854" t="s">
        <v>39</v>
      </c>
      <c r="AC1854" t="s">
        <v>40</v>
      </c>
      <c r="AD1854" t="s">
        <v>41</v>
      </c>
      <c r="AE1854"/>
    </row>
    <row r="1855" spans="1:31" ht="15" x14ac:dyDescent="0.25">
      <c r="A1855" s="1" t="s">
        <v>7108</v>
      </c>
      <c r="B1855" t="s">
        <v>427</v>
      </c>
      <c r="C1855" t="s">
        <v>29</v>
      </c>
      <c r="D1855" t="s">
        <v>30</v>
      </c>
      <c r="E1855" t="s">
        <v>380</v>
      </c>
      <c r="F1855" t="s">
        <v>7098</v>
      </c>
      <c r="G1855" t="s">
        <v>7099</v>
      </c>
      <c r="H1855" t="s">
        <v>9756</v>
      </c>
      <c r="I1855" t="s">
        <v>7100</v>
      </c>
      <c r="J1855" t="s">
        <v>7108</v>
      </c>
      <c r="K1855" t="s">
        <v>32</v>
      </c>
      <c r="L1855" t="s">
        <v>32</v>
      </c>
      <c r="M1855" t="s">
        <v>43</v>
      </c>
      <c r="N1855" t="s">
        <v>44</v>
      </c>
      <c r="O1855" t="s">
        <v>54</v>
      </c>
      <c r="P1855" t="s">
        <v>92</v>
      </c>
      <c r="Q1855" t="s">
        <v>355</v>
      </c>
      <c r="R1855" t="s">
        <v>622</v>
      </c>
      <c r="S1855" s="1" t="s">
        <v>13099</v>
      </c>
      <c r="T1855" t="s">
        <v>53</v>
      </c>
      <c r="U1855" t="s">
        <v>49</v>
      </c>
      <c r="V1855" t="s">
        <v>50</v>
      </c>
      <c r="W1855" t="s">
        <v>7109</v>
      </c>
      <c r="X1855" s="145">
        <v>19612</v>
      </c>
      <c r="Y1855" t="s">
        <v>7110</v>
      </c>
      <c r="Z1855"/>
      <c r="AA1855"/>
      <c r="AB1855" t="s">
        <v>39</v>
      </c>
      <c r="AC1855" t="s">
        <v>40</v>
      </c>
      <c r="AD1855" t="s">
        <v>41</v>
      </c>
      <c r="AE1855"/>
    </row>
    <row r="1856" spans="1:31" ht="15" x14ac:dyDescent="0.25">
      <c r="A1856" s="1" t="s">
        <v>7111</v>
      </c>
      <c r="B1856" t="s">
        <v>427</v>
      </c>
      <c r="C1856" t="s">
        <v>29</v>
      </c>
      <c r="D1856" t="s">
        <v>30</v>
      </c>
      <c r="E1856" t="s">
        <v>380</v>
      </c>
      <c r="F1856" t="s">
        <v>7098</v>
      </c>
      <c r="G1856" t="s">
        <v>7099</v>
      </c>
      <c r="H1856" t="s">
        <v>9756</v>
      </c>
      <c r="I1856" t="s">
        <v>7100</v>
      </c>
      <c r="J1856" t="s">
        <v>7111</v>
      </c>
      <c r="K1856" t="s">
        <v>32</v>
      </c>
      <c r="L1856" t="s">
        <v>32</v>
      </c>
      <c r="M1856" t="s">
        <v>43</v>
      </c>
      <c r="N1856" t="s">
        <v>44</v>
      </c>
      <c r="O1856" t="s">
        <v>7112</v>
      </c>
      <c r="P1856" t="s">
        <v>162</v>
      </c>
      <c r="Q1856" t="s">
        <v>715</v>
      </c>
      <c r="R1856" t="s">
        <v>7113</v>
      </c>
      <c r="S1856" s="1" t="s">
        <v>13100</v>
      </c>
      <c r="T1856" t="s">
        <v>53</v>
      </c>
      <c r="U1856" t="s">
        <v>49</v>
      </c>
      <c r="V1856" t="s">
        <v>50</v>
      </c>
      <c r="W1856" t="s">
        <v>7114</v>
      </c>
      <c r="X1856" s="145">
        <v>20047</v>
      </c>
      <c r="Y1856" t="s">
        <v>7115</v>
      </c>
      <c r="Z1856" s="145">
        <v>41701</v>
      </c>
      <c r="AA1856" s="145">
        <v>42004</v>
      </c>
      <c r="AB1856" t="s">
        <v>39</v>
      </c>
      <c r="AC1856" t="s">
        <v>40</v>
      </c>
      <c r="AD1856" t="s">
        <v>41</v>
      </c>
      <c r="AE1856"/>
    </row>
    <row r="1857" spans="1:31" ht="15" x14ac:dyDescent="0.25">
      <c r="A1857" s="1" t="s">
        <v>7116</v>
      </c>
      <c r="B1857" t="s">
        <v>427</v>
      </c>
      <c r="C1857" t="s">
        <v>29</v>
      </c>
      <c r="D1857" t="s">
        <v>30</v>
      </c>
      <c r="E1857" t="s">
        <v>380</v>
      </c>
      <c r="F1857" t="s">
        <v>7098</v>
      </c>
      <c r="G1857" t="s">
        <v>7099</v>
      </c>
      <c r="H1857" t="s">
        <v>9756</v>
      </c>
      <c r="I1857" t="s">
        <v>7100</v>
      </c>
      <c r="J1857" t="s">
        <v>7116</v>
      </c>
      <c r="K1857" t="s">
        <v>32</v>
      </c>
      <c r="L1857" t="s">
        <v>32</v>
      </c>
      <c r="M1857" t="s">
        <v>43</v>
      </c>
      <c r="N1857" t="s">
        <v>63</v>
      </c>
      <c r="O1857" t="s">
        <v>10674</v>
      </c>
      <c r="P1857" t="s">
        <v>88</v>
      </c>
      <c r="Q1857" t="s">
        <v>469</v>
      </c>
      <c r="R1857" t="s">
        <v>9062</v>
      </c>
      <c r="S1857" s="1" t="s">
        <v>13101</v>
      </c>
      <c r="T1857" t="s">
        <v>66</v>
      </c>
      <c r="U1857" t="s">
        <v>49</v>
      </c>
      <c r="V1857" t="s">
        <v>50</v>
      </c>
      <c r="W1857" t="s">
        <v>9063</v>
      </c>
      <c r="X1857" s="145">
        <v>27753</v>
      </c>
      <c r="Y1857" t="s">
        <v>9064</v>
      </c>
      <c r="Z1857" s="145">
        <v>43346</v>
      </c>
      <c r="AA1857" s="145">
        <v>43465</v>
      </c>
      <c r="AB1857" t="s">
        <v>39</v>
      </c>
      <c r="AC1857" t="s">
        <v>68</v>
      </c>
      <c r="AD1857" t="s">
        <v>41</v>
      </c>
      <c r="AE1857"/>
    </row>
    <row r="1858" spans="1:31" ht="15" x14ac:dyDescent="0.25">
      <c r="A1858" s="1" t="s">
        <v>7117</v>
      </c>
      <c r="B1858" t="s">
        <v>427</v>
      </c>
      <c r="C1858" t="s">
        <v>29</v>
      </c>
      <c r="D1858" t="s">
        <v>30</v>
      </c>
      <c r="E1858" t="s">
        <v>380</v>
      </c>
      <c r="F1858" t="s">
        <v>7098</v>
      </c>
      <c r="G1858" t="s">
        <v>7099</v>
      </c>
      <c r="H1858" t="s">
        <v>9756</v>
      </c>
      <c r="I1858" t="s">
        <v>7100</v>
      </c>
      <c r="J1858" t="s">
        <v>7117</v>
      </c>
      <c r="K1858" t="s">
        <v>32</v>
      </c>
      <c r="L1858" t="s">
        <v>32</v>
      </c>
      <c r="M1858" t="s">
        <v>43</v>
      </c>
      <c r="N1858" t="s">
        <v>44</v>
      </c>
      <c r="O1858" t="s">
        <v>7118</v>
      </c>
      <c r="P1858" t="s">
        <v>381</v>
      </c>
      <c r="Q1858" t="s">
        <v>46</v>
      </c>
      <c r="R1858" t="s">
        <v>7119</v>
      </c>
      <c r="S1858" s="1" t="s">
        <v>13102</v>
      </c>
      <c r="T1858" t="s">
        <v>61</v>
      </c>
      <c r="U1858" t="s">
        <v>49</v>
      </c>
      <c r="V1858" t="s">
        <v>50</v>
      </c>
      <c r="W1858" t="s">
        <v>7120</v>
      </c>
      <c r="X1858" s="145">
        <v>24011</v>
      </c>
      <c r="Y1858" t="s">
        <v>7121</v>
      </c>
      <c r="Z1858" s="145">
        <v>42795</v>
      </c>
      <c r="AA1858" s="145">
        <v>43100</v>
      </c>
      <c r="AB1858" t="s">
        <v>39</v>
      </c>
      <c r="AC1858" t="s">
        <v>40</v>
      </c>
      <c r="AD1858" t="s">
        <v>41</v>
      </c>
      <c r="AE1858"/>
    </row>
    <row r="1859" spans="1:31" ht="15" x14ac:dyDescent="0.25">
      <c r="A1859" s="1" t="s">
        <v>7122</v>
      </c>
      <c r="B1859" t="s">
        <v>427</v>
      </c>
      <c r="C1859" t="s">
        <v>29</v>
      </c>
      <c r="D1859" t="s">
        <v>30</v>
      </c>
      <c r="E1859" t="s">
        <v>380</v>
      </c>
      <c r="F1859" t="s">
        <v>7098</v>
      </c>
      <c r="G1859" t="s">
        <v>7099</v>
      </c>
      <c r="H1859" t="s">
        <v>9756</v>
      </c>
      <c r="I1859" t="s">
        <v>7100</v>
      </c>
      <c r="J1859" t="s">
        <v>7122</v>
      </c>
      <c r="K1859" t="s">
        <v>32</v>
      </c>
      <c r="L1859" t="s">
        <v>32</v>
      </c>
      <c r="M1859" t="s">
        <v>3394</v>
      </c>
      <c r="N1859" t="s">
        <v>44</v>
      </c>
      <c r="O1859" t="s">
        <v>7123</v>
      </c>
      <c r="P1859" t="s">
        <v>130</v>
      </c>
      <c r="Q1859" t="s">
        <v>156</v>
      </c>
      <c r="R1859" t="s">
        <v>1070</v>
      </c>
      <c r="S1859" s="1" t="s">
        <v>13103</v>
      </c>
      <c r="T1859" t="s">
        <v>61</v>
      </c>
      <c r="U1859" t="s">
        <v>49</v>
      </c>
      <c r="V1859" t="s">
        <v>3395</v>
      </c>
      <c r="W1859" t="s">
        <v>7124</v>
      </c>
      <c r="X1859" s="145">
        <v>25639</v>
      </c>
      <c r="Y1859" t="s">
        <v>7125</v>
      </c>
      <c r="Z1859" s="145">
        <v>43160</v>
      </c>
      <c r="AA1859" s="145">
        <v>43465</v>
      </c>
      <c r="AB1859" t="s">
        <v>39</v>
      </c>
      <c r="AC1859" t="s">
        <v>40</v>
      </c>
      <c r="AD1859" t="s">
        <v>41</v>
      </c>
      <c r="AE1859"/>
    </row>
    <row r="1860" spans="1:31" ht="15" x14ac:dyDescent="0.25">
      <c r="A1860" s="1" t="s">
        <v>7122</v>
      </c>
      <c r="B1860" t="s">
        <v>427</v>
      </c>
      <c r="C1860" t="s">
        <v>29</v>
      </c>
      <c r="D1860" t="s">
        <v>30</v>
      </c>
      <c r="E1860" t="s">
        <v>380</v>
      </c>
      <c r="F1860" t="s">
        <v>7098</v>
      </c>
      <c r="G1860" t="s">
        <v>7099</v>
      </c>
      <c r="H1860" t="s">
        <v>9756</v>
      </c>
      <c r="I1860" t="s">
        <v>7100</v>
      </c>
      <c r="J1860" t="s">
        <v>7122</v>
      </c>
      <c r="K1860" t="s">
        <v>32</v>
      </c>
      <c r="L1860" t="s">
        <v>32</v>
      </c>
      <c r="M1860" t="s">
        <v>43</v>
      </c>
      <c r="N1860" t="s">
        <v>63</v>
      </c>
      <c r="O1860" t="s">
        <v>10675</v>
      </c>
      <c r="P1860" t="s">
        <v>261</v>
      </c>
      <c r="Q1860" t="s">
        <v>5553</v>
      </c>
      <c r="R1860" t="s">
        <v>914</v>
      </c>
      <c r="S1860" s="1" t="s">
        <v>13104</v>
      </c>
      <c r="T1860" t="s">
        <v>66</v>
      </c>
      <c r="U1860" t="s">
        <v>811</v>
      </c>
      <c r="V1860" t="s">
        <v>50</v>
      </c>
      <c r="W1860" t="s">
        <v>5554</v>
      </c>
      <c r="X1860" s="145">
        <v>24358</v>
      </c>
      <c r="Y1860" t="s">
        <v>5555</v>
      </c>
      <c r="Z1860" s="145">
        <v>43160</v>
      </c>
      <c r="AA1860" s="145">
        <v>43465</v>
      </c>
      <c r="AB1860" t="s">
        <v>310</v>
      </c>
      <c r="AC1860" t="s">
        <v>68</v>
      </c>
      <c r="AD1860" t="s">
        <v>41</v>
      </c>
      <c r="AE1860"/>
    </row>
    <row r="1861" spans="1:31" ht="15" x14ac:dyDescent="0.25">
      <c r="A1861" s="1" t="s">
        <v>7126</v>
      </c>
      <c r="B1861" t="s">
        <v>427</v>
      </c>
      <c r="C1861" t="s">
        <v>29</v>
      </c>
      <c r="D1861" t="s">
        <v>30</v>
      </c>
      <c r="E1861" t="s">
        <v>380</v>
      </c>
      <c r="F1861" t="s">
        <v>7098</v>
      </c>
      <c r="G1861" t="s">
        <v>7099</v>
      </c>
      <c r="H1861" t="s">
        <v>9756</v>
      </c>
      <c r="I1861" t="s">
        <v>7100</v>
      </c>
      <c r="J1861" t="s">
        <v>7126</v>
      </c>
      <c r="K1861" t="s">
        <v>32</v>
      </c>
      <c r="L1861" t="s">
        <v>32</v>
      </c>
      <c r="M1861" t="s">
        <v>43</v>
      </c>
      <c r="N1861" t="s">
        <v>63</v>
      </c>
      <c r="O1861" t="s">
        <v>7127</v>
      </c>
      <c r="P1861" t="s">
        <v>110</v>
      </c>
      <c r="Q1861" t="s">
        <v>778</v>
      </c>
      <c r="R1861" t="s">
        <v>6960</v>
      </c>
      <c r="S1861" s="1" t="s">
        <v>13105</v>
      </c>
      <c r="T1861" t="s">
        <v>66</v>
      </c>
      <c r="U1861" t="s">
        <v>49</v>
      </c>
      <c r="V1861" t="s">
        <v>67</v>
      </c>
      <c r="W1861" t="s">
        <v>10676</v>
      </c>
      <c r="X1861" s="145">
        <v>27654</v>
      </c>
      <c r="Y1861" t="s">
        <v>10677</v>
      </c>
      <c r="Z1861" s="145">
        <v>43160</v>
      </c>
      <c r="AA1861" s="145">
        <v>43465</v>
      </c>
      <c r="AB1861" t="s">
        <v>39</v>
      </c>
      <c r="AC1861" t="s">
        <v>68</v>
      </c>
      <c r="AD1861" t="s">
        <v>41</v>
      </c>
      <c r="AE1861"/>
    </row>
    <row r="1862" spans="1:31" ht="15" x14ac:dyDescent="0.25">
      <c r="A1862" s="1" t="s">
        <v>7128</v>
      </c>
      <c r="B1862" t="s">
        <v>427</v>
      </c>
      <c r="C1862" t="s">
        <v>29</v>
      </c>
      <c r="D1862" t="s">
        <v>30</v>
      </c>
      <c r="E1862" t="s">
        <v>380</v>
      </c>
      <c r="F1862" t="s">
        <v>7098</v>
      </c>
      <c r="G1862" t="s">
        <v>7099</v>
      </c>
      <c r="H1862" t="s">
        <v>9756</v>
      </c>
      <c r="I1862" t="s">
        <v>7100</v>
      </c>
      <c r="J1862" t="s">
        <v>7128</v>
      </c>
      <c r="K1862" t="s">
        <v>32</v>
      </c>
      <c r="L1862" t="s">
        <v>32</v>
      </c>
      <c r="M1862" t="s">
        <v>43</v>
      </c>
      <c r="N1862" t="s">
        <v>44</v>
      </c>
      <c r="O1862" t="s">
        <v>7129</v>
      </c>
      <c r="P1862" t="s">
        <v>7130</v>
      </c>
      <c r="Q1862" t="s">
        <v>964</v>
      </c>
      <c r="R1862" t="s">
        <v>862</v>
      </c>
      <c r="S1862" s="1" t="s">
        <v>13106</v>
      </c>
      <c r="T1862" t="s">
        <v>48</v>
      </c>
      <c r="U1862" t="s">
        <v>49</v>
      </c>
      <c r="V1862" t="s">
        <v>50</v>
      </c>
      <c r="W1862" t="s">
        <v>7131</v>
      </c>
      <c r="X1862" s="145">
        <v>25079</v>
      </c>
      <c r="Y1862" t="s">
        <v>7132</v>
      </c>
      <c r="Z1862"/>
      <c r="AA1862"/>
      <c r="AB1862" t="s">
        <v>39</v>
      </c>
      <c r="AC1862" t="s">
        <v>40</v>
      </c>
      <c r="AD1862" t="s">
        <v>41</v>
      </c>
      <c r="AE1862"/>
    </row>
    <row r="1863" spans="1:31" ht="15" x14ac:dyDescent="0.25">
      <c r="A1863" s="1" t="s">
        <v>7133</v>
      </c>
      <c r="B1863" t="s">
        <v>427</v>
      </c>
      <c r="C1863" t="s">
        <v>29</v>
      </c>
      <c r="D1863" t="s">
        <v>30</v>
      </c>
      <c r="E1863" t="s">
        <v>380</v>
      </c>
      <c r="F1863" t="s">
        <v>7098</v>
      </c>
      <c r="G1863" t="s">
        <v>7099</v>
      </c>
      <c r="H1863" t="s">
        <v>9756</v>
      </c>
      <c r="I1863" t="s">
        <v>7100</v>
      </c>
      <c r="J1863" t="s">
        <v>7133</v>
      </c>
      <c r="K1863" t="s">
        <v>32</v>
      </c>
      <c r="L1863" t="s">
        <v>32</v>
      </c>
      <c r="M1863" t="s">
        <v>3394</v>
      </c>
      <c r="N1863" t="s">
        <v>44</v>
      </c>
      <c r="O1863" t="s">
        <v>54</v>
      </c>
      <c r="P1863" t="s">
        <v>373</v>
      </c>
      <c r="Q1863" t="s">
        <v>679</v>
      </c>
      <c r="R1863" t="s">
        <v>1064</v>
      </c>
      <c r="S1863" s="1" t="s">
        <v>13107</v>
      </c>
      <c r="T1863" t="s">
        <v>48</v>
      </c>
      <c r="U1863" t="s">
        <v>49</v>
      </c>
      <c r="V1863" t="s">
        <v>3395</v>
      </c>
      <c r="W1863" t="s">
        <v>7134</v>
      </c>
      <c r="X1863" s="145">
        <v>25209</v>
      </c>
      <c r="Y1863" t="s">
        <v>7135</v>
      </c>
      <c r="Z1863" s="145">
        <v>43160</v>
      </c>
      <c r="AA1863" s="145">
        <v>43465</v>
      </c>
      <c r="AB1863" t="s">
        <v>39</v>
      </c>
      <c r="AC1863" t="s">
        <v>40</v>
      </c>
      <c r="AD1863" t="s">
        <v>41</v>
      </c>
      <c r="AE1863"/>
    </row>
    <row r="1864" spans="1:31" ht="15" x14ac:dyDescent="0.25">
      <c r="A1864" s="1" t="s">
        <v>7133</v>
      </c>
      <c r="B1864" t="s">
        <v>427</v>
      </c>
      <c r="C1864" t="s">
        <v>29</v>
      </c>
      <c r="D1864" t="s">
        <v>30</v>
      </c>
      <c r="E1864" t="s">
        <v>380</v>
      </c>
      <c r="F1864" t="s">
        <v>7098</v>
      </c>
      <c r="G1864" t="s">
        <v>7099</v>
      </c>
      <c r="H1864" t="s">
        <v>9756</v>
      </c>
      <c r="I1864" t="s">
        <v>7100</v>
      </c>
      <c r="J1864" t="s">
        <v>7133</v>
      </c>
      <c r="K1864" t="s">
        <v>32</v>
      </c>
      <c r="L1864" t="s">
        <v>32</v>
      </c>
      <c r="M1864" t="s">
        <v>43</v>
      </c>
      <c r="N1864" t="s">
        <v>63</v>
      </c>
      <c r="O1864" t="s">
        <v>10678</v>
      </c>
      <c r="P1864" t="s">
        <v>584</v>
      </c>
      <c r="Q1864" t="s">
        <v>292</v>
      </c>
      <c r="R1864" t="s">
        <v>370</v>
      </c>
      <c r="S1864" s="1" t="s">
        <v>13108</v>
      </c>
      <c r="T1864" t="s">
        <v>66</v>
      </c>
      <c r="U1864" t="s">
        <v>811</v>
      </c>
      <c r="V1864" t="s">
        <v>50</v>
      </c>
      <c r="W1864" t="s">
        <v>10679</v>
      </c>
      <c r="X1864" s="145">
        <v>28134</v>
      </c>
      <c r="Y1864" t="s">
        <v>10680</v>
      </c>
      <c r="Z1864" s="145">
        <v>43160</v>
      </c>
      <c r="AA1864" s="145">
        <v>43465</v>
      </c>
      <c r="AB1864" t="s">
        <v>310</v>
      </c>
      <c r="AC1864" t="s">
        <v>68</v>
      </c>
      <c r="AD1864" t="s">
        <v>41</v>
      </c>
      <c r="AE1864"/>
    </row>
    <row r="1865" spans="1:31" ht="15" x14ac:dyDescent="0.25">
      <c r="A1865" s="1" t="s">
        <v>7136</v>
      </c>
      <c r="B1865" t="s">
        <v>427</v>
      </c>
      <c r="C1865" t="s">
        <v>29</v>
      </c>
      <c r="D1865" t="s">
        <v>30</v>
      </c>
      <c r="E1865" t="s">
        <v>380</v>
      </c>
      <c r="F1865" t="s">
        <v>7098</v>
      </c>
      <c r="G1865" t="s">
        <v>7099</v>
      </c>
      <c r="H1865" t="s">
        <v>9756</v>
      </c>
      <c r="I1865" t="s">
        <v>7100</v>
      </c>
      <c r="J1865" t="s">
        <v>7136</v>
      </c>
      <c r="K1865" t="s">
        <v>32</v>
      </c>
      <c r="L1865" t="s">
        <v>32</v>
      </c>
      <c r="M1865" t="s">
        <v>43</v>
      </c>
      <c r="N1865" t="s">
        <v>44</v>
      </c>
      <c r="O1865" t="s">
        <v>54</v>
      </c>
      <c r="P1865" t="s">
        <v>110</v>
      </c>
      <c r="Q1865" t="s">
        <v>130</v>
      </c>
      <c r="R1865" t="s">
        <v>1671</v>
      </c>
      <c r="S1865" s="1" t="s">
        <v>13109</v>
      </c>
      <c r="T1865" t="s">
        <v>53</v>
      </c>
      <c r="U1865" t="s">
        <v>49</v>
      </c>
      <c r="V1865" t="s">
        <v>50</v>
      </c>
      <c r="W1865" t="s">
        <v>7137</v>
      </c>
      <c r="X1865" s="145">
        <v>25765</v>
      </c>
      <c r="Y1865" t="s">
        <v>7138</v>
      </c>
      <c r="Z1865"/>
      <c r="AA1865"/>
      <c r="AB1865" t="s">
        <v>39</v>
      </c>
      <c r="AC1865" t="s">
        <v>40</v>
      </c>
      <c r="AD1865" t="s">
        <v>41</v>
      </c>
      <c r="AE1865"/>
    </row>
    <row r="1866" spans="1:31" ht="15" x14ac:dyDescent="0.25">
      <c r="A1866" s="1" t="s">
        <v>7139</v>
      </c>
      <c r="B1866" t="s">
        <v>427</v>
      </c>
      <c r="C1866" t="s">
        <v>29</v>
      </c>
      <c r="D1866" t="s">
        <v>30</v>
      </c>
      <c r="E1866" t="s">
        <v>380</v>
      </c>
      <c r="F1866" t="s">
        <v>7098</v>
      </c>
      <c r="G1866" t="s">
        <v>7099</v>
      </c>
      <c r="H1866" t="s">
        <v>9756</v>
      </c>
      <c r="I1866" t="s">
        <v>7100</v>
      </c>
      <c r="J1866" t="s">
        <v>7139</v>
      </c>
      <c r="K1866" t="s">
        <v>32</v>
      </c>
      <c r="L1866" t="s">
        <v>32</v>
      </c>
      <c r="M1866" t="s">
        <v>43</v>
      </c>
      <c r="N1866" t="s">
        <v>44</v>
      </c>
      <c r="O1866" t="s">
        <v>54</v>
      </c>
      <c r="P1866" t="s">
        <v>645</v>
      </c>
      <c r="Q1866" t="s">
        <v>408</v>
      </c>
      <c r="R1866" t="s">
        <v>7140</v>
      </c>
      <c r="S1866" s="1" t="s">
        <v>13110</v>
      </c>
      <c r="T1866" t="s">
        <v>53</v>
      </c>
      <c r="U1866" t="s">
        <v>49</v>
      </c>
      <c r="V1866" t="s">
        <v>50</v>
      </c>
      <c r="W1866" t="s">
        <v>7141</v>
      </c>
      <c r="X1866" s="145">
        <v>20797</v>
      </c>
      <c r="Y1866" t="s">
        <v>7142</v>
      </c>
      <c r="Z1866"/>
      <c r="AA1866"/>
      <c r="AB1866" t="s">
        <v>39</v>
      </c>
      <c r="AC1866" t="s">
        <v>40</v>
      </c>
      <c r="AD1866" t="s">
        <v>41</v>
      </c>
      <c r="AE1866"/>
    </row>
    <row r="1867" spans="1:31" ht="15" x14ac:dyDescent="0.25">
      <c r="A1867" s="1" t="s">
        <v>7143</v>
      </c>
      <c r="B1867" t="s">
        <v>427</v>
      </c>
      <c r="C1867" t="s">
        <v>29</v>
      </c>
      <c r="D1867" t="s">
        <v>30</v>
      </c>
      <c r="E1867" t="s">
        <v>380</v>
      </c>
      <c r="F1867" t="s">
        <v>7098</v>
      </c>
      <c r="G1867" t="s">
        <v>7099</v>
      </c>
      <c r="H1867" t="s">
        <v>9756</v>
      </c>
      <c r="I1867" t="s">
        <v>7100</v>
      </c>
      <c r="J1867" t="s">
        <v>7143</v>
      </c>
      <c r="K1867" t="s">
        <v>32</v>
      </c>
      <c r="L1867" t="s">
        <v>32</v>
      </c>
      <c r="M1867" t="s">
        <v>43</v>
      </c>
      <c r="N1867" t="s">
        <v>44</v>
      </c>
      <c r="O1867" t="s">
        <v>7144</v>
      </c>
      <c r="P1867" t="s">
        <v>710</v>
      </c>
      <c r="Q1867" t="s">
        <v>224</v>
      </c>
      <c r="R1867" t="s">
        <v>529</v>
      </c>
      <c r="S1867" s="1" t="s">
        <v>13111</v>
      </c>
      <c r="T1867" t="s">
        <v>48</v>
      </c>
      <c r="U1867" t="s">
        <v>49</v>
      </c>
      <c r="V1867" t="s">
        <v>50</v>
      </c>
      <c r="W1867" t="s">
        <v>7145</v>
      </c>
      <c r="X1867" s="145">
        <v>24257</v>
      </c>
      <c r="Y1867" t="s">
        <v>7146</v>
      </c>
      <c r="Z1867" s="145">
        <v>42795</v>
      </c>
      <c r="AA1867" s="145">
        <v>43100</v>
      </c>
      <c r="AB1867" t="s">
        <v>39</v>
      </c>
      <c r="AC1867" t="s">
        <v>40</v>
      </c>
      <c r="AD1867" t="s">
        <v>41</v>
      </c>
      <c r="AE1867"/>
    </row>
    <row r="1868" spans="1:31" ht="15" x14ac:dyDescent="0.25">
      <c r="A1868" s="1" t="s">
        <v>7147</v>
      </c>
      <c r="B1868" t="s">
        <v>427</v>
      </c>
      <c r="C1868" t="s">
        <v>29</v>
      </c>
      <c r="D1868" t="s">
        <v>30</v>
      </c>
      <c r="E1868" t="s">
        <v>380</v>
      </c>
      <c r="F1868" t="s">
        <v>7098</v>
      </c>
      <c r="G1868" t="s">
        <v>7099</v>
      </c>
      <c r="H1868" t="s">
        <v>9756</v>
      </c>
      <c r="I1868" t="s">
        <v>7100</v>
      </c>
      <c r="J1868" t="s">
        <v>7147</v>
      </c>
      <c r="K1868" t="s">
        <v>32</v>
      </c>
      <c r="L1868" t="s">
        <v>32</v>
      </c>
      <c r="M1868" t="s">
        <v>43</v>
      </c>
      <c r="N1868" t="s">
        <v>44</v>
      </c>
      <c r="O1868" t="s">
        <v>54</v>
      </c>
      <c r="P1868" t="s">
        <v>6269</v>
      </c>
      <c r="Q1868" t="s">
        <v>156</v>
      </c>
      <c r="R1868" t="s">
        <v>7148</v>
      </c>
      <c r="S1868" s="1" t="s">
        <v>13112</v>
      </c>
      <c r="T1868" t="s">
        <v>53</v>
      </c>
      <c r="U1868" t="s">
        <v>49</v>
      </c>
      <c r="V1868" t="s">
        <v>50</v>
      </c>
      <c r="W1868" t="s">
        <v>7149</v>
      </c>
      <c r="X1868" s="145">
        <v>20506</v>
      </c>
      <c r="Y1868" t="s">
        <v>7150</v>
      </c>
      <c r="Z1868"/>
      <c r="AA1868"/>
      <c r="AB1868" t="s">
        <v>39</v>
      </c>
      <c r="AC1868" t="s">
        <v>40</v>
      </c>
      <c r="AD1868" t="s">
        <v>41</v>
      </c>
      <c r="AE1868"/>
    </row>
    <row r="1869" spans="1:31" ht="15" x14ac:dyDescent="0.25">
      <c r="A1869" s="1" t="s">
        <v>7151</v>
      </c>
      <c r="B1869" t="s">
        <v>427</v>
      </c>
      <c r="C1869" t="s">
        <v>29</v>
      </c>
      <c r="D1869" t="s">
        <v>30</v>
      </c>
      <c r="E1869" t="s">
        <v>380</v>
      </c>
      <c r="F1869" t="s">
        <v>7098</v>
      </c>
      <c r="G1869" t="s">
        <v>7099</v>
      </c>
      <c r="H1869" t="s">
        <v>9756</v>
      </c>
      <c r="I1869" t="s">
        <v>7100</v>
      </c>
      <c r="J1869" t="s">
        <v>7151</v>
      </c>
      <c r="K1869" t="s">
        <v>32</v>
      </c>
      <c r="L1869" t="s">
        <v>32</v>
      </c>
      <c r="M1869" t="s">
        <v>43</v>
      </c>
      <c r="N1869" t="s">
        <v>44</v>
      </c>
      <c r="O1869" t="s">
        <v>54</v>
      </c>
      <c r="P1869" t="s">
        <v>877</v>
      </c>
      <c r="Q1869" t="s">
        <v>244</v>
      </c>
      <c r="R1869" t="s">
        <v>7152</v>
      </c>
      <c r="S1869" s="1" t="s">
        <v>13113</v>
      </c>
      <c r="T1869" t="s">
        <v>53</v>
      </c>
      <c r="U1869" t="s">
        <v>49</v>
      </c>
      <c r="V1869" t="s">
        <v>50</v>
      </c>
      <c r="W1869" t="s">
        <v>7153</v>
      </c>
      <c r="X1869" s="145">
        <v>25569</v>
      </c>
      <c r="Y1869" t="s">
        <v>7154</v>
      </c>
      <c r="Z1869"/>
      <c r="AA1869"/>
      <c r="AB1869" t="s">
        <v>39</v>
      </c>
      <c r="AC1869" t="s">
        <v>40</v>
      </c>
      <c r="AD1869" t="s">
        <v>41</v>
      </c>
      <c r="AE1869"/>
    </row>
    <row r="1870" spans="1:31" ht="15" x14ac:dyDescent="0.25">
      <c r="A1870" s="1" t="s">
        <v>7155</v>
      </c>
      <c r="B1870" t="s">
        <v>427</v>
      </c>
      <c r="C1870" t="s">
        <v>29</v>
      </c>
      <c r="D1870" t="s">
        <v>30</v>
      </c>
      <c r="E1870" t="s">
        <v>380</v>
      </c>
      <c r="F1870" t="s">
        <v>7098</v>
      </c>
      <c r="G1870" t="s">
        <v>7099</v>
      </c>
      <c r="H1870" t="s">
        <v>9756</v>
      </c>
      <c r="I1870" t="s">
        <v>7100</v>
      </c>
      <c r="J1870" t="s">
        <v>7155</v>
      </c>
      <c r="K1870" t="s">
        <v>32</v>
      </c>
      <c r="L1870" t="s">
        <v>32</v>
      </c>
      <c r="M1870" t="s">
        <v>43</v>
      </c>
      <c r="N1870" t="s">
        <v>44</v>
      </c>
      <c r="O1870" t="s">
        <v>7156</v>
      </c>
      <c r="P1870" t="s">
        <v>261</v>
      </c>
      <c r="Q1870" t="s">
        <v>106</v>
      </c>
      <c r="R1870" t="s">
        <v>7157</v>
      </c>
      <c r="S1870" s="1" t="s">
        <v>13114</v>
      </c>
      <c r="T1870" t="s">
        <v>61</v>
      </c>
      <c r="U1870" t="s">
        <v>49</v>
      </c>
      <c r="V1870" t="s">
        <v>50</v>
      </c>
      <c r="W1870" t="s">
        <v>7158</v>
      </c>
      <c r="X1870" s="145">
        <v>26521</v>
      </c>
      <c r="Y1870" t="s">
        <v>7159</v>
      </c>
      <c r="Z1870" s="145">
        <v>42430</v>
      </c>
      <c r="AA1870"/>
      <c r="AB1870" t="s">
        <v>39</v>
      </c>
      <c r="AC1870" t="s">
        <v>40</v>
      </c>
      <c r="AD1870" t="s">
        <v>41</v>
      </c>
      <c r="AE1870"/>
    </row>
    <row r="1871" spans="1:31" ht="15" x14ac:dyDescent="0.25">
      <c r="A1871" s="1" t="s">
        <v>7160</v>
      </c>
      <c r="B1871" t="s">
        <v>427</v>
      </c>
      <c r="C1871" t="s">
        <v>29</v>
      </c>
      <c r="D1871" t="s">
        <v>30</v>
      </c>
      <c r="E1871" t="s">
        <v>380</v>
      </c>
      <c r="F1871" t="s">
        <v>7098</v>
      </c>
      <c r="G1871" t="s">
        <v>7099</v>
      </c>
      <c r="H1871" t="s">
        <v>9756</v>
      </c>
      <c r="I1871" t="s">
        <v>7100</v>
      </c>
      <c r="J1871" t="s">
        <v>7160</v>
      </c>
      <c r="K1871" t="s">
        <v>32</v>
      </c>
      <c r="L1871" t="s">
        <v>32</v>
      </c>
      <c r="M1871" t="s">
        <v>43</v>
      </c>
      <c r="N1871" t="s">
        <v>44</v>
      </c>
      <c r="O1871" t="s">
        <v>5760</v>
      </c>
      <c r="P1871" t="s">
        <v>3505</v>
      </c>
      <c r="Q1871" t="s">
        <v>482</v>
      </c>
      <c r="R1871" t="s">
        <v>4815</v>
      </c>
      <c r="S1871" s="1" t="s">
        <v>13115</v>
      </c>
      <c r="T1871" t="s">
        <v>66</v>
      </c>
      <c r="U1871" t="s">
        <v>49</v>
      </c>
      <c r="V1871" t="s">
        <v>50</v>
      </c>
      <c r="W1871" t="s">
        <v>7161</v>
      </c>
      <c r="X1871" s="145">
        <v>21540</v>
      </c>
      <c r="Y1871" t="s">
        <v>7162</v>
      </c>
      <c r="Z1871"/>
      <c r="AA1871"/>
      <c r="AB1871" t="s">
        <v>39</v>
      </c>
      <c r="AC1871" t="s">
        <v>40</v>
      </c>
      <c r="AD1871" t="s">
        <v>41</v>
      </c>
      <c r="AE1871"/>
    </row>
    <row r="1872" spans="1:31" ht="15" x14ac:dyDescent="0.25">
      <c r="A1872" s="1" t="s">
        <v>7163</v>
      </c>
      <c r="B1872" t="s">
        <v>427</v>
      </c>
      <c r="C1872" t="s">
        <v>29</v>
      </c>
      <c r="D1872" t="s">
        <v>30</v>
      </c>
      <c r="E1872" t="s">
        <v>380</v>
      </c>
      <c r="F1872" t="s">
        <v>7098</v>
      </c>
      <c r="G1872" t="s">
        <v>7099</v>
      </c>
      <c r="H1872" t="s">
        <v>9756</v>
      </c>
      <c r="I1872" t="s">
        <v>7100</v>
      </c>
      <c r="J1872" t="s">
        <v>7163</v>
      </c>
      <c r="K1872" t="s">
        <v>32</v>
      </c>
      <c r="L1872" t="s">
        <v>32</v>
      </c>
      <c r="M1872" t="s">
        <v>43</v>
      </c>
      <c r="N1872" t="s">
        <v>63</v>
      </c>
      <c r="O1872" t="s">
        <v>10681</v>
      </c>
      <c r="P1872" t="s">
        <v>306</v>
      </c>
      <c r="Q1872" t="s">
        <v>78</v>
      </c>
      <c r="R1872" t="s">
        <v>6960</v>
      </c>
      <c r="S1872" s="1" t="s">
        <v>13116</v>
      </c>
      <c r="T1872" t="s">
        <v>66</v>
      </c>
      <c r="U1872" t="s">
        <v>811</v>
      </c>
      <c r="V1872" t="s">
        <v>50</v>
      </c>
      <c r="W1872" t="s">
        <v>10682</v>
      </c>
      <c r="X1872" s="145">
        <v>28385</v>
      </c>
      <c r="Y1872" t="s">
        <v>10683</v>
      </c>
      <c r="Z1872" s="145">
        <v>43196</v>
      </c>
      <c r="AA1872" s="145">
        <v>43465</v>
      </c>
      <c r="AB1872" t="s">
        <v>310</v>
      </c>
      <c r="AC1872" t="s">
        <v>68</v>
      </c>
      <c r="AD1872" t="s">
        <v>41</v>
      </c>
      <c r="AE1872"/>
    </row>
    <row r="1873" spans="1:31" ht="15" x14ac:dyDescent="0.25">
      <c r="A1873" s="1" t="s">
        <v>7163</v>
      </c>
      <c r="B1873" t="s">
        <v>427</v>
      </c>
      <c r="C1873" t="s">
        <v>29</v>
      </c>
      <c r="D1873" t="s">
        <v>30</v>
      </c>
      <c r="E1873" t="s">
        <v>380</v>
      </c>
      <c r="F1873" t="s">
        <v>7098</v>
      </c>
      <c r="G1873" t="s">
        <v>7099</v>
      </c>
      <c r="H1873" t="s">
        <v>9756</v>
      </c>
      <c r="I1873" t="s">
        <v>7100</v>
      </c>
      <c r="J1873" t="s">
        <v>7163</v>
      </c>
      <c r="K1873" t="s">
        <v>32</v>
      </c>
      <c r="L1873" t="s">
        <v>32</v>
      </c>
      <c r="M1873" t="s">
        <v>3552</v>
      </c>
      <c r="N1873" t="s">
        <v>44</v>
      </c>
      <c r="O1873" t="s">
        <v>118</v>
      </c>
      <c r="P1873" t="s">
        <v>78</v>
      </c>
      <c r="Q1873" t="s">
        <v>78</v>
      </c>
      <c r="R1873" t="s">
        <v>7164</v>
      </c>
      <c r="S1873" s="1" t="s">
        <v>13117</v>
      </c>
      <c r="T1873" t="s">
        <v>53</v>
      </c>
      <c r="U1873" t="s">
        <v>49</v>
      </c>
      <c r="V1873" t="s">
        <v>3555</v>
      </c>
      <c r="W1873" t="s">
        <v>7165</v>
      </c>
      <c r="X1873" s="145">
        <v>24957</v>
      </c>
      <c r="Y1873" t="s">
        <v>7166</v>
      </c>
      <c r="Z1873" s="145">
        <v>43160</v>
      </c>
      <c r="AA1873" s="145">
        <v>43465</v>
      </c>
      <c r="AB1873" t="s">
        <v>39</v>
      </c>
      <c r="AC1873" t="s">
        <v>40</v>
      </c>
      <c r="AD1873" t="s">
        <v>41</v>
      </c>
      <c r="AE1873"/>
    </row>
    <row r="1874" spans="1:31" ht="15" x14ac:dyDescent="0.25">
      <c r="A1874" s="1" t="s">
        <v>7167</v>
      </c>
      <c r="B1874" t="s">
        <v>427</v>
      </c>
      <c r="C1874" t="s">
        <v>29</v>
      </c>
      <c r="D1874" t="s">
        <v>30</v>
      </c>
      <c r="E1874" t="s">
        <v>380</v>
      </c>
      <c r="F1874" t="s">
        <v>7098</v>
      </c>
      <c r="G1874" t="s">
        <v>7099</v>
      </c>
      <c r="H1874" t="s">
        <v>9756</v>
      </c>
      <c r="I1874" t="s">
        <v>7100</v>
      </c>
      <c r="J1874" t="s">
        <v>7167</v>
      </c>
      <c r="K1874" t="s">
        <v>32</v>
      </c>
      <c r="L1874" t="s">
        <v>32</v>
      </c>
      <c r="M1874" t="s">
        <v>43</v>
      </c>
      <c r="N1874" t="s">
        <v>44</v>
      </c>
      <c r="O1874" t="s">
        <v>124</v>
      </c>
      <c r="P1874" t="s">
        <v>77</v>
      </c>
      <c r="Q1874" t="s">
        <v>75</v>
      </c>
      <c r="R1874" t="s">
        <v>917</v>
      </c>
      <c r="S1874" s="1" t="s">
        <v>13118</v>
      </c>
      <c r="T1874" t="s">
        <v>66</v>
      </c>
      <c r="U1874" t="s">
        <v>49</v>
      </c>
      <c r="V1874" t="s">
        <v>50</v>
      </c>
      <c r="W1874" t="s">
        <v>7168</v>
      </c>
      <c r="X1874" s="145">
        <v>27372</v>
      </c>
      <c r="Y1874" t="s">
        <v>7169</v>
      </c>
      <c r="Z1874"/>
      <c r="AA1874"/>
      <c r="AB1874" t="s">
        <v>39</v>
      </c>
      <c r="AC1874" t="s">
        <v>40</v>
      </c>
      <c r="AD1874" t="s">
        <v>41</v>
      </c>
      <c r="AE1874"/>
    </row>
    <row r="1875" spans="1:31" ht="15" x14ac:dyDescent="0.25">
      <c r="A1875" s="1" t="s">
        <v>10684</v>
      </c>
      <c r="B1875" t="s">
        <v>427</v>
      </c>
      <c r="C1875" t="s">
        <v>29</v>
      </c>
      <c r="D1875" t="s">
        <v>30</v>
      </c>
      <c r="E1875" t="s">
        <v>380</v>
      </c>
      <c r="F1875" t="s">
        <v>7098</v>
      </c>
      <c r="G1875" t="s">
        <v>7099</v>
      </c>
      <c r="H1875" t="s">
        <v>9756</v>
      </c>
      <c r="I1875" t="s">
        <v>7100</v>
      </c>
      <c r="J1875" t="s">
        <v>10684</v>
      </c>
      <c r="K1875" t="s">
        <v>32</v>
      </c>
      <c r="L1875" t="s">
        <v>32</v>
      </c>
      <c r="M1875" t="s">
        <v>43</v>
      </c>
      <c r="N1875" t="s">
        <v>63</v>
      </c>
      <c r="O1875" t="s">
        <v>9727</v>
      </c>
      <c r="P1875" t="s">
        <v>261</v>
      </c>
      <c r="Q1875" t="s">
        <v>5553</v>
      </c>
      <c r="R1875" t="s">
        <v>914</v>
      </c>
      <c r="S1875" s="1" t="s">
        <v>13104</v>
      </c>
      <c r="T1875" t="s">
        <v>66</v>
      </c>
      <c r="U1875" t="s">
        <v>3599</v>
      </c>
      <c r="V1875" t="s">
        <v>50</v>
      </c>
      <c r="W1875" t="s">
        <v>5554</v>
      </c>
      <c r="X1875" s="145">
        <v>24358</v>
      </c>
      <c r="Y1875" t="s">
        <v>5555</v>
      </c>
      <c r="Z1875" s="145">
        <v>43160</v>
      </c>
      <c r="AA1875" s="145">
        <v>43465</v>
      </c>
      <c r="AB1875" t="s">
        <v>2801</v>
      </c>
      <c r="AC1875" t="s">
        <v>68</v>
      </c>
      <c r="AD1875" t="s">
        <v>41</v>
      </c>
      <c r="AE1875"/>
    </row>
    <row r="1876" spans="1:31" ht="15" x14ac:dyDescent="0.25">
      <c r="A1876" s="1" t="s">
        <v>10685</v>
      </c>
      <c r="B1876" t="s">
        <v>427</v>
      </c>
      <c r="C1876" t="s">
        <v>29</v>
      </c>
      <c r="D1876" t="s">
        <v>30</v>
      </c>
      <c r="E1876" t="s">
        <v>380</v>
      </c>
      <c r="F1876" t="s">
        <v>7098</v>
      </c>
      <c r="G1876" t="s">
        <v>7099</v>
      </c>
      <c r="H1876" t="s">
        <v>9756</v>
      </c>
      <c r="I1876" t="s">
        <v>7100</v>
      </c>
      <c r="J1876" t="s">
        <v>10685</v>
      </c>
      <c r="K1876" t="s">
        <v>32</v>
      </c>
      <c r="L1876" t="s">
        <v>32</v>
      </c>
      <c r="M1876" t="s">
        <v>43</v>
      </c>
      <c r="N1876" t="s">
        <v>63</v>
      </c>
      <c r="O1876" t="s">
        <v>9727</v>
      </c>
      <c r="P1876" t="s">
        <v>352</v>
      </c>
      <c r="Q1876" t="s">
        <v>272</v>
      </c>
      <c r="R1876" t="s">
        <v>10686</v>
      </c>
      <c r="S1876" s="1" t="s">
        <v>13119</v>
      </c>
      <c r="T1876" t="s">
        <v>66</v>
      </c>
      <c r="U1876" t="s">
        <v>9946</v>
      </c>
      <c r="V1876" t="s">
        <v>50</v>
      </c>
      <c r="W1876" t="s">
        <v>10687</v>
      </c>
      <c r="X1876" s="145">
        <v>31834</v>
      </c>
      <c r="Y1876" t="s">
        <v>10688</v>
      </c>
      <c r="Z1876" s="145">
        <v>43160</v>
      </c>
      <c r="AA1876" s="145">
        <v>43465</v>
      </c>
      <c r="AB1876" t="s">
        <v>2801</v>
      </c>
      <c r="AC1876" t="s">
        <v>68</v>
      </c>
      <c r="AD1876" t="s">
        <v>41</v>
      </c>
      <c r="AE1876"/>
    </row>
    <row r="1877" spans="1:31" ht="15" x14ac:dyDescent="0.25">
      <c r="A1877" s="1" t="s">
        <v>10689</v>
      </c>
      <c r="B1877" t="s">
        <v>427</v>
      </c>
      <c r="C1877" t="s">
        <v>29</v>
      </c>
      <c r="D1877" t="s">
        <v>30</v>
      </c>
      <c r="E1877" t="s">
        <v>380</v>
      </c>
      <c r="F1877" t="s">
        <v>7098</v>
      </c>
      <c r="G1877" t="s">
        <v>7099</v>
      </c>
      <c r="H1877" t="s">
        <v>9756</v>
      </c>
      <c r="I1877" t="s">
        <v>7100</v>
      </c>
      <c r="J1877" t="s">
        <v>10689</v>
      </c>
      <c r="K1877" t="s">
        <v>32</v>
      </c>
      <c r="L1877" t="s">
        <v>32</v>
      </c>
      <c r="M1877" t="s">
        <v>43</v>
      </c>
      <c r="N1877" t="s">
        <v>63</v>
      </c>
      <c r="O1877" t="s">
        <v>9727</v>
      </c>
      <c r="P1877" t="s">
        <v>584</v>
      </c>
      <c r="Q1877" t="s">
        <v>292</v>
      </c>
      <c r="R1877" t="s">
        <v>370</v>
      </c>
      <c r="S1877" s="1" t="s">
        <v>13108</v>
      </c>
      <c r="T1877" t="s">
        <v>66</v>
      </c>
      <c r="U1877" t="s">
        <v>811</v>
      </c>
      <c r="V1877" t="s">
        <v>50</v>
      </c>
      <c r="W1877" t="s">
        <v>10679</v>
      </c>
      <c r="X1877" s="145">
        <v>28134</v>
      </c>
      <c r="Y1877" t="s">
        <v>10680</v>
      </c>
      <c r="Z1877" s="145">
        <v>43160</v>
      </c>
      <c r="AA1877" s="145">
        <v>43465</v>
      </c>
      <c r="AB1877" t="s">
        <v>2801</v>
      </c>
      <c r="AC1877" t="s">
        <v>68</v>
      </c>
      <c r="AD1877" t="s">
        <v>41</v>
      </c>
      <c r="AE1877"/>
    </row>
    <row r="1878" spans="1:31" ht="15" x14ac:dyDescent="0.25">
      <c r="A1878" s="1" t="s">
        <v>10690</v>
      </c>
      <c r="B1878" t="s">
        <v>427</v>
      </c>
      <c r="C1878" t="s">
        <v>29</v>
      </c>
      <c r="D1878" t="s">
        <v>30</v>
      </c>
      <c r="E1878" t="s">
        <v>380</v>
      </c>
      <c r="F1878" t="s">
        <v>7098</v>
      </c>
      <c r="G1878" t="s">
        <v>7099</v>
      </c>
      <c r="H1878" t="s">
        <v>9756</v>
      </c>
      <c r="I1878" t="s">
        <v>7100</v>
      </c>
      <c r="J1878" t="s">
        <v>10690</v>
      </c>
      <c r="K1878" t="s">
        <v>32</v>
      </c>
      <c r="L1878" t="s">
        <v>32</v>
      </c>
      <c r="M1878" t="s">
        <v>43</v>
      </c>
      <c r="N1878" t="s">
        <v>63</v>
      </c>
      <c r="O1878" t="s">
        <v>9727</v>
      </c>
      <c r="P1878" t="s">
        <v>306</v>
      </c>
      <c r="Q1878" t="s">
        <v>78</v>
      </c>
      <c r="R1878" t="s">
        <v>6960</v>
      </c>
      <c r="S1878" s="1" t="s">
        <v>13116</v>
      </c>
      <c r="T1878" t="s">
        <v>66</v>
      </c>
      <c r="U1878" t="s">
        <v>6548</v>
      </c>
      <c r="V1878" t="s">
        <v>50</v>
      </c>
      <c r="W1878" t="s">
        <v>10682</v>
      </c>
      <c r="X1878" s="145">
        <v>28385</v>
      </c>
      <c r="Y1878" t="s">
        <v>10683</v>
      </c>
      <c r="Z1878" s="145">
        <v>43196</v>
      </c>
      <c r="AA1878" s="145">
        <v>43465</v>
      </c>
      <c r="AB1878" t="s">
        <v>2801</v>
      </c>
      <c r="AC1878" t="s">
        <v>68</v>
      </c>
      <c r="AD1878" t="s">
        <v>41</v>
      </c>
      <c r="AE1878"/>
    </row>
    <row r="1879" spans="1:31" ht="15" x14ac:dyDescent="0.25">
      <c r="A1879" s="1" t="s">
        <v>10691</v>
      </c>
      <c r="B1879" t="s">
        <v>427</v>
      </c>
      <c r="C1879" t="s">
        <v>29</v>
      </c>
      <c r="D1879" t="s">
        <v>30</v>
      </c>
      <c r="E1879" t="s">
        <v>380</v>
      </c>
      <c r="F1879" t="s">
        <v>7098</v>
      </c>
      <c r="G1879" t="s">
        <v>7099</v>
      </c>
      <c r="H1879" t="s">
        <v>9756</v>
      </c>
      <c r="I1879" t="s">
        <v>7100</v>
      </c>
      <c r="J1879" t="s">
        <v>10691</v>
      </c>
      <c r="K1879" t="s">
        <v>32</v>
      </c>
      <c r="L1879" t="s">
        <v>32</v>
      </c>
      <c r="M1879" t="s">
        <v>43</v>
      </c>
      <c r="N1879" t="s">
        <v>63</v>
      </c>
      <c r="O1879" t="s">
        <v>9727</v>
      </c>
      <c r="P1879" t="s">
        <v>78</v>
      </c>
      <c r="Q1879" t="s">
        <v>139</v>
      </c>
      <c r="R1879" t="s">
        <v>2292</v>
      </c>
      <c r="S1879" s="1" t="s">
        <v>13120</v>
      </c>
      <c r="T1879" t="s">
        <v>66</v>
      </c>
      <c r="U1879" t="s">
        <v>890</v>
      </c>
      <c r="V1879" t="s">
        <v>50</v>
      </c>
      <c r="W1879" t="s">
        <v>7179</v>
      </c>
      <c r="X1879" s="145">
        <v>28330</v>
      </c>
      <c r="Y1879" t="s">
        <v>7180</v>
      </c>
      <c r="Z1879" s="145">
        <v>43265</v>
      </c>
      <c r="AA1879" s="145">
        <v>43465</v>
      </c>
      <c r="AB1879" t="s">
        <v>2801</v>
      </c>
      <c r="AC1879" t="s">
        <v>68</v>
      </c>
      <c r="AD1879" t="s">
        <v>41</v>
      </c>
      <c r="AE1879"/>
    </row>
    <row r="1880" spans="1:31" ht="15" x14ac:dyDescent="0.25">
      <c r="A1880" s="1" t="s">
        <v>10692</v>
      </c>
      <c r="B1880" t="s">
        <v>427</v>
      </c>
      <c r="C1880" t="s">
        <v>29</v>
      </c>
      <c r="D1880" t="s">
        <v>30</v>
      </c>
      <c r="E1880" t="s">
        <v>380</v>
      </c>
      <c r="F1880" t="s">
        <v>7098</v>
      </c>
      <c r="G1880" t="s">
        <v>7099</v>
      </c>
      <c r="H1880" t="s">
        <v>9756</v>
      </c>
      <c r="I1880" t="s">
        <v>7100</v>
      </c>
      <c r="J1880" t="s">
        <v>10692</v>
      </c>
      <c r="K1880" t="s">
        <v>32</v>
      </c>
      <c r="L1880" t="s">
        <v>32</v>
      </c>
      <c r="M1880" t="s">
        <v>43</v>
      </c>
      <c r="N1880" t="s">
        <v>63</v>
      </c>
      <c r="O1880" t="s">
        <v>9727</v>
      </c>
      <c r="P1880" t="s">
        <v>216</v>
      </c>
      <c r="Q1880" t="s">
        <v>78</v>
      </c>
      <c r="R1880" t="s">
        <v>6363</v>
      </c>
      <c r="S1880" s="1" t="s">
        <v>13121</v>
      </c>
      <c r="T1880" t="s">
        <v>66</v>
      </c>
      <c r="U1880" t="s">
        <v>890</v>
      </c>
      <c r="V1880" t="s">
        <v>50</v>
      </c>
      <c r="W1880" t="s">
        <v>6364</v>
      </c>
      <c r="X1880" s="145">
        <v>26562</v>
      </c>
      <c r="Y1880" t="s">
        <v>6365</v>
      </c>
      <c r="Z1880" s="145">
        <v>43160</v>
      </c>
      <c r="AA1880" s="145">
        <v>43465</v>
      </c>
      <c r="AB1880" t="s">
        <v>2801</v>
      </c>
      <c r="AC1880" t="s">
        <v>68</v>
      </c>
      <c r="AD1880" t="s">
        <v>41</v>
      </c>
      <c r="AE1880"/>
    </row>
    <row r="1881" spans="1:31" ht="15" x14ac:dyDescent="0.25">
      <c r="A1881" s="1" t="s">
        <v>10693</v>
      </c>
      <c r="B1881" t="s">
        <v>427</v>
      </c>
      <c r="C1881" t="s">
        <v>29</v>
      </c>
      <c r="D1881" t="s">
        <v>30</v>
      </c>
      <c r="E1881" t="s">
        <v>380</v>
      </c>
      <c r="F1881" t="s">
        <v>7098</v>
      </c>
      <c r="G1881" t="s">
        <v>7099</v>
      </c>
      <c r="H1881" t="s">
        <v>9756</v>
      </c>
      <c r="I1881" t="s">
        <v>7100</v>
      </c>
      <c r="J1881" t="s">
        <v>10693</v>
      </c>
      <c r="K1881" t="s">
        <v>32</v>
      </c>
      <c r="L1881" t="s">
        <v>32</v>
      </c>
      <c r="M1881" t="s">
        <v>43</v>
      </c>
      <c r="N1881" t="s">
        <v>63</v>
      </c>
      <c r="O1881" t="s">
        <v>9727</v>
      </c>
      <c r="P1881" t="s">
        <v>110</v>
      </c>
      <c r="Q1881" t="s">
        <v>59</v>
      </c>
      <c r="R1881" t="s">
        <v>10694</v>
      </c>
      <c r="S1881" s="1" t="s">
        <v>13122</v>
      </c>
      <c r="T1881" t="s">
        <v>66</v>
      </c>
      <c r="U1881" t="s">
        <v>890</v>
      </c>
      <c r="V1881" t="s">
        <v>50</v>
      </c>
      <c r="W1881" t="s">
        <v>10695</v>
      </c>
      <c r="X1881" s="145">
        <v>33246</v>
      </c>
      <c r="Y1881" t="s">
        <v>10696</v>
      </c>
      <c r="Z1881" s="145">
        <v>43160</v>
      </c>
      <c r="AA1881" s="145">
        <v>43465</v>
      </c>
      <c r="AB1881" t="s">
        <v>2801</v>
      </c>
      <c r="AC1881" t="s">
        <v>68</v>
      </c>
      <c r="AD1881" t="s">
        <v>41</v>
      </c>
      <c r="AE1881"/>
    </row>
    <row r="1882" spans="1:31" ht="15" x14ac:dyDescent="0.25">
      <c r="A1882" s="1" t="s">
        <v>7186</v>
      </c>
      <c r="B1882" t="s">
        <v>427</v>
      </c>
      <c r="C1882" t="s">
        <v>29</v>
      </c>
      <c r="D1882" t="s">
        <v>30</v>
      </c>
      <c r="E1882" t="s">
        <v>380</v>
      </c>
      <c r="F1882" t="s">
        <v>7098</v>
      </c>
      <c r="G1882" t="s">
        <v>7099</v>
      </c>
      <c r="H1882" t="s">
        <v>9756</v>
      </c>
      <c r="I1882" t="s">
        <v>7100</v>
      </c>
      <c r="J1882" t="s">
        <v>7186</v>
      </c>
      <c r="K1882" t="s">
        <v>32</v>
      </c>
      <c r="L1882" t="s">
        <v>80</v>
      </c>
      <c r="M1882" t="s">
        <v>80</v>
      </c>
      <c r="N1882" t="s">
        <v>63</v>
      </c>
      <c r="O1882" t="s">
        <v>7187</v>
      </c>
      <c r="P1882" t="s">
        <v>235</v>
      </c>
      <c r="Q1882" t="s">
        <v>78</v>
      </c>
      <c r="R1882" t="s">
        <v>571</v>
      </c>
      <c r="S1882" s="1" t="s">
        <v>13123</v>
      </c>
      <c r="T1882" t="s">
        <v>42</v>
      </c>
      <c r="U1882" t="s">
        <v>49</v>
      </c>
      <c r="V1882" t="s">
        <v>50</v>
      </c>
      <c r="W1882" t="s">
        <v>7188</v>
      </c>
      <c r="X1882" s="145">
        <v>27006</v>
      </c>
      <c r="Y1882" t="s">
        <v>7189</v>
      </c>
      <c r="Z1882" s="145">
        <v>43160</v>
      </c>
      <c r="AA1882" s="145">
        <v>43465</v>
      </c>
      <c r="AB1882" t="s">
        <v>39</v>
      </c>
      <c r="AC1882" t="s">
        <v>83</v>
      </c>
      <c r="AD1882" t="s">
        <v>41</v>
      </c>
      <c r="AE1882"/>
    </row>
    <row r="1883" spans="1:31" ht="15" x14ac:dyDescent="0.25">
      <c r="A1883" s="1" t="s">
        <v>7190</v>
      </c>
      <c r="B1883" t="s">
        <v>427</v>
      </c>
      <c r="C1883" t="s">
        <v>29</v>
      </c>
      <c r="D1883" t="s">
        <v>30</v>
      </c>
      <c r="E1883" t="s">
        <v>380</v>
      </c>
      <c r="F1883" t="s">
        <v>7098</v>
      </c>
      <c r="G1883" t="s">
        <v>7099</v>
      </c>
      <c r="H1883" t="s">
        <v>9756</v>
      </c>
      <c r="I1883" t="s">
        <v>7100</v>
      </c>
      <c r="J1883" t="s">
        <v>7190</v>
      </c>
      <c r="K1883" t="s">
        <v>93</v>
      </c>
      <c r="L1883" t="s">
        <v>745</v>
      </c>
      <c r="M1883" t="s">
        <v>844</v>
      </c>
      <c r="N1883" t="s">
        <v>44</v>
      </c>
      <c r="O1883" t="s">
        <v>7191</v>
      </c>
      <c r="P1883" t="s">
        <v>513</v>
      </c>
      <c r="Q1883" t="s">
        <v>819</v>
      </c>
      <c r="R1883" t="s">
        <v>582</v>
      </c>
      <c r="S1883" s="1" t="s">
        <v>13124</v>
      </c>
      <c r="T1883" t="s">
        <v>196</v>
      </c>
      <c r="U1883" t="s">
        <v>38</v>
      </c>
      <c r="V1883" t="s">
        <v>50</v>
      </c>
      <c r="W1883" t="s">
        <v>7192</v>
      </c>
      <c r="X1883" s="145">
        <v>21387</v>
      </c>
      <c r="Y1883" t="s">
        <v>7193</v>
      </c>
      <c r="Z1883" s="145">
        <v>42558</v>
      </c>
      <c r="AA1883"/>
      <c r="AB1883" t="s">
        <v>39</v>
      </c>
      <c r="AC1883" t="s">
        <v>98</v>
      </c>
      <c r="AD1883" t="s">
        <v>41</v>
      </c>
      <c r="AE1883"/>
    </row>
    <row r="1884" spans="1:31" ht="15" x14ac:dyDescent="0.25">
      <c r="A1884" s="1" t="s">
        <v>7194</v>
      </c>
      <c r="B1884" t="s">
        <v>427</v>
      </c>
      <c r="C1884" t="s">
        <v>29</v>
      </c>
      <c r="D1884" t="s">
        <v>30</v>
      </c>
      <c r="E1884" t="s">
        <v>380</v>
      </c>
      <c r="F1884" t="s">
        <v>7098</v>
      </c>
      <c r="G1884" t="s">
        <v>7099</v>
      </c>
      <c r="H1884" t="s">
        <v>9756</v>
      </c>
      <c r="I1884" t="s">
        <v>7100</v>
      </c>
      <c r="J1884" t="s">
        <v>7194</v>
      </c>
      <c r="K1884" t="s">
        <v>93</v>
      </c>
      <c r="L1884" t="s">
        <v>94</v>
      </c>
      <c r="M1884" t="s">
        <v>375</v>
      </c>
      <c r="N1884" t="s">
        <v>44</v>
      </c>
      <c r="O1884" t="s">
        <v>7195</v>
      </c>
      <c r="P1884" t="s">
        <v>142</v>
      </c>
      <c r="Q1884" t="s">
        <v>895</v>
      </c>
      <c r="R1884" t="s">
        <v>7196</v>
      </c>
      <c r="S1884" s="1" t="s">
        <v>13125</v>
      </c>
      <c r="T1884" t="s">
        <v>459</v>
      </c>
      <c r="U1884" t="s">
        <v>38</v>
      </c>
      <c r="V1884" t="s">
        <v>50</v>
      </c>
      <c r="W1884" t="s">
        <v>7197</v>
      </c>
      <c r="X1884" s="145">
        <v>23551</v>
      </c>
      <c r="Y1884" t="s">
        <v>7198</v>
      </c>
      <c r="Z1884" s="145">
        <v>42736</v>
      </c>
      <c r="AA1884"/>
      <c r="AB1884" t="s">
        <v>39</v>
      </c>
      <c r="AC1884" t="s">
        <v>98</v>
      </c>
      <c r="AD1884" t="s">
        <v>41</v>
      </c>
      <c r="AE1884"/>
    </row>
    <row r="1885" spans="1:31" ht="15" x14ac:dyDescent="0.25">
      <c r="A1885" s="1" t="s">
        <v>7199</v>
      </c>
      <c r="B1885" t="s">
        <v>427</v>
      </c>
      <c r="C1885" t="s">
        <v>29</v>
      </c>
      <c r="D1885" t="s">
        <v>30</v>
      </c>
      <c r="E1885" t="s">
        <v>380</v>
      </c>
      <c r="F1885" t="s">
        <v>7098</v>
      </c>
      <c r="G1885" t="s">
        <v>7099</v>
      </c>
      <c r="H1885" t="s">
        <v>9756</v>
      </c>
      <c r="I1885" t="s">
        <v>7100</v>
      </c>
      <c r="J1885" t="s">
        <v>7199</v>
      </c>
      <c r="K1885" t="s">
        <v>93</v>
      </c>
      <c r="L1885" t="s">
        <v>94</v>
      </c>
      <c r="M1885" t="s">
        <v>375</v>
      </c>
      <c r="N1885" t="s">
        <v>44</v>
      </c>
      <c r="O1885" t="s">
        <v>7200</v>
      </c>
      <c r="P1885" t="s">
        <v>10697</v>
      </c>
      <c r="Q1885" t="s">
        <v>79</v>
      </c>
      <c r="R1885" t="s">
        <v>7201</v>
      </c>
      <c r="S1885" s="1" t="s">
        <v>13126</v>
      </c>
      <c r="T1885" t="s">
        <v>105</v>
      </c>
      <c r="U1885" t="s">
        <v>38</v>
      </c>
      <c r="V1885" t="s">
        <v>50</v>
      </c>
      <c r="W1885" t="s">
        <v>7202</v>
      </c>
      <c r="X1885" s="145">
        <v>23902</v>
      </c>
      <c r="Y1885" t="s">
        <v>7203</v>
      </c>
      <c r="Z1885"/>
      <c r="AA1885"/>
      <c r="AB1885" t="s">
        <v>39</v>
      </c>
      <c r="AC1885" t="s">
        <v>98</v>
      </c>
      <c r="AD1885" t="s">
        <v>41</v>
      </c>
      <c r="AE1885"/>
    </row>
    <row r="1886" spans="1:31" ht="15" x14ac:dyDescent="0.25">
      <c r="A1886" s="1" t="s">
        <v>7204</v>
      </c>
      <c r="B1886" t="s">
        <v>427</v>
      </c>
      <c r="C1886" t="s">
        <v>29</v>
      </c>
      <c r="D1886" t="s">
        <v>30</v>
      </c>
      <c r="E1886" t="s">
        <v>380</v>
      </c>
      <c r="F1886" t="s">
        <v>7098</v>
      </c>
      <c r="G1886" t="s">
        <v>7099</v>
      </c>
      <c r="H1886" t="s">
        <v>9756</v>
      </c>
      <c r="I1886" t="s">
        <v>7100</v>
      </c>
      <c r="J1886" t="s">
        <v>7204</v>
      </c>
      <c r="K1886" t="s">
        <v>799</v>
      </c>
      <c r="L1886" t="s">
        <v>3305</v>
      </c>
      <c r="M1886" t="s">
        <v>3306</v>
      </c>
      <c r="N1886" t="s">
        <v>63</v>
      </c>
      <c r="O1886" t="s">
        <v>9981</v>
      </c>
      <c r="P1886" t="s">
        <v>223</v>
      </c>
      <c r="Q1886" t="s">
        <v>499</v>
      </c>
      <c r="R1886" t="s">
        <v>7205</v>
      </c>
      <c r="S1886" s="1" t="s">
        <v>13127</v>
      </c>
      <c r="T1886" t="s">
        <v>801</v>
      </c>
      <c r="U1886" t="s">
        <v>38</v>
      </c>
      <c r="V1886" t="s">
        <v>50</v>
      </c>
      <c r="W1886" t="s">
        <v>265</v>
      </c>
      <c r="X1886" s="145">
        <v>25763</v>
      </c>
      <c r="Y1886" t="s">
        <v>7206</v>
      </c>
      <c r="Z1886" s="145">
        <v>43101</v>
      </c>
      <c r="AA1886" s="145">
        <v>43190</v>
      </c>
      <c r="AB1886" t="s">
        <v>123</v>
      </c>
      <c r="AC1886" t="s">
        <v>804</v>
      </c>
      <c r="AD1886" t="s">
        <v>41</v>
      </c>
      <c r="AE1886"/>
    </row>
    <row r="1887" spans="1:31" ht="15" x14ac:dyDescent="0.25">
      <c r="A1887" s="1" t="s">
        <v>7210</v>
      </c>
      <c r="B1887" t="s">
        <v>427</v>
      </c>
      <c r="C1887" t="s">
        <v>29</v>
      </c>
      <c r="D1887" t="s">
        <v>30</v>
      </c>
      <c r="E1887" t="s">
        <v>380</v>
      </c>
      <c r="F1887" t="s">
        <v>7098</v>
      </c>
      <c r="G1887" t="s">
        <v>7099</v>
      </c>
      <c r="H1887" t="s">
        <v>9756</v>
      </c>
      <c r="I1887" t="s">
        <v>7100</v>
      </c>
      <c r="J1887" t="s">
        <v>7210</v>
      </c>
      <c r="K1887" t="s">
        <v>799</v>
      </c>
      <c r="L1887" t="s">
        <v>3305</v>
      </c>
      <c r="M1887" t="s">
        <v>3315</v>
      </c>
      <c r="N1887" t="s">
        <v>63</v>
      </c>
      <c r="O1887" t="s">
        <v>9981</v>
      </c>
      <c r="P1887" t="s">
        <v>81</v>
      </c>
      <c r="Q1887" t="s">
        <v>628</v>
      </c>
      <c r="R1887" t="s">
        <v>7070</v>
      </c>
      <c r="S1887" s="1" t="s">
        <v>13128</v>
      </c>
      <c r="T1887" t="s">
        <v>801</v>
      </c>
      <c r="U1887" t="s">
        <v>802</v>
      </c>
      <c r="V1887" t="s">
        <v>50</v>
      </c>
      <c r="W1887" t="s">
        <v>265</v>
      </c>
      <c r="X1887" s="145">
        <v>28962</v>
      </c>
      <c r="Y1887" t="s">
        <v>10698</v>
      </c>
      <c r="Z1887" s="145">
        <v>43228</v>
      </c>
      <c r="AA1887" s="145">
        <v>43320</v>
      </c>
      <c r="AB1887" t="s">
        <v>123</v>
      </c>
      <c r="AC1887" t="s">
        <v>804</v>
      </c>
      <c r="AD1887" t="s">
        <v>41</v>
      </c>
      <c r="AE1887"/>
    </row>
    <row r="1888" spans="1:31" ht="15" x14ac:dyDescent="0.25">
      <c r="A1888" s="1" t="s">
        <v>7211</v>
      </c>
      <c r="B1888" t="s">
        <v>427</v>
      </c>
      <c r="C1888" t="s">
        <v>29</v>
      </c>
      <c r="D1888" t="s">
        <v>30</v>
      </c>
      <c r="E1888" t="s">
        <v>380</v>
      </c>
      <c r="F1888" t="s">
        <v>7098</v>
      </c>
      <c r="G1888" t="s">
        <v>7099</v>
      </c>
      <c r="H1888" t="s">
        <v>9756</v>
      </c>
      <c r="I1888" t="s">
        <v>7100</v>
      </c>
      <c r="J1888" t="s">
        <v>7211</v>
      </c>
      <c r="K1888" t="s">
        <v>799</v>
      </c>
      <c r="L1888" t="s">
        <v>3305</v>
      </c>
      <c r="M1888" t="s">
        <v>3315</v>
      </c>
      <c r="N1888" t="s">
        <v>63</v>
      </c>
      <c r="O1888" t="s">
        <v>9981</v>
      </c>
      <c r="P1888" t="s">
        <v>895</v>
      </c>
      <c r="Q1888" t="s">
        <v>314</v>
      </c>
      <c r="R1888" t="s">
        <v>7212</v>
      </c>
      <c r="S1888" s="1" t="s">
        <v>13129</v>
      </c>
      <c r="T1888" t="s">
        <v>801</v>
      </c>
      <c r="U1888" t="s">
        <v>38</v>
      </c>
      <c r="V1888" t="s">
        <v>50</v>
      </c>
      <c r="W1888" t="s">
        <v>265</v>
      </c>
      <c r="X1888" s="145">
        <v>25923</v>
      </c>
      <c r="Y1888" t="s">
        <v>7213</v>
      </c>
      <c r="Z1888" s="145">
        <v>43101</v>
      </c>
      <c r="AA1888" s="145">
        <v>43190</v>
      </c>
      <c r="AB1888" t="s">
        <v>123</v>
      </c>
      <c r="AC1888" t="s">
        <v>804</v>
      </c>
      <c r="AD1888" t="s">
        <v>41</v>
      </c>
      <c r="AE1888"/>
    </row>
    <row r="1889" spans="1:31" ht="15" x14ac:dyDescent="0.25">
      <c r="A1889" s="1" t="s">
        <v>7214</v>
      </c>
      <c r="B1889" t="s">
        <v>427</v>
      </c>
      <c r="C1889" t="s">
        <v>29</v>
      </c>
      <c r="D1889" t="s">
        <v>30</v>
      </c>
      <c r="E1889" t="s">
        <v>380</v>
      </c>
      <c r="F1889" t="s">
        <v>7098</v>
      </c>
      <c r="G1889" t="s">
        <v>7099</v>
      </c>
      <c r="H1889" t="s">
        <v>9756</v>
      </c>
      <c r="I1889" t="s">
        <v>7100</v>
      </c>
      <c r="J1889" t="s">
        <v>7214</v>
      </c>
      <c r="K1889" t="s">
        <v>799</v>
      </c>
      <c r="L1889" t="s">
        <v>3305</v>
      </c>
      <c r="M1889" t="s">
        <v>3315</v>
      </c>
      <c r="N1889" t="s">
        <v>63</v>
      </c>
      <c r="O1889" t="s">
        <v>9981</v>
      </c>
      <c r="P1889" t="s">
        <v>78</v>
      </c>
      <c r="Q1889" t="s">
        <v>197</v>
      </c>
      <c r="R1889" t="s">
        <v>1074</v>
      </c>
      <c r="S1889" s="1" t="s">
        <v>13130</v>
      </c>
      <c r="T1889" t="s">
        <v>801</v>
      </c>
      <c r="U1889" t="s">
        <v>38</v>
      </c>
      <c r="V1889" t="s">
        <v>50</v>
      </c>
      <c r="W1889" t="s">
        <v>265</v>
      </c>
      <c r="X1889" s="145">
        <v>25855</v>
      </c>
      <c r="Y1889" t="s">
        <v>7215</v>
      </c>
      <c r="Z1889" s="145">
        <v>43101</v>
      </c>
      <c r="AA1889" s="145">
        <v>43190</v>
      </c>
      <c r="AB1889" t="s">
        <v>123</v>
      </c>
      <c r="AC1889" t="s">
        <v>804</v>
      </c>
      <c r="AD1889" t="s">
        <v>41</v>
      </c>
      <c r="AE1889"/>
    </row>
    <row r="1890" spans="1:31" ht="15" x14ac:dyDescent="0.25">
      <c r="A1890" s="1" t="s">
        <v>10699</v>
      </c>
      <c r="B1890" t="s">
        <v>427</v>
      </c>
      <c r="C1890" t="s">
        <v>29</v>
      </c>
      <c r="D1890" t="s">
        <v>30</v>
      </c>
      <c r="E1890" t="s">
        <v>380</v>
      </c>
      <c r="F1890" t="s">
        <v>7098</v>
      </c>
      <c r="G1890" t="s">
        <v>7099</v>
      </c>
      <c r="H1890" t="s">
        <v>9756</v>
      </c>
      <c r="I1890" t="s">
        <v>7100</v>
      </c>
      <c r="J1890" t="s">
        <v>10699</v>
      </c>
      <c r="K1890" t="s">
        <v>799</v>
      </c>
      <c r="L1890" t="s">
        <v>3305</v>
      </c>
      <c r="M1890" t="s">
        <v>3309</v>
      </c>
      <c r="N1890" t="s">
        <v>63</v>
      </c>
      <c r="O1890" t="s">
        <v>9983</v>
      </c>
      <c r="P1890" t="s">
        <v>818</v>
      </c>
      <c r="Q1890" t="s">
        <v>163</v>
      </c>
      <c r="R1890" t="s">
        <v>10700</v>
      </c>
      <c r="S1890" s="1" t="s">
        <v>13131</v>
      </c>
      <c r="T1890" t="s">
        <v>801</v>
      </c>
      <c r="U1890" t="s">
        <v>802</v>
      </c>
      <c r="V1890" t="s">
        <v>50</v>
      </c>
      <c r="W1890" t="s">
        <v>265</v>
      </c>
      <c r="X1890" s="145">
        <v>34011</v>
      </c>
      <c r="Y1890" t="s">
        <v>10701</v>
      </c>
      <c r="Z1890" s="145">
        <v>43263</v>
      </c>
      <c r="AA1890" s="145">
        <v>43355</v>
      </c>
      <c r="AB1890" t="s">
        <v>123</v>
      </c>
      <c r="AC1890" t="s">
        <v>804</v>
      </c>
      <c r="AD1890" t="s">
        <v>41</v>
      </c>
      <c r="AE1890"/>
    </row>
    <row r="1891" spans="1:31" ht="15" x14ac:dyDescent="0.25">
      <c r="A1891" s="1" t="s">
        <v>10702</v>
      </c>
      <c r="B1891" t="s">
        <v>427</v>
      </c>
      <c r="C1891" t="s">
        <v>29</v>
      </c>
      <c r="D1891" t="s">
        <v>30</v>
      </c>
      <c r="E1891" t="s">
        <v>380</v>
      </c>
      <c r="F1891" t="s">
        <v>7098</v>
      </c>
      <c r="G1891" t="s">
        <v>7099</v>
      </c>
      <c r="H1891" t="s">
        <v>9756</v>
      </c>
      <c r="I1891" t="s">
        <v>7100</v>
      </c>
      <c r="J1891" t="s">
        <v>10702</v>
      </c>
      <c r="K1891" t="s">
        <v>799</v>
      </c>
      <c r="L1891" t="s">
        <v>3305</v>
      </c>
      <c r="M1891" t="s">
        <v>9988</v>
      </c>
      <c r="N1891" t="s">
        <v>63</v>
      </c>
      <c r="O1891" t="s">
        <v>9983</v>
      </c>
      <c r="P1891" t="s">
        <v>584</v>
      </c>
      <c r="Q1891" t="s">
        <v>901</v>
      </c>
      <c r="R1891" t="s">
        <v>57</v>
      </c>
      <c r="S1891" s="1" t="s">
        <v>13132</v>
      </c>
      <c r="T1891" t="s">
        <v>801</v>
      </c>
      <c r="U1891" t="s">
        <v>802</v>
      </c>
      <c r="V1891" t="s">
        <v>50</v>
      </c>
      <c r="W1891" t="s">
        <v>265</v>
      </c>
      <c r="X1891" s="145">
        <v>29917</v>
      </c>
      <c r="Y1891" t="s">
        <v>13133</v>
      </c>
      <c r="Z1891" s="145">
        <v>43435</v>
      </c>
      <c r="AA1891" s="145">
        <v>43465</v>
      </c>
      <c r="AB1891" t="s">
        <v>123</v>
      </c>
      <c r="AC1891" t="s">
        <v>804</v>
      </c>
      <c r="AD1891" t="s">
        <v>41</v>
      </c>
      <c r="AE1891"/>
    </row>
    <row r="1892" spans="1:31" ht="15" x14ac:dyDescent="0.25">
      <c r="A1892" s="1" t="s">
        <v>10704</v>
      </c>
      <c r="B1892" t="s">
        <v>427</v>
      </c>
      <c r="C1892" t="s">
        <v>29</v>
      </c>
      <c r="D1892" t="s">
        <v>30</v>
      </c>
      <c r="E1892" t="s">
        <v>380</v>
      </c>
      <c r="F1892" t="s">
        <v>7098</v>
      </c>
      <c r="G1892" t="s">
        <v>7099</v>
      </c>
      <c r="H1892" t="s">
        <v>9756</v>
      </c>
      <c r="I1892" t="s">
        <v>7100</v>
      </c>
      <c r="J1892" t="s">
        <v>10704</v>
      </c>
      <c r="K1892" t="s">
        <v>799</v>
      </c>
      <c r="L1892" t="s">
        <v>9991</v>
      </c>
      <c r="M1892" t="s">
        <v>10337</v>
      </c>
      <c r="N1892" t="s">
        <v>63</v>
      </c>
      <c r="O1892" t="s">
        <v>9983</v>
      </c>
      <c r="P1892" t="s">
        <v>110</v>
      </c>
      <c r="Q1892" t="s">
        <v>260</v>
      </c>
      <c r="R1892" t="s">
        <v>7865</v>
      </c>
      <c r="S1892" s="1" t="s">
        <v>13134</v>
      </c>
      <c r="T1892" t="s">
        <v>801</v>
      </c>
      <c r="U1892" t="s">
        <v>802</v>
      </c>
      <c r="V1892" t="s">
        <v>50</v>
      </c>
      <c r="W1892" t="s">
        <v>265</v>
      </c>
      <c r="X1892" s="145">
        <v>27898</v>
      </c>
      <c r="Y1892" t="s">
        <v>7866</v>
      </c>
      <c r="Z1892" s="145">
        <v>43228</v>
      </c>
      <c r="AA1892" s="145">
        <v>43320</v>
      </c>
      <c r="AB1892" t="s">
        <v>123</v>
      </c>
      <c r="AC1892" t="s">
        <v>804</v>
      </c>
      <c r="AD1892" t="s">
        <v>41</v>
      </c>
      <c r="AE1892"/>
    </row>
    <row r="1893" spans="1:31" ht="15" x14ac:dyDescent="0.25">
      <c r="A1893" s="1" t="s">
        <v>7219</v>
      </c>
      <c r="B1893" t="s">
        <v>427</v>
      </c>
      <c r="C1893" t="s">
        <v>29</v>
      </c>
      <c r="D1893" t="s">
        <v>30</v>
      </c>
      <c r="E1893" t="s">
        <v>379</v>
      </c>
      <c r="F1893" t="s">
        <v>7216</v>
      </c>
      <c r="G1893" t="s">
        <v>7217</v>
      </c>
      <c r="H1893" t="s">
        <v>9756</v>
      </c>
      <c r="I1893" t="s">
        <v>7218</v>
      </c>
      <c r="J1893" t="s">
        <v>7219</v>
      </c>
      <c r="K1893" t="s">
        <v>32</v>
      </c>
      <c r="L1893" t="s">
        <v>33</v>
      </c>
      <c r="M1893" t="s">
        <v>34</v>
      </c>
      <c r="N1893" t="s">
        <v>35</v>
      </c>
      <c r="O1893" t="s">
        <v>7220</v>
      </c>
      <c r="P1893" t="s">
        <v>137</v>
      </c>
      <c r="Q1893" t="s">
        <v>110</v>
      </c>
      <c r="R1893" t="s">
        <v>7221</v>
      </c>
      <c r="S1893" s="1" t="s">
        <v>13135</v>
      </c>
      <c r="T1893" t="s">
        <v>61</v>
      </c>
      <c r="U1893" t="s">
        <v>38</v>
      </c>
      <c r="V1893" t="s">
        <v>108</v>
      </c>
      <c r="W1893" t="s">
        <v>7222</v>
      </c>
      <c r="X1893" s="145">
        <v>25400</v>
      </c>
      <c r="Y1893" t="s">
        <v>7223</v>
      </c>
      <c r="Z1893" s="145">
        <v>42064</v>
      </c>
      <c r="AA1893" s="145">
        <v>43159</v>
      </c>
      <c r="AB1893" t="s">
        <v>39</v>
      </c>
      <c r="AC1893" t="s">
        <v>40</v>
      </c>
      <c r="AD1893" t="s">
        <v>41</v>
      </c>
      <c r="AE1893"/>
    </row>
    <row r="1894" spans="1:31" ht="15" x14ac:dyDescent="0.25">
      <c r="A1894" s="1" t="s">
        <v>7224</v>
      </c>
      <c r="B1894" t="s">
        <v>427</v>
      </c>
      <c r="C1894" t="s">
        <v>29</v>
      </c>
      <c r="D1894" t="s">
        <v>30</v>
      </c>
      <c r="E1894" t="s">
        <v>379</v>
      </c>
      <c r="F1894" t="s">
        <v>7216</v>
      </c>
      <c r="G1894" t="s">
        <v>7217</v>
      </c>
      <c r="H1894" t="s">
        <v>9756</v>
      </c>
      <c r="I1894" t="s">
        <v>7218</v>
      </c>
      <c r="J1894" t="s">
        <v>7224</v>
      </c>
      <c r="K1894" t="s">
        <v>32</v>
      </c>
      <c r="L1894" t="s">
        <v>32</v>
      </c>
      <c r="M1894" t="s">
        <v>43</v>
      </c>
      <c r="N1894" t="s">
        <v>44</v>
      </c>
      <c r="O1894" t="s">
        <v>7225</v>
      </c>
      <c r="P1894" t="s">
        <v>528</v>
      </c>
      <c r="Q1894" t="s">
        <v>352</v>
      </c>
      <c r="R1894" t="s">
        <v>7226</v>
      </c>
      <c r="S1894" s="1" t="s">
        <v>13136</v>
      </c>
      <c r="T1894" t="s">
        <v>48</v>
      </c>
      <c r="U1894" t="s">
        <v>49</v>
      </c>
      <c r="V1894" t="s">
        <v>50</v>
      </c>
      <c r="W1894" t="s">
        <v>7227</v>
      </c>
      <c r="X1894" s="145">
        <v>25008</v>
      </c>
      <c r="Y1894" t="s">
        <v>7228</v>
      </c>
      <c r="Z1894"/>
      <c r="AA1894"/>
      <c r="AB1894" t="s">
        <v>39</v>
      </c>
      <c r="AC1894" t="s">
        <v>40</v>
      </c>
      <c r="AD1894" t="s">
        <v>41</v>
      </c>
      <c r="AE1894"/>
    </row>
    <row r="1895" spans="1:31" ht="15" x14ac:dyDescent="0.25">
      <c r="A1895" s="1" t="s">
        <v>7229</v>
      </c>
      <c r="B1895" t="s">
        <v>427</v>
      </c>
      <c r="C1895" t="s">
        <v>29</v>
      </c>
      <c r="D1895" t="s">
        <v>30</v>
      </c>
      <c r="E1895" t="s">
        <v>379</v>
      </c>
      <c r="F1895" t="s">
        <v>7216</v>
      </c>
      <c r="G1895" t="s">
        <v>7217</v>
      </c>
      <c r="H1895" t="s">
        <v>9756</v>
      </c>
      <c r="I1895" t="s">
        <v>7218</v>
      </c>
      <c r="J1895" t="s">
        <v>7229</v>
      </c>
      <c r="K1895" t="s">
        <v>32</v>
      </c>
      <c r="L1895" t="s">
        <v>32</v>
      </c>
      <c r="M1895" t="s">
        <v>43</v>
      </c>
      <c r="N1895" t="s">
        <v>44</v>
      </c>
      <c r="O1895" t="s">
        <v>7230</v>
      </c>
      <c r="P1895" t="s">
        <v>163</v>
      </c>
      <c r="Q1895" t="s">
        <v>770</v>
      </c>
      <c r="R1895" t="s">
        <v>7231</v>
      </c>
      <c r="S1895" s="1" t="s">
        <v>13137</v>
      </c>
      <c r="T1895" t="s">
        <v>66</v>
      </c>
      <c r="U1895" t="s">
        <v>49</v>
      </c>
      <c r="V1895" t="s">
        <v>50</v>
      </c>
      <c r="W1895" t="s">
        <v>7232</v>
      </c>
      <c r="X1895" s="145">
        <v>22917</v>
      </c>
      <c r="Y1895" t="s">
        <v>7233</v>
      </c>
      <c r="Z1895"/>
      <c r="AA1895"/>
      <c r="AB1895" t="s">
        <v>39</v>
      </c>
      <c r="AC1895" t="s">
        <v>40</v>
      </c>
      <c r="AD1895" t="s">
        <v>41</v>
      </c>
      <c r="AE1895"/>
    </row>
    <row r="1896" spans="1:31" ht="15" x14ac:dyDescent="0.25">
      <c r="A1896" s="1" t="s">
        <v>7234</v>
      </c>
      <c r="B1896" t="s">
        <v>427</v>
      </c>
      <c r="C1896" t="s">
        <v>29</v>
      </c>
      <c r="D1896" t="s">
        <v>30</v>
      </c>
      <c r="E1896" t="s">
        <v>379</v>
      </c>
      <c r="F1896" t="s">
        <v>7216</v>
      </c>
      <c r="G1896" t="s">
        <v>7217</v>
      </c>
      <c r="H1896" t="s">
        <v>9756</v>
      </c>
      <c r="I1896" t="s">
        <v>7218</v>
      </c>
      <c r="J1896" t="s">
        <v>7234</v>
      </c>
      <c r="K1896" t="s">
        <v>32</v>
      </c>
      <c r="L1896" t="s">
        <v>32</v>
      </c>
      <c r="M1896" t="s">
        <v>43</v>
      </c>
      <c r="N1896" t="s">
        <v>63</v>
      </c>
      <c r="O1896" t="s">
        <v>7235</v>
      </c>
      <c r="P1896" t="s">
        <v>78</v>
      </c>
      <c r="Q1896" t="s">
        <v>554</v>
      </c>
      <c r="R1896" t="s">
        <v>402</v>
      </c>
      <c r="S1896" s="1" t="s">
        <v>13138</v>
      </c>
      <c r="T1896" t="s">
        <v>66</v>
      </c>
      <c r="U1896" t="s">
        <v>49</v>
      </c>
      <c r="V1896" t="s">
        <v>108</v>
      </c>
      <c r="W1896" t="s">
        <v>10705</v>
      </c>
      <c r="X1896" s="145">
        <v>30329</v>
      </c>
      <c r="Y1896" t="s">
        <v>10706</v>
      </c>
      <c r="Z1896" s="145">
        <v>43160</v>
      </c>
      <c r="AA1896" s="145">
        <v>43465</v>
      </c>
      <c r="AB1896" t="s">
        <v>39</v>
      </c>
      <c r="AC1896" t="s">
        <v>68</v>
      </c>
      <c r="AD1896" t="s">
        <v>41</v>
      </c>
      <c r="AE1896"/>
    </row>
    <row r="1897" spans="1:31" ht="15" x14ac:dyDescent="0.25">
      <c r="A1897" s="1" t="s">
        <v>7239</v>
      </c>
      <c r="B1897" t="s">
        <v>427</v>
      </c>
      <c r="C1897" t="s">
        <v>29</v>
      </c>
      <c r="D1897" t="s">
        <v>30</v>
      </c>
      <c r="E1897" t="s">
        <v>379</v>
      </c>
      <c r="F1897" t="s">
        <v>7216</v>
      </c>
      <c r="G1897" t="s">
        <v>7217</v>
      </c>
      <c r="H1897" t="s">
        <v>9756</v>
      </c>
      <c r="I1897" t="s">
        <v>7218</v>
      </c>
      <c r="J1897" t="s">
        <v>7239</v>
      </c>
      <c r="K1897" t="s">
        <v>32</v>
      </c>
      <c r="L1897" t="s">
        <v>32</v>
      </c>
      <c r="M1897" t="s">
        <v>43</v>
      </c>
      <c r="N1897" t="s">
        <v>44</v>
      </c>
      <c r="O1897" t="s">
        <v>54</v>
      </c>
      <c r="P1897" t="s">
        <v>110</v>
      </c>
      <c r="Q1897" t="s">
        <v>389</v>
      </c>
      <c r="R1897" t="s">
        <v>7240</v>
      </c>
      <c r="S1897" s="1" t="s">
        <v>13139</v>
      </c>
      <c r="T1897" t="s">
        <v>66</v>
      </c>
      <c r="U1897" t="s">
        <v>49</v>
      </c>
      <c r="V1897" t="s">
        <v>50</v>
      </c>
      <c r="W1897" t="s">
        <v>7241</v>
      </c>
      <c r="X1897" s="145">
        <v>22851</v>
      </c>
      <c r="Y1897" t="s">
        <v>7242</v>
      </c>
      <c r="Z1897"/>
      <c r="AA1897"/>
      <c r="AB1897" t="s">
        <v>39</v>
      </c>
      <c r="AC1897" t="s">
        <v>40</v>
      </c>
      <c r="AD1897" t="s">
        <v>41</v>
      </c>
      <c r="AE1897"/>
    </row>
    <row r="1898" spans="1:31" ht="15" x14ac:dyDescent="0.25">
      <c r="A1898" s="1" t="s">
        <v>7243</v>
      </c>
      <c r="B1898" t="s">
        <v>427</v>
      </c>
      <c r="C1898" t="s">
        <v>29</v>
      </c>
      <c r="D1898" t="s">
        <v>30</v>
      </c>
      <c r="E1898" t="s">
        <v>379</v>
      </c>
      <c r="F1898" t="s">
        <v>7216</v>
      </c>
      <c r="G1898" t="s">
        <v>7217</v>
      </c>
      <c r="H1898" t="s">
        <v>9756</v>
      </c>
      <c r="I1898" t="s">
        <v>7218</v>
      </c>
      <c r="J1898" t="s">
        <v>7243</v>
      </c>
      <c r="K1898" t="s">
        <v>32</v>
      </c>
      <c r="L1898" t="s">
        <v>32</v>
      </c>
      <c r="M1898" t="s">
        <v>43</v>
      </c>
      <c r="N1898" t="s">
        <v>44</v>
      </c>
      <c r="O1898" t="s">
        <v>7244</v>
      </c>
      <c r="P1898" t="s">
        <v>88</v>
      </c>
      <c r="Q1898" t="s">
        <v>268</v>
      </c>
      <c r="R1898" t="s">
        <v>7245</v>
      </c>
      <c r="S1898" s="1" t="s">
        <v>13140</v>
      </c>
      <c r="T1898" t="s">
        <v>48</v>
      </c>
      <c r="U1898" t="s">
        <v>49</v>
      </c>
      <c r="V1898" t="s">
        <v>1094</v>
      </c>
      <c r="W1898" t="s">
        <v>7246</v>
      </c>
      <c r="X1898" s="145">
        <v>24681</v>
      </c>
      <c r="Y1898" t="s">
        <v>7247</v>
      </c>
      <c r="Z1898" s="145">
        <v>43322</v>
      </c>
      <c r="AA1898" s="145">
        <v>43465</v>
      </c>
      <c r="AB1898" t="s">
        <v>39</v>
      </c>
      <c r="AC1898" t="s">
        <v>40</v>
      </c>
      <c r="AD1898" t="s">
        <v>41</v>
      </c>
      <c r="AE1898"/>
    </row>
    <row r="1899" spans="1:31" ht="15" x14ac:dyDescent="0.25">
      <c r="A1899" s="1" t="s">
        <v>7243</v>
      </c>
      <c r="B1899" t="s">
        <v>427</v>
      </c>
      <c r="C1899" t="s">
        <v>29</v>
      </c>
      <c r="D1899" t="s">
        <v>30</v>
      </c>
      <c r="E1899" t="s">
        <v>379</v>
      </c>
      <c r="F1899" t="s">
        <v>7216</v>
      </c>
      <c r="G1899" t="s">
        <v>7217</v>
      </c>
      <c r="H1899" t="s">
        <v>9756</v>
      </c>
      <c r="I1899" t="s">
        <v>7218</v>
      </c>
      <c r="J1899" t="s">
        <v>7243</v>
      </c>
      <c r="K1899" t="s">
        <v>32</v>
      </c>
      <c r="L1899" t="s">
        <v>32</v>
      </c>
      <c r="M1899" t="s">
        <v>43</v>
      </c>
      <c r="N1899" t="s">
        <v>63</v>
      </c>
      <c r="O1899" t="s">
        <v>10707</v>
      </c>
      <c r="P1899" t="s">
        <v>81</v>
      </c>
      <c r="Q1899" t="s">
        <v>8571</v>
      </c>
      <c r="R1899" t="s">
        <v>10708</v>
      </c>
      <c r="S1899" s="1" t="s">
        <v>13141</v>
      </c>
      <c r="T1899" t="s">
        <v>66</v>
      </c>
      <c r="U1899" t="s">
        <v>49</v>
      </c>
      <c r="V1899" t="s">
        <v>50</v>
      </c>
      <c r="W1899" t="s">
        <v>10709</v>
      </c>
      <c r="X1899" s="145">
        <v>26015</v>
      </c>
      <c r="Y1899" t="s">
        <v>10710</v>
      </c>
      <c r="Z1899" s="145">
        <v>43322</v>
      </c>
      <c r="AA1899" s="145">
        <v>43465</v>
      </c>
      <c r="AB1899" t="s">
        <v>310</v>
      </c>
      <c r="AC1899" t="s">
        <v>68</v>
      </c>
      <c r="AD1899" t="s">
        <v>41</v>
      </c>
      <c r="AE1899"/>
    </row>
    <row r="1900" spans="1:31" ht="15" x14ac:dyDescent="0.25">
      <c r="A1900" s="1" t="s">
        <v>7248</v>
      </c>
      <c r="B1900" t="s">
        <v>427</v>
      </c>
      <c r="C1900" t="s">
        <v>29</v>
      </c>
      <c r="D1900" t="s">
        <v>30</v>
      </c>
      <c r="E1900" t="s">
        <v>379</v>
      </c>
      <c r="F1900" t="s">
        <v>7216</v>
      </c>
      <c r="G1900" t="s">
        <v>7217</v>
      </c>
      <c r="H1900" t="s">
        <v>9756</v>
      </c>
      <c r="I1900" t="s">
        <v>7218</v>
      </c>
      <c r="J1900" t="s">
        <v>7248</v>
      </c>
      <c r="K1900" t="s">
        <v>32</v>
      </c>
      <c r="L1900" t="s">
        <v>32</v>
      </c>
      <c r="M1900" t="s">
        <v>43</v>
      </c>
      <c r="N1900" t="s">
        <v>44</v>
      </c>
      <c r="O1900" t="s">
        <v>7249</v>
      </c>
      <c r="P1900" t="s">
        <v>550</v>
      </c>
      <c r="Q1900" t="s">
        <v>204</v>
      </c>
      <c r="R1900" t="s">
        <v>7250</v>
      </c>
      <c r="S1900" s="1" t="s">
        <v>13142</v>
      </c>
      <c r="T1900" t="s">
        <v>53</v>
      </c>
      <c r="U1900" t="s">
        <v>49</v>
      </c>
      <c r="V1900" t="s">
        <v>311</v>
      </c>
      <c r="W1900" t="s">
        <v>7251</v>
      </c>
      <c r="X1900" s="145">
        <v>26928</v>
      </c>
      <c r="Y1900" t="s">
        <v>7252</v>
      </c>
      <c r="Z1900" s="145">
        <v>43346</v>
      </c>
      <c r="AA1900" s="145">
        <v>43375</v>
      </c>
      <c r="AB1900" t="s">
        <v>39</v>
      </c>
      <c r="AC1900" t="s">
        <v>40</v>
      </c>
      <c r="AD1900" t="s">
        <v>41</v>
      </c>
      <c r="AE1900"/>
    </row>
    <row r="1901" spans="1:31" ht="15" x14ac:dyDescent="0.25">
      <c r="A1901" s="1" t="s">
        <v>7248</v>
      </c>
      <c r="B1901" t="s">
        <v>427</v>
      </c>
      <c r="C1901" t="s">
        <v>29</v>
      </c>
      <c r="D1901" t="s">
        <v>30</v>
      </c>
      <c r="E1901" t="s">
        <v>379</v>
      </c>
      <c r="F1901" t="s">
        <v>7216</v>
      </c>
      <c r="G1901" t="s">
        <v>7217</v>
      </c>
      <c r="H1901" t="s">
        <v>9756</v>
      </c>
      <c r="I1901" t="s">
        <v>7218</v>
      </c>
      <c r="J1901" t="s">
        <v>7248</v>
      </c>
      <c r="K1901" t="s">
        <v>32</v>
      </c>
      <c r="L1901" t="s">
        <v>32</v>
      </c>
      <c r="M1901" t="s">
        <v>43</v>
      </c>
      <c r="N1901" t="s">
        <v>63</v>
      </c>
      <c r="O1901" t="s">
        <v>13143</v>
      </c>
      <c r="P1901" t="s">
        <v>683</v>
      </c>
      <c r="Q1901" t="s">
        <v>110</v>
      </c>
      <c r="R1901" t="s">
        <v>13144</v>
      </c>
      <c r="S1901" s="1" t="s">
        <v>13145</v>
      </c>
      <c r="T1901" t="s">
        <v>66</v>
      </c>
      <c r="U1901" t="s">
        <v>49</v>
      </c>
      <c r="V1901" t="s">
        <v>50</v>
      </c>
      <c r="W1901" t="s">
        <v>13146</v>
      </c>
      <c r="X1901" s="145">
        <v>31172</v>
      </c>
      <c r="Y1901" t="s">
        <v>13147</v>
      </c>
      <c r="Z1901" s="145">
        <v>43346</v>
      </c>
      <c r="AA1901" s="145">
        <v>43375</v>
      </c>
      <c r="AB1901" t="s">
        <v>310</v>
      </c>
      <c r="AC1901" t="s">
        <v>68</v>
      </c>
      <c r="AD1901" t="s">
        <v>41</v>
      </c>
      <c r="AE1901"/>
    </row>
    <row r="1902" spans="1:31" ht="15" x14ac:dyDescent="0.25">
      <c r="A1902" s="1" t="s">
        <v>7253</v>
      </c>
      <c r="B1902" t="s">
        <v>427</v>
      </c>
      <c r="C1902" t="s">
        <v>29</v>
      </c>
      <c r="D1902" t="s">
        <v>30</v>
      </c>
      <c r="E1902" t="s">
        <v>379</v>
      </c>
      <c r="F1902" t="s">
        <v>7216</v>
      </c>
      <c r="G1902" t="s">
        <v>7217</v>
      </c>
      <c r="H1902" t="s">
        <v>9756</v>
      </c>
      <c r="I1902" t="s">
        <v>7218</v>
      </c>
      <c r="J1902" t="s">
        <v>7253</v>
      </c>
      <c r="K1902" t="s">
        <v>32</v>
      </c>
      <c r="L1902" t="s">
        <v>32</v>
      </c>
      <c r="M1902" t="s">
        <v>43</v>
      </c>
      <c r="N1902" t="s">
        <v>63</v>
      </c>
      <c r="O1902" t="s">
        <v>518</v>
      </c>
      <c r="P1902" t="s">
        <v>352</v>
      </c>
      <c r="Q1902" t="s">
        <v>223</v>
      </c>
      <c r="R1902" t="s">
        <v>921</v>
      </c>
      <c r="S1902" s="1" t="s">
        <v>13148</v>
      </c>
      <c r="T1902" t="s">
        <v>66</v>
      </c>
      <c r="U1902" t="s">
        <v>49</v>
      </c>
      <c r="V1902" t="s">
        <v>50</v>
      </c>
      <c r="W1902" t="s">
        <v>7407</v>
      </c>
      <c r="X1902" s="145">
        <v>28700</v>
      </c>
      <c r="Y1902" t="s">
        <v>7408</v>
      </c>
      <c r="Z1902" s="145">
        <v>43160</v>
      </c>
      <c r="AA1902" s="145">
        <v>43465</v>
      </c>
      <c r="AB1902" t="s">
        <v>39</v>
      </c>
      <c r="AC1902" t="s">
        <v>68</v>
      </c>
      <c r="AD1902" t="s">
        <v>41</v>
      </c>
      <c r="AE1902"/>
    </row>
    <row r="1903" spans="1:31" ht="15" x14ac:dyDescent="0.25">
      <c r="A1903" s="1" t="s">
        <v>7254</v>
      </c>
      <c r="B1903" t="s">
        <v>427</v>
      </c>
      <c r="C1903" t="s">
        <v>29</v>
      </c>
      <c r="D1903" t="s">
        <v>30</v>
      </c>
      <c r="E1903" t="s">
        <v>379</v>
      </c>
      <c r="F1903" t="s">
        <v>7216</v>
      </c>
      <c r="G1903" t="s">
        <v>7217</v>
      </c>
      <c r="H1903" t="s">
        <v>9756</v>
      </c>
      <c r="I1903" t="s">
        <v>7218</v>
      </c>
      <c r="J1903" t="s">
        <v>7254</v>
      </c>
      <c r="K1903" t="s">
        <v>32</v>
      </c>
      <c r="L1903" t="s">
        <v>80</v>
      </c>
      <c r="M1903" t="s">
        <v>80</v>
      </c>
      <c r="N1903" t="s">
        <v>63</v>
      </c>
      <c r="O1903" t="s">
        <v>13149</v>
      </c>
      <c r="P1903" t="s">
        <v>96</v>
      </c>
      <c r="Q1903" t="s">
        <v>59</v>
      </c>
      <c r="R1903" t="s">
        <v>822</v>
      </c>
      <c r="S1903" s="1" t="s">
        <v>12642</v>
      </c>
      <c r="T1903" t="s">
        <v>9396</v>
      </c>
      <c r="U1903" t="s">
        <v>49</v>
      </c>
      <c r="V1903" t="s">
        <v>50</v>
      </c>
      <c r="W1903" t="s">
        <v>12643</v>
      </c>
      <c r="X1903" s="145">
        <v>28181</v>
      </c>
      <c r="Y1903" t="s">
        <v>12644</v>
      </c>
      <c r="Z1903" s="145">
        <v>43427</v>
      </c>
      <c r="AA1903" s="145">
        <v>43465</v>
      </c>
      <c r="AB1903" t="s">
        <v>310</v>
      </c>
      <c r="AC1903" t="s">
        <v>83</v>
      </c>
      <c r="AD1903" t="s">
        <v>41</v>
      </c>
      <c r="AE1903"/>
    </row>
    <row r="1904" spans="1:31" ht="15" x14ac:dyDescent="0.25">
      <c r="A1904" s="1" t="s">
        <v>7254</v>
      </c>
      <c r="B1904" t="s">
        <v>427</v>
      </c>
      <c r="C1904" t="s">
        <v>29</v>
      </c>
      <c r="D1904" t="s">
        <v>30</v>
      </c>
      <c r="E1904" t="s">
        <v>379</v>
      </c>
      <c r="F1904" t="s">
        <v>7216</v>
      </c>
      <c r="G1904" t="s">
        <v>7217</v>
      </c>
      <c r="H1904" t="s">
        <v>9756</v>
      </c>
      <c r="I1904" t="s">
        <v>7218</v>
      </c>
      <c r="J1904" t="s">
        <v>7254</v>
      </c>
      <c r="K1904" t="s">
        <v>32</v>
      </c>
      <c r="L1904" t="s">
        <v>80</v>
      </c>
      <c r="M1904" t="s">
        <v>80</v>
      </c>
      <c r="N1904" t="s">
        <v>44</v>
      </c>
      <c r="O1904" t="s">
        <v>7255</v>
      </c>
      <c r="P1904" t="s">
        <v>110</v>
      </c>
      <c r="Q1904" t="s">
        <v>237</v>
      </c>
      <c r="R1904" t="s">
        <v>1018</v>
      </c>
      <c r="S1904" s="1" t="s">
        <v>13150</v>
      </c>
      <c r="T1904" t="s">
        <v>42</v>
      </c>
      <c r="U1904" t="s">
        <v>49</v>
      </c>
      <c r="V1904" t="s">
        <v>5414</v>
      </c>
      <c r="W1904" t="s">
        <v>7256</v>
      </c>
      <c r="X1904" s="145">
        <v>27515</v>
      </c>
      <c r="Y1904" t="s">
        <v>7257</v>
      </c>
      <c r="Z1904" s="145">
        <v>43427</v>
      </c>
      <c r="AA1904" s="145">
        <v>43465</v>
      </c>
      <c r="AB1904" t="s">
        <v>39</v>
      </c>
      <c r="AC1904" t="s">
        <v>83</v>
      </c>
      <c r="AD1904" t="s">
        <v>41</v>
      </c>
      <c r="AE1904"/>
    </row>
    <row r="1905" spans="1:31" ht="15" x14ac:dyDescent="0.25">
      <c r="A1905" s="1" t="s">
        <v>7258</v>
      </c>
      <c r="B1905" t="s">
        <v>427</v>
      </c>
      <c r="C1905" t="s">
        <v>29</v>
      </c>
      <c r="D1905" t="s">
        <v>30</v>
      </c>
      <c r="E1905" t="s">
        <v>379</v>
      </c>
      <c r="F1905" t="s">
        <v>7216</v>
      </c>
      <c r="G1905" t="s">
        <v>7217</v>
      </c>
      <c r="H1905" t="s">
        <v>9756</v>
      </c>
      <c r="I1905" t="s">
        <v>7218</v>
      </c>
      <c r="J1905" t="s">
        <v>7258</v>
      </c>
      <c r="K1905" t="s">
        <v>93</v>
      </c>
      <c r="L1905" t="s">
        <v>94</v>
      </c>
      <c r="M1905" t="s">
        <v>95</v>
      </c>
      <c r="N1905" t="s">
        <v>63</v>
      </c>
      <c r="O1905" t="s">
        <v>7259</v>
      </c>
      <c r="P1905" t="s">
        <v>340</v>
      </c>
      <c r="Q1905" t="s">
        <v>495</v>
      </c>
      <c r="R1905" t="s">
        <v>102</v>
      </c>
      <c r="S1905" s="1" t="s">
        <v>13151</v>
      </c>
      <c r="T1905" t="s">
        <v>105</v>
      </c>
      <c r="U1905" t="s">
        <v>38</v>
      </c>
      <c r="V1905" t="s">
        <v>50</v>
      </c>
      <c r="W1905" t="s">
        <v>7260</v>
      </c>
      <c r="X1905" s="145">
        <v>28975</v>
      </c>
      <c r="Y1905" t="s">
        <v>7261</v>
      </c>
      <c r="Z1905" s="145">
        <v>43101</v>
      </c>
      <c r="AA1905" s="145">
        <v>43465</v>
      </c>
      <c r="AB1905" t="s">
        <v>39</v>
      </c>
      <c r="AC1905" t="s">
        <v>98</v>
      </c>
      <c r="AD1905" t="s">
        <v>41</v>
      </c>
      <c r="AE1905"/>
    </row>
    <row r="1906" spans="1:31" ht="15" x14ac:dyDescent="0.25">
      <c r="A1906" s="1" t="s">
        <v>7265</v>
      </c>
      <c r="B1906" t="s">
        <v>427</v>
      </c>
      <c r="C1906" t="s">
        <v>29</v>
      </c>
      <c r="D1906" t="s">
        <v>30</v>
      </c>
      <c r="E1906" t="s">
        <v>379</v>
      </c>
      <c r="F1906" t="s">
        <v>7262</v>
      </c>
      <c r="G1906" t="s">
        <v>7263</v>
      </c>
      <c r="H1906" t="s">
        <v>9756</v>
      </c>
      <c r="I1906" t="s">
        <v>7264</v>
      </c>
      <c r="J1906" t="s">
        <v>7265</v>
      </c>
      <c r="K1906" t="s">
        <v>32</v>
      </c>
      <c r="L1906" t="s">
        <v>33</v>
      </c>
      <c r="M1906" t="s">
        <v>34</v>
      </c>
      <c r="N1906" t="s">
        <v>35</v>
      </c>
      <c r="O1906" t="s">
        <v>11103</v>
      </c>
      <c r="P1906" t="s">
        <v>355</v>
      </c>
      <c r="Q1906" t="s">
        <v>78</v>
      </c>
      <c r="R1906" t="s">
        <v>7266</v>
      </c>
      <c r="S1906" s="1" t="s">
        <v>13152</v>
      </c>
      <c r="T1906" t="s">
        <v>61</v>
      </c>
      <c r="U1906" t="s">
        <v>38</v>
      </c>
      <c r="V1906" t="s">
        <v>11105</v>
      </c>
      <c r="W1906" t="s">
        <v>7267</v>
      </c>
      <c r="X1906" s="145">
        <v>24264</v>
      </c>
      <c r="Y1906" t="s">
        <v>7268</v>
      </c>
      <c r="Z1906" s="145">
        <v>43374</v>
      </c>
      <c r="AA1906" s="145">
        <v>44834</v>
      </c>
      <c r="AB1906" t="s">
        <v>39</v>
      </c>
      <c r="AC1906" t="s">
        <v>40</v>
      </c>
      <c r="AD1906" t="s">
        <v>41</v>
      </c>
      <c r="AE1906"/>
    </row>
    <row r="1907" spans="1:31" ht="15" x14ac:dyDescent="0.25">
      <c r="A1907" s="1" t="s">
        <v>7269</v>
      </c>
      <c r="B1907" t="s">
        <v>427</v>
      </c>
      <c r="C1907" t="s">
        <v>29</v>
      </c>
      <c r="D1907" t="s">
        <v>30</v>
      </c>
      <c r="E1907" t="s">
        <v>379</v>
      </c>
      <c r="F1907" t="s">
        <v>7262</v>
      </c>
      <c r="G1907" t="s">
        <v>7263</v>
      </c>
      <c r="H1907" t="s">
        <v>9756</v>
      </c>
      <c r="I1907" t="s">
        <v>7264</v>
      </c>
      <c r="J1907" t="s">
        <v>7269</v>
      </c>
      <c r="K1907" t="s">
        <v>32</v>
      </c>
      <c r="L1907" t="s">
        <v>32</v>
      </c>
      <c r="M1907" t="s">
        <v>43</v>
      </c>
      <c r="N1907" t="s">
        <v>44</v>
      </c>
      <c r="O1907" t="s">
        <v>7270</v>
      </c>
      <c r="P1907" t="s">
        <v>156</v>
      </c>
      <c r="Q1907" t="s">
        <v>961</v>
      </c>
      <c r="R1907" t="s">
        <v>7271</v>
      </c>
      <c r="S1907" s="1" t="s">
        <v>13153</v>
      </c>
      <c r="T1907" t="s">
        <v>66</v>
      </c>
      <c r="U1907" t="s">
        <v>49</v>
      </c>
      <c r="V1907" t="s">
        <v>50</v>
      </c>
      <c r="W1907" t="s">
        <v>7272</v>
      </c>
      <c r="X1907" s="145">
        <v>24594</v>
      </c>
      <c r="Y1907" t="s">
        <v>7273</v>
      </c>
      <c r="Z1907"/>
      <c r="AA1907"/>
      <c r="AB1907" t="s">
        <v>39</v>
      </c>
      <c r="AC1907" t="s">
        <v>40</v>
      </c>
      <c r="AD1907" t="s">
        <v>41</v>
      </c>
      <c r="AE1907"/>
    </row>
    <row r="1908" spans="1:31" ht="15" x14ac:dyDescent="0.25">
      <c r="A1908" s="1" t="s">
        <v>7274</v>
      </c>
      <c r="B1908" t="s">
        <v>427</v>
      </c>
      <c r="C1908" t="s">
        <v>29</v>
      </c>
      <c r="D1908" t="s">
        <v>30</v>
      </c>
      <c r="E1908" t="s">
        <v>379</v>
      </c>
      <c r="F1908" t="s">
        <v>7262</v>
      </c>
      <c r="G1908" t="s">
        <v>7263</v>
      </c>
      <c r="H1908" t="s">
        <v>9756</v>
      </c>
      <c r="I1908" t="s">
        <v>7264</v>
      </c>
      <c r="J1908" t="s">
        <v>7274</v>
      </c>
      <c r="K1908" t="s">
        <v>32</v>
      </c>
      <c r="L1908" t="s">
        <v>32</v>
      </c>
      <c r="M1908" t="s">
        <v>43</v>
      </c>
      <c r="N1908" t="s">
        <v>44</v>
      </c>
      <c r="O1908" t="s">
        <v>7275</v>
      </c>
      <c r="P1908" t="s">
        <v>190</v>
      </c>
      <c r="Q1908" t="s">
        <v>79</v>
      </c>
      <c r="R1908" t="s">
        <v>7276</v>
      </c>
      <c r="S1908" s="1" t="s">
        <v>13154</v>
      </c>
      <c r="T1908" t="s">
        <v>66</v>
      </c>
      <c r="U1908" t="s">
        <v>49</v>
      </c>
      <c r="V1908" t="s">
        <v>50</v>
      </c>
      <c r="W1908" t="s">
        <v>7277</v>
      </c>
      <c r="X1908" s="145">
        <v>25849</v>
      </c>
      <c r="Y1908" t="s">
        <v>7278</v>
      </c>
      <c r="Z1908"/>
      <c r="AA1908"/>
      <c r="AB1908" t="s">
        <v>39</v>
      </c>
      <c r="AC1908" t="s">
        <v>40</v>
      </c>
      <c r="AD1908" t="s">
        <v>41</v>
      </c>
      <c r="AE1908"/>
    </row>
    <row r="1909" spans="1:31" ht="15" x14ac:dyDescent="0.25">
      <c r="A1909" s="1" t="s">
        <v>7279</v>
      </c>
      <c r="B1909" t="s">
        <v>427</v>
      </c>
      <c r="C1909" t="s">
        <v>29</v>
      </c>
      <c r="D1909" t="s">
        <v>30</v>
      </c>
      <c r="E1909" t="s">
        <v>379</v>
      </c>
      <c r="F1909" t="s">
        <v>7262</v>
      </c>
      <c r="G1909" t="s">
        <v>7263</v>
      </c>
      <c r="H1909" t="s">
        <v>9756</v>
      </c>
      <c r="I1909" t="s">
        <v>7264</v>
      </c>
      <c r="J1909" t="s">
        <v>7279</v>
      </c>
      <c r="K1909" t="s">
        <v>32</v>
      </c>
      <c r="L1909" t="s">
        <v>32</v>
      </c>
      <c r="M1909" t="s">
        <v>43</v>
      </c>
      <c r="N1909" t="s">
        <v>44</v>
      </c>
      <c r="O1909" t="s">
        <v>7280</v>
      </c>
      <c r="P1909" t="s">
        <v>257</v>
      </c>
      <c r="Q1909" t="s">
        <v>7281</v>
      </c>
      <c r="R1909" t="s">
        <v>7282</v>
      </c>
      <c r="S1909" s="1" t="s">
        <v>13155</v>
      </c>
      <c r="T1909" t="s">
        <v>66</v>
      </c>
      <c r="U1909" t="s">
        <v>49</v>
      </c>
      <c r="V1909" t="s">
        <v>50</v>
      </c>
      <c r="W1909" t="s">
        <v>7283</v>
      </c>
      <c r="X1909" s="145">
        <v>25842</v>
      </c>
      <c r="Y1909" t="s">
        <v>7284</v>
      </c>
      <c r="Z1909"/>
      <c r="AA1909"/>
      <c r="AB1909" t="s">
        <v>39</v>
      </c>
      <c r="AC1909" t="s">
        <v>40</v>
      </c>
      <c r="AD1909" t="s">
        <v>41</v>
      </c>
      <c r="AE1909"/>
    </row>
    <row r="1910" spans="1:31" ht="15" x14ac:dyDescent="0.25">
      <c r="A1910" s="1" t="s">
        <v>7285</v>
      </c>
      <c r="B1910" t="s">
        <v>427</v>
      </c>
      <c r="C1910" t="s">
        <v>29</v>
      </c>
      <c r="D1910" t="s">
        <v>30</v>
      </c>
      <c r="E1910" t="s">
        <v>379</v>
      </c>
      <c r="F1910" t="s">
        <v>7262</v>
      </c>
      <c r="G1910" t="s">
        <v>7263</v>
      </c>
      <c r="H1910" t="s">
        <v>9756</v>
      </c>
      <c r="I1910" t="s">
        <v>7264</v>
      </c>
      <c r="J1910" t="s">
        <v>7285</v>
      </c>
      <c r="K1910" t="s">
        <v>32</v>
      </c>
      <c r="L1910" t="s">
        <v>32</v>
      </c>
      <c r="M1910" t="s">
        <v>43</v>
      </c>
      <c r="N1910" t="s">
        <v>44</v>
      </c>
      <c r="O1910" t="s">
        <v>7286</v>
      </c>
      <c r="P1910" t="s">
        <v>78</v>
      </c>
      <c r="Q1910" t="s">
        <v>1082</v>
      </c>
      <c r="R1910" t="s">
        <v>7287</v>
      </c>
      <c r="S1910" s="1" t="s">
        <v>13156</v>
      </c>
      <c r="T1910" t="s">
        <v>53</v>
      </c>
      <c r="U1910" t="s">
        <v>49</v>
      </c>
      <c r="V1910" t="s">
        <v>50</v>
      </c>
      <c r="W1910" t="s">
        <v>7288</v>
      </c>
      <c r="X1910" s="145">
        <v>26712</v>
      </c>
      <c r="Y1910" t="s">
        <v>7289</v>
      </c>
      <c r="Z1910"/>
      <c r="AA1910"/>
      <c r="AB1910" t="s">
        <v>39</v>
      </c>
      <c r="AC1910" t="s">
        <v>40</v>
      </c>
      <c r="AD1910" t="s">
        <v>41</v>
      </c>
      <c r="AE1910"/>
    </row>
    <row r="1911" spans="1:31" ht="15" x14ac:dyDescent="0.25">
      <c r="A1911" s="1" t="s">
        <v>7290</v>
      </c>
      <c r="B1911" t="s">
        <v>427</v>
      </c>
      <c r="C1911" t="s">
        <v>29</v>
      </c>
      <c r="D1911" t="s">
        <v>30</v>
      </c>
      <c r="E1911" t="s">
        <v>379</v>
      </c>
      <c r="F1911" t="s">
        <v>7262</v>
      </c>
      <c r="G1911" t="s">
        <v>7263</v>
      </c>
      <c r="H1911" t="s">
        <v>9756</v>
      </c>
      <c r="I1911" t="s">
        <v>7264</v>
      </c>
      <c r="J1911" t="s">
        <v>7290</v>
      </c>
      <c r="K1911" t="s">
        <v>32</v>
      </c>
      <c r="L1911" t="s">
        <v>32</v>
      </c>
      <c r="M1911" t="s">
        <v>43</v>
      </c>
      <c r="N1911" t="s">
        <v>44</v>
      </c>
      <c r="O1911" t="s">
        <v>7291</v>
      </c>
      <c r="P1911" t="s">
        <v>274</v>
      </c>
      <c r="Q1911" t="s">
        <v>79</v>
      </c>
      <c r="R1911" t="s">
        <v>7292</v>
      </c>
      <c r="S1911" s="1" t="s">
        <v>13157</v>
      </c>
      <c r="T1911" t="s">
        <v>66</v>
      </c>
      <c r="U1911" t="s">
        <v>49</v>
      </c>
      <c r="V1911" t="s">
        <v>50</v>
      </c>
      <c r="W1911" t="s">
        <v>7293</v>
      </c>
      <c r="X1911" s="145">
        <v>26324</v>
      </c>
      <c r="Y1911" t="s">
        <v>7294</v>
      </c>
      <c r="Z1911"/>
      <c r="AA1911"/>
      <c r="AB1911" t="s">
        <v>39</v>
      </c>
      <c r="AC1911" t="s">
        <v>40</v>
      </c>
      <c r="AD1911" t="s">
        <v>41</v>
      </c>
      <c r="AE1911"/>
    </row>
    <row r="1912" spans="1:31" ht="15" x14ac:dyDescent="0.25">
      <c r="A1912" s="1" t="s">
        <v>7295</v>
      </c>
      <c r="B1912" t="s">
        <v>427</v>
      </c>
      <c r="C1912" t="s">
        <v>29</v>
      </c>
      <c r="D1912" t="s">
        <v>30</v>
      </c>
      <c r="E1912" t="s">
        <v>379</v>
      </c>
      <c r="F1912" t="s">
        <v>7262</v>
      </c>
      <c r="G1912" t="s">
        <v>7263</v>
      </c>
      <c r="H1912" t="s">
        <v>9756</v>
      </c>
      <c r="I1912" t="s">
        <v>7264</v>
      </c>
      <c r="J1912" t="s">
        <v>7295</v>
      </c>
      <c r="K1912" t="s">
        <v>32</v>
      </c>
      <c r="L1912" t="s">
        <v>32</v>
      </c>
      <c r="M1912" t="s">
        <v>43</v>
      </c>
      <c r="N1912" t="s">
        <v>63</v>
      </c>
      <c r="O1912" t="s">
        <v>10711</v>
      </c>
      <c r="P1912" t="s">
        <v>859</v>
      </c>
      <c r="Q1912" t="s">
        <v>450</v>
      </c>
      <c r="R1912" t="s">
        <v>10712</v>
      </c>
      <c r="S1912" s="1" t="s">
        <v>13158</v>
      </c>
      <c r="T1912" t="s">
        <v>66</v>
      </c>
      <c r="U1912" t="s">
        <v>49</v>
      </c>
      <c r="V1912" t="s">
        <v>50</v>
      </c>
      <c r="W1912" t="s">
        <v>10713</v>
      </c>
      <c r="X1912" s="145">
        <v>22063</v>
      </c>
      <c r="Y1912" t="s">
        <v>10714</v>
      </c>
      <c r="Z1912" s="145">
        <v>43360</v>
      </c>
      <c r="AA1912" s="145">
        <v>43465</v>
      </c>
      <c r="AB1912" t="s">
        <v>310</v>
      </c>
      <c r="AC1912" t="s">
        <v>68</v>
      </c>
      <c r="AD1912" t="s">
        <v>41</v>
      </c>
      <c r="AE1912"/>
    </row>
    <row r="1913" spans="1:31" ht="15" x14ac:dyDescent="0.25">
      <c r="A1913" s="1" t="s">
        <v>7295</v>
      </c>
      <c r="B1913" t="s">
        <v>427</v>
      </c>
      <c r="C1913" t="s">
        <v>29</v>
      </c>
      <c r="D1913" t="s">
        <v>30</v>
      </c>
      <c r="E1913" t="s">
        <v>379</v>
      </c>
      <c r="F1913" t="s">
        <v>7262</v>
      </c>
      <c r="G1913" t="s">
        <v>7263</v>
      </c>
      <c r="H1913" t="s">
        <v>9756</v>
      </c>
      <c r="I1913" t="s">
        <v>7264</v>
      </c>
      <c r="J1913" t="s">
        <v>7295</v>
      </c>
      <c r="K1913" t="s">
        <v>32</v>
      </c>
      <c r="L1913" t="s">
        <v>32</v>
      </c>
      <c r="M1913" t="s">
        <v>43</v>
      </c>
      <c r="N1913" t="s">
        <v>44</v>
      </c>
      <c r="O1913" t="s">
        <v>7296</v>
      </c>
      <c r="P1913" t="s">
        <v>314</v>
      </c>
      <c r="Q1913" t="s">
        <v>335</v>
      </c>
      <c r="R1913" t="s">
        <v>5270</v>
      </c>
      <c r="S1913" s="1" t="s">
        <v>13159</v>
      </c>
      <c r="T1913" t="s">
        <v>37</v>
      </c>
      <c r="U1913" t="s">
        <v>49</v>
      </c>
      <c r="V1913" t="s">
        <v>4446</v>
      </c>
      <c r="W1913" t="s">
        <v>7297</v>
      </c>
      <c r="X1913" s="145">
        <v>25914</v>
      </c>
      <c r="Y1913" t="s">
        <v>7298</v>
      </c>
      <c r="Z1913" s="145">
        <v>42370</v>
      </c>
      <c r="AA1913" s="145">
        <v>43465</v>
      </c>
      <c r="AB1913" t="s">
        <v>39</v>
      </c>
      <c r="AC1913" t="s">
        <v>40</v>
      </c>
      <c r="AD1913" t="s">
        <v>41</v>
      </c>
      <c r="AE1913"/>
    </row>
    <row r="1914" spans="1:31" ht="15" x14ac:dyDescent="0.25">
      <c r="A1914" s="1" t="s">
        <v>7299</v>
      </c>
      <c r="B1914" t="s">
        <v>427</v>
      </c>
      <c r="C1914" t="s">
        <v>29</v>
      </c>
      <c r="D1914" t="s">
        <v>30</v>
      </c>
      <c r="E1914" t="s">
        <v>379</v>
      </c>
      <c r="F1914" t="s">
        <v>7262</v>
      </c>
      <c r="G1914" t="s">
        <v>7263</v>
      </c>
      <c r="H1914" t="s">
        <v>9756</v>
      </c>
      <c r="I1914" t="s">
        <v>7264</v>
      </c>
      <c r="J1914" t="s">
        <v>7299</v>
      </c>
      <c r="K1914" t="s">
        <v>32</v>
      </c>
      <c r="L1914" t="s">
        <v>32</v>
      </c>
      <c r="M1914" t="s">
        <v>43</v>
      </c>
      <c r="N1914" t="s">
        <v>63</v>
      </c>
      <c r="O1914" t="s">
        <v>7300</v>
      </c>
      <c r="P1914" t="s">
        <v>8983</v>
      </c>
      <c r="Q1914" t="s">
        <v>237</v>
      </c>
      <c r="R1914" t="s">
        <v>8984</v>
      </c>
      <c r="S1914" s="1" t="s">
        <v>13160</v>
      </c>
      <c r="T1914" t="s">
        <v>66</v>
      </c>
      <c r="U1914" t="s">
        <v>49</v>
      </c>
      <c r="V1914" t="s">
        <v>166</v>
      </c>
      <c r="W1914" t="s">
        <v>8985</v>
      </c>
      <c r="X1914" s="145">
        <v>29358</v>
      </c>
      <c r="Y1914" t="s">
        <v>8986</v>
      </c>
      <c r="Z1914" s="145">
        <v>43160</v>
      </c>
      <c r="AA1914" s="145">
        <v>43465</v>
      </c>
      <c r="AB1914" t="s">
        <v>39</v>
      </c>
      <c r="AC1914" t="s">
        <v>68</v>
      </c>
      <c r="AD1914" t="s">
        <v>41</v>
      </c>
      <c r="AE1914"/>
    </row>
    <row r="1915" spans="1:31" ht="15" x14ac:dyDescent="0.25">
      <c r="A1915" s="1" t="s">
        <v>7304</v>
      </c>
      <c r="B1915" t="s">
        <v>427</v>
      </c>
      <c r="C1915" t="s">
        <v>29</v>
      </c>
      <c r="D1915" t="s">
        <v>30</v>
      </c>
      <c r="E1915" t="s">
        <v>379</v>
      </c>
      <c r="F1915" t="s">
        <v>7262</v>
      </c>
      <c r="G1915" t="s">
        <v>7263</v>
      </c>
      <c r="H1915" t="s">
        <v>9756</v>
      </c>
      <c r="I1915" t="s">
        <v>7264</v>
      </c>
      <c r="J1915" t="s">
        <v>7304</v>
      </c>
      <c r="K1915" t="s">
        <v>93</v>
      </c>
      <c r="L1915" t="s">
        <v>94</v>
      </c>
      <c r="M1915" t="s">
        <v>99</v>
      </c>
      <c r="N1915" t="s">
        <v>63</v>
      </c>
      <c r="O1915" t="s">
        <v>7305</v>
      </c>
      <c r="P1915" t="s">
        <v>235</v>
      </c>
      <c r="Q1915" t="s">
        <v>162</v>
      </c>
      <c r="R1915" t="s">
        <v>7306</v>
      </c>
      <c r="S1915" s="1" t="s">
        <v>13161</v>
      </c>
      <c r="T1915" t="s">
        <v>105</v>
      </c>
      <c r="U1915" t="s">
        <v>38</v>
      </c>
      <c r="V1915" t="s">
        <v>50</v>
      </c>
      <c r="W1915" t="s">
        <v>7307</v>
      </c>
      <c r="X1915" s="145">
        <v>32590</v>
      </c>
      <c r="Y1915" t="s">
        <v>7308</v>
      </c>
      <c r="Z1915" s="145">
        <v>43101</v>
      </c>
      <c r="AA1915" s="145">
        <v>43465</v>
      </c>
      <c r="AB1915" t="s">
        <v>39</v>
      </c>
      <c r="AC1915" t="s">
        <v>98</v>
      </c>
      <c r="AD1915" t="s">
        <v>41</v>
      </c>
      <c r="AE1915"/>
    </row>
    <row r="1916" spans="1:31" ht="15" x14ac:dyDescent="0.25">
      <c r="A1916" s="1" t="s">
        <v>7312</v>
      </c>
      <c r="B1916" t="s">
        <v>427</v>
      </c>
      <c r="C1916" t="s">
        <v>29</v>
      </c>
      <c r="D1916" t="s">
        <v>30</v>
      </c>
      <c r="E1916" t="s">
        <v>379</v>
      </c>
      <c r="F1916" t="s">
        <v>7309</v>
      </c>
      <c r="G1916" t="s">
        <v>7310</v>
      </c>
      <c r="H1916" t="s">
        <v>9756</v>
      </c>
      <c r="I1916" t="s">
        <v>7311</v>
      </c>
      <c r="J1916" t="s">
        <v>7312</v>
      </c>
      <c r="K1916" t="s">
        <v>32</v>
      </c>
      <c r="L1916" t="s">
        <v>33</v>
      </c>
      <c r="M1916" t="s">
        <v>34</v>
      </c>
      <c r="N1916" t="s">
        <v>35</v>
      </c>
      <c r="O1916" t="s">
        <v>287</v>
      </c>
      <c r="P1916" t="s">
        <v>78</v>
      </c>
      <c r="Q1916" t="s">
        <v>130</v>
      </c>
      <c r="R1916" t="s">
        <v>324</v>
      </c>
      <c r="S1916" s="1" t="s">
        <v>13162</v>
      </c>
      <c r="T1916" t="s">
        <v>37</v>
      </c>
      <c r="U1916" t="s">
        <v>38</v>
      </c>
      <c r="V1916" t="s">
        <v>166</v>
      </c>
      <c r="W1916" t="s">
        <v>7313</v>
      </c>
      <c r="X1916" s="145">
        <v>25194</v>
      </c>
      <c r="Y1916" t="s">
        <v>7314</v>
      </c>
      <c r="Z1916" s="145">
        <v>43101</v>
      </c>
      <c r="AA1916" s="145">
        <v>43465</v>
      </c>
      <c r="AB1916" t="s">
        <v>123</v>
      </c>
      <c r="AC1916" t="s">
        <v>40</v>
      </c>
      <c r="AD1916" t="s">
        <v>41</v>
      </c>
      <c r="AE1916"/>
    </row>
    <row r="1917" spans="1:31" ht="15" x14ac:dyDescent="0.25">
      <c r="A1917" s="1" t="s">
        <v>7315</v>
      </c>
      <c r="B1917" t="s">
        <v>427</v>
      </c>
      <c r="C1917" t="s">
        <v>29</v>
      </c>
      <c r="D1917" t="s">
        <v>30</v>
      </c>
      <c r="E1917" t="s">
        <v>379</v>
      </c>
      <c r="F1917" t="s">
        <v>7309</v>
      </c>
      <c r="G1917" t="s">
        <v>7310</v>
      </c>
      <c r="H1917" t="s">
        <v>9756</v>
      </c>
      <c r="I1917" t="s">
        <v>7311</v>
      </c>
      <c r="J1917" t="s">
        <v>7315</v>
      </c>
      <c r="K1917" t="s">
        <v>32</v>
      </c>
      <c r="L1917" t="s">
        <v>32</v>
      </c>
      <c r="M1917" t="s">
        <v>43</v>
      </c>
      <c r="N1917" t="s">
        <v>44</v>
      </c>
      <c r="O1917" t="s">
        <v>7316</v>
      </c>
      <c r="P1917" t="s">
        <v>7317</v>
      </c>
      <c r="Q1917" t="s">
        <v>1792</v>
      </c>
      <c r="R1917" t="s">
        <v>7318</v>
      </c>
      <c r="S1917" s="1" t="s">
        <v>13163</v>
      </c>
      <c r="T1917" t="s">
        <v>53</v>
      </c>
      <c r="U1917" t="s">
        <v>49</v>
      </c>
      <c r="V1917" t="s">
        <v>50</v>
      </c>
      <c r="W1917" t="s">
        <v>7319</v>
      </c>
      <c r="X1917" s="145">
        <v>30445</v>
      </c>
      <c r="Y1917" t="s">
        <v>7320</v>
      </c>
      <c r="Z1917"/>
      <c r="AA1917"/>
      <c r="AB1917" t="s">
        <v>39</v>
      </c>
      <c r="AC1917" t="s">
        <v>40</v>
      </c>
      <c r="AD1917" t="s">
        <v>41</v>
      </c>
      <c r="AE1917"/>
    </row>
    <row r="1918" spans="1:31" ht="15" x14ac:dyDescent="0.25">
      <c r="A1918" s="1" t="s">
        <v>7321</v>
      </c>
      <c r="B1918" t="s">
        <v>427</v>
      </c>
      <c r="C1918" t="s">
        <v>29</v>
      </c>
      <c r="D1918" t="s">
        <v>30</v>
      </c>
      <c r="E1918" t="s">
        <v>379</v>
      </c>
      <c r="F1918" t="s">
        <v>7309</v>
      </c>
      <c r="G1918" t="s">
        <v>7310</v>
      </c>
      <c r="H1918" t="s">
        <v>9756</v>
      </c>
      <c r="I1918" t="s">
        <v>7311</v>
      </c>
      <c r="J1918" t="s">
        <v>7321</v>
      </c>
      <c r="K1918" t="s">
        <v>32</v>
      </c>
      <c r="L1918" t="s">
        <v>32</v>
      </c>
      <c r="M1918" t="s">
        <v>43</v>
      </c>
      <c r="N1918" t="s">
        <v>44</v>
      </c>
      <c r="O1918" t="s">
        <v>54</v>
      </c>
      <c r="P1918" t="s">
        <v>7322</v>
      </c>
      <c r="Q1918" t="s">
        <v>782</v>
      </c>
      <c r="R1918" t="s">
        <v>917</v>
      </c>
      <c r="S1918" s="1" t="s">
        <v>13164</v>
      </c>
      <c r="T1918" t="s">
        <v>48</v>
      </c>
      <c r="U1918" t="s">
        <v>49</v>
      </c>
      <c r="V1918" t="s">
        <v>50</v>
      </c>
      <c r="W1918" t="s">
        <v>7323</v>
      </c>
      <c r="X1918" s="145">
        <v>22809</v>
      </c>
      <c r="Y1918" t="s">
        <v>7324</v>
      </c>
      <c r="Z1918"/>
      <c r="AA1918"/>
      <c r="AB1918" t="s">
        <v>39</v>
      </c>
      <c r="AC1918" t="s">
        <v>40</v>
      </c>
      <c r="AD1918" t="s">
        <v>41</v>
      </c>
      <c r="AE1918"/>
    </row>
    <row r="1919" spans="1:31" ht="15" x14ac:dyDescent="0.25">
      <c r="A1919" s="1" t="s">
        <v>7325</v>
      </c>
      <c r="B1919" t="s">
        <v>427</v>
      </c>
      <c r="C1919" t="s">
        <v>29</v>
      </c>
      <c r="D1919" t="s">
        <v>30</v>
      </c>
      <c r="E1919" t="s">
        <v>379</v>
      </c>
      <c r="F1919" t="s">
        <v>7309</v>
      </c>
      <c r="G1919" t="s">
        <v>7310</v>
      </c>
      <c r="H1919" t="s">
        <v>9756</v>
      </c>
      <c r="I1919" t="s">
        <v>7311</v>
      </c>
      <c r="J1919" t="s">
        <v>7325</v>
      </c>
      <c r="K1919" t="s">
        <v>32</v>
      </c>
      <c r="L1919" t="s">
        <v>32</v>
      </c>
      <c r="M1919" t="s">
        <v>43</v>
      </c>
      <c r="N1919" t="s">
        <v>44</v>
      </c>
      <c r="O1919" t="s">
        <v>54</v>
      </c>
      <c r="P1919" t="s">
        <v>109</v>
      </c>
      <c r="Q1919" t="s">
        <v>110</v>
      </c>
      <c r="R1919" t="s">
        <v>7326</v>
      </c>
      <c r="S1919" s="1" t="s">
        <v>13165</v>
      </c>
      <c r="T1919" t="s">
        <v>53</v>
      </c>
      <c r="U1919" t="s">
        <v>49</v>
      </c>
      <c r="V1919" t="s">
        <v>50</v>
      </c>
      <c r="W1919" t="s">
        <v>7327</v>
      </c>
      <c r="X1919" s="145">
        <v>23283</v>
      </c>
      <c r="Y1919" t="s">
        <v>7328</v>
      </c>
      <c r="Z1919" s="145">
        <v>42979</v>
      </c>
      <c r="AA1919" s="145">
        <v>43069</v>
      </c>
      <c r="AB1919" t="s">
        <v>39</v>
      </c>
      <c r="AC1919" t="s">
        <v>40</v>
      </c>
      <c r="AD1919" t="s">
        <v>41</v>
      </c>
      <c r="AE1919"/>
    </row>
    <row r="1920" spans="1:31" ht="15" x14ac:dyDescent="0.25">
      <c r="A1920" s="1" t="s">
        <v>7329</v>
      </c>
      <c r="B1920" t="s">
        <v>427</v>
      </c>
      <c r="C1920" t="s">
        <v>29</v>
      </c>
      <c r="D1920" t="s">
        <v>30</v>
      </c>
      <c r="E1920" t="s">
        <v>379</v>
      </c>
      <c r="F1920" t="s">
        <v>7309</v>
      </c>
      <c r="G1920" t="s">
        <v>7310</v>
      </c>
      <c r="H1920" t="s">
        <v>9756</v>
      </c>
      <c r="I1920" t="s">
        <v>7311</v>
      </c>
      <c r="J1920" t="s">
        <v>7329</v>
      </c>
      <c r="K1920" t="s">
        <v>32</v>
      </c>
      <c r="L1920" t="s">
        <v>32</v>
      </c>
      <c r="M1920" t="s">
        <v>43</v>
      </c>
      <c r="N1920" t="s">
        <v>44</v>
      </c>
      <c r="O1920" t="s">
        <v>7330</v>
      </c>
      <c r="P1920" t="s">
        <v>197</v>
      </c>
      <c r="Q1920" t="s">
        <v>260</v>
      </c>
      <c r="R1920" t="s">
        <v>750</v>
      </c>
      <c r="S1920" s="1" t="s">
        <v>13166</v>
      </c>
      <c r="T1920" t="s">
        <v>66</v>
      </c>
      <c r="U1920" t="s">
        <v>49</v>
      </c>
      <c r="V1920" t="s">
        <v>50</v>
      </c>
      <c r="W1920" t="s">
        <v>7331</v>
      </c>
      <c r="X1920" s="145">
        <v>24113</v>
      </c>
      <c r="Y1920" t="s">
        <v>7332</v>
      </c>
      <c r="Z1920"/>
      <c r="AA1920"/>
      <c r="AB1920" t="s">
        <v>39</v>
      </c>
      <c r="AC1920" t="s">
        <v>40</v>
      </c>
      <c r="AD1920" t="s">
        <v>41</v>
      </c>
      <c r="AE1920"/>
    </row>
    <row r="1921" spans="1:31" ht="15" x14ac:dyDescent="0.25">
      <c r="A1921" s="1" t="s">
        <v>7333</v>
      </c>
      <c r="B1921" t="s">
        <v>427</v>
      </c>
      <c r="C1921" t="s">
        <v>29</v>
      </c>
      <c r="D1921" t="s">
        <v>30</v>
      </c>
      <c r="E1921" t="s">
        <v>379</v>
      </c>
      <c r="F1921" t="s">
        <v>7309</v>
      </c>
      <c r="G1921" t="s">
        <v>7310</v>
      </c>
      <c r="H1921" t="s">
        <v>9756</v>
      </c>
      <c r="I1921" t="s">
        <v>7311</v>
      </c>
      <c r="J1921" t="s">
        <v>7333</v>
      </c>
      <c r="K1921" t="s">
        <v>32</v>
      </c>
      <c r="L1921" t="s">
        <v>32</v>
      </c>
      <c r="M1921" t="s">
        <v>43</v>
      </c>
      <c r="N1921" t="s">
        <v>44</v>
      </c>
      <c r="O1921" t="s">
        <v>7334</v>
      </c>
      <c r="P1921" t="s">
        <v>46</v>
      </c>
      <c r="Q1921" t="s">
        <v>473</v>
      </c>
      <c r="R1921" t="s">
        <v>668</v>
      </c>
      <c r="S1921" s="1" t="s">
        <v>13167</v>
      </c>
      <c r="T1921" t="s">
        <v>61</v>
      </c>
      <c r="U1921" t="s">
        <v>49</v>
      </c>
      <c r="V1921" t="s">
        <v>50</v>
      </c>
      <c r="W1921" t="s">
        <v>7335</v>
      </c>
      <c r="X1921" s="145">
        <v>26725</v>
      </c>
      <c r="Y1921" t="s">
        <v>7336</v>
      </c>
      <c r="Z1921" s="145">
        <v>42430</v>
      </c>
      <c r="AA1921"/>
      <c r="AB1921" t="s">
        <v>39</v>
      </c>
      <c r="AC1921" t="s">
        <v>40</v>
      </c>
      <c r="AD1921" t="s">
        <v>41</v>
      </c>
      <c r="AE1921"/>
    </row>
    <row r="1922" spans="1:31" ht="15" x14ac:dyDescent="0.25">
      <c r="A1922" s="1" t="s">
        <v>7337</v>
      </c>
      <c r="B1922" t="s">
        <v>427</v>
      </c>
      <c r="C1922" t="s">
        <v>29</v>
      </c>
      <c r="D1922" t="s">
        <v>30</v>
      </c>
      <c r="E1922" t="s">
        <v>379</v>
      </c>
      <c r="F1922" t="s">
        <v>7309</v>
      </c>
      <c r="G1922" t="s">
        <v>7310</v>
      </c>
      <c r="H1922" t="s">
        <v>9756</v>
      </c>
      <c r="I1922" t="s">
        <v>7311</v>
      </c>
      <c r="J1922" t="s">
        <v>7337</v>
      </c>
      <c r="K1922" t="s">
        <v>32</v>
      </c>
      <c r="L1922" t="s">
        <v>32</v>
      </c>
      <c r="M1922" t="s">
        <v>43</v>
      </c>
      <c r="N1922" t="s">
        <v>44</v>
      </c>
      <c r="O1922" t="s">
        <v>54</v>
      </c>
      <c r="P1922" t="s">
        <v>130</v>
      </c>
      <c r="Q1922" t="s">
        <v>78</v>
      </c>
      <c r="R1922" t="s">
        <v>4128</v>
      </c>
      <c r="S1922" s="1" t="s">
        <v>13168</v>
      </c>
      <c r="T1922" t="s">
        <v>66</v>
      </c>
      <c r="U1922" t="s">
        <v>49</v>
      </c>
      <c r="V1922" t="s">
        <v>50</v>
      </c>
      <c r="W1922" t="s">
        <v>7338</v>
      </c>
      <c r="X1922" s="145">
        <v>23639</v>
      </c>
      <c r="Y1922" t="s">
        <v>7339</v>
      </c>
      <c r="Z1922"/>
      <c r="AA1922"/>
      <c r="AB1922" t="s">
        <v>39</v>
      </c>
      <c r="AC1922" t="s">
        <v>40</v>
      </c>
      <c r="AD1922" t="s">
        <v>41</v>
      </c>
      <c r="AE1922"/>
    </row>
    <row r="1923" spans="1:31" ht="15" x14ac:dyDescent="0.25">
      <c r="A1923" s="1" t="s">
        <v>7340</v>
      </c>
      <c r="B1923" t="s">
        <v>427</v>
      </c>
      <c r="C1923" t="s">
        <v>29</v>
      </c>
      <c r="D1923" t="s">
        <v>30</v>
      </c>
      <c r="E1923" t="s">
        <v>379</v>
      </c>
      <c r="F1923" t="s">
        <v>7309</v>
      </c>
      <c r="G1923" t="s">
        <v>7310</v>
      </c>
      <c r="H1923" t="s">
        <v>9756</v>
      </c>
      <c r="I1923" t="s">
        <v>7311</v>
      </c>
      <c r="J1923" t="s">
        <v>7340</v>
      </c>
      <c r="K1923" t="s">
        <v>32</v>
      </c>
      <c r="L1923" t="s">
        <v>32</v>
      </c>
      <c r="M1923" t="s">
        <v>43</v>
      </c>
      <c r="N1923" t="s">
        <v>44</v>
      </c>
      <c r="O1923" t="s">
        <v>54</v>
      </c>
      <c r="P1923" t="s">
        <v>78</v>
      </c>
      <c r="Q1923" t="s">
        <v>465</v>
      </c>
      <c r="R1923" t="s">
        <v>7341</v>
      </c>
      <c r="S1923" s="1" t="s">
        <v>13169</v>
      </c>
      <c r="T1923" t="s">
        <v>37</v>
      </c>
      <c r="U1923" t="s">
        <v>49</v>
      </c>
      <c r="V1923" t="s">
        <v>50</v>
      </c>
      <c r="W1923" t="s">
        <v>7342</v>
      </c>
      <c r="X1923" s="145">
        <v>22455</v>
      </c>
      <c r="Y1923" t="s">
        <v>7343</v>
      </c>
      <c r="Z1923" s="145">
        <v>42373</v>
      </c>
      <c r="AA1923" s="145">
        <v>42735</v>
      </c>
      <c r="AB1923" t="s">
        <v>39</v>
      </c>
      <c r="AC1923" t="s">
        <v>40</v>
      </c>
      <c r="AD1923" t="s">
        <v>41</v>
      </c>
      <c r="AE1923"/>
    </row>
    <row r="1924" spans="1:31" ht="15" x14ac:dyDescent="0.25">
      <c r="A1924" s="1" t="s">
        <v>7344</v>
      </c>
      <c r="B1924" t="s">
        <v>427</v>
      </c>
      <c r="C1924" t="s">
        <v>29</v>
      </c>
      <c r="D1924" t="s">
        <v>30</v>
      </c>
      <c r="E1924" t="s">
        <v>379</v>
      </c>
      <c r="F1924" t="s">
        <v>7309</v>
      </c>
      <c r="G1924" t="s">
        <v>7310</v>
      </c>
      <c r="H1924" t="s">
        <v>9756</v>
      </c>
      <c r="I1924" t="s">
        <v>7311</v>
      </c>
      <c r="J1924" t="s">
        <v>7344</v>
      </c>
      <c r="K1924" t="s">
        <v>93</v>
      </c>
      <c r="L1924" t="s">
        <v>94</v>
      </c>
      <c r="M1924" t="s">
        <v>375</v>
      </c>
      <c r="N1924" t="s">
        <v>63</v>
      </c>
      <c r="O1924" t="s">
        <v>7345</v>
      </c>
      <c r="P1924" t="s">
        <v>78</v>
      </c>
      <c r="Q1924" t="s">
        <v>183</v>
      </c>
      <c r="R1924" t="s">
        <v>7346</v>
      </c>
      <c r="S1924" s="1" t="s">
        <v>13170</v>
      </c>
      <c r="T1924" t="s">
        <v>105</v>
      </c>
      <c r="U1924" t="s">
        <v>38</v>
      </c>
      <c r="V1924" t="s">
        <v>50</v>
      </c>
      <c r="W1924" t="s">
        <v>7347</v>
      </c>
      <c r="X1924" s="145">
        <v>31656</v>
      </c>
      <c r="Y1924" t="s">
        <v>7348</v>
      </c>
      <c r="Z1924" s="145">
        <v>43101</v>
      </c>
      <c r="AA1924" s="145">
        <v>43465</v>
      </c>
      <c r="AB1924" t="s">
        <v>39</v>
      </c>
      <c r="AC1924" t="s">
        <v>98</v>
      </c>
      <c r="AD1924" t="s">
        <v>41</v>
      </c>
      <c r="AE1924"/>
    </row>
    <row r="1925" spans="1:31" ht="15" x14ac:dyDescent="0.25">
      <c r="A1925" s="1" t="s">
        <v>7352</v>
      </c>
      <c r="B1925" t="s">
        <v>427</v>
      </c>
      <c r="C1925" t="s">
        <v>29</v>
      </c>
      <c r="D1925" t="s">
        <v>30</v>
      </c>
      <c r="E1925" t="s">
        <v>379</v>
      </c>
      <c r="F1925" t="s">
        <v>7349</v>
      </c>
      <c r="G1925" t="s">
        <v>7350</v>
      </c>
      <c r="H1925" t="s">
        <v>9756</v>
      </c>
      <c r="I1925" t="s">
        <v>7351</v>
      </c>
      <c r="J1925" t="s">
        <v>7352</v>
      </c>
      <c r="K1925" t="s">
        <v>32</v>
      </c>
      <c r="L1925" t="s">
        <v>33</v>
      </c>
      <c r="M1925" t="s">
        <v>34</v>
      </c>
      <c r="N1925" t="s">
        <v>35</v>
      </c>
      <c r="O1925" t="s">
        <v>7353</v>
      </c>
      <c r="P1925" t="s">
        <v>782</v>
      </c>
      <c r="Q1925" t="s">
        <v>335</v>
      </c>
      <c r="R1925" t="s">
        <v>7354</v>
      </c>
      <c r="S1925" s="1" t="s">
        <v>13171</v>
      </c>
      <c r="T1925" t="s">
        <v>61</v>
      </c>
      <c r="U1925" t="s">
        <v>38</v>
      </c>
      <c r="V1925" t="s">
        <v>108</v>
      </c>
      <c r="W1925" t="s">
        <v>7355</v>
      </c>
      <c r="X1925" s="145">
        <v>24765</v>
      </c>
      <c r="Y1925" t="s">
        <v>7356</v>
      </c>
      <c r="Z1925" s="145">
        <v>42064</v>
      </c>
      <c r="AA1925" s="145">
        <v>43159</v>
      </c>
      <c r="AB1925" t="s">
        <v>39</v>
      </c>
      <c r="AC1925" t="s">
        <v>40</v>
      </c>
      <c r="AD1925" t="s">
        <v>41</v>
      </c>
      <c r="AE1925"/>
    </row>
    <row r="1926" spans="1:31" ht="15" x14ac:dyDescent="0.25">
      <c r="A1926" s="1" t="s">
        <v>7357</v>
      </c>
      <c r="B1926" t="s">
        <v>427</v>
      </c>
      <c r="C1926" t="s">
        <v>29</v>
      </c>
      <c r="D1926" t="s">
        <v>30</v>
      </c>
      <c r="E1926" t="s">
        <v>379</v>
      </c>
      <c r="F1926" t="s">
        <v>7349</v>
      </c>
      <c r="G1926" t="s">
        <v>7350</v>
      </c>
      <c r="H1926" t="s">
        <v>9756</v>
      </c>
      <c r="I1926" t="s">
        <v>7351</v>
      </c>
      <c r="J1926" t="s">
        <v>7357</v>
      </c>
      <c r="K1926" t="s">
        <v>32</v>
      </c>
      <c r="L1926" t="s">
        <v>32</v>
      </c>
      <c r="M1926" t="s">
        <v>43</v>
      </c>
      <c r="N1926" t="s">
        <v>44</v>
      </c>
      <c r="O1926" t="s">
        <v>7358</v>
      </c>
      <c r="P1926" t="s">
        <v>7359</v>
      </c>
      <c r="Q1926" t="s">
        <v>881</v>
      </c>
      <c r="R1926" t="s">
        <v>433</v>
      </c>
      <c r="S1926" s="1" t="s">
        <v>13172</v>
      </c>
      <c r="T1926" t="s">
        <v>53</v>
      </c>
      <c r="U1926" t="s">
        <v>49</v>
      </c>
      <c r="V1926" t="s">
        <v>50</v>
      </c>
      <c r="W1926" t="s">
        <v>7360</v>
      </c>
      <c r="X1926" s="145">
        <v>24458</v>
      </c>
      <c r="Y1926" t="s">
        <v>7361</v>
      </c>
      <c r="Z1926"/>
      <c r="AA1926"/>
      <c r="AB1926" t="s">
        <v>39</v>
      </c>
      <c r="AC1926" t="s">
        <v>40</v>
      </c>
      <c r="AD1926" t="s">
        <v>41</v>
      </c>
      <c r="AE1926"/>
    </row>
    <row r="1927" spans="1:31" ht="15" x14ac:dyDescent="0.25">
      <c r="A1927" s="1" t="s">
        <v>7362</v>
      </c>
      <c r="B1927" t="s">
        <v>427</v>
      </c>
      <c r="C1927" t="s">
        <v>29</v>
      </c>
      <c r="D1927" t="s">
        <v>30</v>
      </c>
      <c r="E1927" t="s">
        <v>379</v>
      </c>
      <c r="F1927" t="s">
        <v>7349</v>
      </c>
      <c r="G1927" t="s">
        <v>7350</v>
      </c>
      <c r="H1927" t="s">
        <v>9756</v>
      </c>
      <c r="I1927" t="s">
        <v>7351</v>
      </c>
      <c r="J1927" t="s">
        <v>7362</v>
      </c>
      <c r="K1927" t="s">
        <v>32</v>
      </c>
      <c r="L1927" t="s">
        <v>32</v>
      </c>
      <c r="M1927" t="s">
        <v>43</v>
      </c>
      <c r="N1927" t="s">
        <v>44</v>
      </c>
      <c r="O1927" t="s">
        <v>7363</v>
      </c>
      <c r="P1927" t="s">
        <v>7364</v>
      </c>
      <c r="Q1927" t="s">
        <v>1041</v>
      </c>
      <c r="R1927" t="s">
        <v>714</v>
      </c>
      <c r="S1927" s="1" t="s">
        <v>13173</v>
      </c>
      <c r="T1927" t="s">
        <v>66</v>
      </c>
      <c r="U1927" t="s">
        <v>49</v>
      </c>
      <c r="V1927" t="s">
        <v>50</v>
      </c>
      <c r="W1927" t="s">
        <v>7365</v>
      </c>
      <c r="X1927" s="145">
        <v>25760</v>
      </c>
      <c r="Y1927" t="s">
        <v>7366</v>
      </c>
      <c r="Z1927"/>
      <c r="AA1927"/>
      <c r="AB1927" t="s">
        <v>39</v>
      </c>
      <c r="AC1927" t="s">
        <v>40</v>
      </c>
      <c r="AD1927" t="s">
        <v>41</v>
      </c>
      <c r="AE1927"/>
    </row>
    <row r="1928" spans="1:31" ht="15" x14ac:dyDescent="0.25">
      <c r="A1928" s="1" t="s">
        <v>7367</v>
      </c>
      <c r="B1928" t="s">
        <v>427</v>
      </c>
      <c r="C1928" t="s">
        <v>29</v>
      </c>
      <c r="D1928" t="s">
        <v>30</v>
      </c>
      <c r="E1928" t="s">
        <v>379</v>
      </c>
      <c r="F1928" t="s">
        <v>7349</v>
      </c>
      <c r="G1928" t="s">
        <v>7350</v>
      </c>
      <c r="H1928" t="s">
        <v>9756</v>
      </c>
      <c r="I1928" t="s">
        <v>7351</v>
      </c>
      <c r="J1928" t="s">
        <v>7367</v>
      </c>
      <c r="K1928" t="s">
        <v>32</v>
      </c>
      <c r="L1928" t="s">
        <v>32</v>
      </c>
      <c r="M1928" t="s">
        <v>43</v>
      </c>
      <c r="N1928" t="s">
        <v>44</v>
      </c>
      <c r="O1928" t="s">
        <v>7368</v>
      </c>
      <c r="P1928" t="s">
        <v>110</v>
      </c>
      <c r="Q1928" t="s">
        <v>79</v>
      </c>
      <c r="R1928" t="s">
        <v>800</v>
      </c>
      <c r="S1928" s="1" t="s">
        <v>13174</v>
      </c>
      <c r="T1928" t="s">
        <v>48</v>
      </c>
      <c r="U1928" t="s">
        <v>49</v>
      </c>
      <c r="V1928" t="s">
        <v>50</v>
      </c>
      <c r="W1928" t="s">
        <v>265</v>
      </c>
      <c r="X1928" s="145">
        <v>25313</v>
      </c>
      <c r="Y1928" t="s">
        <v>803</v>
      </c>
      <c r="Z1928" s="145">
        <v>42826</v>
      </c>
      <c r="AA1928" s="145">
        <v>43008</v>
      </c>
      <c r="AB1928" t="s">
        <v>39</v>
      </c>
      <c r="AC1928" t="s">
        <v>40</v>
      </c>
      <c r="AD1928" t="s">
        <v>41</v>
      </c>
      <c r="AE1928"/>
    </row>
    <row r="1929" spans="1:31" ht="15" x14ac:dyDescent="0.25">
      <c r="A1929" s="1" t="s">
        <v>7369</v>
      </c>
      <c r="B1929" t="s">
        <v>427</v>
      </c>
      <c r="C1929" t="s">
        <v>29</v>
      </c>
      <c r="D1929" t="s">
        <v>30</v>
      </c>
      <c r="E1929" t="s">
        <v>379</v>
      </c>
      <c r="F1929" t="s">
        <v>7349</v>
      </c>
      <c r="G1929" t="s">
        <v>7350</v>
      </c>
      <c r="H1929" t="s">
        <v>9756</v>
      </c>
      <c r="I1929" t="s">
        <v>7351</v>
      </c>
      <c r="J1929" t="s">
        <v>7369</v>
      </c>
      <c r="K1929" t="s">
        <v>32</v>
      </c>
      <c r="L1929" t="s">
        <v>32</v>
      </c>
      <c r="M1929" t="s">
        <v>43</v>
      </c>
      <c r="N1929" t="s">
        <v>63</v>
      </c>
      <c r="O1929" t="s">
        <v>7370</v>
      </c>
      <c r="P1929" t="s">
        <v>130</v>
      </c>
      <c r="Q1929" t="s">
        <v>130</v>
      </c>
      <c r="R1929" t="s">
        <v>221</v>
      </c>
      <c r="S1929" s="1" t="s">
        <v>13175</v>
      </c>
      <c r="T1929" t="s">
        <v>66</v>
      </c>
      <c r="U1929" t="s">
        <v>49</v>
      </c>
      <c r="V1929" t="s">
        <v>166</v>
      </c>
      <c r="W1929" t="s">
        <v>1910</v>
      </c>
      <c r="X1929" s="145">
        <v>30787</v>
      </c>
      <c r="Y1929" t="s">
        <v>1911</v>
      </c>
      <c r="Z1929" s="145">
        <v>43349</v>
      </c>
      <c r="AA1929" s="145">
        <v>43465</v>
      </c>
      <c r="AB1929" t="s">
        <v>39</v>
      </c>
      <c r="AC1929" t="s">
        <v>68</v>
      </c>
      <c r="AD1929" t="s">
        <v>41</v>
      </c>
      <c r="AE1929"/>
    </row>
    <row r="1930" spans="1:31" ht="15" x14ac:dyDescent="0.25">
      <c r="A1930" s="1" t="s">
        <v>7371</v>
      </c>
      <c r="B1930" t="s">
        <v>427</v>
      </c>
      <c r="C1930" t="s">
        <v>29</v>
      </c>
      <c r="D1930" t="s">
        <v>30</v>
      </c>
      <c r="E1930" t="s">
        <v>379</v>
      </c>
      <c r="F1930" t="s">
        <v>7349</v>
      </c>
      <c r="G1930" t="s">
        <v>7350</v>
      </c>
      <c r="H1930" t="s">
        <v>9756</v>
      </c>
      <c r="I1930" t="s">
        <v>7351</v>
      </c>
      <c r="J1930" t="s">
        <v>7371</v>
      </c>
      <c r="K1930" t="s">
        <v>32</v>
      </c>
      <c r="L1930" t="s">
        <v>32</v>
      </c>
      <c r="M1930" t="s">
        <v>43</v>
      </c>
      <c r="N1930" t="s">
        <v>63</v>
      </c>
      <c r="O1930" t="s">
        <v>13176</v>
      </c>
      <c r="P1930" t="s">
        <v>130</v>
      </c>
      <c r="Q1930" t="s">
        <v>6329</v>
      </c>
      <c r="R1930" t="s">
        <v>377</v>
      </c>
      <c r="S1930" s="1" t="s">
        <v>13177</v>
      </c>
      <c r="T1930" t="s">
        <v>66</v>
      </c>
      <c r="U1930" t="s">
        <v>49</v>
      </c>
      <c r="V1930" t="s">
        <v>50</v>
      </c>
      <c r="W1930" t="s">
        <v>13178</v>
      </c>
      <c r="X1930" s="145">
        <v>29510</v>
      </c>
      <c r="Y1930" t="s">
        <v>13179</v>
      </c>
      <c r="Z1930" s="145">
        <v>43408</v>
      </c>
      <c r="AA1930" s="145">
        <v>43456</v>
      </c>
      <c r="AB1930" t="s">
        <v>310</v>
      </c>
      <c r="AC1930" t="s">
        <v>68</v>
      </c>
      <c r="AD1930" t="s">
        <v>41</v>
      </c>
      <c r="AE1930"/>
    </row>
    <row r="1931" spans="1:31" ht="15" x14ac:dyDescent="0.25">
      <c r="A1931" s="1" t="s">
        <v>7371</v>
      </c>
      <c r="B1931" t="s">
        <v>427</v>
      </c>
      <c r="C1931" t="s">
        <v>29</v>
      </c>
      <c r="D1931" t="s">
        <v>30</v>
      </c>
      <c r="E1931" t="s">
        <v>379</v>
      </c>
      <c r="F1931" t="s">
        <v>7349</v>
      </c>
      <c r="G1931" t="s">
        <v>7350</v>
      </c>
      <c r="H1931" t="s">
        <v>9756</v>
      </c>
      <c r="I1931" t="s">
        <v>7351</v>
      </c>
      <c r="J1931" t="s">
        <v>7371</v>
      </c>
      <c r="K1931" t="s">
        <v>32</v>
      </c>
      <c r="L1931" t="s">
        <v>32</v>
      </c>
      <c r="M1931" t="s">
        <v>43</v>
      </c>
      <c r="N1931" t="s">
        <v>44</v>
      </c>
      <c r="O1931" t="s">
        <v>7372</v>
      </c>
      <c r="P1931" t="s">
        <v>160</v>
      </c>
      <c r="Q1931" t="s">
        <v>223</v>
      </c>
      <c r="R1931" t="s">
        <v>656</v>
      </c>
      <c r="S1931" s="1" t="s">
        <v>13180</v>
      </c>
      <c r="T1931" t="s">
        <v>61</v>
      </c>
      <c r="U1931" t="s">
        <v>49</v>
      </c>
      <c r="V1931" t="s">
        <v>311</v>
      </c>
      <c r="W1931" t="s">
        <v>7373</v>
      </c>
      <c r="X1931" s="145">
        <v>24703</v>
      </c>
      <c r="Y1931" t="s">
        <v>7374</v>
      </c>
      <c r="Z1931" s="145">
        <v>43408</v>
      </c>
      <c r="AA1931" s="145">
        <v>43456</v>
      </c>
      <c r="AB1931" t="s">
        <v>39</v>
      </c>
      <c r="AC1931" t="s">
        <v>40</v>
      </c>
      <c r="AD1931" t="s">
        <v>41</v>
      </c>
      <c r="AE1931"/>
    </row>
    <row r="1932" spans="1:31" ht="15" x14ac:dyDescent="0.25">
      <c r="A1932" s="1" t="s">
        <v>7375</v>
      </c>
      <c r="B1932" t="s">
        <v>427</v>
      </c>
      <c r="C1932" t="s">
        <v>29</v>
      </c>
      <c r="D1932" t="s">
        <v>30</v>
      </c>
      <c r="E1932" t="s">
        <v>379</v>
      </c>
      <c r="F1932" t="s">
        <v>7349</v>
      </c>
      <c r="G1932" t="s">
        <v>7350</v>
      </c>
      <c r="H1932" t="s">
        <v>9756</v>
      </c>
      <c r="I1932" t="s">
        <v>7351</v>
      </c>
      <c r="J1932" t="s">
        <v>7375</v>
      </c>
      <c r="K1932" t="s">
        <v>32</v>
      </c>
      <c r="L1932" t="s">
        <v>32</v>
      </c>
      <c r="M1932" t="s">
        <v>43</v>
      </c>
      <c r="N1932" t="s">
        <v>44</v>
      </c>
      <c r="O1932" t="s">
        <v>7376</v>
      </c>
      <c r="P1932" t="s">
        <v>216</v>
      </c>
      <c r="Q1932" t="s">
        <v>280</v>
      </c>
      <c r="R1932" t="s">
        <v>7377</v>
      </c>
      <c r="S1932" s="1" t="s">
        <v>13181</v>
      </c>
      <c r="T1932" t="s">
        <v>48</v>
      </c>
      <c r="U1932" t="s">
        <v>49</v>
      </c>
      <c r="V1932" t="s">
        <v>50</v>
      </c>
      <c r="W1932" t="s">
        <v>7378</v>
      </c>
      <c r="X1932" s="145">
        <v>20152</v>
      </c>
      <c r="Y1932" t="s">
        <v>7379</v>
      </c>
      <c r="Z1932"/>
      <c r="AA1932"/>
      <c r="AB1932" t="s">
        <v>39</v>
      </c>
      <c r="AC1932" t="s">
        <v>40</v>
      </c>
      <c r="AD1932" t="s">
        <v>41</v>
      </c>
      <c r="AE1932"/>
    </row>
    <row r="1933" spans="1:31" ht="15" x14ac:dyDescent="0.25">
      <c r="A1933" s="1" t="s">
        <v>7380</v>
      </c>
      <c r="B1933" t="s">
        <v>427</v>
      </c>
      <c r="C1933" t="s">
        <v>29</v>
      </c>
      <c r="D1933" t="s">
        <v>30</v>
      </c>
      <c r="E1933" t="s">
        <v>379</v>
      </c>
      <c r="F1933" t="s">
        <v>7349</v>
      </c>
      <c r="G1933" t="s">
        <v>7350</v>
      </c>
      <c r="H1933" t="s">
        <v>9756</v>
      </c>
      <c r="I1933" t="s">
        <v>7351</v>
      </c>
      <c r="J1933" t="s">
        <v>7380</v>
      </c>
      <c r="K1933" t="s">
        <v>32</v>
      </c>
      <c r="L1933" t="s">
        <v>32</v>
      </c>
      <c r="M1933" t="s">
        <v>43</v>
      </c>
      <c r="N1933" t="s">
        <v>63</v>
      </c>
      <c r="O1933" t="s">
        <v>7381</v>
      </c>
      <c r="P1933" t="s">
        <v>78</v>
      </c>
      <c r="Q1933" t="s">
        <v>389</v>
      </c>
      <c r="R1933" t="s">
        <v>5899</v>
      </c>
      <c r="S1933" s="1" t="s">
        <v>13182</v>
      </c>
      <c r="T1933" t="s">
        <v>66</v>
      </c>
      <c r="U1933" t="s">
        <v>49</v>
      </c>
      <c r="V1933" t="s">
        <v>108</v>
      </c>
      <c r="W1933" t="s">
        <v>5900</v>
      </c>
      <c r="X1933" s="145">
        <v>33454</v>
      </c>
      <c r="Y1933" t="s">
        <v>5901</v>
      </c>
      <c r="Z1933" s="145">
        <v>43160</v>
      </c>
      <c r="AA1933" s="145">
        <v>43465</v>
      </c>
      <c r="AB1933" t="s">
        <v>39</v>
      </c>
      <c r="AC1933" t="s">
        <v>68</v>
      </c>
      <c r="AD1933" t="s">
        <v>41</v>
      </c>
      <c r="AE1933"/>
    </row>
    <row r="1934" spans="1:31" ht="15" x14ac:dyDescent="0.25">
      <c r="A1934" s="1" t="s">
        <v>7382</v>
      </c>
      <c r="B1934" t="s">
        <v>427</v>
      </c>
      <c r="C1934" t="s">
        <v>29</v>
      </c>
      <c r="D1934" t="s">
        <v>30</v>
      </c>
      <c r="E1934" t="s">
        <v>379</v>
      </c>
      <c r="F1934" t="s">
        <v>7349</v>
      </c>
      <c r="G1934" t="s">
        <v>7350</v>
      </c>
      <c r="H1934" t="s">
        <v>9756</v>
      </c>
      <c r="I1934" t="s">
        <v>7351</v>
      </c>
      <c r="J1934" t="s">
        <v>7382</v>
      </c>
      <c r="K1934" t="s">
        <v>32</v>
      </c>
      <c r="L1934" t="s">
        <v>80</v>
      </c>
      <c r="M1934" t="s">
        <v>80</v>
      </c>
      <c r="N1934" t="s">
        <v>63</v>
      </c>
      <c r="O1934" t="s">
        <v>124</v>
      </c>
      <c r="P1934" t="s">
        <v>304</v>
      </c>
      <c r="Q1934" t="s">
        <v>423</v>
      </c>
      <c r="R1934" t="s">
        <v>6864</v>
      </c>
      <c r="S1934" s="1" t="s">
        <v>13183</v>
      </c>
      <c r="T1934" t="s">
        <v>42</v>
      </c>
      <c r="U1934" t="s">
        <v>49</v>
      </c>
      <c r="V1934" t="s">
        <v>50</v>
      </c>
      <c r="W1934" t="s">
        <v>6865</v>
      </c>
      <c r="X1934" s="145">
        <v>26660</v>
      </c>
      <c r="Y1934" t="s">
        <v>6866</v>
      </c>
      <c r="Z1934" s="145">
        <v>43202</v>
      </c>
      <c r="AA1934" s="145">
        <v>43465</v>
      </c>
      <c r="AB1934" t="s">
        <v>39</v>
      </c>
      <c r="AC1934" t="s">
        <v>83</v>
      </c>
      <c r="AD1934" t="s">
        <v>41</v>
      </c>
      <c r="AE1934"/>
    </row>
    <row r="1935" spans="1:31" ht="15" x14ac:dyDescent="0.25">
      <c r="A1935" s="1" t="s">
        <v>7383</v>
      </c>
      <c r="B1935" t="s">
        <v>427</v>
      </c>
      <c r="C1935" t="s">
        <v>29</v>
      </c>
      <c r="D1935" t="s">
        <v>30</v>
      </c>
      <c r="E1935" t="s">
        <v>379</v>
      </c>
      <c r="F1935" t="s">
        <v>7349</v>
      </c>
      <c r="G1935" t="s">
        <v>7350</v>
      </c>
      <c r="H1935" t="s">
        <v>9756</v>
      </c>
      <c r="I1935" t="s">
        <v>7351</v>
      </c>
      <c r="J1935" t="s">
        <v>7383</v>
      </c>
      <c r="K1935" t="s">
        <v>93</v>
      </c>
      <c r="L1935" t="s">
        <v>94</v>
      </c>
      <c r="M1935" t="s">
        <v>375</v>
      </c>
      <c r="N1935" t="s">
        <v>63</v>
      </c>
      <c r="O1935" t="s">
        <v>124</v>
      </c>
      <c r="P1935" t="s">
        <v>661</v>
      </c>
      <c r="Q1935" t="s">
        <v>661</v>
      </c>
      <c r="R1935" t="s">
        <v>10715</v>
      </c>
      <c r="S1935" s="1" t="s">
        <v>13184</v>
      </c>
      <c r="T1935" t="s">
        <v>105</v>
      </c>
      <c r="U1935" t="s">
        <v>38</v>
      </c>
      <c r="V1935" t="s">
        <v>50</v>
      </c>
      <c r="W1935" t="s">
        <v>10716</v>
      </c>
      <c r="X1935" s="145">
        <v>31086</v>
      </c>
      <c r="Y1935" t="s">
        <v>10717</v>
      </c>
      <c r="Z1935" s="145">
        <v>43101</v>
      </c>
      <c r="AA1935" s="145">
        <v>43465</v>
      </c>
      <c r="AB1935" t="s">
        <v>39</v>
      </c>
      <c r="AC1935" t="s">
        <v>98</v>
      </c>
      <c r="AD1935" t="s">
        <v>41</v>
      </c>
      <c r="AE1935"/>
    </row>
    <row r="1936" spans="1:31" ht="15" x14ac:dyDescent="0.25">
      <c r="A1936" s="1" t="s">
        <v>7387</v>
      </c>
      <c r="B1936" t="s">
        <v>430</v>
      </c>
      <c r="C1936" t="s">
        <v>29</v>
      </c>
      <c r="D1936" t="s">
        <v>30</v>
      </c>
      <c r="E1936" t="s">
        <v>380</v>
      </c>
      <c r="F1936" t="s">
        <v>7384</v>
      </c>
      <c r="G1936" t="s">
        <v>7385</v>
      </c>
      <c r="H1936" t="s">
        <v>9756</v>
      </c>
      <c r="I1936" t="s">
        <v>7386</v>
      </c>
      <c r="J1936" t="s">
        <v>7387</v>
      </c>
      <c r="K1936" t="s">
        <v>32</v>
      </c>
      <c r="L1936" t="s">
        <v>33</v>
      </c>
      <c r="M1936" t="s">
        <v>34</v>
      </c>
      <c r="N1936" t="s">
        <v>724</v>
      </c>
      <c r="O1936" t="s">
        <v>7388</v>
      </c>
      <c r="P1936" t="s">
        <v>786</v>
      </c>
      <c r="Q1936" t="s">
        <v>294</v>
      </c>
      <c r="R1936" t="s">
        <v>7421</v>
      </c>
      <c r="S1936" s="1" t="s">
        <v>13185</v>
      </c>
      <c r="T1936" t="s">
        <v>61</v>
      </c>
      <c r="U1936" t="s">
        <v>38</v>
      </c>
      <c r="V1936" t="s">
        <v>50</v>
      </c>
      <c r="W1936" t="s">
        <v>7422</v>
      </c>
      <c r="X1936" s="145">
        <v>23048</v>
      </c>
      <c r="Y1936" t="s">
        <v>7423</v>
      </c>
      <c r="Z1936" s="145">
        <v>43101</v>
      </c>
      <c r="AA1936" s="145">
        <v>43465</v>
      </c>
      <c r="AB1936" t="s">
        <v>39</v>
      </c>
      <c r="AC1936" t="s">
        <v>40</v>
      </c>
      <c r="AD1936" t="s">
        <v>41</v>
      </c>
      <c r="AE1936"/>
    </row>
    <row r="1937" spans="1:31" ht="15" x14ac:dyDescent="0.25">
      <c r="A1937" s="1" t="s">
        <v>7389</v>
      </c>
      <c r="B1937" t="s">
        <v>430</v>
      </c>
      <c r="C1937" t="s">
        <v>29</v>
      </c>
      <c r="D1937" t="s">
        <v>30</v>
      </c>
      <c r="E1937" t="s">
        <v>380</v>
      </c>
      <c r="F1937" t="s">
        <v>7384</v>
      </c>
      <c r="G1937" t="s">
        <v>7385</v>
      </c>
      <c r="H1937" t="s">
        <v>9756</v>
      </c>
      <c r="I1937" t="s">
        <v>7386</v>
      </c>
      <c r="J1937" t="s">
        <v>7389</v>
      </c>
      <c r="K1937" t="s">
        <v>32</v>
      </c>
      <c r="L1937" t="s">
        <v>32</v>
      </c>
      <c r="M1937" t="s">
        <v>3394</v>
      </c>
      <c r="N1937" t="s">
        <v>44</v>
      </c>
      <c r="O1937" t="s">
        <v>7390</v>
      </c>
      <c r="P1937" t="s">
        <v>326</v>
      </c>
      <c r="Q1937" t="s">
        <v>565</v>
      </c>
      <c r="R1937" t="s">
        <v>7391</v>
      </c>
      <c r="S1937" s="1" t="s">
        <v>13186</v>
      </c>
      <c r="T1937" t="s">
        <v>48</v>
      </c>
      <c r="U1937" t="s">
        <v>49</v>
      </c>
      <c r="V1937" t="s">
        <v>3395</v>
      </c>
      <c r="W1937" t="s">
        <v>7392</v>
      </c>
      <c r="X1937" s="145">
        <v>23545</v>
      </c>
      <c r="Y1937" t="s">
        <v>7393</v>
      </c>
      <c r="Z1937" s="145">
        <v>43160</v>
      </c>
      <c r="AA1937" s="145">
        <v>43465</v>
      </c>
      <c r="AB1937" t="s">
        <v>39</v>
      </c>
      <c r="AC1937" t="s">
        <v>40</v>
      </c>
      <c r="AD1937" t="s">
        <v>41</v>
      </c>
      <c r="AE1937"/>
    </row>
    <row r="1938" spans="1:31" ht="15" x14ac:dyDescent="0.25">
      <c r="A1938" s="1" t="s">
        <v>7389</v>
      </c>
      <c r="B1938" t="s">
        <v>430</v>
      </c>
      <c r="C1938" t="s">
        <v>29</v>
      </c>
      <c r="D1938" t="s">
        <v>30</v>
      </c>
      <c r="E1938" t="s">
        <v>380</v>
      </c>
      <c r="F1938" t="s">
        <v>7384</v>
      </c>
      <c r="G1938" t="s">
        <v>7385</v>
      </c>
      <c r="H1938" t="s">
        <v>9756</v>
      </c>
      <c r="I1938" t="s">
        <v>7386</v>
      </c>
      <c r="J1938" t="s">
        <v>7389</v>
      </c>
      <c r="K1938" t="s">
        <v>32</v>
      </c>
      <c r="L1938" t="s">
        <v>32</v>
      </c>
      <c r="M1938" t="s">
        <v>43</v>
      </c>
      <c r="N1938" t="s">
        <v>63</v>
      </c>
      <c r="O1938" t="s">
        <v>10718</v>
      </c>
      <c r="P1938" t="s">
        <v>6708</v>
      </c>
      <c r="Q1938" t="s">
        <v>340</v>
      </c>
      <c r="R1938" t="s">
        <v>517</v>
      </c>
      <c r="S1938" s="1" t="s">
        <v>13187</v>
      </c>
      <c r="T1938" t="s">
        <v>66</v>
      </c>
      <c r="U1938" t="s">
        <v>811</v>
      </c>
      <c r="V1938" t="s">
        <v>50</v>
      </c>
      <c r="W1938" t="s">
        <v>6709</v>
      </c>
      <c r="X1938" s="145">
        <v>25755</v>
      </c>
      <c r="Y1938" t="s">
        <v>6710</v>
      </c>
      <c r="Z1938" s="145">
        <v>43160</v>
      </c>
      <c r="AA1938" s="145">
        <v>43465</v>
      </c>
      <c r="AB1938" t="s">
        <v>310</v>
      </c>
      <c r="AC1938" t="s">
        <v>68</v>
      </c>
      <c r="AD1938" t="s">
        <v>41</v>
      </c>
      <c r="AE1938"/>
    </row>
    <row r="1939" spans="1:31" ht="15" x14ac:dyDescent="0.25">
      <c r="A1939" s="1" t="s">
        <v>7394</v>
      </c>
      <c r="B1939" t="s">
        <v>430</v>
      </c>
      <c r="C1939" t="s">
        <v>29</v>
      </c>
      <c r="D1939" t="s">
        <v>30</v>
      </c>
      <c r="E1939" t="s">
        <v>380</v>
      </c>
      <c r="F1939" t="s">
        <v>7384</v>
      </c>
      <c r="G1939" t="s">
        <v>7385</v>
      </c>
      <c r="H1939" t="s">
        <v>9756</v>
      </c>
      <c r="I1939" t="s">
        <v>7386</v>
      </c>
      <c r="J1939" t="s">
        <v>7394</v>
      </c>
      <c r="K1939" t="s">
        <v>32</v>
      </c>
      <c r="L1939" t="s">
        <v>32</v>
      </c>
      <c r="M1939" t="s">
        <v>43</v>
      </c>
      <c r="N1939" t="s">
        <v>44</v>
      </c>
      <c r="O1939" t="s">
        <v>54</v>
      </c>
      <c r="P1939" t="s">
        <v>450</v>
      </c>
      <c r="Q1939" t="s">
        <v>335</v>
      </c>
      <c r="R1939" t="s">
        <v>215</v>
      </c>
      <c r="S1939" s="1" t="s">
        <v>13188</v>
      </c>
      <c r="T1939" t="s">
        <v>66</v>
      </c>
      <c r="U1939" t="s">
        <v>49</v>
      </c>
      <c r="V1939" t="s">
        <v>50</v>
      </c>
      <c r="W1939" t="s">
        <v>7395</v>
      </c>
      <c r="X1939" s="145">
        <v>19471</v>
      </c>
      <c r="Y1939" t="s">
        <v>7396</v>
      </c>
      <c r="Z1939"/>
      <c r="AA1939"/>
      <c r="AB1939" t="s">
        <v>39</v>
      </c>
      <c r="AC1939" t="s">
        <v>40</v>
      </c>
      <c r="AD1939" t="s">
        <v>41</v>
      </c>
      <c r="AE1939"/>
    </row>
    <row r="1940" spans="1:31" ht="15" x14ac:dyDescent="0.25">
      <c r="A1940" s="1" t="s">
        <v>7397</v>
      </c>
      <c r="B1940" t="s">
        <v>430</v>
      </c>
      <c r="C1940" t="s">
        <v>29</v>
      </c>
      <c r="D1940" t="s">
        <v>30</v>
      </c>
      <c r="E1940" t="s">
        <v>380</v>
      </c>
      <c r="F1940" t="s">
        <v>7384</v>
      </c>
      <c r="G1940" t="s">
        <v>7385</v>
      </c>
      <c r="H1940" t="s">
        <v>9756</v>
      </c>
      <c r="I1940" t="s">
        <v>7386</v>
      </c>
      <c r="J1940" t="s">
        <v>7397</v>
      </c>
      <c r="K1940" t="s">
        <v>32</v>
      </c>
      <c r="L1940" t="s">
        <v>32</v>
      </c>
      <c r="M1940" t="s">
        <v>43</v>
      </c>
      <c r="N1940" t="s">
        <v>44</v>
      </c>
      <c r="O1940" t="s">
        <v>54</v>
      </c>
      <c r="P1940" t="s">
        <v>186</v>
      </c>
      <c r="Q1940" t="s">
        <v>110</v>
      </c>
      <c r="R1940" t="s">
        <v>7398</v>
      </c>
      <c r="S1940" s="1" t="s">
        <v>13189</v>
      </c>
      <c r="T1940" t="s">
        <v>48</v>
      </c>
      <c r="U1940" t="s">
        <v>49</v>
      </c>
      <c r="V1940" t="s">
        <v>50</v>
      </c>
      <c r="W1940" t="s">
        <v>7399</v>
      </c>
      <c r="X1940" s="145">
        <v>23919</v>
      </c>
      <c r="Y1940" t="s">
        <v>7400</v>
      </c>
      <c r="Z1940" s="145">
        <v>42795</v>
      </c>
      <c r="AA1940" s="145">
        <v>43100</v>
      </c>
      <c r="AB1940" t="s">
        <v>39</v>
      </c>
      <c r="AC1940" t="s">
        <v>40</v>
      </c>
      <c r="AD1940" t="s">
        <v>41</v>
      </c>
      <c r="AE1940"/>
    </row>
    <row r="1941" spans="1:31" ht="15" x14ac:dyDescent="0.25">
      <c r="A1941" s="1" t="s">
        <v>7404</v>
      </c>
      <c r="B1941" t="s">
        <v>430</v>
      </c>
      <c r="C1941" t="s">
        <v>29</v>
      </c>
      <c r="D1941" t="s">
        <v>30</v>
      </c>
      <c r="E1941" t="s">
        <v>380</v>
      </c>
      <c r="F1941" t="s">
        <v>7384</v>
      </c>
      <c r="G1941" t="s">
        <v>7385</v>
      </c>
      <c r="H1941" t="s">
        <v>9756</v>
      </c>
      <c r="I1941" t="s">
        <v>7386</v>
      </c>
      <c r="J1941" t="s">
        <v>7404</v>
      </c>
      <c r="K1941" t="s">
        <v>32</v>
      </c>
      <c r="L1941" t="s">
        <v>32</v>
      </c>
      <c r="M1941" t="s">
        <v>3552</v>
      </c>
      <c r="N1941" t="s">
        <v>44</v>
      </c>
      <c r="O1941" t="s">
        <v>54</v>
      </c>
      <c r="P1941" t="s">
        <v>597</v>
      </c>
      <c r="Q1941" t="s">
        <v>219</v>
      </c>
      <c r="R1941" t="s">
        <v>529</v>
      </c>
      <c r="S1941" s="1" t="s">
        <v>13190</v>
      </c>
      <c r="T1941" t="s">
        <v>53</v>
      </c>
      <c r="U1941" t="s">
        <v>49</v>
      </c>
      <c r="V1941" t="s">
        <v>3555</v>
      </c>
      <c r="W1941" t="s">
        <v>7405</v>
      </c>
      <c r="X1941" s="145">
        <v>22779</v>
      </c>
      <c r="Y1941" t="s">
        <v>7406</v>
      </c>
      <c r="Z1941" s="145">
        <v>43160</v>
      </c>
      <c r="AA1941" s="145">
        <v>43465</v>
      </c>
      <c r="AB1941" t="s">
        <v>39</v>
      </c>
      <c r="AC1941" t="s">
        <v>40</v>
      </c>
      <c r="AD1941" t="s">
        <v>41</v>
      </c>
      <c r="AE1941"/>
    </row>
    <row r="1942" spans="1:31" ht="15" x14ac:dyDescent="0.25">
      <c r="A1942" s="1" t="s">
        <v>7404</v>
      </c>
      <c r="B1942" t="s">
        <v>430</v>
      </c>
      <c r="C1942" t="s">
        <v>29</v>
      </c>
      <c r="D1942" t="s">
        <v>30</v>
      </c>
      <c r="E1942" t="s">
        <v>380</v>
      </c>
      <c r="F1942" t="s">
        <v>7384</v>
      </c>
      <c r="G1942" t="s">
        <v>7385</v>
      </c>
      <c r="H1942" t="s">
        <v>9756</v>
      </c>
      <c r="I1942" t="s">
        <v>7386</v>
      </c>
      <c r="J1942" t="s">
        <v>7404</v>
      </c>
      <c r="K1942" t="s">
        <v>32</v>
      </c>
      <c r="L1942" t="s">
        <v>32</v>
      </c>
      <c r="M1942" t="s">
        <v>43</v>
      </c>
      <c r="N1942" t="s">
        <v>63</v>
      </c>
      <c r="O1942" t="s">
        <v>10719</v>
      </c>
      <c r="P1942" t="s">
        <v>394</v>
      </c>
      <c r="Q1942" t="s">
        <v>778</v>
      </c>
      <c r="R1942" t="s">
        <v>10044</v>
      </c>
      <c r="S1942" s="1" t="s">
        <v>11946</v>
      </c>
      <c r="T1942" t="s">
        <v>66</v>
      </c>
      <c r="U1942" t="s">
        <v>811</v>
      </c>
      <c r="V1942" t="s">
        <v>50</v>
      </c>
      <c r="W1942" t="s">
        <v>10045</v>
      </c>
      <c r="X1942" s="145">
        <v>25413</v>
      </c>
      <c r="Y1942" t="s">
        <v>10046</v>
      </c>
      <c r="Z1942" s="145">
        <v>43160</v>
      </c>
      <c r="AA1942" s="145">
        <v>43465</v>
      </c>
      <c r="AB1942" t="s">
        <v>310</v>
      </c>
      <c r="AC1942" t="s">
        <v>68</v>
      </c>
      <c r="AD1942" t="s">
        <v>41</v>
      </c>
      <c r="AE1942"/>
    </row>
    <row r="1943" spans="1:31" ht="15" x14ac:dyDescent="0.25">
      <c r="A1943" s="1" t="s">
        <v>7409</v>
      </c>
      <c r="B1943" t="s">
        <v>430</v>
      </c>
      <c r="C1943" t="s">
        <v>29</v>
      </c>
      <c r="D1943" t="s">
        <v>30</v>
      </c>
      <c r="E1943" t="s">
        <v>380</v>
      </c>
      <c r="F1943" t="s">
        <v>7384</v>
      </c>
      <c r="G1943" t="s">
        <v>7385</v>
      </c>
      <c r="H1943" t="s">
        <v>9756</v>
      </c>
      <c r="I1943" t="s">
        <v>7386</v>
      </c>
      <c r="J1943" t="s">
        <v>7409</v>
      </c>
      <c r="K1943" t="s">
        <v>32</v>
      </c>
      <c r="L1943" t="s">
        <v>32</v>
      </c>
      <c r="M1943" t="s">
        <v>43</v>
      </c>
      <c r="N1943" t="s">
        <v>44</v>
      </c>
      <c r="O1943" t="s">
        <v>7410</v>
      </c>
      <c r="P1943" t="s">
        <v>976</v>
      </c>
      <c r="Q1943" t="s">
        <v>79</v>
      </c>
      <c r="R1943" t="s">
        <v>562</v>
      </c>
      <c r="S1943" s="1" t="s">
        <v>13191</v>
      </c>
      <c r="T1943" t="s">
        <v>66</v>
      </c>
      <c r="U1943" t="s">
        <v>49</v>
      </c>
      <c r="V1943" t="s">
        <v>50</v>
      </c>
      <c r="W1943" t="s">
        <v>7411</v>
      </c>
      <c r="X1943" s="145">
        <v>23825</v>
      </c>
      <c r="Y1943" t="s">
        <v>7412</v>
      </c>
      <c r="Z1943" s="145">
        <v>42065</v>
      </c>
      <c r="AA1943"/>
      <c r="AB1943" t="s">
        <v>39</v>
      </c>
      <c r="AC1943" t="s">
        <v>40</v>
      </c>
      <c r="AD1943" t="s">
        <v>41</v>
      </c>
      <c r="AE1943"/>
    </row>
    <row r="1944" spans="1:31" ht="15" x14ac:dyDescent="0.25">
      <c r="A1944" s="1" t="s">
        <v>7413</v>
      </c>
      <c r="B1944" t="s">
        <v>430</v>
      </c>
      <c r="C1944" t="s">
        <v>29</v>
      </c>
      <c r="D1944" t="s">
        <v>30</v>
      </c>
      <c r="E1944" t="s">
        <v>380</v>
      </c>
      <c r="F1944" t="s">
        <v>7384</v>
      </c>
      <c r="G1944" t="s">
        <v>7385</v>
      </c>
      <c r="H1944" t="s">
        <v>9756</v>
      </c>
      <c r="I1944" t="s">
        <v>7386</v>
      </c>
      <c r="J1944" t="s">
        <v>7413</v>
      </c>
      <c r="K1944" t="s">
        <v>32</v>
      </c>
      <c r="L1944" t="s">
        <v>32</v>
      </c>
      <c r="M1944" t="s">
        <v>43</v>
      </c>
      <c r="N1944" t="s">
        <v>44</v>
      </c>
      <c r="O1944" t="s">
        <v>54</v>
      </c>
      <c r="P1944" t="s">
        <v>110</v>
      </c>
      <c r="Q1944" t="s">
        <v>130</v>
      </c>
      <c r="R1944" t="s">
        <v>112</v>
      </c>
      <c r="S1944" s="1" t="s">
        <v>13192</v>
      </c>
      <c r="T1944" t="s">
        <v>53</v>
      </c>
      <c r="U1944" t="s">
        <v>49</v>
      </c>
      <c r="V1944" t="s">
        <v>50</v>
      </c>
      <c r="W1944" t="s">
        <v>7414</v>
      </c>
      <c r="X1944" s="145">
        <v>23570</v>
      </c>
      <c r="Y1944" t="s">
        <v>7415</v>
      </c>
      <c r="Z1944"/>
      <c r="AA1944"/>
      <c r="AB1944" t="s">
        <v>39</v>
      </c>
      <c r="AC1944" t="s">
        <v>40</v>
      </c>
      <c r="AD1944" t="s">
        <v>41</v>
      </c>
      <c r="AE1944"/>
    </row>
    <row r="1945" spans="1:31" ht="15" x14ac:dyDescent="0.25">
      <c r="A1945" s="1" t="s">
        <v>7416</v>
      </c>
      <c r="B1945" t="s">
        <v>430</v>
      </c>
      <c r="C1945" t="s">
        <v>29</v>
      </c>
      <c r="D1945" t="s">
        <v>30</v>
      </c>
      <c r="E1945" t="s">
        <v>380</v>
      </c>
      <c r="F1945" t="s">
        <v>7384</v>
      </c>
      <c r="G1945" t="s">
        <v>7385</v>
      </c>
      <c r="H1945" t="s">
        <v>9756</v>
      </c>
      <c r="I1945" t="s">
        <v>7386</v>
      </c>
      <c r="J1945" t="s">
        <v>7416</v>
      </c>
      <c r="K1945" t="s">
        <v>32</v>
      </c>
      <c r="L1945" t="s">
        <v>32</v>
      </c>
      <c r="M1945" t="s">
        <v>43</v>
      </c>
      <c r="N1945" t="s">
        <v>44</v>
      </c>
      <c r="O1945" t="s">
        <v>7417</v>
      </c>
      <c r="P1945" t="s">
        <v>239</v>
      </c>
      <c r="Q1945" t="s">
        <v>207</v>
      </c>
      <c r="R1945" t="s">
        <v>1100</v>
      </c>
      <c r="S1945" s="1" t="s">
        <v>13193</v>
      </c>
      <c r="T1945" t="s">
        <v>66</v>
      </c>
      <c r="U1945" t="s">
        <v>49</v>
      </c>
      <c r="V1945" t="s">
        <v>50</v>
      </c>
      <c r="W1945" t="s">
        <v>7418</v>
      </c>
      <c r="X1945" s="145">
        <v>24334</v>
      </c>
      <c r="Y1945" t="s">
        <v>7419</v>
      </c>
      <c r="Z1945" s="145">
        <v>43009</v>
      </c>
      <c r="AA1945"/>
      <c r="AB1945" t="s">
        <v>39</v>
      </c>
      <c r="AC1945" t="s">
        <v>40</v>
      </c>
      <c r="AD1945" t="s">
        <v>41</v>
      </c>
      <c r="AE1945"/>
    </row>
    <row r="1946" spans="1:31" ht="15" x14ac:dyDescent="0.25">
      <c r="A1946" s="1" t="s">
        <v>7420</v>
      </c>
      <c r="B1946" t="s">
        <v>430</v>
      </c>
      <c r="C1946" t="s">
        <v>29</v>
      </c>
      <c r="D1946" t="s">
        <v>30</v>
      </c>
      <c r="E1946" t="s">
        <v>380</v>
      </c>
      <c r="F1946" t="s">
        <v>7384</v>
      </c>
      <c r="G1946" t="s">
        <v>7385</v>
      </c>
      <c r="H1946" t="s">
        <v>9756</v>
      </c>
      <c r="I1946" t="s">
        <v>7386</v>
      </c>
      <c r="J1946" t="s">
        <v>7420</v>
      </c>
      <c r="K1946" t="s">
        <v>32</v>
      </c>
      <c r="L1946" t="s">
        <v>32</v>
      </c>
      <c r="M1946" t="s">
        <v>43</v>
      </c>
      <c r="N1946" t="s">
        <v>63</v>
      </c>
      <c r="O1946" t="s">
        <v>10720</v>
      </c>
      <c r="P1946" t="s">
        <v>130</v>
      </c>
      <c r="Q1946" t="s">
        <v>78</v>
      </c>
      <c r="R1946" t="s">
        <v>10721</v>
      </c>
      <c r="S1946" s="1" t="s">
        <v>13194</v>
      </c>
      <c r="T1946" t="s">
        <v>66</v>
      </c>
      <c r="U1946" t="s">
        <v>49</v>
      </c>
      <c r="V1946" t="s">
        <v>50</v>
      </c>
      <c r="W1946" t="s">
        <v>10722</v>
      </c>
      <c r="X1946" s="145">
        <v>32547</v>
      </c>
      <c r="Y1946" t="s">
        <v>10723</v>
      </c>
      <c r="Z1946" s="145">
        <v>43160</v>
      </c>
      <c r="AA1946" s="145">
        <v>43465</v>
      </c>
      <c r="AB1946" t="s">
        <v>310</v>
      </c>
      <c r="AC1946" t="s">
        <v>68</v>
      </c>
      <c r="AD1946" t="s">
        <v>41</v>
      </c>
      <c r="AE1946"/>
    </row>
    <row r="1947" spans="1:31" ht="15" x14ac:dyDescent="0.25">
      <c r="A1947" s="1" t="s">
        <v>7420</v>
      </c>
      <c r="B1947" t="s">
        <v>430</v>
      </c>
      <c r="C1947" t="s">
        <v>29</v>
      </c>
      <c r="D1947" t="s">
        <v>30</v>
      </c>
      <c r="E1947" t="s">
        <v>380</v>
      </c>
      <c r="F1947" t="s">
        <v>7384</v>
      </c>
      <c r="G1947" t="s">
        <v>7385</v>
      </c>
      <c r="H1947" t="s">
        <v>9756</v>
      </c>
      <c r="I1947" t="s">
        <v>7386</v>
      </c>
      <c r="J1947" t="s">
        <v>7420</v>
      </c>
      <c r="K1947" t="s">
        <v>32</v>
      </c>
      <c r="L1947" t="s">
        <v>32</v>
      </c>
      <c r="M1947" t="s">
        <v>43</v>
      </c>
      <c r="N1947" t="s">
        <v>44</v>
      </c>
      <c r="O1947" t="s">
        <v>54</v>
      </c>
      <c r="P1947" t="s">
        <v>786</v>
      </c>
      <c r="Q1947" t="s">
        <v>294</v>
      </c>
      <c r="R1947" t="s">
        <v>7421</v>
      </c>
      <c r="S1947" s="1" t="s">
        <v>13185</v>
      </c>
      <c r="T1947" t="s">
        <v>61</v>
      </c>
      <c r="U1947" t="s">
        <v>49</v>
      </c>
      <c r="V1947" t="s">
        <v>840</v>
      </c>
      <c r="W1947" t="s">
        <v>7422</v>
      </c>
      <c r="X1947" s="145">
        <v>23048</v>
      </c>
      <c r="Y1947" t="s">
        <v>7423</v>
      </c>
      <c r="Z1947" s="145">
        <v>43101</v>
      </c>
      <c r="AA1947" s="145">
        <v>43465</v>
      </c>
      <c r="AB1947" t="s">
        <v>39</v>
      </c>
      <c r="AC1947" t="s">
        <v>40</v>
      </c>
      <c r="AD1947" t="s">
        <v>41</v>
      </c>
      <c r="AE1947"/>
    </row>
    <row r="1948" spans="1:31" ht="15" x14ac:dyDescent="0.25">
      <c r="A1948" s="1" t="s">
        <v>7424</v>
      </c>
      <c r="B1948" t="s">
        <v>430</v>
      </c>
      <c r="C1948" t="s">
        <v>29</v>
      </c>
      <c r="D1948" t="s">
        <v>30</v>
      </c>
      <c r="E1948" t="s">
        <v>380</v>
      </c>
      <c r="F1948" t="s">
        <v>7384</v>
      </c>
      <c r="G1948" t="s">
        <v>7385</v>
      </c>
      <c r="H1948" t="s">
        <v>9756</v>
      </c>
      <c r="I1948" t="s">
        <v>7386</v>
      </c>
      <c r="J1948" t="s">
        <v>7424</v>
      </c>
      <c r="K1948" t="s">
        <v>32</v>
      </c>
      <c r="L1948" t="s">
        <v>32</v>
      </c>
      <c r="M1948" t="s">
        <v>43</v>
      </c>
      <c r="N1948" t="s">
        <v>44</v>
      </c>
      <c r="O1948" t="s">
        <v>7425</v>
      </c>
      <c r="P1948" t="s">
        <v>314</v>
      </c>
      <c r="Q1948" t="s">
        <v>431</v>
      </c>
      <c r="R1948" t="s">
        <v>7426</v>
      </c>
      <c r="S1948" s="1" t="s">
        <v>13195</v>
      </c>
      <c r="T1948" t="s">
        <v>53</v>
      </c>
      <c r="U1948" t="s">
        <v>49</v>
      </c>
      <c r="V1948" t="s">
        <v>50</v>
      </c>
      <c r="W1948" t="s">
        <v>7427</v>
      </c>
      <c r="X1948" s="145">
        <v>25834</v>
      </c>
      <c r="Y1948" t="s">
        <v>7428</v>
      </c>
      <c r="Z1948"/>
      <c r="AA1948"/>
      <c r="AB1948" t="s">
        <v>39</v>
      </c>
      <c r="AC1948" t="s">
        <v>40</v>
      </c>
      <c r="AD1948" t="s">
        <v>41</v>
      </c>
      <c r="AE1948"/>
    </row>
    <row r="1949" spans="1:31" ht="15" x14ac:dyDescent="0.25">
      <c r="A1949" s="1" t="s">
        <v>7429</v>
      </c>
      <c r="B1949" t="s">
        <v>430</v>
      </c>
      <c r="C1949" t="s">
        <v>29</v>
      </c>
      <c r="D1949" t="s">
        <v>30</v>
      </c>
      <c r="E1949" t="s">
        <v>380</v>
      </c>
      <c r="F1949" t="s">
        <v>7384</v>
      </c>
      <c r="G1949" t="s">
        <v>7385</v>
      </c>
      <c r="H1949" t="s">
        <v>9756</v>
      </c>
      <c r="I1949" t="s">
        <v>7386</v>
      </c>
      <c r="J1949" t="s">
        <v>7429</v>
      </c>
      <c r="K1949" t="s">
        <v>32</v>
      </c>
      <c r="L1949" t="s">
        <v>32</v>
      </c>
      <c r="M1949" t="s">
        <v>43</v>
      </c>
      <c r="N1949" t="s">
        <v>44</v>
      </c>
      <c r="O1949" t="s">
        <v>7430</v>
      </c>
      <c r="P1949" t="s">
        <v>78</v>
      </c>
      <c r="Q1949" t="s">
        <v>403</v>
      </c>
      <c r="R1949" t="s">
        <v>7431</v>
      </c>
      <c r="S1949" s="1" t="s">
        <v>13196</v>
      </c>
      <c r="T1949" t="s">
        <v>48</v>
      </c>
      <c r="U1949" t="s">
        <v>49</v>
      </c>
      <c r="V1949" t="s">
        <v>50</v>
      </c>
      <c r="W1949" t="s">
        <v>7432</v>
      </c>
      <c r="X1949" s="145">
        <v>27671</v>
      </c>
      <c r="Y1949" t="s">
        <v>7433</v>
      </c>
      <c r="Z1949"/>
      <c r="AA1949"/>
      <c r="AB1949" t="s">
        <v>39</v>
      </c>
      <c r="AC1949" t="s">
        <v>40</v>
      </c>
      <c r="AD1949" t="s">
        <v>41</v>
      </c>
      <c r="AE1949"/>
    </row>
    <row r="1950" spans="1:31" ht="15" x14ac:dyDescent="0.25">
      <c r="A1950" s="1" t="s">
        <v>7434</v>
      </c>
      <c r="B1950" t="s">
        <v>430</v>
      </c>
      <c r="C1950" t="s">
        <v>29</v>
      </c>
      <c r="D1950" t="s">
        <v>30</v>
      </c>
      <c r="E1950" t="s">
        <v>380</v>
      </c>
      <c r="F1950" t="s">
        <v>7384</v>
      </c>
      <c r="G1950" t="s">
        <v>7385</v>
      </c>
      <c r="H1950" t="s">
        <v>9756</v>
      </c>
      <c r="I1950" t="s">
        <v>7386</v>
      </c>
      <c r="J1950" t="s">
        <v>7434</v>
      </c>
      <c r="K1950" t="s">
        <v>32</v>
      </c>
      <c r="L1950" t="s">
        <v>32</v>
      </c>
      <c r="M1950" t="s">
        <v>43</v>
      </c>
      <c r="N1950" t="s">
        <v>44</v>
      </c>
      <c r="O1950" t="s">
        <v>54</v>
      </c>
      <c r="P1950" t="s">
        <v>156</v>
      </c>
      <c r="Q1950" t="s">
        <v>969</v>
      </c>
      <c r="R1950" t="s">
        <v>7435</v>
      </c>
      <c r="S1950" s="1" t="s">
        <v>13197</v>
      </c>
      <c r="T1950" t="s">
        <v>48</v>
      </c>
      <c r="U1950" t="s">
        <v>49</v>
      </c>
      <c r="V1950" t="s">
        <v>50</v>
      </c>
      <c r="W1950" t="s">
        <v>7436</v>
      </c>
      <c r="X1950" s="145">
        <v>24619</v>
      </c>
      <c r="Y1950" t="s">
        <v>7437</v>
      </c>
      <c r="Z1950"/>
      <c r="AA1950"/>
      <c r="AB1950" t="s">
        <v>39</v>
      </c>
      <c r="AC1950" t="s">
        <v>40</v>
      </c>
      <c r="AD1950" t="s">
        <v>41</v>
      </c>
      <c r="AE1950"/>
    </row>
    <row r="1951" spans="1:31" ht="15" x14ac:dyDescent="0.25">
      <c r="A1951" s="1" t="s">
        <v>7438</v>
      </c>
      <c r="B1951" t="s">
        <v>430</v>
      </c>
      <c r="C1951" t="s">
        <v>29</v>
      </c>
      <c r="D1951" t="s">
        <v>30</v>
      </c>
      <c r="E1951" t="s">
        <v>380</v>
      </c>
      <c r="F1951" t="s">
        <v>7384</v>
      </c>
      <c r="G1951" t="s">
        <v>7385</v>
      </c>
      <c r="H1951" t="s">
        <v>9756</v>
      </c>
      <c r="I1951" t="s">
        <v>7386</v>
      </c>
      <c r="J1951" t="s">
        <v>7438</v>
      </c>
      <c r="K1951" t="s">
        <v>32</v>
      </c>
      <c r="L1951" t="s">
        <v>32</v>
      </c>
      <c r="M1951" t="s">
        <v>43</v>
      </c>
      <c r="N1951" t="s">
        <v>44</v>
      </c>
      <c r="O1951" t="s">
        <v>54</v>
      </c>
      <c r="P1951" t="s">
        <v>178</v>
      </c>
      <c r="Q1951" t="s">
        <v>297</v>
      </c>
      <c r="R1951" t="s">
        <v>7439</v>
      </c>
      <c r="S1951" s="1" t="s">
        <v>13198</v>
      </c>
      <c r="T1951" t="s">
        <v>48</v>
      </c>
      <c r="U1951" t="s">
        <v>49</v>
      </c>
      <c r="V1951" t="s">
        <v>50</v>
      </c>
      <c r="W1951" t="s">
        <v>7440</v>
      </c>
      <c r="X1951" s="145">
        <v>22842</v>
      </c>
      <c r="Y1951" t="s">
        <v>7441</v>
      </c>
      <c r="Z1951"/>
      <c r="AA1951"/>
      <c r="AB1951" t="s">
        <v>39</v>
      </c>
      <c r="AC1951" t="s">
        <v>40</v>
      </c>
      <c r="AD1951" t="s">
        <v>41</v>
      </c>
      <c r="AE1951"/>
    </row>
    <row r="1952" spans="1:31" ht="15" x14ac:dyDescent="0.25">
      <c r="A1952" s="1" t="s">
        <v>7442</v>
      </c>
      <c r="B1952" t="s">
        <v>430</v>
      </c>
      <c r="C1952" t="s">
        <v>29</v>
      </c>
      <c r="D1952" t="s">
        <v>30</v>
      </c>
      <c r="E1952" t="s">
        <v>380</v>
      </c>
      <c r="F1952" t="s">
        <v>7384</v>
      </c>
      <c r="G1952" t="s">
        <v>7385</v>
      </c>
      <c r="H1952" t="s">
        <v>9756</v>
      </c>
      <c r="I1952" t="s">
        <v>7386</v>
      </c>
      <c r="J1952" t="s">
        <v>7442</v>
      </c>
      <c r="K1952" t="s">
        <v>32</v>
      </c>
      <c r="L1952" t="s">
        <v>32</v>
      </c>
      <c r="M1952" t="s">
        <v>43</v>
      </c>
      <c r="N1952" t="s">
        <v>44</v>
      </c>
      <c r="O1952" t="s">
        <v>7443</v>
      </c>
      <c r="P1952" t="s">
        <v>10724</v>
      </c>
      <c r="Q1952" t="s">
        <v>2769</v>
      </c>
      <c r="R1952" t="s">
        <v>994</v>
      </c>
      <c r="S1952" s="1" t="s">
        <v>13199</v>
      </c>
      <c r="T1952" t="s">
        <v>66</v>
      </c>
      <c r="U1952" t="s">
        <v>49</v>
      </c>
      <c r="V1952" t="s">
        <v>50</v>
      </c>
      <c r="W1952" t="s">
        <v>10725</v>
      </c>
      <c r="X1952" s="145">
        <v>31272</v>
      </c>
      <c r="Y1952" t="s">
        <v>10726</v>
      </c>
      <c r="Z1952" s="145">
        <v>43160</v>
      </c>
      <c r="AA1952" s="145">
        <v>43465</v>
      </c>
      <c r="AB1952" t="s">
        <v>39</v>
      </c>
      <c r="AC1952" t="s">
        <v>40</v>
      </c>
      <c r="AD1952" t="s">
        <v>41</v>
      </c>
      <c r="AE1952"/>
    </row>
    <row r="1953" spans="1:31" ht="15" x14ac:dyDescent="0.25">
      <c r="A1953" s="1" t="s">
        <v>7444</v>
      </c>
      <c r="B1953" t="s">
        <v>430</v>
      </c>
      <c r="C1953" t="s">
        <v>29</v>
      </c>
      <c r="D1953" t="s">
        <v>30</v>
      </c>
      <c r="E1953" t="s">
        <v>380</v>
      </c>
      <c r="F1953" t="s">
        <v>7384</v>
      </c>
      <c r="G1953" t="s">
        <v>7385</v>
      </c>
      <c r="H1953" t="s">
        <v>9756</v>
      </c>
      <c r="I1953" t="s">
        <v>7386</v>
      </c>
      <c r="J1953" t="s">
        <v>7444</v>
      </c>
      <c r="K1953" t="s">
        <v>32</v>
      </c>
      <c r="L1953" t="s">
        <v>32</v>
      </c>
      <c r="M1953" t="s">
        <v>43</v>
      </c>
      <c r="N1953" t="s">
        <v>44</v>
      </c>
      <c r="O1953" t="s">
        <v>54</v>
      </c>
      <c r="P1953" t="s">
        <v>776</v>
      </c>
      <c r="Q1953" t="s">
        <v>162</v>
      </c>
      <c r="R1953" t="s">
        <v>506</v>
      </c>
      <c r="S1953" s="1" t="s">
        <v>13200</v>
      </c>
      <c r="T1953" t="s">
        <v>48</v>
      </c>
      <c r="U1953" t="s">
        <v>49</v>
      </c>
      <c r="V1953" t="s">
        <v>50</v>
      </c>
      <c r="W1953" t="s">
        <v>7445</v>
      </c>
      <c r="X1953" s="145">
        <v>23716</v>
      </c>
      <c r="Y1953" t="s">
        <v>7446</v>
      </c>
      <c r="Z1953"/>
      <c r="AA1953"/>
      <c r="AB1953" t="s">
        <v>39</v>
      </c>
      <c r="AC1953" t="s">
        <v>40</v>
      </c>
      <c r="AD1953" t="s">
        <v>41</v>
      </c>
      <c r="AE1953"/>
    </row>
    <row r="1954" spans="1:31" ht="15" x14ac:dyDescent="0.25">
      <c r="A1954" s="1" t="s">
        <v>7447</v>
      </c>
      <c r="B1954" t="s">
        <v>430</v>
      </c>
      <c r="C1954" t="s">
        <v>29</v>
      </c>
      <c r="D1954" t="s">
        <v>30</v>
      </c>
      <c r="E1954" t="s">
        <v>380</v>
      </c>
      <c r="F1954" t="s">
        <v>7384</v>
      </c>
      <c r="G1954" t="s">
        <v>7385</v>
      </c>
      <c r="H1954" t="s">
        <v>9756</v>
      </c>
      <c r="I1954" t="s">
        <v>7386</v>
      </c>
      <c r="J1954" t="s">
        <v>7447</v>
      </c>
      <c r="K1954" t="s">
        <v>32</v>
      </c>
      <c r="L1954" t="s">
        <v>32</v>
      </c>
      <c r="M1954" t="s">
        <v>43</v>
      </c>
      <c r="N1954" t="s">
        <v>44</v>
      </c>
      <c r="O1954" t="s">
        <v>54</v>
      </c>
      <c r="P1954" t="s">
        <v>468</v>
      </c>
      <c r="Q1954" t="s">
        <v>197</v>
      </c>
      <c r="R1954" t="s">
        <v>7448</v>
      </c>
      <c r="S1954" s="1" t="s">
        <v>13201</v>
      </c>
      <c r="T1954" t="s">
        <v>53</v>
      </c>
      <c r="U1954" t="s">
        <v>49</v>
      </c>
      <c r="V1954" t="s">
        <v>50</v>
      </c>
      <c r="W1954" t="s">
        <v>7449</v>
      </c>
      <c r="X1954" s="145">
        <v>21315</v>
      </c>
      <c r="Y1954" t="s">
        <v>7450</v>
      </c>
      <c r="Z1954"/>
      <c r="AA1954"/>
      <c r="AB1954" t="s">
        <v>39</v>
      </c>
      <c r="AC1954" t="s">
        <v>40</v>
      </c>
      <c r="AD1954" t="s">
        <v>41</v>
      </c>
      <c r="AE1954"/>
    </row>
    <row r="1955" spans="1:31" ht="15" x14ac:dyDescent="0.25">
      <c r="A1955" s="1" t="s">
        <v>7451</v>
      </c>
      <c r="B1955" t="s">
        <v>430</v>
      </c>
      <c r="C1955" t="s">
        <v>29</v>
      </c>
      <c r="D1955" t="s">
        <v>30</v>
      </c>
      <c r="E1955" t="s">
        <v>380</v>
      </c>
      <c r="F1955" t="s">
        <v>7384</v>
      </c>
      <c r="G1955" t="s">
        <v>7385</v>
      </c>
      <c r="H1955" t="s">
        <v>9756</v>
      </c>
      <c r="I1955" t="s">
        <v>7386</v>
      </c>
      <c r="J1955" t="s">
        <v>7451</v>
      </c>
      <c r="K1955" t="s">
        <v>32</v>
      </c>
      <c r="L1955" t="s">
        <v>32</v>
      </c>
      <c r="M1955" t="s">
        <v>43</v>
      </c>
      <c r="N1955" t="s">
        <v>63</v>
      </c>
      <c r="O1955" t="s">
        <v>10727</v>
      </c>
      <c r="P1955" t="s">
        <v>197</v>
      </c>
      <c r="Q1955" t="s">
        <v>237</v>
      </c>
      <c r="R1955" t="s">
        <v>7469</v>
      </c>
      <c r="S1955" s="1" t="s">
        <v>11115</v>
      </c>
      <c r="T1955" t="s">
        <v>66</v>
      </c>
      <c r="U1955" t="s">
        <v>811</v>
      </c>
      <c r="V1955" t="s">
        <v>50</v>
      </c>
      <c r="W1955" t="s">
        <v>7470</v>
      </c>
      <c r="X1955" s="145">
        <v>25587</v>
      </c>
      <c r="Y1955" t="s">
        <v>7471</v>
      </c>
      <c r="Z1955" s="145">
        <v>43160</v>
      </c>
      <c r="AA1955" s="145">
        <v>43465</v>
      </c>
      <c r="AB1955" t="s">
        <v>310</v>
      </c>
      <c r="AC1955" t="s">
        <v>68</v>
      </c>
      <c r="AD1955" t="s">
        <v>41</v>
      </c>
      <c r="AE1955"/>
    </row>
    <row r="1956" spans="1:31" ht="15" x14ac:dyDescent="0.25">
      <c r="A1956" s="1" t="s">
        <v>7451</v>
      </c>
      <c r="B1956" t="s">
        <v>430</v>
      </c>
      <c r="C1956" t="s">
        <v>29</v>
      </c>
      <c r="D1956" t="s">
        <v>30</v>
      </c>
      <c r="E1956" t="s">
        <v>380</v>
      </c>
      <c r="F1956" t="s">
        <v>7384</v>
      </c>
      <c r="G1956" t="s">
        <v>7385</v>
      </c>
      <c r="H1956" t="s">
        <v>9756</v>
      </c>
      <c r="I1956" t="s">
        <v>7386</v>
      </c>
      <c r="J1956" t="s">
        <v>7451</v>
      </c>
      <c r="K1956" t="s">
        <v>32</v>
      </c>
      <c r="L1956" t="s">
        <v>32</v>
      </c>
      <c r="M1956" t="s">
        <v>3394</v>
      </c>
      <c r="N1956" t="s">
        <v>44</v>
      </c>
      <c r="O1956" t="s">
        <v>7452</v>
      </c>
      <c r="P1956" t="s">
        <v>567</v>
      </c>
      <c r="Q1956" t="s">
        <v>838</v>
      </c>
      <c r="R1956" t="s">
        <v>569</v>
      </c>
      <c r="S1956" s="1" t="s">
        <v>13202</v>
      </c>
      <c r="T1956" t="s">
        <v>48</v>
      </c>
      <c r="U1956" t="s">
        <v>49</v>
      </c>
      <c r="V1956" t="s">
        <v>3395</v>
      </c>
      <c r="W1956" t="s">
        <v>7453</v>
      </c>
      <c r="X1956" s="145">
        <v>23638</v>
      </c>
      <c r="Y1956" t="s">
        <v>7454</v>
      </c>
      <c r="Z1956" s="145">
        <v>43160</v>
      </c>
      <c r="AA1956" s="145">
        <v>43465</v>
      </c>
      <c r="AB1956" t="s">
        <v>39</v>
      </c>
      <c r="AC1956" t="s">
        <v>40</v>
      </c>
      <c r="AD1956" t="s">
        <v>41</v>
      </c>
      <c r="AE1956"/>
    </row>
    <row r="1957" spans="1:31" ht="15" x14ac:dyDescent="0.25">
      <c r="A1957" s="1" t="s">
        <v>7455</v>
      </c>
      <c r="B1957" t="s">
        <v>430</v>
      </c>
      <c r="C1957" t="s">
        <v>29</v>
      </c>
      <c r="D1957" t="s">
        <v>30</v>
      </c>
      <c r="E1957" t="s">
        <v>380</v>
      </c>
      <c r="F1957" t="s">
        <v>7384</v>
      </c>
      <c r="G1957" t="s">
        <v>7385</v>
      </c>
      <c r="H1957" t="s">
        <v>9756</v>
      </c>
      <c r="I1957" t="s">
        <v>7386</v>
      </c>
      <c r="J1957" t="s">
        <v>7455</v>
      </c>
      <c r="K1957" t="s">
        <v>32</v>
      </c>
      <c r="L1957" t="s">
        <v>32</v>
      </c>
      <c r="M1957" t="s">
        <v>43</v>
      </c>
      <c r="N1957" t="s">
        <v>44</v>
      </c>
      <c r="O1957" t="s">
        <v>7456</v>
      </c>
      <c r="P1957" t="s">
        <v>363</v>
      </c>
      <c r="Q1957" t="s">
        <v>352</v>
      </c>
      <c r="R1957" t="s">
        <v>7457</v>
      </c>
      <c r="S1957" s="1" t="s">
        <v>13203</v>
      </c>
      <c r="T1957" t="s">
        <v>66</v>
      </c>
      <c r="U1957" t="s">
        <v>49</v>
      </c>
      <c r="V1957" t="s">
        <v>50</v>
      </c>
      <c r="W1957" t="s">
        <v>7458</v>
      </c>
      <c r="X1957" s="145">
        <v>21892</v>
      </c>
      <c r="Y1957" t="s">
        <v>7459</v>
      </c>
      <c r="Z1957"/>
      <c r="AA1957"/>
      <c r="AB1957" t="s">
        <v>39</v>
      </c>
      <c r="AC1957" t="s">
        <v>40</v>
      </c>
      <c r="AD1957" t="s">
        <v>41</v>
      </c>
      <c r="AE1957"/>
    </row>
    <row r="1958" spans="1:31" ht="15" x14ac:dyDescent="0.25">
      <c r="A1958" s="1" t="s">
        <v>7460</v>
      </c>
      <c r="B1958" t="s">
        <v>430</v>
      </c>
      <c r="C1958" t="s">
        <v>29</v>
      </c>
      <c r="D1958" t="s">
        <v>30</v>
      </c>
      <c r="E1958" t="s">
        <v>380</v>
      </c>
      <c r="F1958" t="s">
        <v>7384</v>
      </c>
      <c r="G1958" t="s">
        <v>7385</v>
      </c>
      <c r="H1958" t="s">
        <v>9756</v>
      </c>
      <c r="I1958" t="s">
        <v>7386</v>
      </c>
      <c r="J1958" t="s">
        <v>7460</v>
      </c>
      <c r="K1958" t="s">
        <v>32</v>
      </c>
      <c r="L1958" t="s">
        <v>32</v>
      </c>
      <c r="M1958" t="s">
        <v>43</v>
      </c>
      <c r="N1958" t="s">
        <v>44</v>
      </c>
      <c r="O1958" t="s">
        <v>7461</v>
      </c>
      <c r="P1958" t="s">
        <v>335</v>
      </c>
      <c r="Q1958" t="s">
        <v>7462</v>
      </c>
      <c r="R1958" t="s">
        <v>7463</v>
      </c>
      <c r="S1958" s="1" t="s">
        <v>13204</v>
      </c>
      <c r="T1958" t="s">
        <v>48</v>
      </c>
      <c r="U1958" t="s">
        <v>49</v>
      </c>
      <c r="V1958" t="s">
        <v>50</v>
      </c>
      <c r="W1958" t="s">
        <v>7464</v>
      </c>
      <c r="X1958" s="145">
        <v>23286</v>
      </c>
      <c r="Y1958" t="s">
        <v>7465</v>
      </c>
      <c r="Z1958"/>
      <c r="AA1958"/>
      <c r="AB1958" t="s">
        <v>39</v>
      </c>
      <c r="AC1958" t="s">
        <v>40</v>
      </c>
      <c r="AD1958" t="s">
        <v>41</v>
      </c>
      <c r="AE1958"/>
    </row>
    <row r="1959" spans="1:31" ht="15" x14ac:dyDescent="0.25">
      <c r="A1959" s="1" t="s">
        <v>10728</v>
      </c>
      <c r="B1959" t="s">
        <v>430</v>
      </c>
      <c r="C1959" t="s">
        <v>29</v>
      </c>
      <c r="D1959" t="s">
        <v>30</v>
      </c>
      <c r="E1959" t="s">
        <v>380</v>
      </c>
      <c r="F1959" t="s">
        <v>7384</v>
      </c>
      <c r="G1959" t="s">
        <v>7385</v>
      </c>
      <c r="H1959" t="s">
        <v>9756</v>
      </c>
      <c r="I1959" t="s">
        <v>7386</v>
      </c>
      <c r="J1959" t="s">
        <v>10728</v>
      </c>
      <c r="K1959" t="s">
        <v>32</v>
      </c>
      <c r="L1959" t="s">
        <v>32</v>
      </c>
      <c r="M1959" t="s">
        <v>43</v>
      </c>
      <c r="N1959" t="s">
        <v>63</v>
      </c>
      <c r="O1959" t="s">
        <v>9727</v>
      </c>
      <c r="P1959" t="s">
        <v>6708</v>
      </c>
      <c r="Q1959" t="s">
        <v>340</v>
      </c>
      <c r="R1959" t="s">
        <v>517</v>
      </c>
      <c r="S1959" s="1" t="s">
        <v>13187</v>
      </c>
      <c r="T1959" t="s">
        <v>66</v>
      </c>
      <c r="U1959" t="s">
        <v>10523</v>
      </c>
      <c r="V1959" t="s">
        <v>50</v>
      </c>
      <c r="W1959" t="s">
        <v>6709</v>
      </c>
      <c r="X1959" s="145">
        <v>25755</v>
      </c>
      <c r="Y1959" t="s">
        <v>6710</v>
      </c>
      <c r="Z1959" s="145">
        <v>43160</v>
      </c>
      <c r="AA1959" s="145">
        <v>43465</v>
      </c>
      <c r="AB1959" t="s">
        <v>2801</v>
      </c>
      <c r="AC1959" t="s">
        <v>68</v>
      </c>
      <c r="AD1959" t="s">
        <v>41</v>
      </c>
      <c r="AE1959"/>
    </row>
    <row r="1960" spans="1:31" ht="15" x14ac:dyDescent="0.25">
      <c r="A1960" s="1" t="s">
        <v>10729</v>
      </c>
      <c r="B1960" t="s">
        <v>430</v>
      </c>
      <c r="C1960" t="s">
        <v>29</v>
      </c>
      <c r="D1960" t="s">
        <v>30</v>
      </c>
      <c r="E1960" t="s">
        <v>380</v>
      </c>
      <c r="F1960" t="s">
        <v>7384</v>
      </c>
      <c r="G1960" t="s">
        <v>7385</v>
      </c>
      <c r="H1960" t="s">
        <v>9756</v>
      </c>
      <c r="I1960" t="s">
        <v>7386</v>
      </c>
      <c r="J1960" t="s">
        <v>10729</v>
      </c>
      <c r="K1960" t="s">
        <v>32</v>
      </c>
      <c r="L1960" t="s">
        <v>32</v>
      </c>
      <c r="M1960" t="s">
        <v>43</v>
      </c>
      <c r="N1960" t="s">
        <v>63</v>
      </c>
      <c r="O1960" t="s">
        <v>9727</v>
      </c>
      <c r="P1960" t="s">
        <v>394</v>
      </c>
      <c r="Q1960" t="s">
        <v>778</v>
      </c>
      <c r="R1960" t="s">
        <v>10044</v>
      </c>
      <c r="S1960" s="1" t="s">
        <v>11946</v>
      </c>
      <c r="T1960" t="s">
        <v>66</v>
      </c>
      <c r="U1960" t="s">
        <v>48</v>
      </c>
      <c r="V1960" t="s">
        <v>50</v>
      </c>
      <c r="W1960" t="s">
        <v>10045</v>
      </c>
      <c r="X1960" s="145">
        <v>25413</v>
      </c>
      <c r="Y1960" t="s">
        <v>10046</v>
      </c>
      <c r="Z1960" s="145">
        <v>43160</v>
      </c>
      <c r="AA1960" s="145">
        <v>43465</v>
      </c>
      <c r="AB1960" t="s">
        <v>2801</v>
      </c>
      <c r="AC1960" t="s">
        <v>68</v>
      </c>
      <c r="AD1960" t="s">
        <v>41</v>
      </c>
      <c r="AE1960"/>
    </row>
    <row r="1961" spans="1:31" ht="15" x14ac:dyDescent="0.25">
      <c r="A1961" s="1" t="s">
        <v>10730</v>
      </c>
      <c r="B1961" t="s">
        <v>430</v>
      </c>
      <c r="C1961" t="s">
        <v>29</v>
      </c>
      <c r="D1961" t="s">
        <v>30</v>
      </c>
      <c r="E1961" t="s">
        <v>380</v>
      </c>
      <c r="F1961" t="s">
        <v>7384</v>
      </c>
      <c r="G1961" t="s">
        <v>7385</v>
      </c>
      <c r="H1961" t="s">
        <v>9756</v>
      </c>
      <c r="I1961" t="s">
        <v>7386</v>
      </c>
      <c r="J1961" t="s">
        <v>10730</v>
      </c>
      <c r="K1961" t="s">
        <v>32</v>
      </c>
      <c r="L1961" t="s">
        <v>32</v>
      </c>
      <c r="M1961" t="s">
        <v>43</v>
      </c>
      <c r="N1961" t="s">
        <v>63</v>
      </c>
      <c r="O1961" t="s">
        <v>9727</v>
      </c>
      <c r="P1961" t="s">
        <v>197</v>
      </c>
      <c r="Q1961" t="s">
        <v>237</v>
      </c>
      <c r="R1961" t="s">
        <v>7469</v>
      </c>
      <c r="S1961" s="1" t="s">
        <v>11115</v>
      </c>
      <c r="T1961" t="s">
        <v>66</v>
      </c>
      <c r="U1961" t="s">
        <v>10523</v>
      </c>
      <c r="V1961" t="s">
        <v>50</v>
      </c>
      <c r="W1961" t="s">
        <v>7470</v>
      </c>
      <c r="X1961" s="145">
        <v>25587</v>
      </c>
      <c r="Y1961" t="s">
        <v>7471</v>
      </c>
      <c r="Z1961" s="145">
        <v>43160</v>
      </c>
      <c r="AA1961" s="145">
        <v>43465</v>
      </c>
      <c r="AB1961" t="s">
        <v>2801</v>
      </c>
      <c r="AC1961" t="s">
        <v>68</v>
      </c>
      <c r="AD1961" t="s">
        <v>41</v>
      </c>
      <c r="AE1961"/>
    </row>
    <row r="1962" spans="1:31" ht="15" x14ac:dyDescent="0.25">
      <c r="A1962" s="1" t="s">
        <v>7472</v>
      </c>
      <c r="B1962" t="s">
        <v>430</v>
      </c>
      <c r="C1962" t="s">
        <v>29</v>
      </c>
      <c r="D1962" t="s">
        <v>30</v>
      </c>
      <c r="E1962" t="s">
        <v>380</v>
      </c>
      <c r="F1962" t="s">
        <v>7384</v>
      </c>
      <c r="G1962" t="s">
        <v>7385</v>
      </c>
      <c r="H1962" t="s">
        <v>9756</v>
      </c>
      <c r="I1962" t="s">
        <v>7386</v>
      </c>
      <c r="J1962" t="s">
        <v>7472</v>
      </c>
      <c r="K1962" t="s">
        <v>32</v>
      </c>
      <c r="L1962" t="s">
        <v>80</v>
      </c>
      <c r="M1962" t="s">
        <v>80</v>
      </c>
      <c r="N1962" t="s">
        <v>44</v>
      </c>
      <c r="O1962" t="s">
        <v>7473</v>
      </c>
      <c r="P1962" t="s">
        <v>1381</v>
      </c>
      <c r="Q1962" t="s">
        <v>78</v>
      </c>
      <c r="R1962" t="s">
        <v>7474</v>
      </c>
      <c r="S1962" s="1" t="s">
        <v>13205</v>
      </c>
      <c r="T1962" t="s">
        <v>42</v>
      </c>
      <c r="U1962" t="s">
        <v>49</v>
      </c>
      <c r="V1962" t="s">
        <v>50</v>
      </c>
      <c r="W1962" t="s">
        <v>7475</v>
      </c>
      <c r="X1962" s="145">
        <v>24414</v>
      </c>
      <c r="Y1962" t="s">
        <v>7476</v>
      </c>
      <c r="Z1962"/>
      <c r="AA1962"/>
      <c r="AB1962" t="s">
        <v>39</v>
      </c>
      <c r="AC1962" t="s">
        <v>83</v>
      </c>
      <c r="AD1962" t="s">
        <v>41</v>
      </c>
      <c r="AE1962"/>
    </row>
    <row r="1963" spans="1:31" ht="15" x14ac:dyDescent="0.25">
      <c r="A1963" s="1" t="s">
        <v>7477</v>
      </c>
      <c r="B1963" t="s">
        <v>430</v>
      </c>
      <c r="C1963" t="s">
        <v>29</v>
      </c>
      <c r="D1963" t="s">
        <v>30</v>
      </c>
      <c r="E1963" t="s">
        <v>380</v>
      </c>
      <c r="F1963" t="s">
        <v>7384</v>
      </c>
      <c r="G1963" t="s">
        <v>7385</v>
      </c>
      <c r="H1963" t="s">
        <v>9756</v>
      </c>
      <c r="I1963" t="s">
        <v>7386</v>
      </c>
      <c r="J1963" t="s">
        <v>7477</v>
      </c>
      <c r="K1963" t="s">
        <v>32</v>
      </c>
      <c r="L1963" t="s">
        <v>80</v>
      </c>
      <c r="M1963" t="s">
        <v>80</v>
      </c>
      <c r="N1963" t="s">
        <v>44</v>
      </c>
      <c r="O1963" t="s">
        <v>7478</v>
      </c>
      <c r="P1963" t="s">
        <v>137</v>
      </c>
      <c r="Q1963" t="s">
        <v>70</v>
      </c>
      <c r="R1963" t="s">
        <v>7479</v>
      </c>
      <c r="S1963" s="1" t="s">
        <v>13206</v>
      </c>
      <c r="T1963" t="s">
        <v>42</v>
      </c>
      <c r="U1963" t="s">
        <v>49</v>
      </c>
      <c r="V1963" t="s">
        <v>50</v>
      </c>
      <c r="W1963" t="s">
        <v>7480</v>
      </c>
      <c r="X1963" s="145">
        <v>23032</v>
      </c>
      <c r="Y1963" t="s">
        <v>7481</v>
      </c>
      <c r="Z1963" s="145">
        <v>42795</v>
      </c>
      <c r="AA1963"/>
      <c r="AB1963" t="s">
        <v>39</v>
      </c>
      <c r="AC1963" t="s">
        <v>83</v>
      </c>
      <c r="AD1963" t="s">
        <v>41</v>
      </c>
      <c r="AE1963"/>
    </row>
    <row r="1964" spans="1:31" ht="15" x14ac:dyDescent="0.25">
      <c r="A1964" s="1" t="s">
        <v>7482</v>
      </c>
      <c r="B1964" t="s">
        <v>430</v>
      </c>
      <c r="C1964" t="s">
        <v>29</v>
      </c>
      <c r="D1964" t="s">
        <v>30</v>
      </c>
      <c r="E1964" t="s">
        <v>380</v>
      </c>
      <c r="F1964" t="s">
        <v>7384</v>
      </c>
      <c r="G1964" t="s">
        <v>7385</v>
      </c>
      <c r="H1964" t="s">
        <v>9756</v>
      </c>
      <c r="I1964" t="s">
        <v>7386</v>
      </c>
      <c r="J1964" t="s">
        <v>7482</v>
      </c>
      <c r="K1964" t="s">
        <v>93</v>
      </c>
      <c r="L1964" t="s">
        <v>745</v>
      </c>
      <c r="M1964" t="s">
        <v>793</v>
      </c>
      <c r="N1964" t="s">
        <v>44</v>
      </c>
      <c r="O1964" t="s">
        <v>54</v>
      </c>
      <c r="P1964" t="s">
        <v>7483</v>
      </c>
      <c r="Q1964" t="s">
        <v>110</v>
      </c>
      <c r="R1964" t="s">
        <v>7484</v>
      </c>
      <c r="S1964" s="1" t="s">
        <v>13207</v>
      </c>
      <c r="T1964" t="s">
        <v>318</v>
      </c>
      <c r="U1964" t="s">
        <v>38</v>
      </c>
      <c r="V1964" t="s">
        <v>50</v>
      </c>
      <c r="W1964" t="s">
        <v>7485</v>
      </c>
      <c r="X1964" s="145">
        <v>21722</v>
      </c>
      <c r="Y1964" t="s">
        <v>7486</v>
      </c>
      <c r="Z1964"/>
      <c r="AA1964"/>
      <c r="AB1964" t="s">
        <v>39</v>
      </c>
      <c r="AC1964" t="s">
        <v>98</v>
      </c>
      <c r="AD1964" t="s">
        <v>41</v>
      </c>
      <c r="AE1964"/>
    </row>
    <row r="1965" spans="1:31" ht="15" x14ac:dyDescent="0.25">
      <c r="A1965" s="1" t="s">
        <v>7487</v>
      </c>
      <c r="B1965" t="s">
        <v>430</v>
      </c>
      <c r="C1965" t="s">
        <v>29</v>
      </c>
      <c r="D1965" t="s">
        <v>30</v>
      </c>
      <c r="E1965" t="s">
        <v>380</v>
      </c>
      <c r="F1965" t="s">
        <v>7384</v>
      </c>
      <c r="G1965" t="s">
        <v>7385</v>
      </c>
      <c r="H1965" t="s">
        <v>9756</v>
      </c>
      <c r="I1965" t="s">
        <v>7386</v>
      </c>
      <c r="J1965" t="s">
        <v>7487</v>
      </c>
      <c r="K1965" t="s">
        <v>93</v>
      </c>
      <c r="L1965" t="s">
        <v>94</v>
      </c>
      <c r="M1965" t="s">
        <v>1329</v>
      </c>
      <c r="N1965" t="s">
        <v>44</v>
      </c>
      <c r="O1965" t="s">
        <v>7488</v>
      </c>
      <c r="P1965" t="s">
        <v>1015</v>
      </c>
      <c r="Q1965" t="s">
        <v>589</v>
      </c>
      <c r="R1965" t="s">
        <v>10731</v>
      </c>
      <c r="S1965" s="1" t="s">
        <v>13208</v>
      </c>
      <c r="T1965" t="s">
        <v>105</v>
      </c>
      <c r="U1965" t="s">
        <v>38</v>
      </c>
      <c r="V1965" t="s">
        <v>50</v>
      </c>
      <c r="W1965" t="s">
        <v>7489</v>
      </c>
      <c r="X1965" s="145">
        <v>22379</v>
      </c>
      <c r="Y1965" t="s">
        <v>7490</v>
      </c>
      <c r="Z1965" s="145">
        <v>42736</v>
      </c>
      <c r="AA1965"/>
      <c r="AB1965" t="s">
        <v>39</v>
      </c>
      <c r="AC1965" t="s">
        <v>98</v>
      </c>
      <c r="AD1965" t="s">
        <v>41</v>
      </c>
      <c r="AE1965"/>
    </row>
    <row r="1966" spans="1:31" ht="15" x14ac:dyDescent="0.25">
      <c r="A1966" s="1" t="s">
        <v>7491</v>
      </c>
      <c r="B1966" t="s">
        <v>430</v>
      </c>
      <c r="C1966" t="s">
        <v>29</v>
      </c>
      <c r="D1966" t="s">
        <v>30</v>
      </c>
      <c r="E1966" t="s">
        <v>380</v>
      </c>
      <c r="F1966" t="s">
        <v>7384</v>
      </c>
      <c r="G1966" t="s">
        <v>7385</v>
      </c>
      <c r="H1966" t="s">
        <v>9756</v>
      </c>
      <c r="I1966" t="s">
        <v>7386</v>
      </c>
      <c r="J1966" t="s">
        <v>7491</v>
      </c>
      <c r="K1966" t="s">
        <v>93</v>
      </c>
      <c r="L1966" t="s">
        <v>94</v>
      </c>
      <c r="M1966" t="s">
        <v>95</v>
      </c>
      <c r="N1966" t="s">
        <v>44</v>
      </c>
      <c r="O1966" t="s">
        <v>54</v>
      </c>
      <c r="P1966" t="s">
        <v>46</v>
      </c>
      <c r="Q1966" t="s">
        <v>624</v>
      </c>
      <c r="R1966" t="s">
        <v>4640</v>
      </c>
      <c r="S1966" s="1" t="s">
        <v>13209</v>
      </c>
      <c r="T1966" t="s">
        <v>196</v>
      </c>
      <c r="U1966" t="s">
        <v>38</v>
      </c>
      <c r="V1966" t="s">
        <v>50</v>
      </c>
      <c r="W1966" t="s">
        <v>7492</v>
      </c>
      <c r="X1966" s="145">
        <v>23578</v>
      </c>
      <c r="Y1966" t="s">
        <v>7493</v>
      </c>
      <c r="Z1966"/>
      <c r="AA1966"/>
      <c r="AB1966" t="s">
        <v>39</v>
      </c>
      <c r="AC1966" t="s">
        <v>98</v>
      </c>
      <c r="AD1966" t="s">
        <v>41</v>
      </c>
      <c r="AE1966"/>
    </row>
    <row r="1967" spans="1:31" ht="15" x14ac:dyDescent="0.25">
      <c r="A1967" s="1" t="s">
        <v>7494</v>
      </c>
      <c r="B1967" t="s">
        <v>430</v>
      </c>
      <c r="C1967" t="s">
        <v>29</v>
      </c>
      <c r="D1967" t="s">
        <v>30</v>
      </c>
      <c r="E1967" t="s">
        <v>380</v>
      </c>
      <c r="F1967" t="s">
        <v>7384</v>
      </c>
      <c r="G1967" t="s">
        <v>7385</v>
      </c>
      <c r="H1967" t="s">
        <v>9756</v>
      </c>
      <c r="I1967" t="s">
        <v>7386</v>
      </c>
      <c r="J1967" t="s">
        <v>7494</v>
      </c>
      <c r="K1967" t="s">
        <v>93</v>
      </c>
      <c r="L1967" t="s">
        <v>94</v>
      </c>
      <c r="M1967" t="s">
        <v>95</v>
      </c>
      <c r="N1967" t="s">
        <v>44</v>
      </c>
      <c r="O1967" t="s">
        <v>54</v>
      </c>
      <c r="P1967" t="s">
        <v>110</v>
      </c>
      <c r="Q1967" t="s">
        <v>137</v>
      </c>
      <c r="R1967" t="s">
        <v>855</v>
      </c>
      <c r="S1967" s="1" t="s">
        <v>13210</v>
      </c>
      <c r="T1967" t="s">
        <v>97</v>
      </c>
      <c r="U1967" t="s">
        <v>38</v>
      </c>
      <c r="V1967" t="s">
        <v>50</v>
      </c>
      <c r="W1967" t="s">
        <v>7495</v>
      </c>
      <c r="X1967" s="145">
        <v>18265</v>
      </c>
      <c r="Y1967" t="s">
        <v>7496</v>
      </c>
      <c r="Z1967"/>
      <c r="AA1967"/>
      <c r="AB1967" t="s">
        <v>39</v>
      </c>
      <c r="AC1967" t="s">
        <v>98</v>
      </c>
      <c r="AD1967" t="s">
        <v>41</v>
      </c>
      <c r="AE1967"/>
    </row>
    <row r="1968" spans="1:31" ht="15" x14ac:dyDescent="0.25">
      <c r="A1968" s="1" t="s">
        <v>7497</v>
      </c>
      <c r="B1968" t="s">
        <v>430</v>
      </c>
      <c r="C1968" t="s">
        <v>29</v>
      </c>
      <c r="D1968" t="s">
        <v>30</v>
      </c>
      <c r="E1968" t="s">
        <v>380</v>
      </c>
      <c r="F1968" t="s">
        <v>7384</v>
      </c>
      <c r="G1968" t="s">
        <v>7385</v>
      </c>
      <c r="H1968" t="s">
        <v>9756</v>
      </c>
      <c r="I1968" t="s">
        <v>7386</v>
      </c>
      <c r="J1968" t="s">
        <v>7497</v>
      </c>
      <c r="K1968" t="s">
        <v>93</v>
      </c>
      <c r="L1968" t="s">
        <v>94</v>
      </c>
      <c r="M1968" t="s">
        <v>764</v>
      </c>
      <c r="N1968" t="s">
        <v>44</v>
      </c>
      <c r="O1968" t="s">
        <v>7498</v>
      </c>
      <c r="P1968" t="s">
        <v>58</v>
      </c>
      <c r="Q1968" t="s">
        <v>570</v>
      </c>
      <c r="R1968" t="s">
        <v>848</v>
      </c>
      <c r="S1968" s="1" t="s">
        <v>13211</v>
      </c>
      <c r="T1968" t="s">
        <v>318</v>
      </c>
      <c r="U1968" t="s">
        <v>38</v>
      </c>
      <c r="V1968" t="s">
        <v>50</v>
      </c>
      <c r="W1968" t="s">
        <v>7499</v>
      </c>
      <c r="X1968" s="145">
        <v>22783</v>
      </c>
      <c r="Y1968" t="s">
        <v>7500</v>
      </c>
      <c r="Z1968"/>
      <c r="AA1968"/>
      <c r="AB1968" t="s">
        <v>39</v>
      </c>
      <c r="AC1968" t="s">
        <v>98</v>
      </c>
      <c r="AD1968" t="s">
        <v>41</v>
      </c>
      <c r="AE1968"/>
    </row>
    <row r="1969" spans="1:31" ht="15" x14ac:dyDescent="0.25">
      <c r="A1969" s="1" t="s">
        <v>7501</v>
      </c>
      <c r="B1969" t="s">
        <v>430</v>
      </c>
      <c r="C1969" t="s">
        <v>29</v>
      </c>
      <c r="D1969" t="s">
        <v>30</v>
      </c>
      <c r="E1969" t="s">
        <v>380</v>
      </c>
      <c r="F1969" t="s">
        <v>7384</v>
      </c>
      <c r="G1969" t="s">
        <v>7385</v>
      </c>
      <c r="H1969" t="s">
        <v>9756</v>
      </c>
      <c r="I1969" t="s">
        <v>7386</v>
      </c>
      <c r="J1969" t="s">
        <v>7501</v>
      </c>
      <c r="K1969" t="s">
        <v>799</v>
      </c>
      <c r="L1969" t="s">
        <v>3305</v>
      </c>
      <c r="M1969" t="s">
        <v>3306</v>
      </c>
      <c r="N1969" t="s">
        <v>63</v>
      </c>
      <c r="O1969" t="s">
        <v>9981</v>
      </c>
      <c r="P1969" t="s">
        <v>160</v>
      </c>
      <c r="Q1969" t="s">
        <v>247</v>
      </c>
      <c r="R1969" t="s">
        <v>708</v>
      </c>
      <c r="S1969" s="1" t="s">
        <v>13212</v>
      </c>
      <c r="T1969" t="s">
        <v>801</v>
      </c>
      <c r="U1969" t="s">
        <v>38</v>
      </c>
      <c r="V1969" t="s">
        <v>50</v>
      </c>
      <c r="W1969" t="s">
        <v>265</v>
      </c>
      <c r="X1969" s="145">
        <v>21792</v>
      </c>
      <c r="Y1969" t="s">
        <v>7502</v>
      </c>
      <c r="Z1969" s="145">
        <v>43101</v>
      </c>
      <c r="AA1969" s="145">
        <v>43190</v>
      </c>
      <c r="AB1969" t="s">
        <v>123</v>
      </c>
      <c r="AC1969" t="s">
        <v>804</v>
      </c>
      <c r="AD1969" t="s">
        <v>41</v>
      </c>
      <c r="AE1969"/>
    </row>
    <row r="1970" spans="1:31" ht="15" x14ac:dyDescent="0.25">
      <c r="A1970" s="1" t="s">
        <v>7505</v>
      </c>
      <c r="B1970" t="s">
        <v>430</v>
      </c>
      <c r="C1970" t="s">
        <v>29</v>
      </c>
      <c r="D1970" t="s">
        <v>30</v>
      </c>
      <c r="E1970" t="s">
        <v>380</v>
      </c>
      <c r="F1970" t="s">
        <v>7384</v>
      </c>
      <c r="G1970" t="s">
        <v>7385</v>
      </c>
      <c r="H1970" t="s">
        <v>9756</v>
      </c>
      <c r="I1970" t="s">
        <v>7386</v>
      </c>
      <c r="J1970" t="s">
        <v>7505</v>
      </c>
      <c r="K1970" t="s">
        <v>799</v>
      </c>
      <c r="L1970" t="s">
        <v>3305</v>
      </c>
      <c r="M1970" t="s">
        <v>3315</v>
      </c>
      <c r="N1970" t="s">
        <v>63</v>
      </c>
      <c r="O1970" t="s">
        <v>9981</v>
      </c>
      <c r="P1970" t="s">
        <v>79</v>
      </c>
      <c r="Q1970" t="s">
        <v>36</v>
      </c>
      <c r="R1970" t="s">
        <v>3361</v>
      </c>
      <c r="S1970" s="1" t="s">
        <v>13213</v>
      </c>
      <c r="T1970" t="s">
        <v>801</v>
      </c>
      <c r="U1970" t="s">
        <v>38</v>
      </c>
      <c r="V1970" t="s">
        <v>50</v>
      </c>
      <c r="W1970" t="s">
        <v>265</v>
      </c>
      <c r="X1970" s="145">
        <v>28711</v>
      </c>
      <c r="Y1970" t="s">
        <v>7506</v>
      </c>
      <c r="Z1970" s="145">
        <v>43101</v>
      </c>
      <c r="AA1970" s="145">
        <v>43190</v>
      </c>
      <c r="AB1970" t="s">
        <v>123</v>
      </c>
      <c r="AC1970" t="s">
        <v>804</v>
      </c>
      <c r="AD1970" t="s">
        <v>41</v>
      </c>
      <c r="AE1970"/>
    </row>
    <row r="1971" spans="1:31" ht="15" x14ac:dyDescent="0.25">
      <c r="A1971" s="1" t="s">
        <v>7507</v>
      </c>
      <c r="B1971" t="s">
        <v>430</v>
      </c>
      <c r="C1971" t="s">
        <v>29</v>
      </c>
      <c r="D1971" t="s">
        <v>30</v>
      </c>
      <c r="E1971" t="s">
        <v>380</v>
      </c>
      <c r="F1971" t="s">
        <v>7384</v>
      </c>
      <c r="G1971" t="s">
        <v>7385</v>
      </c>
      <c r="H1971" t="s">
        <v>9756</v>
      </c>
      <c r="I1971" t="s">
        <v>7386</v>
      </c>
      <c r="J1971" t="s">
        <v>7507</v>
      </c>
      <c r="K1971" t="s">
        <v>799</v>
      </c>
      <c r="L1971" t="s">
        <v>3305</v>
      </c>
      <c r="M1971" t="s">
        <v>3315</v>
      </c>
      <c r="N1971" t="s">
        <v>63</v>
      </c>
      <c r="O1971" t="s">
        <v>9981</v>
      </c>
      <c r="P1971" t="s">
        <v>908</v>
      </c>
      <c r="Q1971" t="s">
        <v>197</v>
      </c>
      <c r="R1971" t="s">
        <v>1057</v>
      </c>
      <c r="S1971" s="1" t="s">
        <v>13214</v>
      </c>
      <c r="T1971" t="s">
        <v>801</v>
      </c>
      <c r="U1971" t="s">
        <v>38</v>
      </c>
      <c r="V1971" t="s">
        <v>50</v>
      </c>
      <c r="W1971" t="s">
        <v>265</v>
      </c>
      <c r="X1971" s="145">
        <v>31720</v>
      </c>
      <c r="Y1971" t="s">
        <v>7508</v>
      </c>
      <c r="Z1971" s="145">
        <v>43101</v>
      </c>
      <c r="AA1971" s="145">
        <v>43190</v>
      </c>
      <c r="AB1971" t="s">
        <v>123</v>
      </c>
      <c r="AC1971" t="s">
        <v>804</v>
      </c>
      <c r="AD1971" t="s">
        <v>41</v>
      </c>
      <c r="AE1971"/>
    </row>
    <row r="1972" spans="1:31" ht="15" x14ac:dyDescent="0.25">
      <c r="A1972" s="1" t="s">
        <v>7509</v>
      </c>
      <c r="B1972" t="s">
        <v>430</v>
      </c>
      <c r="C1972" t="s">
        <v>29</v>
      </c>
      <c r="D1972" t="s">
        <v>30</v>
      </c>
      <c r="E1972" t="s">
        <v>380</v>
      </c>
      <c r="F1972" t="s">
        <v>7384</v>
      </c>
      <c r="G1972" t="s">
        <v>7385</v>
      </c>
      <c r="H1972" t="s">
        <v>9756</v>
      </c>
      <c r="I1972" t="s">
        <v>7386</v>
      </c>
      <c r="J1972" t="s">
        <v>7509</v>
      </c>
      <c r="K1972" t="s">
        <v>799</v>
      </c>
      <c r="L1972" t="s">
        <v>3305</v>
      </c>
      <c r="M1972" t="s">
        <v>3315</v>
      </c>
      <c r="N1972" t="s">
        <v>63</v>
      </c>
      <c r="O1972" t="s">
        <v>9981</v>
      </c>
      <c r="P1972" t="s">
        <v>707</v>
      </c>
      <c r="Q1972" t="s">
        <v>5593</v>
      </c>
      <c r="R1972" t="s">
        <v>6557</v>
      </c>
      <c r="S1972" s="1" t="s">
        <v>13215</v>
      </c>
      <c r="T1972" t="s">
        <v>801</v>
      </c>
      <c r="U1972" t="s">
        <v>38</v>
      </c>
      <c r="V1972" t="s">
        <v>50</v>
      </c>
      <c r="W1972" t="s">
        <v>265</v>
      </c>
      <c r="X1972" s="145">
        <v>29780</v>
      </c>
      <c r="Y1972" t="s">
        <v>7510</v>
      </c>
      <c r="Z1972" s="145">
        <v>43101</v>
      </c>
      <c r="AA1972" s="145">
        <v>43190</v>
      </c>
      <c r="AB1972" t="s">
        <v>123</v>
      </c>
      <c r="AC1972" t="s">
        <v>804</v>
      </c>
      <c r="AD1972" t="s">
        <v>41</v>
      </c>
      <c r="AE1972"/>
    </row>
    <row r="1973" spans="1:31" ht="15" x14ac:dyDescent="0.25">
      <c r="A1973" s="1" t="s">
        <v>10732</v>
      </c>
      <c r="B1973" t="s">
        <v>430</v>
      </c>
      <c r="C1973" t="s">
        <v>29</v>
      </c>
      <c r="D1973" t="s">
        <v>30</v>
      </c>
      <c r="E1973" t="s">
        <v>380</v>
      </c>
      <c r="F1973" t="s">
        <v>7384</v>
      </c>
      <c r="G1973" t="s">
        <v>7385</v>
      </c>
      <c r="H1973" t="s">
        <v>9756</v>
      </c>
      <c r="I1973" t="s">
        <v>7386</v>
      </c>
      <c r="J1973" t="s">
        <v>10732</v>
      </c>
      <c r="K1973" t="s">
        <v>799</v>
      </c>
      <c r="L1973" t="s">
        <v>3305</v>
      </c>
      <c r="M1973" t="s">
        <v>3309</v>
      </c>
      <c r="N1973" t="s">
        <v>63</v>
      </c>
      <c r="O1973" t="s">
        <v>9983</v>
      </c>
      <c r="P1973" t="s">
        <v>836</v>
      </c>
      <c r="Q1973" t="s">
        <v>10733</v>
      </c>
      <c r="R1973" t="s">
        <v>10734</v>
      </c>
      <c r="S1973" s="1" t="s">
        <v>13216</v>
      </c>
      <c r="T1973" t="s">
        <v>801</v>
      </c>
      <c r="U1973" t="s">
        <v>802</v>
      </c>
      <c r="V1973" t="s">
        <v>50</v>
      </c>
      <c r="W1973" t="s">
        <v>265</v>
      </c>
      <c r="X1973" s="145">
        <v>25882</v>
      </c>
      <c r="Y1973" t="s">
        <v>10735</v>
      </c>
      <c r="Z1973" s="145">
        <v>43263</v>
      </c>
      <c r="AA1973" s="145">
        <v>43355</v>
      </c>
      <c r="AB1973" t="s">
        <v>123</v>
      </c>
      <c r="AC1973" t="s">
        <v>804</v>
      </c>
      <c r="AD1973" t="s">
        <v>41</v>
      </c>
      <c r="AE1973"/>
    </row>
    <row r="1974" spans="1:31" ht="15" x14ac:dyDescent="0.25">
      <c r="A1974" s="1" t="s">
        <v>10736</v>
      </c>
      <c r="B1974" t="s">
        <v>430</v>
      </c>
      <c r="C1974" t="s">
        <v>29</v>
      </c>
      <c r="D1974" t="s">
        <v>30</v>
      </c>
      <c r="E1974" t="s">
        <v>380</v>
      </c>
      <c r="F1974" t="s">
        <v>7384</v>
      </c>
      <c r="G1974" t="s">
        <v>7385</v>
      </c>
      <c r="H1974" t="s">
        <v>9756</v>
      </c>
      <c r="I1974" t="s">
        <v>7386</v>
      </c>
      <c r="J1974" t="s">
        <v>10736</v>
      </c>
      <c r="K1974" t="s">
        <v>799</v>
      </c>
      <c r="L1974" t="s">
        <v>3305</v>
      </c>
      <c r="M1974" t="s">
        <v>9988</v>
      </c>
      <c r="N1974" t="s">
        <v>63</v>
      </c>
      <c r="O1974" t="s">
        <v>9983</v>
      </c>
      <c r="P1974" t="s">
        <v>232</v>
      </c>
      <c r="Q1974" t="s">
        <v>79</v>
      </c>
      <c r="R1974" t="s">
        <v>846</v>
      </c>
      <c r="S1974" s="1" t="s">
        <v>13217</v>
      </c>
      <c r="T1974" t="s">
        <v>801</v>
      </c>
      <c r="U1974" t="s">
        <v>802</v>
      </c>
      <c r="V1974" t="s">
        <v>50</v>
      </c>
      <c r="W1974" t="s">
        <v>265</v>
      </c>
      <c r="X1974" s="145">
        <v>29968</v>
      </c>
      <c r="Y1974" t="s">
        <v>10737</v>
      </c>
      <c r="Z1974" s="145">
        <v>43263</v>
      </c>
      <c r="AA1974" s="145">
        <v>43355</v>
      </c>
      <c r="AB1974" t="s">
        <v>123</v>
      </c>
      <c r="AC1974" t="s">
        <v>804</v>
      </c>
      <c r="AD1974" t="s">
        <v>41</v>
      </c>
      <c r="AE1974"/>
    </row>
    <row r="1975" spans="1:31" ht="15" x14ac:dyDescent="0.25">
      <c r="A1975" s="1" t="s">
        <v>10738</v>
      </c>
      <c r="B1975" t="s">
        <v>430</v>
      </c>
      <c r="C1975" t="s">
        <v>29</v>
      </c>
      <c r="D1975" t="s">
        <v>30</v>
      </c>
      <c r="E1975" t="s">
        <v>380</v>
      </c>
      <c r="F1975" t="s">
        <v>7384</v>
      </c>
      <c r="G1975" t="s">
        <v>7385</v>
      </c>
      <c r="H1975" t="s">
        <v>9756</v>
      </c>
      <c r="I1975" t="s">
        <v>7386</v>
      </c>
      <c r="J1975" t="s">
        <v>10738</v>
      </c>
      <c r="K1975" t="s">
        <v>799</v>
      </c>
      <c r="L1975" t="s">
        <v>9991</v>
      </c>
      <c r="M1975" t="s">
        <v>10337</v>
      </c>
      <c r="N1975" t="s">
        <v>63</v>
      </c>
      <c r="O1975" t="s">
        <v>9983</v>
      </c>
      <c r="P1975" t="s">
        <v>160</v>
      </c>
      <c r="Q1975" t="s">
        <v>1080</v>
      </c>
      <c r="R1975" t="s">
        <v>616</v>
      </c>
      <c r="S1975" s="1" t="s">
        <v>13218</v>
      </c>
      <c r="T1975" t="s">
        <v>801</v>
      </c>
      <c r="U1975" t="s">
        <v>802</v>
      </c>
      <c r="V1975" t="s">
        <v>50</v>
      </c>
      <c r="W1975" t="s">
        <v>265</v>
      </c>
      <c r="X1975" s="145">
        <v>33841</v>
      </c>
      <c r="Y1975" t="s">
        <v>13219</v>
      </c>
      <c r="Z1975" s="145">
        <v>43426</v>
      </c>
      <c r="AA1975" s="145">
        <v>43465</v>
      </c>
      <c r="AB1975" t="s">
        <v>123</v>
      </c>
      <c r="AC1975" t="s">
        <v>804</v>
      </c>
      <c r="AD1975" t="s">
        <v>41</v>
      </c>
      <c r="AE1975"/>
    </row>
    <row r="1976" spans="1:31" ht="15" x14ac:dyDescent="0.25">
      <c r="A1976" s="1" t="s">
        <v>7514</v>
      </c>
      <c r="B1976" t="s">
        <v>430</v>
      </c>
      <c r="C1976" t="s">
        <v>29</v>
      </c>
      <c r="D1976" t="s">
        <v>30</v>
      </c>
      <c r="E1976" t="s">
        <v>379</v>
      </c>
      <c r="F1976" t="s">
        <v>7511</v>
      </c>
      <c r="G1976" t="s">
        <v>7512</v>
      </c>
      <c r="H1976" t="s">
        <v>9756</v>
      </c>
      <c r="I1976" t="s">
        <v>7513</v>
      </c>
      <c r="J1976" t="s">
        <v>7514</v>
      </c>
      <c r="K1976" t="s">
        <v>32</v>
      </c>
      <c r="L1976" t="s">
        <v>33</v>
      </c>
      <c r="M1976" t="s">
        <v>34</v>
      </c>
      <c r="N1976" t="s">
        <v>35</v>
      </c>
      <c r="O1976" t="s">
        <v>7515</v>
      </c>
      <c r="P1976" t="s">
        <v>681</v>
      </c>
      <c r="Q1976" t="s">
        <v>78</v>
      </c>
      <c r="R1976" t="s">
        <v>7516</v>
      </c>
      <c r="S1976" s="1" t="s">
        <v>13220</v>
      </c>
      <c r="T1976" t="s">
        <v>37</v>
      </c>
      <c r="U1976" t="s">
        <v>38</v>
      </c>
      <c r="V1976" t="s">
        <v>108</v>
      </c>
      <c r="W1976" t="s">
        <v>7517</v>
      </c>
      <c r="X1976" s="145">
        <v>23905</v>
      </c>
      <c r="Y1976" t="s">
        <v>7518</v>
      </c>
      <c r="Z1976" s="145">
        <v>42064</v>
      </c>
      <c r="AA1976" s="145">
        <v>43159</v>
      </c>
      <c r="AB1976" t="s">
        <v>39</v>
      </c>
      <c r="AC1976" t="s">
        <v>40</v>
      </c>
      <c r="AD1976" t="s">
        <v>41</v>
      </c>
      <c r="AE1976"/>
    </row>
    <row r="1977" spans="1:31" ht="15" x14ac:dyDescent="0.25">
      <c r="A1977" s="1" t="s">
        <v>7519</v>
      </c>
      <c r="B1977" t="s">
        <v>430</v>
      </c>
      <c r="C1977" t="s">
        <v>29</v>
      </c>
      <c r="D1977" t="s">
        <v>30</v>
      </c>
      <c r="E1977" t="s">
        <v>379</v>
      </c>
      <c r="F1977" t="s">
        <v>7511</v>
      </c>
      <c r="G1977" t="s">
        <v>7512</v>
      </c>
      <c r="H1977" t="s">
        <v>9756</v>
      </c>
      <c r="I1977" t="s">
        <v>7513</v>
      </c>
      <c r="J1977" t="s">
        <v>7519</v>
      </c>
      <c r="K1977" t="s">
        <v>32</v>
      </c>
      <c r="L1977" t="s">
        <v>32</v>
      </c>
      <c r="M1977" t="s">
        <v>43</v>
      </c>
      <c r="N1977" t="s">
        <v>44</v>
      </c>
      <c r="O1977" t="s">
        <v>54</v>
      </c>
      <c r="P1977" t="s">
        <v>130</v>
      </c>
      <c r="Q1977" t="s">
        <v>369</v>
      </c>
      <c r="R1977" t="s">
        <v>998</v>
      </c>
      <c r="S1977" s="1" t="s">
        <v>13221</v>
      </c>
      <c r="T1977" t="s">
        <v>48</v>
      </c>
      <c r="U1977" t="s">
        <v>49</v>
      </c>
      <c r="V1977" t="s">
        <v>50</v>
      </c>
      <c r="W1977" t="s">
        <v>7520</v>
      </c>
      <c r="X1977" s="145">
        <v>22156</v>
      </c>
      <c r="Y1977" t="s">
        <v>7521</v>
      </c>
      <c r="Z1977"/>
      <c r="AA1977"/>
      <c r="AB1977" t="s">
        <v>39</v>
      </c>
      <c r="AC1977" t="s">
        <v>40</v>
      </c>
      <c r="AD1977" t="s">
        <v>41</v>
      </c>
      <c r="AE1977"/>
    </row>
    <row r="1978" spans="1:31" ht="15" x14ac:dyDescent="0.25">
      <c r="A1978" s="1" t="s">
        <v>7526</v>
      </c>
      <c r="B1978" t="s">
        <v>430</v>
      </c>
      <c r="C1978" t="s">
        <v>29</v>
      </c>
      <c r="D1978" t="s">
        <v>30</v>
      </c>
      <c r="E1978" t="s">
        <v>379</v>
      </c>
      <c r="F1978" t="s">
        <v>7511</v>
      </c>
      <c r="G1978" t="s">
        <v>7512</v>
      </c>
      <c r="H1978" t="s">
        <v>9756</v>
      </c>
      <c r="I1978" t="s">
        <v>7513</v>
      </c>
      <c r="J1978" t="s">
        <v>7526</v>
      </c>
      <c r="K1978" t="s">
        <v>32</v>
      </c>
      <c r="L1978" t="s">
        <v>32</v>
      </c>
      <c r="M1978" t="s">
        <v>43</v>
      </c>
      <c r="N1978" t="s">
        <v>44</v>
      </c>
      <c r="O1978" t="s">
        <v>54</v>
      </c>
      <c r="P1978" t="s">
        <v>110</v>
      </c>
      <c r="Q1978" t="s">
        <v>168</v>
      </c>
      <c r="R1978" t="s">
        <v>398</v>
      </c>
      <c r="S1978" s="1" t="s">
        <v>13222</v>
      </c>
      <c r="T1978" t="s">
        <v>66</v>
      </c>
      <c r="U1978" t="s">
        <v>49</v>
      </c>
      <c r="V1978" t="s">
        <v>50</v>
      </c>
      <c r="W1978" t="s">
        <v>7527</v>
      </c>
      <c r="X1978" s="145">
        <v>25223</v>
      </c>
      <c r="Y1978" t="s">
        <v>7528</v>
      </c>
      <c r="Z1978"/>
      <c r="AA1978"/>
      <c r="AB1978" t="s">
        <v>39</v>
      </c>
      <c r="AC1978" t="s">
        <v>40</v>
      </c>
      <c r="AD1978" t="s">
        <v>41</v>
      </c>
      <c r="AE1978"/>
    </row>
    <row r="1979" spans="1:31" ht="15" x14ac:dyDescent="0.25">
      <c r="A1979" s="1" t="s">
        <v>7529</v>
      </c>
      <c r="B1979" t="s">
        <v>430</v>
      </c>
      <c r="C1979" t="s">
        <v>29</v>
      </c>
      <c r="D1979" t="s">
        <v>30</v>
      </c>
      <c r="E1979" t="s">
        <v>379</v>
      </c>
      <c r="F1979" t="s">
        <v>7511</v>
      </c>
      <c r="G1979" t="s">
        <v>7512</v>
      </c>
      <c r="H1979" t="s">
        <v>9756</v>
      </c>
      <c r="I1979" t="s">
        <v>7513</v>
      </c>
      <c r="J1979" t="s">
        <v>7529</v>
      </c>
      <c r="K1979" t="s">
        <v>32</v>
      </c>
      <c r="L1979" t="s">
        <v>32</v>
      </c>
      <c r="M1979" t="s">
        <v>43</v>
      </c>
      <c r="N1979" t="s">
        <v>44</v>
      </c>
      <c r="O1979" t="s">
        <v>7530</v>
      </c>
      <c r="P1979" t="s">
        <v>5748</v>
      </c>
      <c r="Q1979" t="s">
        <v>7531</v>
      </c>
      <c r="R1979" t="s">
        <v>7532</v>
      </c>
      <c r="S1979" s="1" t="s">
        <v>13223</v>
      </c>
      <c r="T1979" t="s">
        <v>53</v>
      </c>
      <c r="U1979" t="s">
        <v>49</v>
      </c>
      <c r="V1979" t="s">
        <v>50</v>
      </c>
      <c r="W1979" t="s">
        <v>7533</v>
      </c>
      <c r="X1979" s="145">
        <v>20441</v>
      </c>
      <c r="Y1979" t="s">
        <v>7534</v>
      </c>
      <c r="Z1979"/>
      <c r="AA1979"/>
      <c r="AB1979" t="s">
        <v>39</v>
      </c>
      <c r="AC1979" t="s">
        <v>40</v>
      </c>
      <c r="AD1979" t="s">
        <v>41</v>
      </c>
      <c r="AE1979"/>
    </row>
    <row r="1980" spans="1:31" ht="15" x14ac:dyDescent="0.25">
      <c r="A1980" s="1" t="s">
        <v>7535</v>
      </c>
      <c r="B1980" t="s">
        <v>430</v>
      </c>
      <c r="C1980" t="s">
        <v>29</v>
      </c>
      <c r="D1980" t="s">
        <v>30</v>
      </c>
      <c r="E1980" t="s">
        <v>379</v>
      </c>
      <c r="F1980" t="s">
        <v>7511</v>
      </c>
      <c r="G1980" t="s">
        <v>7512</v>
      </c>
      <c r="H1980" t="s">
        <v>9756</v>
      </c>
      <c r="I1980" t="s">
        <v>7513</v>
      </c>
      <c r="J1980" t="s">
        <v>7535</v>
      </c>
      <c r="K1980" t="s">
        <v>32</v>
      </c>
      <c r="L1980" t="s">
        <v>32</v>
      </c>
      <c r="M1980" t="s">
        <v>43</v>
      </c>
      <c r="N1980" t="s">
        <v>44</v>
      </c>
      <c r="O1980" t="s">
        <v>54</v>
      </c>
      <c r="P1980" t="s">
        <v>743</v>
      </c>
      <c r="Q1980" t="s">
        <v>352</v>
      </c>
      <c r="R1980" t="s">
        <v>5873</v>
      </c>
      <c r="S1980" s="1" t="s">
        <v>13224</v>
      </c>
      <c r="T1980" t="s">
        <v>53</v>
      </c>
      <c r="U1980" t="s">
        <v>49</v>
      </c>
      <c r="V1980" t="s">
        <v>50</v>
      </c>
      <c r="W1980" t="s">
        <v>7536</v>
      </c>
      <c r="X1980" s="145">
        <v>21785</v>
      </c>
      <c r="Y1980" t="s">
        <v>7537</v>
      </c>
      <c r="Z1980"/>
      <c r="AA1980"/>
      <c r="AB1980" t="s">
        <v>39</v>
      </c>
      <c r="AC1980" t="s">
        <v>40</v>
      </c>
      <c r="AD1980" t="s">
        <v>41</v>
      </c>
      <c r="AE1980"/>
    </row>
    <row r="1981" spans="1:31" ht="15" x14ac:dyDescent="0.25">
      <c r="A1981" s="1" t="s">
        <v>7538</v>
      </c>
      <c r="B1981" t="s">
        <v>430</v>
      </c>
      <c r="C1981" t="s">
        <v>29</v>
      </c>
      <c r="D1981" t="s">
        <v>30</v>
      </c>
      <c r="E1981" t="s">
        <v>379</v>
      </c>
      <c r="F1981" t="s">
        <v>7511</v>
      </c>
      <c r="G1981" t="s">
        <v>7512</v>
      </c>
      <c r="H1981" t="s">
        <v>9756</v>
      </c>
      <c r="I1981" t="s">
        <v>7513</v>
      </c>
      <c r="J1981" t="s">
        <v>7538</v>
      </c>
      <c r="K1981" t="s">
        <v>32</v>
      </c>
      <c r="L1981" t="s">
        <v>32</v>
      </c>
      <c r="M1981" t="s">
        <v>43</v>
      </c>
      <c r="N1981" t="s">
        <v>44</v>
      </c>
      <c r="O1981" t="s">
        <v>118</v>
      </c>
      <c r="P1981" t="s">
        <v>77</v>
      </c>
      <c r="Q1981" t="s">
        <v>78</v>
      </c>
      <c r="R1981" t="s">
        <v>984</v>
      </c>
      <c r="S1981" s="1" t="s">
        <v>13225</v>
      </c>
      <c r="T1981" t="s">
        <v>53</v>
      </c>
      <c r="U1981" t="s">
        <v>49</v>
      </c>
      <c r="V1981" t="s">
        <v>50</v>
      </c>
      <c r="W1981" t="s">
        <v>7539</v>
      </c>
      <c r="X1981" s="145">
        <v>26617</v>
      </c>
      <c r="Y1981" t="s">
        <v>7540</v>
      </c>
      <c r="Z1981"/>
      <c r="AA1981"/>
      <c r="AB1981" t="s">
        <v>39</v>
      </c>
      <c r="AC1981" t="s">
        <v>40</v>
      </c>
      <c r="AD1981" t="s">
        <v>41</v>
      </c>
      <c r="AE1981"/>
    </row>
    <row r="1982" spans="1:31" ht="15" x14ac:dyDescent="0.25">
      <c r="A1982" s="1" t="s">
        <v>7541</v>
      </c>
      <c r="B1982" t="s">
        <v>430</v>
      </c>
      <c r="C1982" t="s">
        <v>29</v>
      </c>
      <c r="D1982" t="s">
        <v>30</v>
      </c>
      <c r="E1982" t="s">
        <v>379</v>
      </c>
      <c r="F1982" t="s">
        <v>7511</v>
      </c>
      <c r="G1982" t="s">
        <v>7512</v>
      </c>
      <c r="H1982" t="s">
        <v>9756</v>
      </c>
      <c r="I1982" t="s">
        <v>7513</v>
      </c>
      <c r="J1982" t="s">
        <v>7541</v>
      </c>
      <c r="K1982" t="s">
        <v>32</v>
      </c>
      <c r="L1982" t="s">
        <v>32</v>
      </c>
      <c r="M1982" t="s">
        <v>43</v>
      </c>
      <c r="N1982" t="s">
        <v>44</v>
      </c>
      <c r="O1982" t="s">
        <v>7542</v>
      </c>
      <c r="P1982" t="s">
        <v>198</v>
      </c>
      <c r="Q1982" t="s">
        <v>137</v>
      </c>
      <c r="R1982" t="s">
        <v>7543</v>
      </c>
      <c r="S1982" s="1" t="s">
        <v>13226</v>
      </c>
      <c r="T1982" t="s">
        <v>53</v>
      </c>
      <c r="U1982" t="s">
        <v>49</v>
      </c>
      <c r="V1982" t="s">
        <v>50</v>
      </c>
      <c r="W1982" t="s">
        <v>7544</v>
      </c>
      <c r="X1982" s="145">
        <v>23508</v>
      </c>
      <c r="Y1982" t="s">
        <v>7545</v>
      </c>
      <c r="Z1982"/>
      <c r="AA1982"/>
      <c r="AB1982" t="s">
        <v>39</v>
      </c>
      <c r="AC1982" t="s">
        <v>40</v>
      </c>
      <c r="AD1982" t="s">
        <v>41</v>
      </c>
      <c r="AE1982"/>
    </row>
    <row r="1983" spans="1:31" ht="15" x14ac:dyDescent="0.25">
      <c r="A1983" s="1" t="s">
        <v>7546</v>
      </c>
      <c r="B1983" t="s">
        <v>430</v>
      </c>
      <c r="C1983" t="s">
        <v>29</v>
      </c>
      <c r="D1983" t="s">
        <v>30</v>
      </c>
      <c r="E1983" t="s">
        <v>379</v>
      </c>
      <c r="F1983" t="s">
        <v>7511</v>
      </c>
      <c r="G1983" t="s">
        <v>7512</v>
      </c>
      <c r="H1983" t="s">
        <v>9756</v>
      </c>
      <c r="I1983" t="s">
        <v>7513</v>
      </c>
      <c r="J1983" t="s">
        <v>7546</v>
      </c>
      <c r="K1983" t="s">
        <v>32</v>
      </c>
      <c r="L1983" t="s">
        <v>80</v>
      </c>
      <c r="M1983" t="s">
        <v>80</v>
      </c>
      <c r="N1983" t="s">
        <v>44</v>
      </c>
      <c r="O1983" t="s">
        <v>7547</v>
      </c>
      <c r="P1983" t="s">
        <v>110</v>
      </c>
      <c r="Q1983" t="s">
        <v>826</v>
      </c>
      <c r="R1983" t="s">
        <v>846</v>
      </c>
      <c r="S1983" s="1" t="s">
        <v>13227</v>
      </c>
      <c r="T1983" t="s">
        <v>42</v>
      </c>
      <c r="U1983" t="s">
        <v>49</v>
      </c>
      <c r="V1983" t="s">
        <v>50</v>
      </c>
      <c r="W1983" t="s">
        <v>7548</v>
      </c>
      <c r="X1983" s="145">
        <v>24407</v>
      </c>
      <c r="Y1983" t="s">
        <v>7549</v>
      </c>
      <c r="Z1983" s="145">
        <v>42795</v>
      </c>
      <c r="AA1983"/>
      <c r="AB1983" t="s">
        <v>39</v>
      </c>
      <c r="AC1983" t="s">
        <v>83</v>
      </c>
      <c r="AD1983" t="s">
        <v>41</v>
      </c>
      <c r="AE1983"/>
    </row>
    <row r="1984" spans="1:31" ht="15" x14ac:dyDescent="0.25">
      <c r="A1984" s="1" t="s">
        <v>7550</v>
      </c>
      <c r="B1984" t="s">
        <v>430</v>
      </c>
      <c r="C1984" t="s">
        <v>29</v>
      </c>
      <c r="D1984" t="s">
        <v>30</v>
      </c>
      <c r="E1984" t="s">
        <v>379</v>
      </c>
      <c r="F1984" t="s">
        <v>7511</v>
      </c>
      <c r="G1984" t="s">
        <v>7512</v>
      </c>
      <c r="H1984" t="s">
        <v>9756</v>
      </c>
      <c r="I1984" t="s">
        <v>7513</v>
      </c>
      <c r="J1984" t="s">
        <v>7550</v>
      </c>
      <c r="K1984" t="s">
        <v>93</v>
      </c>
      <c r="L1984" t="s">
        <v>94</v>
      </c>
      <c r="M1984" t="s">
        <v>95</v>
      </c>
      <c r="N1984" t="s">
        <v>63</v>
      </c>
      <c r="O1984" t="s">
        <v>7551</v>
      </c>
      <c r="P1984" t="s">
        <v>130</v>
      </c>
      <c r="Q1984" t="s">
        <v>260</v>
      </c>
      <c r="R1984" t="s">
        <v>10739</v>
      </c>
      <c r="S1984" s="1" t="s">
        <v>13228</v>
      </c>
      <c r="T1984" t="s">
        <v>105</v>
      </c>
      <c r="U1984" t="s">
        <v>38</v>
      </c>
      <c r="V1984" t="s">
        <v>50</v>
      </c>
      <c r="W1984" t="s">
        <v>10740</v>
      </c>
      <c r="X1984" s="145">
        <v>21778</v>
      </c>
      <c r="Y1984" t="s">
        <v>10741</v>
      </c>
      <c r="Z1984" s="145">
        <v>43101</v>
      </c>
      <c r="AA1984" s="145">
        <v>43465</v>
      </c>
      <c r="AB1984" t="s">
        <v>39</v>
      </c>
      <c r="AC1984" t="s">
        <v>98</v>
      </c>
      <c r="AD1984" t="s">
        <v>41</v>
      </c>
      <c r="AE1984"/>
    </row>
    <row r="1985" spans="1:31" ht="15" x14ac:dyDescent="0.25">
      <c r="A1985" s="1" t="s">
        <v>7555</v>
      </c>
      <c r="B1985" t="s">
        <v>430</v>
      </c>
      <c r="C1985" t="s">
        <v>29</v>
      </c>
      <c r="D1985" t="s">
        <v>30</v>
      </c>
      <c r="E1985" t="s">
        <v>379</v>
      </c>
      <c r="F1985" t="s">
        <v>7552</v>
      </c>
      <c r="G1985" t="s">
        <v>7553</v>
      </c>
      <c r="H1985" t="s">
        <v>9756</v>
      </c>
      <c r="I1985" t="s">
        <v>7554</v>
      </c>
      <c r="J1985" t="s">
        <v>7555</v>
      </c>
      <c r="K1985" t="s">
        <v>32</v>
      </c>
      <c r="L1985" t="s">
        <v>33</v>
      </c>
      <c r="M1985" t="s">
        <v>34</v>
      </c>
      <c r="N1985" t="s">
        <v>724</v>
      </c>
      <c r="O1985" t="s">
        <v>10742</v>
      </c>
      <c r="P1985" t="s">
        <v>432</v>
      </c>
      <c r="Q1985" t="s">
        <v>78</v>
      </c>
      <c r="R1985" t="s">
        <v>7560</v>
      </c>
      <c r="S1985" s="1" t="s">
        <v>13229</v>
      </c>
      <c r="T1985" t="s">
        <v>61</v>
      </c>
      <c r="U1985" t="s">
        <v>38</v>
      </c>
      <c r="V1985" t="s">
        <v>50</v>
      </c>
      <c r="W1985" t="s">
        <v>7561</v>
      </c>
      <c r="X1985" s="145">
        <v>24921</v>
      </c>
      <c r="Y1985" t="s">
        <v>7562</v>
      </c>
      <c r="Z1985" s="145">
        <v>43101</v>
      </c>
      <c r="AA1985" s="145">
        <v>43465</v>
      </c>
      <c r="AB1985" t="s">
        <v>39</v>
      </c>
      <c r="AC1985" t="s">
        <v>40</v>
      </c>
      <c r="AD1985" t="s">
        <v>41</v>
      </c>
      <c r="AE1985"/>
    </row>
    <row r="1986" spans="1:31" ht="15" x14ac:dyDescent="0.25">
      <c r="A1986" s="1" t="s">
        <v>7556</v>
      </c>
      <c r="B1986" t="s">
        <v>430</v>
      </c>
      <c r="C1986" t="s">
        <v>29</v>
      </c>
      <c r="D1986" t="s">
        <v>30</v>
      </c>
      <c r="E1986" t="s">
        <v>379</v>
      </c>
      <c r="F1986" t="s">
        <v>7552</v>
      </c>
      <c r="G1986" t="s">
        <v>7553</v>
      </c>
      <c r="H1986" t="s">
        <v>9756</v>
      </c>
      <c r="I1986" t="s">
        <v>7554</v>
      </c>
      <c r="J1986" t="s">
        <v>7556</v>
      </c>
      <c r="K1986" t="s">
        <v>32</v>
      </c>
      <c r="L1986" t="s">
        <v>32</v>
      </c>
      <c r="M1986" t="s">
        <v>43</v>
      </c>
      <c r="N1986" t="s">
        <v>44</v>
      </c>
      <c r="O1986" t="s">
        <v>54</v>
      </c>
      <c r="P1986" t="s">
        <v>4908</v>
      </c>
      <c r="Q1986" t="s">
        <v>399</v>
      </c>
      <c r="R1986" t="s">
        <v>1717</v>
      </c>
      <c r="S1986" s="1" t="s">
        <v>13230</v>
      </c>
      <c r="T1986" t="s">
        <v>53</v>
      </c>
      <c r="U1986" t="s">
        <v>49</v>
      </c>
      <c r="V1986" t="s">
        <v>50</v>
      </c>
      <c r="W1986" t="s">
        <v>7557</v>
      </c>
      <c r="X1986" s="145">
        <v>21186</v>
      </c>
      <c r="Y1986" t="s">
        <v>7558</v>
      </c>
      <c r="Z1986"/>
      <c r="AA1986"/>
      <c r="AB1986" t="s">
        <v>39</v>
      </c>
      <c r="AC1986" t="s">
        <v>40</v>
      </c>
      <c r="AD1986" t="s">
        <v>41</v>
      </c>
      <c r="AE1986"/>
    </row>
    <row r="1987" spans="1:31" ht="15" x14ac:dyDescent="0.25">
      <c r="A1987" s="1" t="s">
        <v>7559</v>
      </c>
      <c r="B1987" t="s">
        <v>430</v>
      </c>
      <c r="C1987" t="s">
        <v>29</v>
      </c>
      <c r="D1987" t="s">
        <v>30</v>
      </c>
      <c r="E1987" t="s">
        <v>379</v>
      </c>
      <c r="F1987" t="s">
        <v>7552</v>
      </c>
      <c r="G1987" t="s">
        <v>7553</v>
      </c>
      <c r="H1987" t="s">
        <v>9756</v>
      </c>
      <c r="I1987" t="s">
        <v>7554</v>
      </c>
      <c r="J1987" t="s">
        <v>7559</v>
      </c>
      <c r="K1987" t="s">
        <v>32</v>
      </c>
      <c r="L1987" t="s">
        <v>32</v>
      </c>
      <c r="M1987" t="s">
        <v>43</v>
      </c>
      <c r="N1987" t="s">
        <v>44</v>
      </c>
      <c r="O1987" t="s">
        <v>54</v>
      </c>
      <c r="P1987" t="s">
        <v>432</v>
      </c>
      <c r="Q1987" t="s">
        <v>78</v>
      </c>
      <c r="R1987" t="s">
        <v>7560</v>
      </c>
      <c r="S1987" s="1" t="s">
        <v>13229</v>
      </c>
      <c r="T1987" t="s">
        <v>61</v>
      </c>
      <c r="U1987" t="s">
        <v>49</v>
      </c>
      <c r="V1987" t="s">
        <v>840</v>
      </c>
      <c r="W1987" t="s">
        <v>7561</v>
      </c>
      <c r="X1987" s="145">
        <v>24921</v>
      </c>
      <c r="Y1987" t="s">
        <v>7562</v>
      </c>
      <c r="Z1987"/>
      <c r="AA1987"/>
      <c r="AB1987" t="s">
        <v>39</v>
      </c>
      <c r="AC1987" t="s">
        <v>40</v>
      </c>
      <c r="AD1987" t="s">
        <v>41</v>
      </c>
      <c r="AE1987"/>
    </row>
    <row r="1988" spans="1:31" ht="15" x14ac:dyDescent="0.25">
      <c r="A1988" s="1" t="s">
        <v>7559</v>
      </c>
      <c r="B1988" t="s">
        <v>430</v>
      </c>
      <c r="C1988" t="s">
        <v>29</v>
      </c>
      <c r="D1988" t="s">
        <v>30</v>
      </c>
      <c r="E1988" t="s">
        <v>379</v>
      </c>
      <c r="F1988" t="s">
        <v>7552</v>
      </c>
      <c r="G1988" t="s">
        <v>7553</v>
      </c>
      <c r="H1988" t="s">
        <v>9756</v>
      </c>
      <c r="I1988" t="s">
        <v>7554</v>
      </c>
      <c r="J1988" t="s">
        <v>7559</v>
      </c>
      <c r="K1988" t="s">
        <v>32</v>
      </c>
      <c r="L1988" t="s">
        <v>32</v>
      </c>
      <c r="M1988" t="s">
        <v>43</v>
      </c>
      <c r="N1988" t="s">
        <v>63</v>
      </c>
      <c r="O1988" t="s">
        <v>10743</v>
      </c>
      <c r="P1988" t="s">
        <v>156</v>
      </c>
      <c r="Q1988" t="s">
        <v>7063</v>
      </c>
      <c r="R1988" t="s">
        <v>685</v>
      </c>
      <c r="S1988" s="1" t="s">
        <v>13231</v>
      </c>
      <c r="T1988" t="s">
        <v>66</v>
      </c>
      <c r="U1988" t="s">
        <v>49</v>
      </c>
      <c r="V1988" t="s">
        <v>50</v>
      </c>
      <c r="W1988" t="s">
        <v>7064</v>
      </c>
      <c r="X1988" s="145">
        <v>31985</v>
      </c>
      <c r="Y1988" t="s">
        <v>7065</v>
      </c>
      <c r="Z1988" s="145">
        <v>43160</v>
      </c>
      <c r="AA1988" s="145">
        <v>43465</v>
      </c>
      <c r="AB1988" t="s">
        <v>310</v>
      </c>
      <c r="AC1988" t="s">
        <v>68</v>
      </c>
      <c r="AD1988" t="s">
        <v>41</v>
      </c>
      <c r="AE1988"/>
    </row>
    <row r="1989" spans="1:31" ht="15" x14ac:dyDescent="0.25">
      <c r="A1989" s="1" t="s">
        <v>7563</v>
      </c>
      <c r="B1989" t="s">
        <v>430</v>
      </c>
      <c r="C1989" t="s">
        <v>29</v>
      </c>
      <c r="D1989" t="s">
        <v>30</v>
      </c>
      <c r="E1989" t="s">
        <v>379</v>
      </c>
      <c r="F1989" t="s">
        <v>7552</v>
      </c>
      <c r="G1989" t="s">
        <v>7553</v>
      </c>
      <c r="H1989" t="s">
        <v>9756</v>
      </c>
      <c r="I1989" t="s">
        <v>7554</v>
      </c>
      <c r="J1989" t="s">
        <v>7563</v>
      </c>
      <c r="K1989" t="s">
        <v>32</v>
      </c>
      <c r="L1989" t="s">
        <v>32</v>
      </c>
      <c r="M1989" t="s">
        <v>43</v>
      </c>
      <c r="N1989" t="s">
        <v>44</v>
      </c>
      <c r="O1989" t="s">
        <v>7564</v>
      </c>
      <c r="P1989" t="s">
        <v>137</v>
      </c>
      <c r="Q1989" t="s">
        <v>71</v>
      </c>
      <c r="R1989" t="s">
        <v>7565</v>
      </c>
      <c r="S1989" s="1" t="s">
        <v>13232</v>
      </c>
      <c r="T1989" t="s">
        <v>53</v>
      </c>
      <c r="U1989" t="s">
        <v>49</v>
      </c>
      <c r="V1989" t="s">
        <v>50</v>
      </c>
      <c r="W1989" t="s">
        <v>7566</v>
      </c>
      <c r="X1989" s="145">
        <v>20205</v>
      </c>
      <c r="Y1989" t="s">
        <v>7567</v>
      </c>
      <c r="Z1989"/>
      <c r="AA1989"/>
      <c r="AB1989" t="s">
        <v>39</v>
      </c>
      <c r="AC1989" t="s">
        <v>40</v>
      </c>
      <c r="AD1989" t="s">
        <v>41</v>
      </c>
      <c r="AE1989"/>
    </row>
    <row r="1990" spans="1:31" ht="15" x14ac:dyDescent="0.25">
      <c r="A1990" s="1" t="s">
        <v>7568</v>
      </c>
      <c r="B1990" t="s">
        <v>430</v>
      </c>
      <c r="C1990" t="s">
        <v>29</v>
      </c>
      <c r="D1990" t="s">
        <v>30</v>
      </c>
      <c r="E1990" t="s">
        <v>379</v>
      </c>
      <c r="F1990" t="s">
        <v>7552</v>
      </c>
      <c r="G1990" t="s">
        <v>7553</v>
      </c>
      <c r="H1990" t="s">
        <v>9756</v>
      </c>
      <c r="I1990" t="s">
        <v>7554</v>
      </c>
      <c r="J1990" t="s">
        <v>7568</v>
      </c>
      <c r="K1990" t="s">
        <v>32</v>
      </c>
      <c r="L1990" t="s">
        <v>32</v>
      </c>
      <c r="M1990" t="s">
        <v>43</v>
      </c>
      <c r="N1990" t="s">
        <v>44</v>
      </c>
      <c r="O1990" t="s">
        <v>54</v>
      </c>
      <c r="P1990" t="s">
        <v>605</v>
      </c>
      <c r="Q1990" t="s">
        <v>292</v>
      </c>
      <c r="R1990" t="s">
        <v>7569</v>
      </c>
      <c r="S1990" s="1" t="s">
        <v>13233</v>
      </c>
      <c r="T1990" t="s">
        <v>48</v>
      </c>
      <c r="U1990" t="s">
        <v>49</v>
      </c>
      <c r="V1990" t="s">
        <v>50</v>
      </c>
      <c r="W1990" t="s">
        <v>7570</v>
      </c>
      <c r="X1990" s="145">
        <v>24123</v>
      </c>
      <c r="Y1990" t="s">
        <v>7571</v>
      </c>
      <c r="Z1990"/>
      <c r="AA1990"/>
      <c r="AB1990" t="s">
        <v>39</v>
      </c>
      <c r="AC1990" t="s">
        <v>40</v>
      </c>
      <c r="AD1990" t="s">
        <v>41</v>
      </c>
      <c r="AE1990"/>
    </row>
    <row r="1991" spans="1:31" ht="15" x14ac:dyDescent="0.25">
      <c r="A1991" s="1" t="s">
        <v>7572</v>
      </c>
      <c r="B1991" t="s">
        <v>430</v>
      </c>
      <c r="C1991" t="s">
        <v>29</v>
      </c>
      <c r="D1991" t="s">
        <v>30</v>
      </c>
      <c r="E1991" t="s">
        <v>379</v>
      </c>
      <c r="F1991" t="s">
        <v>7552</v>
      </c>
      <c r="G1991" t="s">
        <v>7553</v>
      </c>
      <c r="H1991" t="s">
        <v>9756</v>
      </c>
      <c r="I1991" t="s">
        <v>7554</v>
      </c>
      <c r="J1991" t="s">
        <v>7572</v>
      </c>
      <c r="K1991" t="s">
        <v>32</v>
      </c>
      <c r="L1991" t="s">
        <v>32</v>
      </c>
      <c r="M1991" t="s">
        <v>43</v>
      </c>
      <c r="N1991" t="s">
        <v>44</v>
      </c>
      <c r="O1991" t="s">
        <v>54</v>
      </c>
      <c r="P1991" t="s">
        <v>158</v>
      </c>
      <c r="Q1991" t="s">
        <v>227</v>
      </c>
      <c r="R1991" t="s">
        <v>7573</v>
      </c>
      <c r="S1991" s="1" t="s">
        <v>13234</v>
      </c>
      <c r="T1991" t="s">
        <v>53</v>
      </c>
      <c r="U1991" t="s">
        <v>49</v>
      </c>
      <c r="V1991" t="s">
        <v>50</v>
      </c>
      <c r="W1991" t="s">
        <v>7574</v>
      </c>
      <c r="X1991" s="145">
        <v>21449</v>
      </c>
      <c r="Y1991" t="s">
        <v>7575</v>
      </c>
      <c r="Z1991"/>
      <c r="AA1991"/>
      <c r="AB1991" t="s">
        <v>39</v>
      </c>
      <c r="AC1991" t="s">
        <v>40</v>
      </c>
      <c r="AD1991" t="s">
        <v>41</v>
      </c>
      <c r="AE1991"/>
    </row>
    <row r="1992" spans="1:31" ht="15" x14ac:dyDescent="0.25">
      <c r="A1992" s="1" t="s">
        <v>7576</v>
      </c>
      <c r="B1992" t="s">
        <v>430</v>
      </c>
      <c r="C1992" t="s">
        <v>29</v>
      </c>
      <c r="D1992" t="s">
        <v>30</v>
      </c>
      <c r="E1992" t="s">
        <v>379</v>
      </c>
      <c r="F1992" t="s">
        <v>7552</v>
      </c>
      <c r="G1992" t="s">
        <v>7553</v>
      </c>
      <c r="H1992" t="s">
        <v>9756</v>
      </c>
      <c r="I1992" t="s">
        <v>7554</v>
      </c>
      <c r="J1992" t="s">
        <v>7576</v>
      </c>
      <c r="K1992" t="s">
        <v>32</v>
      </c>
      <c r="L1992" t="s">
        <v>32</v>
      </c>
      <c r="M1992" t="s">
        <v>43</v>
      </c>
      <c r="N1992" t="s">
        <v>44</v>
      </c>
      <c r="O1992" t="s">
        <v>54</v>
      </c>
      <c r="P1992" t="s">
        <v>251</v>
      </c>
      <c r="Q1992" t="s">
        <v>156</v>
      </c>
      <c r="R1992" t="s">
        <v>515</v>
      </c>
      <c r="S1992" s="1" t="s">
        <v>13235</v>
      </c>
      <c r="T1992" t="s">
        <v>61</v>
      </c>
      <c r="U1992" t="s">
        <v>49</v>
      </c>
      <c r="V1992" t="s">
        <v>50</v>
      </c>
      <c r="W1992" t="s">
        <v>7577</v>
      </c>
      <c r="X1992" s="145">
        <v>24525</v>
      </c>
      <c r="Y1992" t="s">
        <v>7578</v>
      </c>
      <c r="Z1992"/>
      <c r="AA1992"/>
      <c r="AB1992" t="s">
        <v>39</v>
      </c>
      <c r="AC1992" t="s">
        <v>40</v>
      </c>
      <c r="AD1992" t="s">
        <v>41</v>
      </c>
      <c r="AE1992"/>
    </row>
    <row r="1993" spans="1:31" ht="15" x14ac:dyDescent="0.25">
      <c r="A1993" s="1" t="s">
        <v>10744</v>
      </c>
      <c r="B1993" t="s">
        <v>430</v>
      </c>
      <c r="C1993" t="s">
        <v>29</v>
      </c>
      <c r="D1993" t="s">
        <v>30</v>
      </c>
      <c r="E1993" t="s">
        <v>379</v>
      </c>
      <c r="F1993" t="s">
        <v>7552</v>
      </c>
      <c r="G1993" t="s">
        <v>7553</v>
      </c>
      <c r="H1993" t="s">
        <v>9756</v>
      </c>
      <c r="I1993" t="s">
        <v>7554</v>
      </c>
      <c r="J1993" t="s">
        <v>10744</v>
      </c>
      <c r="K1993" t="s">
        <v>32</v>
      </c>
      <c r="L1993" t="s">
        <v>32</v>
      </c>
      <c r="M1993" t="s">
        <v>43</v>
      </c>
      <c r="N1993" t="s">
        <v>63</v>
      </c>
      <c r="O1993" t="s">
        <v>9727</v>
      </c>
      <c r="P1993" t="s">
        <v>110</v>
      </c>
      <c r="Q1993" t="s">
        <v>110</v>
      </c>
      <c r="R1993" t="s">
        <v>10040</v>
      </c>
      <c r="S1993" s="1" t="s">
        <v>11945</v>
      </c>
      <c r="T1993" t="s">
        <v>66</v>
      </c>
      <c r="U1993" t="s">
        <v>5049</v>
      </c>
      <c r="V1993" t="s">
        <v>50</v>
      </c>
      <c r="W1993" t="s">
        <v>10745</v>
      </c>
      <c r="X1993" s="145">
        <v>29250</v>
      </c>
      <c r="Y1993" t="s">
        <v>10746</v>
      </c>
      <c r="Z1993" s="145">
        <v>43160</v>
      </c>
      <c r="AA1993" s="145">
        <v>43465</v>
      </c>
      <c r="AB1993" t="s">
        <v>2801</v>
      </c>
      <c r="AC1993" t="s">
        <v>68</v>
      </c>
      <c r="AD1993" t="s">
        <v>41</v>
      </c>
      <c r="AE1993"/>
    </row>
    <row r="1994" spans="1:31" ht="15" x14ac:dyDescent="0.25">
      <c r="A1994" s="1" t="s">
        <v>10747</v>
      </c>
      <c r="B1994" t="s">
        <v>430</v>
      </c>
      <c r="C1994" t="s">
        <v>29</v>
      </c>
      <c r="D1994" t="s">
        <v>30</v>
      </c>
      <c r="E1994" t="s">
        <v>379</v>
      </c>
      <c r="F1994" t="s">
        <v>7552</v>
      </c>
      <c r="G1994" t="s">
        <v>7553</v>
      </c>
      <c r="H1994" t="s">
        <v>9756</v>
      </c>
      <c r="I1994" t="s">
        <v>7554</v>
      </c>
      <c r="J1994" t="s">
        <v>10747</v>
      </c>
      <c r="K1994" t="s">
        <v>32</v>
      </c>
      <c r="L1994" t="s">
        <v>32</v>
      </c>
      <c r="M1994" t="s">
        <v>43</v>
      </c>
      <c r="N1994" t="s">
        <v>63</v>
      </c>
      <c r="O1994" t="s">
        <v>9727</v>
      </c>
      <c r="P1994" t="s">
        <v>456</v>
      </c>
      <c r="Q1994" t="s">
        <v>457</v>
      </c>
      <c r="R1994" t="s">
        <v>1079</v>
      </c>
      <c r="S1994" s="1" t="s">
        <v>13236</v>
      </c>
      <c r="T1994" t="s">
        <v>66</v>
      </c>
      <c r="U1994" t="s">
        <v>890</v>
      </c>
      <c r="V1994" t="s">
        <v>50</v>
      </c>
      <c r="W1994" t="s">
        <v>10748</v>
      </c>
      <c r="X1994" s="145">
        <v>30244</v>
      </c>
      <c r="Y1994" t="s">
        <v>10749</v>
      </c>
      <c r="Z1994" s="145">
        <v>43160</v>
      </c>
      <c r="AA1994" s="145">
        <v>43465</v>
      </c>
      <c r="AB1994" t="s">
        <v>2801</v>
      </c>
      <c r="AC1994" t="s">
        <v>68</v>
      </c>
      <c r="AD1994" t="s">
        <v>41</v>
      </c>
      <c r="AE1994"/>
    </row>
    <row r="1995" spans="1:31" ht="15" x14ac:dyDescent="0.25">
      <c r="A1995" s="1" t="s">
        <v>7579</v>
      </c>
      <c r="B1995" t="s">
        <v>430</v>
      </c>
      <c r="C1995" t="s">
        <v>29</v>
      </c>
      <c r="D1995" t="s">
        <v>30</v>
      </c>
      <c r="E1995" t="s">
        <v>379</v>
      </c>
      <c r="F1995" t="s">
        <v>7552</v>
      </c>
      <c r="G1995" t="s">
        <v>7553</v>
      </c>
      <c r="H1995" t="s">
        <v>9756</v>
      </c>
      <c r="I1995" t="s">
        <v>7554</v>
      </c>
      <c r="J1995" t="s">
        <v>7579</v>
      </c>
      <c r="K1995" t="s">
        <v>32</v>
      </c>
      <c r="L1995" t="s">
        <v>80</v>
      </c>
      <c r="M1995" t="s">
        <v>80</v>
      </c>
      <c r="N1995" t="s">
        <v>44</v>
      </c>
      <c r="O1995" t="s">
        <v>54</v>
      </c>
      <c r="P1995" t="s">
        <v>334</v>
      </c>
      <c r="Q1995" t="s">
        <v>5163</v>
      </c>
      <c r="R1995" t="s">
        <v>7580</v>
      </c>
      <c r="S1995" s="1" t="s">
        <v>13237</v>
      </c>
      <c r="T1995" t="s">
        <v>42</v>
      </c>
      <c r="U1995" t="s">
        <v>49</v>
      </c>
      <c r="V1995" t="s">
        <v>50</v>
      </c>
      <c r="W1995" t="s">
        <v>7581</v>
      </c>
      <c r="X1995" s="145">
        <v>22853</v>
      </c>
      <c r="Y1995" t="s">
        <v>7582</v>
      </c>
      <c r="Z1995"/>
      <c r="AA1995"/>
      <c r="AB1995" t="s">
        <v>39</v>
      </c>
      <c r="AC1995" t="s">
        <v>83</v>
      </c>
      <c r="AD1995" t="s">
        <v>41</v>
      </c>
      <c r="AE1995"/>
    </row>
    <row r="1996" spans="1:31" ht="15" x14ac:dyDescent="0.25">
      <c r="A1996" s="1" t="s">
        <v>7583</v>
      </c>
      <c r="B1996" t="s">
        <v>430</v>
      </c>
      <c r="C1996" t="s">
        <v>29</v>
      </c>
      <c r="D1996" t="s">
        <v>30</v>
      </c>
      <c r="E1996" t="s">
        <v>379</v>
      </c>
      <c r="F1996" t="s">
        <v>7552</v>
      </c>
      <c r="G1996" t="s">
        <v>7553</v>
      </c>
      <c r="H1996" t="s">
        <v>9756</v>
      </c>
      <c r="I1996" t="s">
        <v>7554</v>
      </c>
      <c r="J1996" t="s">
        <v>7583</v>
      </c>
      <c r="K1996" t="s">
        <v>93</v>
      </c>
      <c r="L1996" t="s">
        <v>94</v>
      </c>
      <c r="M1996" t="s">
        <v>95</v>
      </c>
      <c r="N1996" t="s">
        <v>44</v>
      </c>
      <c r="O1996" t="s">
        <v>10750</v>
      </c>
      <c r="P1996" t="s">
        <v>110</v>
      </c>
      <c r="Q1996" t="s">
        <v>907</v>
      </c>
      <c r="R1996" t="s">
        <v>894</v>
      </c>
      <c r="S1996" s="1" t="s">
        <v>13238</v>
      </c>
      <c r="T1996" t="s">
        <v>105</v>
      </c>
      <c r="U1996" t="s">
        <v>38</v>
      </c>
      <c r="V1996" t="s">
        <v>50</v>
      </c>
      <c r="W1996" t="s">
        <v>10751</v>
      </c>
      <c r="X1996" s="145">
        <v>28616</v>
      </c>
      <c r="Y1996" t="s">
        <v>10752</v>
      </c>
      <c r="Z1996" s="145">
        <v>42825</v>
      </c>
      <c r="AA1996"/>
      <c r="AB1996" t="s">
        <v>39</v>
      </c>
      <c r="AC1996" t="s">
        <v>98</v>
      </c>
      <c r="AD1996" t="s">
        <v>41</v>
      </c>
      <c r="AE1996"/>
    </row>
    <row r="1997" spans="1:31" ht="15" x14ac:dyDescent="0.25">
      <c r="A1997" s="1" t="s">
        <v>7587</v>
      </c>
      <c r="B1997" t="s">
        <v>430</v>
      </c>
      <c r="C1997" t="s">
        <v>29</v>
      </c>
      <c r="D1997" t="s">
        <v>30</v>
      </c>
      <c r="E1997" t="s">
        <v>379</v>
      </c>
      <c r="F1997" t="s">
        <v>7584</v>
      </c>
      <c r="G1997" t="s">
        <v>7585</v>
      </c>
      <c r="H1997" t="s">
        <v>9756</v>
      </c>
      <c r="I1997" t="s">
        <v>7586</v>
      </c>
      <c r="J1997" t="s">
        <v>7587</v>
      </c>
      <c r="K1997" t="s">
        <v>32</v>
      </c>
      <c r="L1997" t="s">
        <v>33</v>
      </c>
      <c r="M1997" t="s">
        <v>34</v>
      </c>
      <c r="N1997" t="s">
        <v>35</v>
      </c>
      <c r="O1997" t="s">
        <v>7588</v>
      </c>
      <c r="P1997" t="s">
        <v>70</v>
      </c>
      <c r="Q1997" t="s">
        <v>7589</v>
      </c>
      <c r="R1997" t="s">
        <v>7590</v>
      </c>
      <c r="S1997" s="1" t="s">
        <v>13239</v>
      </c>
      <c r="T1997" t="s">
        <v>48</v>
      </c>
      <c r="U1997" t="s">
        <v>38</v>
      </c>
      <c r="V1997" t="s">
        <v>108</v>
      </c>
      <c r="W1997" t="s">
        <v>7591</v>
      </c>
      <c r="X1997" s="145">
        <v>25138</v>
      </c>
      <c r="Y1997" t="s">
        <v>7592</v>
      </c>
      <c r="Z1997" s="145">
        <v>42064</v>
      </c>
      <c r="AA1997" s="145">
        <v>43159</v>
      </c>
      <c r="AB1997" t="s">
        <v>39</v>
      </c>
      <c r="AC1997" t="s">
        <v>40</v>
      </c>
      <c r="AD1997" t="s">
        <v>41</v>
      </c>
      <c r="AE1997"/>
    </row>
    <row r="1998" spans="1:31" ht="15" x14ac:dyDescent="0.25">
      <c r="A1998" s="1" t="s">
        <v>7593</v>
      </c>
      <c r="B1998" t="s">
        <v>430</v>
      </c>
      <c r="C1998" t="s">
        <v>29</v>
      </c>
      <c r="D1998" t="s">
        <v>30</v>
      </c>
      <c r="E1998" t="s">
        <v>379</v>
      </c>
      <c r="F1998" t="s">
        <v>7584</v>
      </c>
      <c r="G1998" t="s">
        <v>7585</v>
      </c>
      <c r="H1998" t="s">
        <v>9756</v>
      </c>
      <c r="I1998" t="s">
        <v>7586</v>
      </c>
      <c r="J1998" t="s">
        <v>7593</v>
      </c>
      <c r="K1998" t="s">
        <v>32</v>
      </c>
      <c r="L1998" t="s">
        <v>32</v>
      </c>
      <c r="M1998" t="s">
        <v>43</v>
      </c>
      <c r="N1998" t="s">
        <v>63</v>
      </c>
      <c r="O1998" t="s">
        <v>7594</v>
      </c>
      <c r="P1998" t="s">
        <v>10753</v>
      </c>
      <c r="Q1998" t="s">
        <v>262</v>
      </c>
      <c r="R1998" t="s">
        <v>189</v>
      </c>
      <c r="S1998" s="1" t="s">
        <v>13240</v>
      </c>
      <c r="T1998" t="s">
        <v>66</v>
      </c>
      <c r="U1998" t="s">
        <v>49</v>
      </c>
      <c r="V1998" t="s">
        <v>50</v>
      </c>
      <c r="W1998" t="s">
        <v>10754</v>
      </c>
      <c r="X1998" s="145">
        <v>32430</v>
      </c>
      <c r="Y1998" t="s">
        <v>10755</v>
      </c>
      <c r="Z1998" s="145">
        <v>43160</v>
      </c>
      <c r="AA1998" s="145">
        <v>43465</v>
      </c>
      <c r="AB1998" t="s">
        <v>39</v>
      </c>
      <c r="AC1998" t="s">
        <v>68</v>
      </c>
      <c r="AD1998" t="s">
        <v>41</v>
      </c>
      <c r="AE1998"/>
    </row>
    <row r="1999" spans="1:31" ht="15" x14ac:dyDescent="0.25">
      <c r="A1999" s="1" t="s">
        <v>7597</v>
      </c>
      <c r="B1999" t="s">
        <v>430</v>
      </c>
      <c r="C1999" t="s">
        <v>29</v>
      </c>
      <c r="D1999" t="s">
        <v>30</v>
      </c>
      <c r="E1999" t="s">
        <v>379</v>
      </c>
      <c r="F1999" t="s">
        <v>7584</v>
      </c>
      <c r="G1999" t="s">
        <v>7585</v>
      </c>
      <c r="H1999" t="s">
        <v>9756</v>
      </c>
      <c r="I1999" t="s">
        <v>7586</v>
      </c>
      <c r="J1999" t="s">
        <v>7597</v>
      </c>
      <c r="K1999" t="s">
        <v>32</v>
      </c>
      <c r="L1999" t="s">
        <v>32</v>
      </c>
      <c r="M1999" t="s">
        <v>43</v>
      </c>
      <c r="N1999" t="s">
        <v>44</v>
      </c>
      <c r="O1999" t="s">
        <v>54</v>
      </c>
      <c r="P1999" t="s">
        <v>710</v>
      </c>
      <c r="Q1999" t="s">
        <v>224</v>
      </c>
      <c r="R1999" t="s">
        <v>617</v>
      </c>
      <c r="S1999" s="1" t="s">
        <v>13241</v>
      </c>
      <c r="T1999" t="s">
        <v>48</v>
      </c>
      <c r="U1999" t="s">
        <v>49</v>
      </c>
      <c r="V1999" t="s">
        <v>50</v>
      </c>
      <c r="W1999" t="s">
        <v>7598</v>
      </c>
      <c r="X1999" s="145">
        <v>26005</v>
      </c>
      <c r="Y1999" t="s">
        <v>7599</v>
      </c>
      <c r="Z1999"/>
      <c r="AA1999"/>
      <c r="AB1999" t="s">
        <v>39</v>
      </c>
      <c r="AC1999" t="s">
        <v>40</v>
      </c>
      <c r="AD1999" t="s">
        <v>41</v>
      </c>
      <c r="AE1999"/>
    </row>
    <row r="2000" spans="1:31" ht="15" x14ac:dyDescent="0.25">
      <c r="A2000" s="1" t="s">
        <v>7600</v>
      </c>
      <c r="B2000" t="s">
        <v>430</v>
      </c>
      <c r="C2000" t="s">
        <v>29</v>
      </c>
      <c r="D2000" t="s">
        <v>30</v>
      </c>
      <c r="E2000" t="s">
        <v>379</v>
      </c>
      <c r="F2000" t="s">
        <v>7584</v>
      </c>
      <c r="G2000" t="s">
        <v>7585</v>
      </c>
      <c r="H2000" t="s">
        <v>9756</v>
      </c>
      <c r="I2000" t="s">
        <v>7586</v>
      </c>
      <c r="J2000" t="s">
        <v>7600</v>
      </c>
      <c r="K2000" t="s">
        <v>32</v>
      </c>
      <c r="L2000" t="s">
        <v>32</v>
      </c>
      <c r="M2000" t="s">
        <v>43</v>
      </c>
      <c r="N2000" t="s">
        <v>44</v>
      </c>
      <c r="O2000" t="s">
        <v>7601</v>
      </c>
      <c r="P2000" t="s">
        <v>489</v>
      </c>
      <c r="Q2000" t="s">
        <v>59</v>
      </c>
      <c r="R2000" t="s">
        <v>7602</v>
      </c>
      <c r="S2000" s="1" t="s">
        <v>13242</v>
      </c>
      <c r="T2000" t="s">
        <v>61</v>
      </c>
      <c r="U2000" t="s">
        <v>49</v>
      </c>
      <c r="V2000" t="s">
        <v>50</v>
      </c>
      <c r="W2000" t="s">
        <v>7603</v>
      </c>
      <c r="X2000" s="145">
        <v>28426</v>
      </c>
      <c r="Y2000" t="s">
        <v>7604</v>
      </c>
      <c r="Z2000"/>
      <c r="AA2000"/>
      <c r="AB2000" t="s">
        <v>39</v>
      </c>
      <c r="AC2000" t="s">
        <v>40</v>
      </c>
      <c r="AD2000" t="s">
        <v>41</v>
      </c>
      <c r="AE2000"/>
    </row>
    <row r="2001" spans="1:31" ht="15" x14ac:dyDescent="0.25">
      <c r="A2001" s="1" t="s">
        <v>7605</v>
      </c>
      <c r="B2001" t="s">
        <v>430</v>
      </c>
      <c r="C2001" t="s">
        <v>29</v>
      </c>
      <c r="D2001" t="s">
        <v>30</v>
      </c>
      <c r="E2001" t="s">
        <v>379</v>
      </c>
      <c r="F2001" t="s">
        <v>7584</v>
      </c>
      <c r="G2001" t="s">
        <v>7585</v>
      </c>
      <c r="H2001" t="s">
        <v>9756</v>
      </c>
      <c r="I2001" t="s">
        <v>7586</v>
      </c>
      <c r="J2001" t="s">
        <v>7605</v>
      </c>
      <c r="K2001" t="s">
        <v>32</v>
      </c>
      <c r="L2001" t="s">
        <v>32</v>
      </c>
      <c r="M2001" t="s">
        <v>43</v>
      </c>
      <c r="N2001" t="s">
        <v>44</v>
      </c>
      <c r="O2001" t="s">
        <v>54</v>
      </c>
      <c r="P2001" t="s">
        <v>88</v>
      </c>
      <c r="Q2001" t="s">
        <v>343</v>
      </c>
      <c r="R2001" t="s">
        <v>7606</v>
      </c>
      <c r="S2001" s="1" t="s">
        <v>13243</v>
      </c>
      <c r="T2001" t="s">
        <v>53</v>
      </c>
      <c r="U2001" t="s">
        <v>49</v>
      </c>
      <c r="V2001" t="s">
        <v>50</v>
      </c>
      <c r="W2001" t="s">
        <v>7607</v>
      </c>
      <c r="X2001" s="145">
        <v>25075</v>
      </c>
      <c r="Y2001" t="s">
        <v>7608</v>
      </c>
      <c r="Z2001"/>
      <c r="AA2001"/>
      <c r="AB2001" t="s">
        <v>39</v>
      </c>
      <c r="AC2001" t="s">
        <v>40</v>
      </c>
      <c r="AD2001" t="s">
        <v>41</v>
      </c>
      <c r="AE2001"/>
    </row>
    <row r="2002" spans="1:31" ht="15" x14ac:dyDescent="0.25">
      <c r="A2002" s="1" t="s">
        <v>7609</v>
      </c>
      <c r="B2002" t="s">
        <v>430</v>
      </c>
      <c r="C2002" t="s">
        <v>29</v>
      </c>
      <c r="D2002" t="s">
        <v>30</v>
      </c>
      <c r="E2002" t="s">
        <v>379</v>
      </c>
      <c r="F2002" t="s">
        <v>7584</v>
      </c>
      <c r="G2002" t="s">
        <v>7585</v>
      </c>
      <c r="H2002" t="s">
        <v>9756</v>
      </c>
      <c r="I2002" t="s">
        <v>7586</v>
      </c>
      <c r="J2002" t="s">
        <v>7609</v>
      </c>
      <c r="K2002" t="s">
        <v>32</v>
      </c>
      <c r="L2002" t="s">
        <v>32</v>
      </c>
      <c r="M2002" t="s">
        <v>43</v>
      </c>
      <c r="N2002" t="s">
        <v>44</v>
      </c>
      <c r="O2002" t="s">
        <v>54</v>
      </c>
      <c r="P2002" t="s">
        <v>130</v>
      </c>
      <c r="Q2002" t="s">
        <v>520</v>
      </c>
      <c r="R2002" t="s">
        <v>7610</v>
      </c>
      <c r="S2002" s="1" t="s">
        <v>13244</v>
      </c>
      <c r="T2002" t="s">
        <v>66</v>
      </c>
      <c r="U2002" t="s">
        <v>49</v>
      </c>
      <c r="V2002" t="s">
        <v>50</v>
      </c>
      <c r="W2002" t="s">
        <v>7611</v>
      </c>
      <c r="X2002" s="145">
        <v>24586</v>
      </c>
      <c r="Y2002" t="s">
        <v>7612</v>
      </c>
      <c r="Z2002"/>
      <c r="AA2002"/>
      <c r="AB2002" t="s">
        <v>39</v>
      </c>
      <c r="AC2002" t="s">
        <v>40</v>
      </c>
      <c r="AD2002" t="s">
        <v>41</v>
      </c>
      <c r="AE2002"/>
    </row>
    <row r="2003" spans="1:31" ht="15" x14ac:dyDescent="0.25">
      <c r="A2003" s="1" t="s">
        <v>7613</v>
      </c>
      <c r="B2003" t="s">
        <v>430</v>
      </c>
      <c r="C2003" t="s">
        <v>29</v>
      </c>
      <c r="D2003" t="s">
        <v>30</v>
      </c>
      <c r="E2003" t="s">
        <v>379</v>
      </c>
      <c r="F2003" t="s">
        <v>7584</v>
      </c>
      <c r="G2003" t="s">
        <v>7585</v>
      </c>
      <c r="H2003" t="s">
        <v>9756</v>
      </c>
      <c r="I2003" t="s">
        <v>7586</v>
      </c>
      <c r="J2003" t="s">
        <v>7613</v>
      </c>
      <c r="K2003" t="s">
        <v>32</v>
      </c>
      <c r="L2003" t="s">
        <v>32</v>
      </c>
      <c r="M2003" t="s">
        <v>43</v>
      </c>
      <c r="N2003" t="s">
        <v>44</v>
      </c>
      <c r="O2003" t="s">
        <v>7614</v>
      </c>
      <c r="P2003" t="s">
        <v>885</v>
      </c>
      <c r="Q2003" t="s">
        <v>874</v>
      </c>
      <c r="R2003" t="s">
        <v>7615</v>
      </c>
      <c r="S2003" s="1" t="s">
        <v>13245</v>
      </c>
      <c r="T2003" t="s">
        <v>66</v>
      </c>
      <c r="U2003" t="s">
        <v>49</v>
      </c>
      <c r="V2003" t="s">
        <v>50</v>
      </c>
      <c r="W2003" t="s">
        <v>7616</v>
      </c>
      <c r="X2003" s="145">
        <v>24278</v>
      </c>
      <c r="Y2003" t="s">
        <v>7617</v>
      </c>
      <c r="Z2003"/>
      <c r="AA2003"/>
      <c r="AB2003" t="s">
        <v>39</v>
      </c>
      <c r="AC2003" t="s">
        <v>40</v>
      </c>
      <c r="AD2003" t="s">
        <v>41</v>
      </c>
      <c r="AE2003"/>
    </row>
    <row r="2004" spans="1:31" ht="15" x14ac:dyDescent="0.25">
      <c r="A2004" s="1" t="s">
        <v>10756</v>
      </c>
      <c r="B2004" t="s">
        <v>430</v>
      </c>
      <c r="C2004" t="s">
        <v>29</v>
      </c>
      <c r="D2004" t="s">
        <v>30</v>
      </c>
      <c r="E2004" t="s">
        <v>379</v>
      </c>
      <c r="F2004" t="s">
        <v>7584</v>
      </c>
      <c r="G2004" t="s">
        <v>7585</v>
      </c>
      <c r="H2004" t="s">
        <v>9756</v>
      </c>
      <c r="I2004" t="s">
        <v>7586</v>
      </c>
      <c r="J2004" t="s">
        <v>10756</v>
      </c>
      <c r="K2004" t="s">
        <v>32</v>
      </c>
      <c r="L2004" t="s">
        <v>32</v>
      </c>
      <c r="M2004" t="s">
        <v>43</v>
      </c>
      <c r="N2004" t="s">
        <v>63</v>
      </c>
      <c r="O2004" t="s">
        <v>9727</v>
      </c>
      <c r="P2004" t="s">
        <v>853</v>
      </c>
      <c r="Q2004" t="s">
        <v>78</v>
      </c>
      <c r="R2004" t="s">
        <v>707</v>
      </c>
      <c r="S2004" s="1" t="s">
        <v>13246</v>
      </c>
      <c r="T2004" t="s">
        <v>66</v>
      </c>
      <c r="U2004" t="s">
        <v>5049</v>
      </c>
      <c r="V2004" t="s">
        <v>50</v>
      </c>
      <c r="W2004" t="s">
        <v>6256</v>
      </c>
      <c r="X2004" s="145">
        <v>29386</v>
      </c>
      <c r="Y2004" t="s">
        <v>6257</v>
      </c>
      <c r="Z2004" s="145">
        <v>43160</v>
      </c>
      <c r="AA2004" s="145">
        <v>43465</v>
      </c>
      <c r="AB2004" t="s">
        <v>2801</v>
      </c>
      <c r="AC2004" t="s">
        <v>68</v>
      </c>
      <c r="AD2004" t="s">
        <v>41</v>
      </c>
      <c r="AE2004"/>
    </row>
    <row r="2005" spans="1:31" ht="15" x14ac:dyDescent="0.25">
      <c r="A2005" s="1" t="s">
        <v>7621</v>
      </c>
      <c r="B2005" t="s">
        <v>430</v>
      </c>
      <c r="C2005" t="s">
        <v>29</v>
      </c>
      <c r="D2005" t="s">
        <v>30</v>
      </c>
      <c r="E2005" t="s">
        <v>379</v>
      </c>
      <c r="F2005" t="s">
        <v>7584</v>
      </c>
      <c r="G2005" t="s">
        <v>7585</v>
      </c>
      <c r="H2005" t="s">
        <v>9756</v>
      </c>
      <c r="I2005" t="s">
        <v>7586</v>
      </c>
      <c r="J2005" t="s">
        <v>7621</v>
      </c>
      <c r="K2005" t="s">
        <v>32</v>
      </c>
      <c r="L2005" t="s">
        <v>80</v>
      </c>
      <c r="M2005" t="s">
        <v>80</v>
      </c>
      <c r="N2005" t="s">
        <v>63</v>
      </c>
      <c r="O2005" t="s">
        <v>7622</v>
      </c>
      <c r="P2005" t="s">
        <v>565</v>
      </c>
      <c r="Q2005" t="s">
        <v>78</v>
      </c>
      <c r="R2005" t="s">
        <v>5683</v>
      </c>
      <c r="S2005" s="1" t="s">
        <v>13247</v>
      </c>
      <c r="T2005" t="s">
        <v>42</v>
      </c>
      <c r="U2005" t="s">
        <v>49</v>
      </c>
      <c r="V2005" t="s">
        <v>50</v>
      </c>
      <c r="W2005" t="s">
        <v>5684</v>
      </c>
      <c r="X2005" s="145">
        <v>26162</v>
      </c>
      <c r="Y2005" t="s">
        <v>5685</v>
      </c>
      <c r="Z2005" s="145">
        <v>43160</v>
      </c>
      <c r="AA2005" s="145">
        <v>43465</v>
      </c>
      <c r="AB2005" t="s">
        <v>39</v>
      </c>
      <c r="AC2005" t="s">
        <v>83</v>
      </c>
      <c r="AD2005" t="s">
        <v>41</v>
      </c>
      <c r="AE2005"/>
    </row>
    <row r="2006" spans="1:31" ht="15" x14ac:dyDescent="0.25">
      <c r="A2006" s="1" t="s">
        <v>7623</v>
      </c>
      <c r="B2006" t="s">
        <v>430</v>
      </c>
      <c r="C2006" t="s">
        <v>29</v>
      </c>
      <c r="D2006" t="s">
        <v>30</v>
      </c>
      <c r="E2006" t="s">
        <v>379</v>
      </c>
      <c r="F2006" t="s">
        <v>7584</v>
      </c>
      <c r="G2006" t="s">
        <v>7585</v>
      </c>
      <c r="H2006" t="s">
        <v>9756</v>
      </c>
      <c r="I2006" t="s">
        <v>7586</v>
      </c>
      <c r="J2006" t="s">
        <v>7623</v>
      </c>
      <c r="K2006" t="s">
        <v>93</v>
      </c>
      <c r="L2006" t="s">
        <v>94</v>
      </c>
      <c r="M2006" t="s">
        <v>95</v>
      </c>
      <c r="N2006" t="s">
        <v>44</v>
      </c>
      <c r="O2006" t="s">
        <v>7624</v>
      </c>
      <c r="P2006" t="s">
        <v>296</v>
      </c>
      <c r="Q2006" t="s">
        <v>78</v>
      </c>
      <c r="R2006" t="s">
        <v>934</v>
      </c>
      <c r="S2006" s="1" t="s">
        <v>13248</v>
      </c>
      <c r="T2006" t="s">
        <v>105</v>
      </c>
      <c r="U2006" t="s">
        <v>38</v>
      </c>
      <c r="V2006" t="s">
        <v>50</v>
      </c>
      <c r="W2006" t="s">
        <v>7625</v>
      </c>
      <c r="X2006" s="145">
        <v>29000</v>
      </c>
      <c r="Y2006" t="s">
        <v>7626</v>
      </c>
      <c r="Z2006" s="145">
        <v>41821</v>
      </c>
      <c r="AA2006"/>
      <c r="AB2006" t="s">
        <v>39</v>
      </c>
      <c r="AC2006" t="s">
        <v>98</v>
      </c>
      <c r="AD2006" t="s">
        <v>41</v>
      </c>
      <c r="AE2006"/>
    </row>
    <row r="2007" spans="1:31" ht="15" x14ac:dyDescent="0.25">
      <c r="A2007" s="1" t="s">
        <v>7630</v>
      </c>
      <c r="B2007" t="s">
        <v>430</v>
      </c>
      <c r="C2007" t="s">
        <v>29</v>
      </c>
      <c r="D2007" t="s">
        <v>30</v>
      </c>
      <c r="E2007" t="s">
        <v>379</v>
      </c>
      <c r="F2007" t="s">
        <v>7627</v>
      </c>
      <c r="G2007" t="s">
        <v>7628</v>
      </c>
      <c r="H2007" t="s">
        <v>9756</v>
      </c>
      <c r="I2007" t="s">
        <v>7629</v>
      </c>
      <c r="J2007" t="s">
        <v>7630</v>
      </c>
      <c r="K2007" t="s">
        <v>32</v>
      </c>
      <c r="L2007" t="s">
        <v>33</v>
      </c>
      <c r="M2007" t="s">
        <v>34</v>
      </c>
      <c r="N2007" t="s">
        <v>724</v>
      </c>
      <c r="O2007" t="s">
        <v>10757</v>
      </c>
      <c r="P2007" t="s">
        <v>81</v>
      </c>
      <c r="Q2007" t="s">
        <v>306</v>
      </c>
      <c r="R2007" t="s">
        <v>377</v>
      </c>
      <c r="S2007" s="1" t="s">
        <v>13249</v>
      </c>
      <c r="T2007" t="s">
        <v>61</v>
      </c>
      <c r="U2007" t="s">
        <v>38</v>
      </c>
      <c r="V2007" t="s">
        <v>50</v>
      </c>
      <c r="W2007" t="s">
        <v>7645</v>
      </c>
      <c r="X2007" s="145">
        <v>25711</v>
      </c>
      <c r="Y2007" t="s">
        <v>7646</v>
      </c>
      <c r="Z2007" s="145">
        <v>43341</v>
      </c>
      <c r="AA2007" s="145">
        <v>43465</v>
      </c>
      <c r="AB2007" t="s">
        <v>39</v>
      </c>
      <c r="AC2007" t="s">
        <v>68</v>
      </c>
      <c r="AD2007" t="s">
        <v>41</v>
      </c>
      <c r="AE2007"/>
    </row>
    <row r="2008" spans="1:31" ht="15" x14ac:dyDescent="0.25">
      <c r="A2008" s="1" t="s">
        <v>7631</v>
      </c>
      <c r="B2008" t="s">
        <v>430</v>
      </c>
      <c r="C2008" t="s">
        <v>29</v>
      </c>
      <c r="D2008" t="s">
        <v>30</v>
      </c>
      <c r="E2008" t="s">
        <v>379</v>
      </c>
      <c r="F2008" t="s">
        <v>7627</v>
      </c>
      <c r="G2008" t="s">
        <v>7628</v>
      </c>
      <c r="H2008" t="s">
        <v>9756</v>
      </c>
      <c r="I2008" t="s">
        <v>7629</v>
      </c>
      <c r="J2008" t="s">
        <v>7631</v>
      </c>
      <c r="K2008" t="s">
        <v>32</v>
      </c>
      <c r="L2008" t="s">
        <v>32</v>
      </c>
      <c r="M2008" t="s">
        <v>43</v>
      </c>
      <c r="N2008" t="s">
        <v>63</v>
      </c>
      <c r="O2008" t="s">
        <v>13250</v>
      </c>
      <c r="P2008" t="s">
        <v>489</v>
      </c>
      <c r="Q2008" t="s">
        <v>257</v>
      </c>
      <c r="R2008" t="s">
        <v>698</v>
      </c>
      <c r="S2008" s="1" t="s">
        <v>13251</v>
      </c>
      <c r="T2008" t="s">
        <v>66</v>
      </c>
      <c r="U2008" t="s">
        <v>49</v>
      </c>
      <c r="V2008" t="s">
        <v>50</v>
      </c>
      <c r="W2008" t="s">
        <v>10758</v>
      </c>
      <c r="X2008" s="145">
        <v>31828</v>
      </c>
      <c r="Y2008" t="s">
        <v>10759</v>
      </c>
      <c r="Z2008" s="145">
        <v>43344</v>
      </c>
      <c r="AA2008" s="145">
        <v>43465</v>
      </c>
      <c r="AB2008" t="s">
        <v>310</v>
      </c>
      <c r="AC2008" t="s">
        <v>68</v>
      </c>
      <c r="AD2008" t="s">
        <v>41</v>
      </c>
      <c r="AE2008"/>
    </row>
    <row r="2009" spans="1:31" ht="15" x14ac:dyDescent="0.25">
      <c r="A2009" s="1" t="s">
        <v>7631</v>
      </c>
      <c r="B2009" t="s">
        <v>430</v>
      </c>
      <c r="C2009" t="s">
        <v>29</v>
      </c>
      <c r="D2009" t="s">
        <v>30</v>
      </c>
      <c r="E2009" t="s">
        <v>379</v>
      </c>
      <c r="F2009" t="s">
        <v>7627</v>
      </c>
      <c r="G2009" t="s">
        <v>7628</v>
      </c>
      <c r="H2009" t="s">
        <v>9756</v>
      </c>
      <c r="I2009" t="s">
        <v>7629</v>
      </c>
      <c r="J2009" t="s">
        <v>7631</v>
      </c>
      <c r="K2009" t="s">
        <v>32</v>
      </c>
      <c r="L2009" t="s">
        <v>32</v>
      </c>
      <c r="M2009" t="s">
        <v>43</v>
      </c>
      <c r="N2009" t="s">
        <v>44</v>
      </c>
      <c r="O2009" t="s">
        <v>54</v>
      </c>
      <c r="P2009" t="s">
        <v>303</v>
      </c>
      <c r="Q2009" t="s">
        <v>512</v>
      </c>
      <c r="R2009" t="s">
        <v>816</v>
      </c>
      <c r="S2009" s="1" t="s">
        <v>13252</v>
      </c>
      <c r="T2009" t="s">
        <v>66</v>
      </c>
      <c r="U2009" t="s">
        <v>49</v>
      </c>
      <c r="V2009" t="s">
        <v>311</v>
      </c>
      <c r="W2009" t="s">
        <v>7632</v>
      </c>
      <c r="X2009" s="145">
        <v>28434</v>
      </c>
      <c r="Y2009" t="s">
        <v>7633</v>
      </c>
      <c r="Z2009" s="145">
        <v>43344</v>
      </c>
      <c r="AA2009" s="145">
        <v>43465</v>
      </c>
      <c r="AB2009" t="s">
        <v>39</v>
      </c>
      <c r="AC2009" t="s">
        <v>40</v>
      </c>
      <c r="AD2009" t="s">
        <v>41</v>
      </c>
      <c r="AE2009"/>
    </row>
    <row r="2010" spans="1:31" ht="15" x14ac:dyDescent="0.25">
      <c r="A2010" s="1" t="s">
        <v>7634</v>
      </c>
      <c r="B2010" t="s">
        <v>430</v>
      </c>
      <c r="C2010" t="s">
        <v>29</v>
      </c>
      <c r="D2010" t="s">
        <v>30</v>
      </c>
      <c r="E2010" t="s">
        <v>379</v>
      </c>
      <c r="F2010" t="s">
        <v>7627</v>
      </c>
      <c r="G2010" t="s">
        <v>7628</v>
      </c>
      <c r="H2010" t="s">
        <v>9756</v>
      </c>
      <c r="I2010" t="s">
        <v>7629</v>
      </c>
      <c r="J2010" t="s">
        <v>7634</v>
      </c>
      <c r="K2010" t="s">
        <v>32</v>
      </c>
      <c r="L2010" t="s">
        <v>32</v>
      </c>
      <c r="M2010" t="s">
        <v>43</v>
      </c>
      <c r="N2010" t="s">
        <v>44</v>
      </c>
      <c r="O2010" t="s">
        <v>54</v>
      </c>
      <c r="P2010" t="s">
        <v>927</v>
      </c>
      <c r="Q2010" t="s">
        <v>1006</v>
      </c>
      <c r="R2010" t="s">
        <v>7635</v>
      </c>
      <c r="S2010" s="1" t="s">
        <v>13253</v>
      </c>
      <c r="T2010" t="s">
        <v>48</v>
      </c>
      <c r="U2010" t="s">
        <v>49</v>
      </c>
      <c r="V2010" t="s">
        <v>50</v>
      </c>
      <c r="W2010" t="s">
        <v>7636</v>
      </c>
      <c r="X2010" s="145">
        <v>22925</v>
      </c>
      <c r="Y2010" t="s">
        <v>7637</v>
      </c>
      <c r="Z2010"/>
      <c r="AA2010"/>
      <c r="AB2010" t="s">
        <v>39</v>
      </c>
      <c r="AC2010" t="s">
        <v>40</v>
      </c>
      <c r="AD2010" t="s">
        <v>41</v>
      </c>
      <c r="AE2010"/>
    </row>
    <row r="2011" spans="1:31" ht="15" x14ac:dyDescent="0.25">
      <c r="A2011" s="1" t="s">
        <v>7638</v>
      </c>
      <c r="B2011" t="s">
        <v>430</v>
      </c>
      <c r="C2011" t="s">
        <v>29</v>
      </c>
      <c r="D2011" t="s">
        <v>30</v>
      </c>
      <c r="E2011" t="s">
        <v>379</v>
      </c>
      <c r="F2011" t="s">
        <v>7627</v>
      </c>
      <c r="G2011" t="s">
        <v>7628</v>
      </c>
      <c r="H2011" t="s">
        <v>9756</v>
      </c>
      <c r="I2011" t="s">
        <v>7629</v>
      </c>
      <c r="J2011" t="s">
        <v>7638</v>
      </c>
      <c r="K2011" t="s">
        <v>32</v>
      </c>
      <c r="L2011" t="s">
        <v>32</v>
      </c>
      <c r="M2011" t="s">
        <v>43</v>
      </c>
      <c r="N2011" t="s">
        <v>44</v>
      </c>
      <c r="O2011" t="s">
        <v>54</v>
      </c>
      <c r="P2011" t="s">
        <v>130</v>
      </c>
      <c r="Q2011" t="s">
        <v>78</v>
      </c>
      <c r="R2011" t="s">
        <v>1188</v>
      </c>
      <c r="S2011" s="1" t="s">
        <v>13254</v>
      </c>
      <c r="T2011" t="s">
        <v>48</v>
      </c>
      <c r="U2011" t="s">
        <v>49</v>
      </c>
      <c r="V2011" t="s">
        <v>50</v>
      </c>
      <c r="W2011" t="s">
        <v>7639</v>
      </c>
      <c r="X2011" s="145">
        <v>20405</v>
      </c>
      <c r="Y2011" t="s">
        <v>7640</v>
      </c>
      <c r="Z2011"/>
      <c r="AA2011"/>
      <c r="AB2011" t="s">
        <v>39</v>
      </c>
      <c r="AC2011" t="s">
        <v>40</v>
      </c>
      <c r="AD2011" t="s">
        <v>41</v>
      </c>
      <c r="AE2011"/>
    </row>
    <row r="2012" spans="1:31" ht="15" x14ac:dyDescent="0.25">
      <c r="A2012" s="1" t="s">
        <v>7641</v>
      </c>
      <c r="B2012" t="s">
        <v>430</v>
      </c>
      <c r="C2012" t="s">
        <v>29</v>
      </c>
      <c r="D2012" t="s">
        <v>30</v>
      </c>
      <c r="E2012" t="s">
        <v>379</v>
      </c>
      <c r="F2012" t="s">
        <v>7627</v>
      </c>
      <c r="G2012" t="s">
        <v>7628</v>
      </c>
      <c r="H2012" t="s">
        <v>9756</v>
      </c>
      <c r="I2012" t="s">
        <v>7629</v>
      </c>
      <c r="J2012" t="s">
        <v>7641</v>
      </c>
      <c r="K2012" t="s">
        <v>32</v>
      </c>
      <c r="L2012" t="s">
        <v>32</v>
      </c>
      <c r="M2012" t="s">
        <v>43</v>
      </c>
      <c r="N2012" t="s">
        <v>44</v>
      </c>
      <c r="O2012" t="s">
        <v>54</v>
      </c>
      <c r="P2012" t="s">
        <v>543</v>
      </c>
      <c r="Q2012" t="s">
        <v>208</v>
      </c>
      <c r="R2012" t="s">
        <v>5045</v>
      </c>
      <c r="S2012" s="1" t="s">
        <v>13255</v>
      </c>
      <c r="T2012" t="s">
        <v>53</v>
      </c>
      <c r="U2012" t="s">
        <v>49</v>
      </c>
      <c r="V2012" t="s">
        <v>50</v>
      </c>
      <c r="W2012" t="s">
        <v>7642</v>
      </c>
      <c r="X2012" s="145">
        <v>23711</v>
      </c>
      <c r="Y2012" t="s">
        <v>7643</v>
      </c>
      <c r="Z2012"/>
      <c r="AA2012"/>
      <c r="AB2012" t="s">
        <v>39</v>
      </c>
      <c r="AC2012" t="s">
        <v>40</v>
      </c>
      <c r="AD2012" t="s">
        <v>41</v>
      </c>
      <c r="AE2012"/>
    </row>
    <row r="2013" spans="1:31" ht="15" x14ac:dyDescent="0.25">
      <c r="A2013" s="1" t="s">
        <v>7644</v>
      </c>
      <c r="B2013" t="s">
        <v>430</v>
      </c>
      <c r="C2013" t="s">
        <v>29</v>
      </c>
      <c r="D2013" t="s">
        <v>30</v>
      </c>
      <c r="E2013" t="s">
        <v>379</v>
      </c>
      <c r="F2013" t="s">
        <v>7627</v>
      </c>
      <c r="G2013" t="s">
        <v>7628</v>
      </c>
      <c r="H2013" t="s">
        <v>9756</v>
      </c>
      <c r="I2013" t="s">
        <v>7629</v>
      </c>
      <c r="J2013" t="s">
        <v>7644</v>
      </c>
      <c r="K2013" t="s">
        <v>32</v>
      </c>
      <c r="L2013" t="s">
        <v>32</v>
      </c>
      <c r="M2013" t="s">
        <v>43</v>
      </c>
      <c r="N2013" t="s">
        <v>63</v>
      </c>
      <c r="O2013" t="s">
        <v>10760</v>
      </c>
      <c r="P2013" t="s">
        <v>472</v>
      </c>
      <c r="Q2013" t="s">
        <v>10697</v>
      </c>
      <c r="R2013" t="s">
        <v>374</v>
      </c>
      <c r="S2013" s="1" t="s">
        <v>13256</v>
      </c>
      <c r="T2013" t="s">
        <v>66</v>
      </c>
      <c r="U2013" t="s">
        <v>49</v>
      </c>
      <c r="V2013" t="s">
        <v>50</v>
      </c>
      <c r="W2013" t="s">
        <v>10761</v>
      </c>
      <c r="X2013" s="145">
        <v>28380</v>
      </c>
      <c r="Y2013" t="s">
        <v>10762</v>
      </c>
      <c r="Z2013" s="145">
        <v>43346</v>
      </c>
      <c r="AA2013" s="145">
        <v>43465</v>
      </c>
      <c r="AB2013" t="s">
        <v>310</v>
      </c>
      <c r="AC2013" t="s">
        <v>68</v>
      </c>
      <c r="AD2013" t="s">
        <v>41</v>
      </c>
      <c r="AE2013"/>
    </row>
    <row r="2014" spans="1:31" ht="15" x14ac:dyDescent="0.25">
      <c r="A2014" s="1" t="s">
        <v>7644</v>
      </c>
      <c r="B2014" t="s">
        <v>430</v>
      </c>
      <c r="C2014" t="s">
        <v>29</v>
      </c>
      <c r="D2014" t="s">
        <v>30</v>
      </c>
      <c r="E2014" t="s">
        <v>379</v>
      </c>
      <c r="F2014" t="s">
        <v>7627</v>
      </c>
      <c r="G2014" t="s">
        <v>7628</v>
      </c>
      <c r="H2014" t="s">
        <v>9756</v>
      </c>
      <c r="I2014" t="s">
        <v>7629</v>
      </c>
      <c r="J2014" t="s">
        <v>7644</v>
      </c>
      <c r="K2014" t="s">
        <v>32</v>
      </c>
      <c r="L2014" t="s">
        <v>32</v>
      </c>
      <c r="M2014" t="s">
        <v>43</v>
      </c>
      <c r="N2014" t="s">
        <v>44</v>
      </c>
      <c r="O2014" t="s">
        <v>54</v>
      </c>
      <c r="P2014" t="s">
        <v>81</v>
      </c>
      <c r="Q2014" t="s">
        <v>306</v>
      </c>
      <c r="R2014" t="s">
        <v>377</v>
      </c>
      <c r="S2014" s="1" t="s">
        <v>13249</v>
      </c>
      <c r="T2014" t="s">
        <v>61</v>
      </c>
      <c r="U2014" t="s">
        <v>49</v>
      </c>
      <c r="V2014" t="s">
        <v>840</v>
      </c>
      <c r="W2014" t="s">
        <v>7645</v>
      </c>
      <c r="X2014" s="145">
        <v>25711</v>
      </c>
      <c r="Y2014" t="s">
        <v>7646</v>
      </c>
      <c r="Z2014" s="145">
        <v>43341</v>
      </c>
      <c r="AA2014" s="145">
        <v>43465</v>
      </c>
      <c r="AB2014" t="s">
        <v>39</v>
      </c>
      <c r="AC2014" t="s">
        <v>40</v>
      </c>
      <c r="AD2014" t="s">
        <v>41</v>
      </c>
      <c r="AE2014"/>
    </row>
    <row r="2015" spans="1:31" ht="15" x14ac:dyDescent="0.25">
      <c r="A2015" s="1" t="s">
        <v>7647</v>
      </c>
      <c r="B2015" t="s">
        <v>430</v>
      </c>
      <c r="C2015" t="s">
        <v>29</v>
      </c>
      <c r="D2015" t="s">
        <v>30</v>
      </c>
      <c r="E2015" t="s">
        <v>379</v>
      </c>
      <c r="F2015" t="s">
        <v>7627</v>
      </c>
      <c r="G2015" t="s">
        <v>7628</v>
      </c>
      <c r="H2015" t="s">
        <v>9756</v>
      </c>
      <c r="I2015" t="s">
        <v>7629</v>
      </c>
      <c r="J2015" t="s">
        <v>7647</v>
      </c>
      <c r="K2015" t="s">
        <v>32</v>
      </c>
      <c r="L2015" t="s">
        <v>32</v>
      </c>
      <c r="M2015" t="s">
        <v>43</v>
      </c>
      <c r="N2015" t="s">
        <v>44</v>
      </c>
      <c r="O2015" t="s">
        <v>7648</v>
      </c>
      <c r="P2015" t="s">
        <v>62</v>
      </c>
      <c r="Q2015" t="s">
        <v>178</v>
      </c>
      <c r="R2015" t="s">
        <v>7649</v>
      </c>
      <c r="S2015" s="1" t="s">
        <v>13257</v>
      </c>
      <c r="T2015" t="s">
        <v>48</v>
      </c>
      <c r="U2015" t="s">
        <v>49</v>
      </c>
      <c r="V2015" t="s">
        <v>50</v>
      </c>
      <c r="W2015" t="s">
        <v>7650</v>
      </c>
      <c r="X2015" s="145">
        <v>23139</v>
      </c>
      <c r="Y2015" t="s">
        <v>7651</v>
      </c>
      <c r="Z2015"/>
      <c r="AA2015"/>
      <c r="AB2015" t="s">
        <v>39</v>
      </c>
      <c r="AC2015" t="s">
        <v>40</v>
      </c>
      <c r="AD2015" t="s">
        <v>41</v>
      </c>
      <c r="AE2015"/>
    </row>
    <row r="2016" spans="1:31" ht="15" x14ac:dyDescent="0.25">
      <c r="A2016" s="1" t="s">
        <v>7652</v>
      </c>
      <c r="B2016" t="s">
        <v>430</v>
      </c>
      <c r="C2016" t="s">
        <v>29</v>
      </c>
      <c r="D2016" t="s">
        <v>30</v>
      </c>
      <c r="E2016" t="s">
        <v>379</v>
      </c>
      <c r="F2016" t="s">
        <v>7627</v>
      </c>
      <c r="G2016" t="s">
        <v>7628</v>
      </c>
      <c r="H2016" t="s">
        <v>9756</v>
      </c>
      <c r="I2016" t="s">
        <v>7629</v>
      </c>
      <c r="J2016" t="s">
        <v>7652</v>
      </c>
      <c r="K2016" t="s">
        <v>32</v>
      </c>
      <c r="L2016" t="s">
        <v>32</v>
      </c>
      <c r="M2016" t="s">
        <v>43</v>
      </c>
      <c r="N2016" t="s">
        <v>44</v>
      </c>
      <c r="O2016" t="s">
        <v>7653</v>
      </c>
      <c r="P2016" t="s">
        <v>152</v>
      </c>
      <c r="Q2016" t="s">
        <v>141</v>
      </c>
      <c r="R2016" t="s">
        <v>1040</v>
      </c>
      <c r="S2016" s="1" t="s">
        <v>13258</v>
      </c>
      <c r="T2016" t="s">
        <v>53</v>
      </c>
      <c r="U2016" t="s">
        <v>49</v>
      </c>
      <c r="V2016" t="s">
        <v>50</v>
      </c>
      <c r="W2016" t="s">
        <v>7654</v>
      </c>
      <c r="X2016" s="145">
        <v>25181</v>
      </c>
      <c r="Y2016" t="s">
        <v>7655</v>
      </c>
      <c r="Z2016" s="145">
        <v>41817</v>
      </c>
      <c r="AA2016"/>
      <c r="AB2016" t="s">
        <v>39</v>
      </c>
      <c r="AC2016" t="s">
        <v>40</v>
      </c>
      <c r="AD2016" t="s">
        <v>41</v>
      </c>
      <c r="AE2016"/>
    </row>
    <row r="2017" spans="1:31" ht="15" x14ac:dyDescent="0.25">
      <c r="A2017" s="1" t="s">
        <v>7656</v>
      </c>
      <c r="B2017" t="s">
        <v>430</v>
      </c>
      <c r="C2017" t="s">
        <v>29</v>
      </c>
      <c r="D2017" t="s">
        <v>30</v>
      </c>
      <c r="E2017" t="s">
        <v>379</v>
      </c>
      <c r="F2017" t="s">
        <v>7627</v>
      </c>
      <c r="G2017" t="s">
        <v>7628</v>
      </c>
      <c r="H2017" t="s">
        <v>9756</v>
      </c>
      <c r="I2017" t="s">
        <v>7629</v>
      </c>
      <c r="J2017" t="s">
        <v>7656</v>
      </c>
      <c r="K2017" t="s">
        <v>32</v>
      </c>
      <c r="L2017" t="s">
        <v>80</v>
      </c>
      <c r="M2017" t="s">
        <v>80</v>
      </c>
      <c r="N2017" t="s">
        <v>63</v>
      </c>
      <c r="O2017" t="s">
        <v>10763</v>
      </c>
      <c r="P2017" t="s">
        <v>358</v>
      </c>
      <c r="Q2017" t="s">
        <v>59</v>
      </c>
      <c r="R2017" t="s">
        <v>8908</v>
      </c>
      <c r="S2017" s="1" t="s">
        <v>13259</v>
      </c>
      <c r="T2017" t="s">
        <v>42</v>
      </c>
      <c r="U2017" t="s">
        <v>49</v>
      </c>
      <c r="V2017" t="s">
        <v>50</v>
      </c>
      <c r="W2017" t="s">
        <v>8909</v>
      </c>
      <c r="X2017" s="145">
        <v>20804</v>
      </c>
      <c r="Y2017" t="s">
        <v>8910</v>
      </c>
      <c r="Z2017" s="145">
        <v>43160</v>
      </c>
      <c r="AA2017" s="145">
        <v>43465</v>
      </c>
      <c r="AB2017" t="s">
        <v>39</v>
      </c>
      <c r="AC2017" t="s">
        <v>83</v>
      </c>
      <c r="AD2017" t="s">
        <v>41</v>
      </c>
      <c r="AE2017"/>
    </row>
    <row r="2018" spans="1:31" ht="15" x14ac:dyDescent="0.25">
      <c r="A2018" s="1" t="s">
        <v>7661</v>
      </c>
      <c r="B2018" t="s">
        <v>430</v>
      </c>
      <c r="C2018" t="s">
        <v>29</v>
      </c>
      <c r="D2018" t="s">
        <v>30</v>
      </c>
      <c r="E2018" t="s">
        <v>379</v>
      </c>
      <c r="F2018" t="s">
        <v>7627</v>
      </c>
      <c r="G2018" t="s">
        <v>7628</v>
      </c>
      <c r="H2018" t="s">
        <v>9756</v>
      </c>
      <c r="I2018" t="s">
        <v>7629</v>
      </c>
      <c r="J2018" t="s">
        <v>7661</v>
      </c>
      <c r="K2018" t="s">
        <v>93</v>
      </c>
      <c r="L2018" t="s">
        <v>94</v>
      </c>
      <c r="M2018" t="s">
        <v>95</v>
      </c>
      <c r="N2018" t="s">
        <v>44</v>
      </c>
      <c r="O2018" t="s">
        <v>7662</v>
      </c>
      <c r="P2018" t="s">
        <v>130</v>
      </c>
      <c r="Q2018" t="s">
        <v>260</v>
      </c>
      <c r="R2018" t="s">
        <v>7663</v>
      </c>
      <c r="S2018" s="1" t="s">
        <v>13260</v>
      </c>
      <c r="T2018" t="s">
        <v>196</v>
      </c>
      <c r="U2018" t="s">
        <v>38</v>
      </c>
      <c r="V2018" t="s">
        <v>50</v>
      </c>
      <c r="W2018" t="s">
        <v>7664</v>
      </c>
      <c r="X2018" s="145">
        <v>22842</v>
      </c>
      <c r="Y2018" t="s">
        <v>7665</v>
      </c>
      <c r="Z2018" s="145">
        <v>41713</v>
      </c>
      <c r="AA2018" s="145">
        <v>42004</v>
      </c>
      <c r="AB2018" t="s">
        <v>39</v>
      </c>
      <c r="AC2018" t="s">
        <v>98</v>
      </c>
      <c r="AD2018" t="s">
        <v>41</v>
      </c>
      <c r="AE2018"/>
    </row>
    <row r="2019" spans="1:31" ht="15" x14ac:dyDescent="0.25">
      <c r="A2019" s="1" t="s">
        <v>7669</v>
      </c>
      <c r="B2019" t="s">
        <v>430</v>
      </c>
      <c r="C2019" t="s">
        <v>29</v>
      </c>
      <c r="D2019" t="s">
        <v>30</v>
      </c>
      <c r="E2019" t="s">
        <v>380</v>
      </c>
      <c r="F2019" t="s">
        <v>7666</v>
      </c>
      <c r="G2019" t="s">
        <v>7667</v>
      </c>
      <c r="H2019" t="s">
        <v>9756</v>
      </c>
      <c r="I2019" t="s">
        <v>7668</v>
      </c>
      <c r="J2019" t="s">
        <v>7669</v>
      </c>
      <c r="K2019" t="s">
        <v>32</v>
      </c>
      <c r="L2019" t="s">
        <v>33</v>
      </c>
      <c r="M2019" t="s">
        <v>34</v>
      </c>
      <c r="N2019" t="s">
        <v>35</v>
      </c>
      <c r="O2019" t="s">
        <v>11103</v>
      </c>
      <c r="P2019" t="s">
        <v>338</v>
      </c>
      <c r="Q2019" t="s">
        <v>728</v>
      </c>
      <c r="R2019" t="s">
        <v>374</v>
      </c>
      <c r="S2019" s="1" t="s">
        <v>13261</v>
      </c>
      <c r="T2019" t="s">
        <v>37</v>
      </c>
      <c r="U2019" t="s">
        <v>38</v>
      </c>
      <c r="V2019" t="s">
        <v>11105</v>
      </c>
      <c r="W2019" t="s">
        <v>7670</v>
      </c>
      <c r="X2019" s="145">
        <v>25164</v>
      </c>
      <c r="Y2019" t="s">
        <v>7671</v>
      </c>
      <c r="Z2019" s="145">
        <v>43374</v>
      </c>
      <c r="AA2019" s="145">
        <v>44834</v>
      </c>
      <c r="AB2019" t="s">
        <v>39</v>
      </c>
      <c r="AC2019" t="s">
        <v>40</v>
      </c>
      <c r="AD2019" t="s">
        <v>41</v>
      </c>
      <c r="AE2019"/>
    </row>
    <row r="2020" spans="1:31" ht="15" x14ac:dyDescent="0.25">
      <c r="A2020" s="1" t="s">
        <v>7672</v>
      </c>
      <c r="B2020" t="s">
        <v>430</v>
      </c>
      <c r="C2020" t="s">
        <v>29</v>
      </c>
      <c r="D2020" t="s">
        <v>30</v>
      </c>
      <c r="E2020" t="s">
        <v>380</v>
      </c>
      <c r="F2020" t="s">
        <v>7666</v>
      </c>
      <c r="G2020" t="s">
        <v>7667</v>
      </c>
      <c r="H2020" t="s">
        <v>9756</v>
      </c>
      <c r="I2020" t="s">
        <v>7668</v>
      </c>
      <c r="J2020" t="s">
        <v>7672</v>
      </c>
      <c r="K2020" t="s">
        <v>32</v>
      </c>
      <c r="L2020" t="s">
        <v>32</v>
      </c>
      <c r="M2020" t="s">
        <v>43</v>
      </c>
      <c r="N2020" t="s">
        <v>44</v>
      </c>
      <c r="O2020" t="s">
        <v>54</v>
      </c>
      <c r="P2020" t="s">
        <v>1026</v>
      </c>
      <c r="Q2020" t="s">
        <v>754</v>
      </c>
      <c r="R2020" t="s">
        <v>225</v>
      </c>
      <c r="S2020" s="1" t="s">
        <v>13262</v>
      </c>
      <c r="T2020" t="s">
        <v>53</v>
      </c>
      <c r="U2020" t="s">
        <v>49</v>
      </c>
      <c r="V2020" t="s">
        <v>50</v>
      </c>
      <c r="W2020" t="s">
        <v>7673</v>
      </c>
      <c r="X2020" s="145">
        <v>24013</v>
      </c>
      <c r="Y2020" t="s">
        <v>7674</v>
      </c>
      <c r="Z2020"/>
      <c r="AA2020"/>
      <c r="AB2020" t="s">
        <v>39</v>
      </c>
      <c r="AC2020" t="s">
        <v>40</v>
      </c>
      <c r="AD2020" t="s">
        <v>41</v>
      </c>
      <c r="AE2020"/>
    </row>
    <row r="2021" spans="1:31" ht="15" x14ac:dyDescent="0.25">
      <c r="A2021" s="1" t="s">
        <v>7675</v>
      </c>
      <c r="B2021" t="s">
        <v>430</v>
      </c>
      <c r="C2021" t="s">
        <v>29</v>
      </c>
      <c r="D2021" t="s">
        <v>30</v>
      </c>
      <c r="E2021" t="s">
        <v>380</v>
      </c>
      <c r="F2021" t="s">
        <v>7666</v>
      </c>
      <c r="G2021" t="s">
        <v>7667</v>
      </c>
      <c r="H2021" t="s">
        <v>9756</v>
      </c>
      <c r="I2021" t="s">
        <v>7668</v>
      </c>
      <c r="J2021" t="s">
        <v>7675</v>
      </c>
      <c r="K2021" t="s">
        <v>32</v>
      </c>
      <c r="L2021" t="s">
        <v>32</v>
      </c>
      <c r="M2021" t="s">
        <v>43</v>
      </c>
      <c r="N2021" t="s">
        <v>44</v>
      </c>
      <c r="O2021" t="s">
        <v>7676</v>
      </c>
      <c r="P2021" t="s">
        <v>7677</v>
      </c>
      <c r="Q2021" t="s">
        <v>7678</v>
      </c>
      <c r="R2021" t="s">
        <v>917</v>
      </c>
      <c r="S2021" s="1" t="s">
        <v>13263</v>
      </c>
      <c r="T2021" t="s">
        <v>66</v>
      </c>
      <c r="U2021" t="s">
        <v>49</v>
      </c>
      <c r="V2021" t="s">
        <v>50</v>
      </c>
      <c r="W2021" t="s">
        <v>7679</v>
      </c>
      <c r="X2021" s="145">
        <v>22610</v>
      </c>
      <c r="Y2021" t="s">
        <v>7680</v>
      </c>
      <c r="Z2021"/>
      <c r="AA2021"/>
      <c r="AB2021" t="s">
        <v>39</v>
      </c>
      <c r="AC2021" t="s">
        <v>40</v>
      </c>
      <c r="AD2021" t="s">
        <v>41</v>
      </c>
      <c r="AE2021"/>
    </row>
    <row r="2022" spans="1:31" ht="15" x14ac:dyDescent="0.25">
      <c r="A2022" s="1" t="s">
        <v>7681</v>
      </c>
      <c r="B2022" t="s">
        <v>430</v>
      </c>
      <c r="C2022" t="s">
        <v>29</v>
      </c>
      <c r="D2022" t="s">
        <v>30</v>
      </c>
      <c r="E2022" t="s">
        <v>380</v>
      </c>
      <c r="F2022" t="s">
        <v>7666</v>
      </c>
      <c r="G2022" t="s">
        <v>7667</v>
      </c>
      <c r="H2022" t="s">
        <v>9756</v>
      </c>
      <c r="I2022" t="s">
        <v>7668</v>
      </c>
      <c r="J2022" t="s">
        <v>7681</v>
      </c>
      <c r="K2022" t="s">
        <v>32</v>
      </c>
      <c r="L2022" t="s">
        <v>32</v>
      </c>
      <c r="M2022" t="s">
        <v>43</v>
      </c>
      <c r="N2022" t="s">
        <v>44</v>
      </c>
      <c r="O2022" t="s">
        <v>54</v>
      </c>
      <c r="P2022" t="s">
        <v>643</v>
      </c>
      <c r="Q2022" t="s">
        <v>7682</v>
      </c>
      <c r="R2022" t="s">
        <v>613</v>
      </c>
      <c r="S2022" s="1" t="s">
        <v>13264</v>
      </c>
      <c r="T2022" t="s">
        <v>48</v>
      </c>
      <c r="U2022" t="s">
        <v>49</v>
      </c>
      <c r="V2022" t="s">
        <v>50</v>
      </c>
      <c r="W2022" t="s">
        <v>7683</v>
      </c>
      <c r="X2022" s="145">
        <v>22838</v>
      </c>
      <c r="Y2022" t="s">
        <v>7684</v>
      </c>
      <c r="Z2022"/>
      <c r="AA2022"/>
      <c r="AB2022" t="s">
        <v>39</v>
      </c>
      <c r="AC2022" t="s">
        <v>40</v>
      </c>
      <c r="AD2022" t="s">
        <v>41</v>
      </c>
      <c r="AE2022"/>
    </row>
    <row r="2023" spans="1:31" ht="15" x14ac:dyDescent="0.25">
      <c r="A2023" s="1" t="s">
        <v>7685</v>
      </c>
      <c r="B2023" t="s">
        <v>430</v>
      </c>
      <c r="C2023" t="s">
        <v>29</v>
      </c>
      <c r="D2023" t="s">
        <v>30</v>
      </c>
      <c r="E2023" t="s">
        <v>380</v>
      </c>
      <c r="F2023" t="s">
        <v>7666</v>
      </c>
      <c r="G2023" t="s">
        <v>7667</v>
      </c>
      <c r="H2023" t="s">
        <v>9756</v>
      </c>
      <c r="I2023" t="s">
        <v>7668</v>
      </c>
      <c r="J2023" t="s">
        <v>7685</v>
      </c>
      <c r="K2023" t="s">
        <v>32</v>
      </c>
      <c r="L2023" t="s">
        <v>32</v>
      </c>
      <c r="M2023" t="s">
        <v>43</v>
      </c>
      <c r="N2023" t="s">
        <v>44</v>
      </c>
      <c r="O2023" t="s">
        <v>54</v>
      </c>
      <c r="P2023" t="s">
        <v>224</v>
      </c>
      <c r="Q2023" t="s">
        <v>7686</v>
      </c>
      <c r="R2023" t="s">
        <v>678</v>
      </c>
      <c r="S2023" s="1" t="s">
        <v>13265</v>
      </c>
      <c r="T2023" t="s">
        <v>53</v>
      </c>
      <c r="U2023" t="s">
        <v>49</v>
      </c>
      <c r="V2023" t="s">
        <v>50</v>
      </c>
      <c r="W2023" t="s">
        <v>7687</v>
      </c>
      <c r="X2023" s="145">
        <v>20183</v>
      </c>
      <c r="Y2023" t="s">
        <v>7688</v>
      </c>
      <c r="Z2023"/>
      <c r="AA2023"/>
      <c r="AB2023" t="s">
        <v>39</v>
      </c>
      <c r="AC2023" t="s">
        <v>40</v>
      </c>
      <c r="AD2023" t="s">
        <v>41</v>
      </c>
      <c r="AE2023"/>
    </row>
    <row r="2024" spans="1:31" ht="15" x14ac:dyDescent="0.25">
      <c r="A2024" s="1" t="s">
        <v>7689</v>
      </c>
      <c r="B2024" t="s">
        <v>430</v>
      </c>
      <c r="C2024" t="s">
        <v>29</v>
      </c>
      <c r="D2024" t="s">
        <v>30</v>
      </c>
      <c r="E2024" t="s">
        <v>380</v>
      </c>
      <c r="F2024" t="s">
        <v>7666</v>
      </c>
      <c r="G2024" t="s">
        <v>7667</v>
      </c>
      <c r="H2024" t="s">
        <v>9756</v>
      </c>
      <c r="I2024" t="s">
        <v>7668</v>
      </c>
      <c r="J2024" t="s">
        <v>7689</v>
      </c>
      <c r="K2024" t="s">
        <v>32</v>
      </c>
      <c r="L2024" t="s">
        <v>32</v>
      </c>
      <c r="M2024" t="s">
        <v>43</v>
      </c>
      <c r="N2024" t="s">
        <v>63</v>
      </c>
      <c r="O2024" t="s">
        <v>7690</v>
      </c>
      <c r="P2024" t="s">
        <v>227</v>
      </c>
      <c r="Q2024" t="s">
        <v>78</v>
      </c>
      <c r="R2024" t="s">
        <v>4729</v>
      </c>
      <c r="S2024" s="1" t="s">
        <v>13266</v>
      </c>
      <c r="T2024" t="s">
        <v>66</v>
      </c>
      <c r="U2024" t="s">
        <v>49</v>
      </c>
      <c r="V2024" t="s">
        <v>166</v>
      </c>
      <c r="W2024" t="s">
        <v>4730</v>
      </c>
      <c r="X2024" s="145">
        <v>32134</v>
      </c>
      <c r="Y2024" t="s">
        <v>4731</v>
      </c>
      <c r="Z2024" s="145">
        <v>43160</v>
      </c>
      <c r="AA2024" s="145">
        <v>43465</v>
      </c>
      <c r="AB2024" t="s">
        <v>39</v>
      </c>
      <c r="AC2024" t="s">
        <v>68</v>
      </c>
      <c r="AD2024" t="s">
        <v>41</v>
      </c>
      <c r="AE2024"/>
    </row>
    <row r="2025" spans="1:31" ht="15" x14ac:dyDescent="0.25">
      <c r="A2025" s="1" t="s">
        <v>7691</v>
      </c>
      <c r="B2025" t="s">
        <v>430</v>
      </c>
      <c r="C2025" t="s">
        <v>29</v>
      </c>
      <c r="D2025" t="s">
        <v>30</v>
      </c>
      <c r="E2025" t="s">
        <v>380</v>
      </c>
      <c r="F2025" t="s">
        <v>7666</v>
      </c>
      <c r="G2025" t="s">
        <v>7667</v>
      </c>
      <c r="H2025" t="s">
        <v>9756</v>
      </c>
      <c r="I2025" t="s">
        <v>7668</v>
      </c>
      <c r="J2025" t="s">
        <v>7691</v>
      </c>
      <c r="K2025" t="s">
        <v>32</v>
      </c>
      <c r="L2025" t="s">
        <v>32</v>
      </c>
      <c r="M2025" t="s">
        <v>43</v>
      </c>
      <c r="N2025" t="s">
        <v>44</v>
      </c>
      <c r="O2025" t="s">
        <v>7692</v>
      </c>
      <c r="P2025" t="s">
        <v>498</v>
      </c>
      <c r="Q2025" t="s">
        <v>7693</v>
      </c>
      <c r="R2025" t="s">
        <v>713</v>
      </c>
      <c r="S2025" s="1" t="s">
        <v>13267</v>
      </c>
      <c r="T2025" t="s">
        <v>53</v>
      </c>
      <c r="U2025" t="s">
        <v>49</v>
      </c>
      <c r="V2025" t="s">
        <v>50</v>
      </c>
      <c r="W2025" t="s">
        <v>7694</v>
      </c>
      <c r="X2025" s="145">
        <v>20623</v>
      </c>
      <c r="Y2025" t="s">
        <v>7695</v>
      </c>
      <c r="Z2025" s="145">
        <v>42095</v>
      </c>
      <c r="AA2025"/>
      <c r="AB2025" t="s">
        <v>39</v>
      </c>
      <c r="AC2025" t="s">
        <v>40</v>
      </c>
      <c r="AD2025" t="s">
        <v>41</v>
      </c>
      <c r="AE2025"/>
    </row>
    <row r="2026" spans="1:31" ht="15" x14ac:dyDescent="0.25">
      <c r="A2026" s="1" t="s">
        <v>7696</v>
      </c>
      <c r="B2026" t="s">
        <v>430</v>
      </c>
      <c r="C2026" t="s">
        <v>29</v>
      </c>
      <c r="D2026" t="s">
        <v>30</v>
      </c>
      <c r="E2026" t="s">
        <v>380</v>
      </c>
      <c r="F2026" t="s">
        <v>7666</v>
      </c>
      <c r="G2026" t="s">
        <v>7667</v>
      </c>
      <c r="H2026" t="s">
        <v>9756</v>
      </c>
      <c r="I2026" t="s">
        <v>7668</v>
      </c>
      <c r="J2026" t="s">
        <v>7696</v>
      </c>
      <c r="K2026" t="s">
        <v>32</v>
      </c>
      <c r="L2026" t="s">
        <v>32</v>
      </c>
      <c r="M2026" t="s">
        <v>43</v>
      </c>
      <c r="N2026" t="s">
        <v>44</v>
      </c>
      <c r="O2026" t="s">
        <v>7697</v>
      </c>
      <c r="P2026" t="s">
        <v>261</v>
      </c>
      <c r="Q2026" t="s">
        <v>382</v>
      </c>
      <c r="R2026" t="s">
        <v>225</v>
      </c>
      <c r="S2026" s="1" t="s">
        <v>13268</v>
      </c>
      <c r="T2026" t="s">
        <v>48</v>
      </c>
      <c r="U2026" t="s">
        <v>49</v>
      </c>
      <c r="V2026" t="s">
        <v>50</v>
      </c>
      <c r="W2026" t="s">
        <v>7698</v>
      </c>
      <c r="X2026" s="145">
        <v>22301</v>
      </c>
      <c r="Y2026" t="s">
        <v>7699</v>
      </c>
      <c r="Z2026"/>
      <c r="AA2026"/>
      <c r="AB2026" t="s">
        <v>39</v>
      </c>
      <c r="AC2026" t="s">
        <v>40</v>
      </c>
      <c r="AD2026" t="s">
        <v>41</v>
      </c>
      <c r="AE2026"/>
    </row>
    <row r="2027" spans="1:31" ht="15" x14ac:dyDescent="0.25">
      <c r="A2027" s="1" t="s">
        <v>7700</v>
      </c>
      <c r="B2027" t="s">
        <v>430</v>
      </c>
      <c r="C2027" t="s">
        <v>29</v>
      </c>
      <c r="D2027" t="s">
        <v>30</v>
      </c>
      <c r="E2027" t="s">
        <v>380</v>
      </c>
      <c r="F2027" t="s">
        <v>7666</v>
      </c>
      <c r="G2027" t="s">
        <v>7667</v>
      </c>
      <c r="H2027" t="s">
        <v>9756</v>
      </c>
      <c r="I2027" t="s">
        <v>7668</v>
      </c>
      <c r="J2027" t="s">
        <v>7700</v>
      </c>
      <c r="K2027" t="s">
        <v>32</v>
      </c>
      <c r="L2027" t="s">
        <v>32</v>
      </c>
      <c r="M2027" t="s">
        <v>43</v>
      </c>
      <c r="N2027" t="s">
        <v>44</v>
      </c>
      <c r="O2027" t="s">
        <v>54</v>
      </c>
      <c r="P2027" t="s">
        <v>797</v>
      </c>
      <c r="Q2027" t="s">
        <v>661</v>
      </c>
      <c r="R2027" t="s">
        <v>7701</v>
      </c>
      <c r="S2027" s="1" t="s">
        <v>13269</v>
      </c>
      <c r="T2027" t="s">
        <v>48</v>
      </c>
      <c r="U2027" t="s">
        <v>49</v>
      </c>
      <c r="V2027" t="s">
        <v>50</v>
      </c>
      <c r="W2027" t="s">
        <v>7702</v>
      </c>
      <c r="X2027" s="145">
        <v>23085</v>
      </c>
      <c r="Y2027" t="s">
        <v>7703</v>
      </c>
      <c r="Z2027"/>
      <c r="AA2027"/>
      <c r="AB2027" t="s">
        <v>39</v>
      </c>
      <c r="AC2027" t="s">
        <v>40</v>
      </c>
      <c r="AD2027" t="s">
        <v>41</v>
      </c>
      <c r="AE2027"/>
    </row>
    <row r="2028" spans="1:31" ht="15" x14ac:dyDescent="0.25">
      <c r="A2028" s="1" t="s">
        <v>7704</v>
      </c>
      <c r="B2028" t="s">
        <v>430</v>
      </c>
      <c r="C2028" t="s">
        <v>29</v>
      </c>
      <c r="D2028" t="s">
        <v>30</v>
      </c>
      <c r="E2028" t="s">
        <v>380</v>
      </c>
      <c r="F2028" t="s">
        <v>7666</v>
      </c>
      <c r="G2028" t="s">
        <v>7667</v>
      </c>
      <c r="H2028" t="s">
        <v>9756</v>
      </c>
      <c r="I2028" t="s">
        <v>7668</v>
      </c>
      <c r="J2028" t="s">
        <v>7704</v>
      </c>
      <c r="K2028" t="s">
        <v>32</v>
      </c>
      <c r="L2028" t="s">
        <v>32</v>
      </c>
      <c r="M2028" t="s">
        <v>43</v>
      </c>
      <c r="N2028" t="s">
        <v>44</v>
      </c>
      <c r="O2028" t="s">
        <v>7705</v>
      </c>
      <c r="P2028" t="s">
        <v>7706</v>
      </c>
      <c r="Q2028" t="s">
        <v>4469</v>
      </c>
      <c r="R2028" t="s">
        <v>7707</v>
      </c>
      <c r="S2028" s="1" t="s">
        <v>13270</v>
      </c>
      <c r="T2028" t="s">
        <v>48</v>
      </c>
      <c r="U2028" t="s">
        <v>49</v>
      </c>
      <c r="V2028" t="s">
        <v>50</v>
      </c>
      <c r="W2028" t="s">
        <v>7708</v>
      </c>
      <c r="X2028" s="145">
        <v>23993</v>
      </c>
      <c r="Y2028" t="s">
        <v>7709</v>
      </c>
      <c r="Z2028"/>
      <c r="AA2028"/>
      <c r="AB2028" t="s">
        <v>39</v>
      </c>
      <c r="AC2028" t="s">
        <v>40</v>
      </c>
      <c r="AD2028" t="s">
        <v>41</v>
      </c>
      <c r="AE2028"/>
    </row>
    <row r="2029" spans="1:31" ht="15" x14ac:dyDescent="0.25">
      <c r="A2029" s="1" t="s">
        <v>7710</v>
      </c>
      <c r="B2029" t="s">
        <v>430</v>
      </c>
      <c r="C2029" t="s">
        <v>29</v>
      </c>
      <c r="D2029" t="s">
        <v>30</v>
      </c>
      <c r="E2029" t="s">
        <v>380</v>
      </c>
      <c r="F2029" t="s">
        <v>7666</v>
      </c>
      <c r="G2029" t="s">
        <v>7667</v>
      </c>
      <c r="H2029" t="s">
        <v>9756</v>
      </c>
      <c r="I2029" t="s">
        <v>7668</v>
      </c>
      <c r="J2029" t="s">
        <v>7710</v>
      </c>
      <c r="K2029" t="s">
        <v>32</v>
      </c>
      <c r="L2029" t="s">
        <v>80</v>
      </c>
      <c r="M2029" t="s">
        <v>80</v>
      </c>
      <c r="N2029" t="s">
        <v>63</v>
      </c>
      <c r="O2029" t="s">
        <v>10764</v>
      </c>
      <c r="P2029" t="s">
        <v>877</v>
      </c>
      <c r="Q2029" t="s">
        <v>1532</v>
      </c>
      <c r="R2029" t="s">
        <v>1533</v>
      </c>
      <c r="S2029" s="1" t="s">
        <v>13271</v>
      </c>
      <c r="T2029" t="s">
        <v>9396</v>
      </c>
      <c r="U2029" t="s">
        <v>49</v>
      </c>
      <c r="V2029" t="s">
        <v>50</v>
      </c>
      <c r="W2029" t="s">
        <v>1534</v>
      </c>
      <c r="X2029" s="145">
        <v>24823</v>
      </c>
      <c r="Y2029" t="s">
        <v>1535</v>
      </c>
      <c r="Z2029" s="145">
        <v>43313</v>
      </c>
      <c r="AA2029" s="145">
        <v>43464</v>
      </c>
      <c r="AB2029" t="s">
        <v>310</v>
      </c>
      <c r="AC2029" t="s">
        <v>83</v>
      </c>
      <c r="AD2029" t="s">
        <v>41</v>
      </c>
      <c r="AE2029"/>
    </row>
    <row r="2030" spans="1:31" ht="15" x14ac:dyDescent="0.25">
      <c r="A2030" s="1" t="s">
        <v>7710</v>
      </c>
      <c r="B2030" t="s">
        <v>430</v>
      </c>
      <c r="C2030" t="s">
        <v>29</v>
      </c>
      <c r="D2030" t="s">
        <v>30</v>
      </c>
      <c r="E2030" t="s">
        <v>380</v>
      </c>
      <c r="F2030" t="s">
        <v>7666</v>
      </c>
      <c r="G2030" t="s">
        <v>7667</v>
      </c>
      <c r="H2030" t="s">
        <v>9756</v>
      </c>
      <c r="I2030" t="s">
        <v>7668</v>
      </c>
      <c r="J2030" t="s">
        <v>7710</v>
      </c>
      <c r="K2030" t="s">
        <v>32</v>
      </c>
      <c r="L2030" t="s">
        <v>80</v>
      </c>
      <c r="M2030" t="s">
        <v>80</v>
      </c>
      <c r="N2030" t="s">
        <v>44</v>
      </c>
      <c r="O2030" t="s">
        <v>7714</v>
      </c>
      <c r="P2030" t="s">
        <v>78</v>
      </c>
      <c r="Q2030" t="s">
        <v>130</v>
      </c>
      <c r="R2030" t="s">
        <v>7715</v>
      </c>
      <c r="S2030" s="1" t="s">
        <v>13272</v>
      </c>
      <c r="T2030" t="s">
        <v>42</v>
      </c>
      <c r="U2030" t="s">
        <v>49</v>
      </c>
      <c r="V2030" t="s">
        <v>311</v>
      </c>
      <c r="W2030" t="s">
        <v>7716</v>
      </c>
      <c r="X2030" s="145">
        <v>26391</v>
      </c>
      <c r="Y2030" t="s">
        <v>7717</v>
      </c>
      <c r="Z2030" s="145">
        <v>43313</v>
      </c>
      <c r="AA2030" s="145">
        <v>43464</v>
      </c>
      <c r="AB2030" t="s">
        <v>39</v>
      </c>
      <c r="AC2030" t="s">
        <v>83</v>
      </c>
      <c r="AD2030" t="s">
        <v>41</v>
      </c>
      <c r="AE2030"/>
    </row>
    <row r="2031" spans="1:31" ht="15" x14ac:dyDescent="0.25">
      <c r="A2031" s="1" t="s">
        <v>7718</v>
      </c>
      <c r="B2031" t="s">
        <v>430</v>
      </c>
      <c r="C2031" t="s">
        <v>29</v>
      </c>
      <c r="D2031" t="s">
        <v>30</v>
      </c>
      <c r="E2031" t="s">
        <v>380</v>
      </c>
      <c r="F2031" t="s">
        <v>7666</v>
      </c>
      <c r="G2031" t="s">
        <v>7667</v>
      </c>
      <c r="H2031" t="s">
        <v>9756</v>
      </c>
      <c r="I2031" t="s">
        <v>7668</v>
      </c>
      <c r="J2031" t="s">
        <v>7718</v>
      </c>
      <c r="K2031" t="s">
        <v>93</v>
      </c>
      <c r="L2031" t="s">
        <v>94</v>
      </c>
      <c r="M2031" t="s">
        <v>1329</v>
      </c>
      <c r="N2031" t="s">
        <v>44</v>
      </c>
      <c r="O2031" t="s">
        <v>7719</v>
      </c>
      <c r="P2031" t="s">
        <v>661</v>
      </c>
      <c r="Q2031" t="s">
        <v>1038</v>
      </c>
      <c r="R2031" t="s">
        <v>7720</v>
      </c>
      <c r="S2031" s="1" t="s">
        <v>13273</v>
      </c>
      <c r="T2031" t="s">
        <v>97</v>
      </c>
      <c r="U2031" t="s">
        <v>38</v>
      </c>
      <c r="V2031" t="s">
        <v>50</v>
      </c>
      <c r="W2031" t="s">
        <v>7721</v>
      </c>
      <c r="X2031" s="145">
        <v>24674</v>
      </c>
      <c r="Y2031" t="s">
        <v>7722</v>
      </c>
      <c r="Z2031"/>
      <c r="AA2031"/>
      <c r="AB2031" t="s">
        <v>39</v>
      </c>
      <c r="AC2031" t="s">
        <v>98</v>
      </c>
      <c r="AD2031" t="s">
        <v>41</v>
      </c>
      <c r="AE2031"/>
    </row>
    <row r="2032" spans="1:31" ht="15" x14ac:dyDescent="0.25">
      <c r="A2032" s="1" t="s">
        <v>7723</v>
      </c>
      <c r="B2032" t="s">
        <v>430</v>
      </c>
      <c r="C2032" t="s">
        <v>29</v>
      </c>
      <c r="D2032" t="s">
        <v>30</v>
      </c>
      <c r="E2032" t="s">
        <v>380</v>
      </c>
      <c r="F2032" t="s">
        <v>7666</v>
      </c>
      <c r="G2032" t="s">
        <v>7667</v>
      </c>
      <c r="H2032" t="s">
        <v>9756</v>
      </c>
      <c r="I2032" t="s">
        <v>7668</v>
      </c>
      <c r="J2032" t="s">
        <v>7723</v>
      </c>
      <c r="K2032" t="s">
        <v>93</v>
      </c>
      <c r="L2032" t="s">
        <v>94</v>
      </c>
      <c r="M2032" t="s">
        <v>95</v>
      </c>
      <c r="N2032" t="s">
        <v>44</v>
      </c>
      <c r="O2032" t="s">
        <v>1142</v>
      </c>
      <c r="P2032" t="s">
        <v>132</v>
      </c>
      <c r="Q2032" t="s">
        <v>136</v>
      </c>
      <c r="R2032" t="s">
        <v>851</v>
      </c>
      <c r="S2032" s="1" t="s">
        <v>13274</v>
      </c>
      <c r="T2032" t="s">
        <v>180</v>
      </c>
      <c r="U2032" t="s">
        <v>38</v>
      </c>
      <c r="V2032" t="s">
        <v>50</v>
      </c>
      <c r="W2032" t="s">
        <v>7724</v>
      </c>
      <c r="X2032" s="145">
        <v>19602</v>
      </c>
      <c r="Y2032" t="s">
        <v>7725</v>
      </c>
      <c r="Z2032"/>
      <c r="AA2032"/>
      <c r="AB2032" t="s">
        <v>39</v>
      </c>
      <c r="AC2032" t="s">
        <v>98</v>
      </c>
      <c r="AD2032" t="s">
        <v>41</v>
      </c>
      <c r="AE2032"/>
    </row>
    <row r="2033" spans="1:31" ht="15" x14ac:dyDescent="0.25">
      <c r="A2033" s="1" t="s">
        <v>7729</v>
      </c>
      <c r="B2033" t="s">
        <v>437</v>
      </c>
      <c r="C2033" t="s">
        <v>29</v>
      </c>
      <c r="D2033" t="s">
        <v>30</v>
      </c>
      <c r="E2033" t="s">
        <v>241</v>
      </c>
      <c r="F2033" t="s">
        <v>7726</v>
      </c>
      <c r="G2033" t="s">
        <v>7727</v>
      </c>
      <c r="H2033" t="s">
        <v>9756</v>
      </c>
      <c r="I2033" t="s">
        <v>7728</v>
      </c>
      <c r="J2033" t="s">
        <v>7729</v>
      </c>
      <c r="K2033" t="s">
        <v>32</v>
      </c>
      <c r="L2033" t="s">
        <v>33</v>
      </c>
      <c r="M2033" t="s">
        <v>34</v>
      </c>
      <c r="N2033" t="s">
        <v>35</v>
      </c>
      <c r="O2033" t="s">
        <v>7730</v>
      </c>
      <c r="P2033" t="s">
        <v>78</v>
      </c>
      <c r="Q2033" t="s">
        <v>743</v>
      </c>
      <c r="R2033" t="s">
        <v>1086</v>
      </c>
      <c r="S2033" s="1" t="s">
        <v>13275</v>
      </c>
      <c r="T2033" t="s">
        <v>61</v>
      </c>
      <c r="U2033" t="s">
        <v>38</v>
      </c>
      <c r="V2033" t="s">
        <v>108</v>
      </c>
      <c r="W2033" t="s">
        <v>7731</v>
      </c>
      <c r="X2033" s="145">
        <v>23783</v>
      </c>
      <c r="Y2033" t="s">
        <v>7732</v>
      </c>
      <c r="Z2033" s="145">
        <v>42064</v>
      </c>
      <c r="AA2033" s="145">
        <v>43159</v>
      </c>
      <c r="AB2033" t="s">
        <v>39</v>
      </c>
      <c r="AC2033" t="s">
        <v>40</v>
      </c>
      <c r="AD2033" t="s">
        <v>41</v>
      </c>
      <c r="AE2033"/>
    </row>
    <row r="2034" spans="1:31" ht="15" x14ac:dyDescent="0.25">
      <c r="A2034" s="1" t="s">
        <v>7733</v>
      </c>
      <c r="B2034" t="s">
        <v>437</v>
      </c>
      <c r="C2034" t="s">
        <v>29</v>
      </c>
      <c r="D2034" t="s">
        <v>30</v>
      </c>
      <c r="E2034" t="s">
        <v>241</v>
      </c>
      <c r="F2034" t="s">
        <v>7726</v>
      </c>
      <c r="G2034" t="s">
        <v>7727</v>
      </c>
      <c r="H2034" t="s">
        <v>9756</v>
      </c>
      <c r="I2034" t="s">
        <v>7728</v>
      </c>
      <c r="J2034" t="s">
        <v>7733</v>
      </c>
      <c r="K2034" t="s">
        <v>32</v>
      </c>
      <c r="L2034" t="s">
        <v>1239</v>
      </c>
      <c r="M2034" t="s">
        <v>1240</v>
      </c>
      <c r="N2034" t="s">
        <v>724</v>
      </c>
      <c r="O2034" t="s">
        <v>312</v>
      </c>
      <c r="P2034" t="s">
        <v>78</v>
      </c>
      <c r="Q2034" t="s">
        <v>212</v>
      </c>
      <c r="R2034" t="s">
        <v>7810</v>
      </c>
      <c r="S2034" s="1" t="s">
        <v>13276</v>
      </c>
      <c r="T2034" t="s">
        <v>53</v>
      </c>
      <c r="U2034" t="s">
        <v>38</v>
      </c>
      <c r="V2034" t="s">
        <v>50</v>
      </c>
      <c r="W2034" t="s">
        <v>7811</v>
      </c>
      <c r="X2034" s="145">
        <v>25713</v>
      </c>
      <c r="Y2034" t="s">
        <v>7812</v>
      </c>
      <c r="Z2034" s="145">
        <v>43346</v>
      </c>
      <c r="AA2034" s="145">
        <v>43465</v>
      </c>
      <c r="AB2034" t="s">
        <v>39</v>
      </c>
      <c r="AC2034" t="s">
        <v>40</v>
      </c>
      <c r="AD2034" t="s">
        <v>41</v>
      </c>
      <c r="AE2034"/>
    </row>
    <row r="2035" spans="1:31" ht="15" x14ac:dyDescent="0.25">
      <c r="A2035" s="1" t="s">
        <v>7736</v>
      </c>
      <c r="B2035" t="s">
        <v>437</v>
      </c>
      <c r="C2035" t="s">
        <v>29</v>
      </c>
      <c r="D2035" t="s">
        <v>30</v>
      </c>
      <c r="E2035" t="s">
        <v>241</v>
      </c>
      <c r="F2035" t="s">
        <v>7726</v>
      </c>
      <c r="G2035" t="s">
        <v>7727</v>
      </c>
      <c r="H2035" t="s">
        <v>9756</v>
      </c>
      <c r="I2035" t="s">
        <v>7728</v>
      </c>
      <c r="J2035" t="s">
        <v>7736</v>
      </c>
      <c r="K2035" t="s">
        <v>32</v>
      </c>
      <c r="L2035" t="s">
        <v>32</v>
      </c>
      <c r="M2035" t="s">
        <v>3394</v>
      </c>
      <c r="N2035" t="s">
        <v>44</v>
      </c>
      <c r="O2035" t="s">
        <v>54</v>
      </c>
      <c r="P2035" t="s">
        <v>87</v>
      </c>
      <c r="Q2035" t="s">
        <v>363</v>
      </c>
      <c r="R2035" t="s">
        <v>7737</v>
      </c>
      <c r="S2035" s="1" t="s">
        <v>13277</v>
      </c>
      <c r="T2035" t="s">
        <v>48</v>
      </c>
      <c r="U2035" t="s">
        <v>49</v>
      </c>
      <c r="V2035" t="s">
        <v>3395</v>
      </c>
      <c r="W2035" t="s">
        <v>7738</v>
      </c>
      <c r="X2035" s="145">
        <v>23095</v>
      </c>
      <c r="Y2035" t="s">
        <v>7739</v>
      </c>
      <c r="Z2035" s="145">
        <v>43160</v>
      </c>
      <c r="AA2035" s="145">
        <v>43465</v>
      </c>
      <c r="AB2035" t="s">
        <v>39</v>
      </c>
      <c r="AC2035" t="s">
        <v>40</v>
      </c>
      <c r="AD2035" t="s">
        <v>41</v>
      </c>
      <c r="AE2035"/>
    </row>
    <row r="2036" spans="1:31" ht="15" x14ac:dyDescent="0.25">
      <c r="A2036" s="1" t="s">
        <v>7736</v>
      </c>
      <c r="B2036" t="s">
        <v>437</v>
      </c>
      <c r="C2036" t="s">
        <v>29</v>
      </c>
      <c r="D2036" t="s">
        <v>30</v>
      </c>
      <c r="E2036" t="s">
        <v>241</v>
      </c>
      <c r="F2036" t="s">
        <v>7726</v>
      </c>
      <c r="G2036" t="s">
        <v>7727</v>
      </c>
      <c r="H2036" t="s">
        <v>9756</v>
      </c>
      <c r="I2036" t="s">
        <v>7728</v>
      </c>
      <c r="J2036" t="s">
        <v>7736</v>
      </c>
      <c r="K2036" t="s">
        <v>32</v>
      </c>
      <c r="L2036" t="s">
        <v>32</v>
      </c>
      <c r="M2036" t="s">
        <v>43</v>
      </c>
      <c r="N2036" t="s">
        <v>63</v>
      </c>
      <c r="O2036" t="s">
        <v>10765</v>
      </c>
      <c r="P2036" t="s">
        <v>186</v>
      </c>
      <c r="Q2036" t="s">
        <v>78</v>
      </c>
      <c r="R2036" t="s">
        <v>1086</v>
      </c>
      <c r="S2036" s="1" t="s">
        <v>13278</v>
      </c>
      <c r="T2036" t="s">
        <v>66</v>
      </c>
      <c r="U2036" t="s">
        <v>811</v>
      </c>
      <c r="V2036" t="s">
        <v>50</v>
      </c>
      <c r="W2036" t="s">
        <v>6461</v>
      </c>
      <c r="X2036" s="145">
        <v>25401</v>
      </c>
      <c r="Y2036" t="s">
        <v>6462</v>
      </c>
      <c r="Z2036" s="145">
        <v>43160</v>
      </c>
      <c r="AA2036" s="145">
        <v>43465</v>
      </c>
      <c r="AB2036" t="s">
        <v>310</v>
      </c>
      <c r="AC2036" t="s">
        <v>68</v>
      </c>
      <c r="AD2036" t="s">
        <v>41</v>
      </c>
      <c r="AE2036"/>
    </row>
    <row r="2037" spans="1:31" ht="15" x14ac:dyDescent="0.25">
      <c r="A2037" s="1" t="s">
        <v>7740</v>
      </c>
      <c r="B2037" t="s">
        <v>437</v>
      </c>
      <c r="C2037" t="s">
        <v>29</v>
      </c>
      <c r="D2037" t="s">
        <v>30</v>
      </c>
      <c r="E2037" t="s">
        <v>241</v>
      </c>
      <c r="F2037" t="s">
        <v>7726</v>
      </c>
      <c r="G2037" t="s">
        <v>7727</v>
      </c>
      <c r="H2037" t="s">
        <v>9756</v>
      </c>
      <c r="I2037" t="s">
        <v>7728</v>
      </c>
      <c r="J2037" t="s">
        <v>7740</v>
      </c>
      <c r="K2037" t="s">
        <v>32</v>
      </c>
      <c r="L2037" t="s">
        <v>32</v>
      </c>
      <c r="M2037" t="s">
        <v>43</v>
      </c>
      <c r="N2037" t="s">
        <v>44</v>
      </c>
      <c r="O2037" t="s">
        <v>7741</v>
      </c>
      <c r="P2037" t="s">
        <v>787</v>
      </c>
      <c r="Q2037" t="s">
        <v>155</v>
      </c>
      <c r="R2037" t="s">
        <v>653</v>
      </c>
      <c r="S2037" s="1" t="s">
        <v>13279</v>
      </c>
      <c r="T2037" t="s">
        <v>48</v>
      </c>
      <c r="U2037" t="s">
        <v>49</v>
      </c>
      <c r="V2037" t="s">
        <v>50</v>
      </c>
      <c r="W2037" t="s">
        <v>7742</v>
      </c>
      <c r="X2037" s="145">
        <v>24220</v>
      </c>
      <c r="Y2037" t="s">
        <v>7743</v>
      </c>
      <c r="Z2037"/>
      <c r="AA2037"/>
      <c r="AB2037" t="s">
        <v>39</v>
      </c>
      <c r="AC2037" t="s">
        <v>40</v>
      </c>
      <c r="AD2037" t="s">
        <v>41</v>
      </c>
      <c r="AE2037"/>
    </row>
    <row r="2038" spans="1:31" ht="15" x14ac:dyDescent="0.25">
      <c r="A2038" s="1" t="s">
        <v>7744</v>
      </c>
      <c r="B2038" t="s">
        <v>437</v>
      </c>
      <c r="C2038" t="s">
        <v>29</v>
      </c>
      <c r="D2038" t="s">
        <v>30</v>
      </c>
      <c r="E2038" t="s">
        <v>241</v>
      </c>
      <c r="F2038" t="s">
        <v>7726</v>
      </c>
      <c r="G2038" t="s">
        <v>7727</v>
      </c>
      <c r="H2038" t="s">
        <v>9756</v>
      </c>
      <c r="I2038" t="s">
        <v>7728</v>
      </c>
      <c r="J2038" t="s">
        <v>7744</v>
      </c>
      <c r="K2038" t="s">
        <v>32</v>
      </c>
      <c r="L2038" t="s">
        <v>32</v>
      </c>
      <c r="M2038" t="s">
        <v>43</v>
      </c>
      <c r="N2038" t="s">
        <v>44</v>
      </c>
      <c r="O2038" t="s">
        <v>7745</v>
      </c>
      <c r="P2038" t="s">
        <v>6803</v>
      </c>
      <c r="Q2038" t="s">
        <v>269</v>
      </c>
      <c r="R2038" t="s">
        <v>7746</v>
      </c>
      <c r="S2038" s="1" t="s">
        <v>13280</v>
      </c>
      <c r="T2038" t="s">
        <v>48</v>
      </c>
      <c r="U2038" t="s">
        <v>49</v>
      </c>
      <c r="V2038" t="s">
        <v>50</v>
      </c>
      <c r="W2038" t="s">
        <v>7747</v>
      </c>
      <c r="X2038" s="145">
        <v>26630</v>
      </c>
      <c r="Y2038" t="s">
        <v>7748</v>
      </c>
      <c r="Z2038"/>
      <c r="AA2038"/>
      <c r="AB2038" t="s">
        <v>39</v>
      </c>
      <c r="AC2038" t="s">
        <v>40</v>
      </c>
      <c r="AD2038" t="s">
        <v>41</v>
      </c>
      <c r="AE2038"/>
    </row>
    <row r="2039" spans="1:31" ht="15" x14ac:dyDescent="0.25">
      <c r="A2039" s="1" t="s">
        <v>7749</v>
      </c>
      <c r="B2039" t="s">
        <v>437</v>
      </c>
      <c r="C2039" t="s">
        <v>29</v>
      </c>
      <c r="D2039" t="s">
        <v>30</v>
      </c>
      <c r="E2039" t="s">
        <v>241</v>
      </c>
      <c r="F2039" t="s">
        <v>7726</v>
      </c>
      <c r="G2039" t="s">
        <v>7727</v>
      </c>
      <c r="H2039" t="s">
        <v>9756</v>
      </c>
      <c r="I2039" t="s">
        <v>7728</v>
      </c>
      <c r="J2039" t="s">
        <v>7749</v>
      </c>
      <c r="K2039" t="s">
        <v>32</v>
      </c>
      <c r="L2039" t="s">
        <v>32</v>
      </c>
      <c r="M2039" t="s">
        <v>43</v>
      </c>
      <c r="N2039" t="s">
        <v>44</v>
      </c>
      <c r="O2039" t="s">
        <v>54</v>
      </c>
      <c r="P2039" t="s">
        <v>144</v>
      </c>
      <c r="Q2039" t="s">
        <v>1056</v>
      </c>
      <c r="R2039" t="s">
        <v>7750</v>
      </c>
      <c r="S2039" s="1" t="s">
        <v>13281</v>
      </c>
      <c r="T2039" t="s">
        <v>53</v>
      </c>
      <c r="U2039" t="s">
        <v>49</v>
      </c>
      <c r="V2039" t="s">
        <v>50</v>
      </c>
      <c r="W2039" t="s">
        <v>7751</v>
      </c>
      <c r="X2039" s="145">
        <v>19524</v>
      </c>
      <c r="Y2039" t="s">
        <v>7752</v>
      </c>
      <c r="Z2039"/>
      <c r="AA2039"/>
      <c r="AB2039" t="s">
        <v>39</v>
      </c>
      <c r="AC2039" t="s">
        <v>40</v>
      </c>
      <c r="AD2039" t="s">
        <v>41</v>
      </c>
      <c r="AE2039"/>
    </row>
    <row r="2040" spans="1:31" ht="15" x14ac:dyDescent="0.25">
      <c r="A2040" s="1" t="s">
        <v>7753</v>
      </c>
      <c r="B2040" t="s">
        <v>437</v>
      </c>
      <c r="C2040" t="s">
        <v>29</v>
      </c>
      <c r="D2040" t="s">
        <v>30</v>
      </c>
      <c r="E2040" t="s">
        <v>241</v>
      </c>
      <c r="F2040" t="s">
        <v>7726</v>
      </c>
      <c r="G2040" t="s">
        <v>7727</v>
      </c>
      <c r="H2040" t="s">
        <v>9756</v>
      </c>
      <c r="I2040" t="s">
        <v>7728</v>
      </c>
      <c r="J2040" t="s">
        <v>7753</v>
      </c>
      <c r="K2040" t="s">
        <v>32</v>
      </c>
      <c r="L2040" t="s">
        <v>32</v>
      </c>
      <c r="M2040" t="s">
        <v>43</v>
      </c>
      <c r="N2040" t="s">
        <v>63</v>
      </c>
      <c r="O2040" t="s">
        <v>10766</v>
      </c>
      <c r="P2040" t="s">
        <v>86</v>
      </c>
      <c r="Q2040" t="s">
        <v>137</v>
      </c>
      <c r="R2040" t="s">
        <v>7788</v>
      </c>
      <c r="S2040" s="1" t="s">
        <v>13282</v>
      </c>
      <c r="T2040" t="s">
        <v>66</v>
      </c>
      <c r="U2040" t="s">
        <v>49</v>
      </c>
      <c r="V2040" t="s">
        <v>50</v>
      </c>
      <c r="W2040" t="s">
        <v>7789</v>
      </c>
      <c r="X2040" s="145">
        <v>27826</v>
      </c>
      <c r="Y2040" t="s">
        <v>7790</v>
      </c>
      <c r="Z2040" s="145">
        <v>43160</v>
      </c>
      <c r="AA2040" s="145">
        <v>43465</v>
      </c>
      <c r="AB2040" t="s">
        <v>39</v>
      </c>
      <c r="AC2040" t="s">
        <v>68</v>
      </c>
      <c r="AD2040" t="s">
        <v>41</v>
      </c>
      <c r="AE2040"/>
    </row>
    <row r="2041" spans="1:31" ht="15" x14ac:dyDescent="0.25">
      <c r="A2041" s="1" t="s">
        <v>7758</v>
      </c>
      <c r="B2041" t="s">
        <v>437</v>
      </c>
      <c r="C2041" t="s">
        <v>29</v>
      </c>
      <c r="D2041" t="s">
        <v>30</v>
      </c>
      <c r="E2041" t="s">
        <v>241</v>
      </c>
      <c r="F2041" t="s">
        <v>7726</v>
      </c>
      <c r="G2041" t="s">
        <v>7727</v>
      </c>
      <c r="H2041" t="s">
        <v>9756</v>
      </c>
      <c r="I2041" t="s">
        <v>7728</v>
      </c>
      <c r="J2041" t="s">
        <v>7758</v>
      </c>
      <c r="K2041" t="s">
        <v>32</v>
      </c>
      <c r="L2041" t="s">
        <v>32</v>
      </c>
      <c r="M2041" t="s">
        <v>43</v>
      </c>
      <c r="N2041" t="s">
        <v>44</v>
      </c>
      <c r="O2041" t="s">
        <v>54</v>
      </c>
      <c r="P2041" t="s">
        <v>2102</v>
      </c>
      <c r="Q2041" t="s">
        <v>130</v>
      </c>
      <c r="R2041" t="s">
        <v>7759</v>
      </c>
      <c r="S2041" s="1" t="s">
        <v>13283</v>
      </c>
      <c r="T2041" t="s">
        <v>48</v>
      </c>
      <c r="U2041" t="s">
        <v>49</v>
      </c>
      <c r="V2041" t="s">
        <v>50</v>
      </c>
      <c r="W2041" t="s">
        <v>7760</v>
      </c>
      <c r="X2041" s="145">
        <v>19749</v>
      </c>
      <c r="Y2041" t="s">
        <v>7761</v>
      </c>
      <c r="Z2041"/>
      <c r="AA2041"/>
      <c r="AB2041" t="s">
        <v>39</v>
      </c>
      <c r="AC2041" t="s">
        <v>40</v>
      </c>
      <c r="AD2041" t="s">
        <v>41</v>
      </c>
      <c r="AE2041"/>
    </row>
    <row r="2042" spans="1:31" ht="15" x14ac:dyDescent="0.25">
      <c r="A2042" s="1" t="s">
        <v>7762</v>
      </c>
      <c r="B2042" t="s">
        <v>437</v>
      </c>
      <c r="C2042" t="s">
        <v>29</v>
      </c>
      <c r="D2042" t="s">
        <v>30</v>
      </c>
      <c r="E2042" t="s">
        <v>241</v>
      </c>
      <c r="F2042" t="s">
        <v>7726</v>
      </c>
      <c r="G2042" t="s">
        <v>7727</v>
      </c>
      <c r="H2042" t="s">
        <v>9756</v>
      </c>
      <c r="I2042" t="s">
        <v>7728</v>
      </c>
      <c r="J2042" t="s">
        <v>7762</v>
      </c>
      <c r="K2042" t="s">
        <v>32</v>
      </c>
      <c r="L2042" t="s">
        <v>32</v>
      </c>
      <c r="M2042" t="s">
        <v>43</v>
      </c>
      <c r="N2042" t="s">
        <v>44</v>
      </c>
      <c r="O2042" t="s">
        <v>7763</v>
      </c>
      <c r="P2042" t="s">
        <v>183</v>
      </c>
      <c r="Q2042" t="s">
        <v>78</v>
      </c>
      <c r="R2042" t="s">
        <v>112</v>
      </c>
      <c r="S2042" s="1" t="s">
        <v>13284</v>
      </c>
      <c r="T2042" t="s">
        <v>48</v>
      </c>
      <c r="U2042" t="s">
        <v>49</v>
      </c>
      <c r="V2042" t="s">
        <v>50</v>
      </c>
      <c r="W2042" t="s">
        <v>7764</v>
      </c>
      <c r="X2042" s="145">
        <v>28422</v>
      </c>
      <c r="Y2042" t="s">
        <v>7765</v>
      </c>
      <c r="Z2042" s="145">
        <v>42430</v>
      </c>
      <c r="AA2042"/>
      <c r="AB2042" t="s">
        <v>39</v>
      </c>
      <c r="AC2042" t="s">
        <v>40</v>
      </c>
      <c r="AD2042" t="s">
        <v>41</v>
      </c>
      <c r="AE2042"/>
    </row>
    <row r="2043" spans="1:31" ht="15" x14ac:dyDescent="0.25">
      <c r="A2043" s="1" t="s">
        <v>7766</v>
      </c>
      <c r="B2043" t="s">
        <v>437</v>
      </c>
      <c r="C2043" t="s">
        <v>29</v>
      </c>
      <c r="D2043" t="s">
        <v>30</v>
      </c>
      <c r="E2043" t="s">
        <v>241</v>
      </c>
      <c r="F2043" t="s">
        <v>7726</v>
      </c>
      <c r="G2043" t="s">
        <v>7727</v>
      </c>
      <c r="H2043" t="s">
        <v>9756</v>
      </c>
      <c r="I2043" t="s">
        <v>7728</v>
      </c>
      <c r="J2043" t="s">
        <v>7766</v>
      </c>
      <c r="K2043" t="s">
        <v>32</v>
      </c>
      <c r="L2043" t="s">
        <v>32</v>
      </c>
      <c r="M2043" t="s">
        <v>43</v>
      </c>
      <c r="N2043" t="s">
        <v>44</v>
      </c>
      <c r="O2043" t="s">
        <v>54</v>
      </c>
      <c r="P2043" t="s">
        <v>100</v>
      </c>
      <c r="Q2043" t="s">
        <v>501</v>
      </c>
      <c r="R2043" t="s">
        <v>7767</v>
      </c>
      <c r="S2043" s="1" t="s">
        <v>13285</v>
      </c>
      <c r="T2043" t="s">
        <v>53</v>
      </c>
      <c r="U2043" t="s">
        <v>49</v>
      </c>
      <c r="V2043" t="s">
        <v>50</v>
      </c>
      <c r="W2043" t="s">
        <v>7768</v>
      </c>
      <c r="X2043" s="145">
        <v>24780</v>
      </c>
      <c r="Y2043" t="s">
        <v>7769</v>
      </c>
      <c r="Z2043"/>
      <c r="AA2043"/>
      <c r="AB2043" t="s">
        <v>39</v>
      </c>
      <c r="AC2043" t="s">
        <v>40</v>
      </c>
      <c r="AD2043" t="s">
        <v>41</v>
      </c>
      <c r="AE2043"/>
    </row>
    <row r="2044" spans="1:31" ht="15" x14ac:dyDescent="0.25">
      <c r="A2044" s="1" t="s">
        <v>7770</v>
      </c>
      <c r="B2044" t="s">
        <v>437</v>
      </c>
      <c r="C2044" t="s">
        <v>29</v>
      </c>
      <c r="D2044" t="s">
        <v>30</v>
      </c>
      <c r="E2044" t="s">
        <v>241</v>
      </c>
      <c r="F2044" t="s">
        <v>7726</v>
      </c>
      <c r="G2044" t="s">
        <v>7727</v>
      </c>
      <c r="H2044" t="s">
        <v>9756</v>
      </c>
      <c r="I2044" t="s">
        <v>7728</v>
      </c>
      <c r="J2044" t="s">
        <v>7770</v>
      </c>
      <c r="K2044" t="s">
        <v>32</v>
      </c>
      <c r="L2044" t="s">
        <v>32</v>
      </c>
      <c r="M2044" t="s">
        <v>43</v>
      </c>
      <c r="N2044" t="s">
        <v>44</v>
      </c>
      <c r="O2044" t="s">
        <v>54</v>
      </c>
      <c r="P2044" t="s">
        <v>70</v>
      </c>
      <c r="Q2044" t="s">
        <v>322</v>
      </c>
      <c r="R2044" t="s">
        <v>906</v>
      </c>
      <c r="S2044" s="1" t="s">
        <v>13286</v>
      </c>
      <c r="T2044" t="s">
        <v>66</v>
      </c>
      <c r="U2044" t="s">
        <v>49</v>
      </c>
      <c r="V2044" t="s">
        <v>50</v>
      </c>
      <c r="W2044" t="s">
        <v>7771</v>
      </c>
      <c r="X2044" s="145">
        <v>21906</v>
      </c>
      <c r="Y2044" t="s">
        <v>7772</v>
      </c>
      <c r="Z2044"/>
      <c r="AA2044"/>
      <c r="AB2044" t="s">
        <v>39</v>
      </c>
      <c r="AC2044" t="s">
        <v>40</v>
      </c>
      <c r="AD2044" t="s">
        <v>41</v>
      </c>
      <c r="AE2044"/>
    </row>
    <row r="2045" spans="1:31" ht="15" x14ac:dyDescent="0.25">
      <c r="A2045" s="1" t="s">
        <v>7773</v>
      </c>
      <c r="B2045" t="s">
        <v>437</v>
      </c>
      <c r="C2045" t="s">
        <v>29</v>
      </c>
      <c r="D2045" t="s">
        <v>30</v>
      </c>
      <c r="E2045" t="s">
        <v>241</v>
      </c>
      <c r="F2045" t="s">
        <v>7726</v>
      </c>
      <c r="G2045" t="s">
        <v>7727</v>
      </c>
      <c r="H2045" t="s">
        <v>9756</v>
      </c>
      <c r="I2045" t="s">
        <v>7728</v>
      </c>
      <c r="J2045" t="s">
        <v>7773</v>
      </c>
      <c r="K2045" t="s">
        <v>32</v>
      </c>
      <c r="L2045" t="s">
        <v>32</v>
      </c>
      <c r="M2045" t="s">
        <v>43</v>
      </c>
      <c r="N2045" t="s">
        <v>44</v>
      </c>
      <c r="O2045" t="s">
        <v>54</v>
      </c>
      <c r="P2045" t="s">
        <v>163</v>
      </c>
      <c r="Q2045" t="s">
        <v>207</v>
      </c>
      <c r="R2045" t="s">
        <v>7774</v>
      </c>
      <c r="S2045" s="1" t="s">
        <v>13287</v>
      </c>
      <c r="T2045" t="s">
        <v>48</v>
      </c>
      <c r="U2045" t="s">
        <v>49</v>
      </c>
      <c r="V2045" t="s">
        <v>50</v>
      </c>
      <c r="W2045" t="s">
        <v>7775</v>
      </c>
      <c r="X2045" s="145">
        <v>24813</v>
      </c>
      <c r="Y2045" t="s">
        <v>7776</v>
      </c>
      <c r="Z2045" s="145">
        <v>42795</v>
      </c>
      <c r="AA2045" s="145">
        <v>43100</v>
      </c>
      <c r="AB2045" t="s">
        <v>39</v>
      </c>
      <c r="AC2045" t="s">
        <v>40</v>
      </c>
      <c r="AD2045" t="s">
        <v>41</v>
      </c>
      <c r="AE2045"/>
    </row>
    <row r="2046" spans="1:31" ht="15" x14ac:dyDescent="0.25">
      <c r="A2046" s="1" t="s">
        <v>7777</v>
      </c>
      <c r="B2046" t="s">
        <v>437</v>
      </c>
      <c r="C2046" t="s">
        <v>29</v>
      </c>
      <c r="D2046" t="s">
        <v>30</v>
      </c>
      <c r="E2046" t="s">
        <v>241</v>
      </c>
      <c r="F2046" t="s">
        <v>7726</v>
      </c>
      <c r="G2046" t="s">
        <v>7727</v>
      </c>
      <c r="H2046" t="s">
        <v>9756</v>
      </c>
      <c r="I2046" t="s">
        <v>7728</v>
      </c>
      <c r="J2046" t="s">
        <v>7777</v>
      </c>
      <c r="K2046" t="s">
        <v>32</v>
      </c>
      <c r="L2046" t="s">
        <v>32</v>
      </c>
      <c r="M2046" t="s">
        <v>43</v>
      </c>
      <c r="N2046" t="s">
        <v>44</v>
      </c>
      <c r="O2046" t="s">
        <v>54</v>
      </c>
      <c r="P2046" t="s">
        <v>79</v>
      </c>
      <c r="Q2046" t="s">
        <v>7778</v>
      </c>
      <c r="R2046" t="s">
        <v>305</v>
      </c>
      <c r="S2046" s="1" t="s">
        <v>13288</v>
      </c>
      <c r="T2046" t="s">
        <v>48</v>
      </c>
      <c r="U2046" t="s">
        <v>49</v>
      </c>
      <c r="V2046" t="s">
        <v>50</v>
      </c>
      <c r="W2046" t="s">
        <v>7779</v>
      </c>
      <c r="X2046" s="145">
        <v>24826</v>
      </c>
      <c r="Y2046" t="s">
        <v>7780</v>
      </c>
      <c r="Z2046"/>
      <c r="AA2046"/>
      <c r="AB2046" t="s">
        <v>39</v>
      </c>
      <c r="AC2046" t="s">
        <v>40</v>
      </c>
      <c r="AD2046" t="s">
        <v>41</v>
      </c>
      <c r="AE2046"/>
    </row>
    <row r="2047" spans="1:31" ht="15" x14ac:dyDescent="0.25">
      <c r="A2047" s="1" t="s">
        <v>7781</v>
      </c>
      <c r="B2047" t="s">
        <v>437</v>
      </c>
      <c r="C2047" t="s">
        <v>29</v>
      </c>
      <c r="D2047" t="s">
        <v>30</v>
      </c>
      <c r="E2047" t="s">
        <v>241</v>
      </c>
      <c r="F2047" t="s">
        <v>7726</v>
      </c>
      <c r="G2047" t="s">
        <v>7727</v>
      </c>
      <c r="H2047" t="s">
        <v>9756</v>
      </c>
      <c r="I2047" t="s">
        <v>7728</v>
      </c>
      <c r="J2047" t="s">
        <v>7781</v>
      </c>
      <c r="K2047" t="s">
        <v>32</v>
      </c>
      <c r="L2047" t="s">
        <v>32</v>
      </c>
      <c r="M2047" t="s">
        <v>43</v>
      </c>
      <c r="N2047" t="s">
        <v>63</v>
      </c>
      <c r="O2047" t="s">
        <v>13289</v>
      </c>
      <c r="P2047" t="s">
        <v>661</v>
      </c>
      <c r="Q2047" t="s">
        <v>624</v>
      </c>
      <c r="R2047" t="s">
        <v>13290</v>
      </c>
      <c r="S2047" s="1" t="s">
        <v>13291</v>
      </c>
      <c r="T2047" t="s">
        <v>66</v>
      </c>
      <c r="U2047" t="s">
        <v>49</v>
      </c>
      <c r="V2047" t="s">
        <v>50</v>
      </c>
      <c r="W2047" t="s">
        <v>13292</v>
      </c>
      <c r="X2047" s="145">
        <v>30223</v>
      </c>
      <c r="Y2047" t="s">
        <v>13293</v>
      </c>
      <c r="Z2047" s="145">
        <v>43346</v>
      </c>
      <c r="AA2047" s="145">
        <v>43407</v>
      </c>
      <c r="AB2047" t="s">
        <v>310</v>
      </c>
      <c r="AC2047" t="s">
        <v>68</v>
      </c>
      <c r="AD2047" t="s">
        <v>41</v>
      </c>
      <c r="AE2047"/>
    </row>
    <row r="2048" spans="1:31" ht="15" x14ac:dyDescent="0.25">
      <c r="A2048" s="1" t="s">
        <v>7781</v>
      </c>
      <c r="B2048" t="s">
        <v>437</v>
      </c>
      <c r="C2048" t="s">
        <v>29</v>
      </c>
      <c r="D2048" t="s">
        <v>30</v>
      </c>
      <c r="E2048" t="s">
        <v>241</v>
      </c>
      <c r="F2048" t="s">
        <v>7726</v>
      </c>
      <c r="G2048" t="s">
        <v>7727</v>
      </c>
      <c r="H2048" t="s">
        <v>9756</v>
      </c>
      <c r="I2048" t="s">
        <v>7728</v>
      </c>
      <c r="J2048" t="s">
        <v>7781</v>
      </c>
      <c r="K2048" t="s">
        <v>32</v>
      </c>
      <c r="L2048" t="s">
        <v>32</v>
      </c>
      <c r="M2048" t="s">
        <v>43</v>
      </c>
      <c r="N2048" t="s">
        <v>44</v>
      </c>
      <c r="O2048" t="s">
        <v>7785</v>
      </c>
      <c r="P2048" t="s">
        <v>79</v>
      </c>
      <c r="Q2048" t="s">
        <v>788</v>
      </c>
      <c r="R2048" t="s">
        <v>939</v>
      </c>
      <c r="S2048" s="1" t="s">
        <v>13294</v>
      </c>
      <c r="T2048" t="s">
        <v>48</v>
      </c>
      <c r="U2048" t="s">
        <v>49</v>
      </c>
      <c r="V2048" t="s">
        <v>311</v>
      </c>
      <c r="W2048" t="s">
        <v>7734</v>
      </c>
      <c r="X2048" s="145">
        <v>30191</v>
      </c>
      <c r="Y2048" t="s">
        <v>7735</v>
      </c>
      <c r="Z2048" s="145">
        <v>43346</v>
      </c>
      <c r="AA2048" s="145">
        <v>43407</v>
      </c>
      <c r="AB2048" t="s">
        <v>39</v>
      </c>
      <c r="AC2048" t="s">
        <v>40</v>
      </c>
      <c r="AD2048" t="s">
        <v>41</v>
      </c>
      <c r="AE2048"/>
    </row>
    <row r="2049" spans="1:31" ht="15" x14ac:dyDescent="0.25">
      <c r="A2049" s="1" t="s">
        <v>7786</v>
      </c>
      <c r="B2049" t="s">
        <v>437</v>
      </c>
      <c r="C2049" t="s">
        <v>29</v>
      </c>
      <c r="D2049" t="s">
        <v>30</v>
      </c>
      <c r="E2049" t="s">
        <v>241</v>
      </c>
      <c r="F2049" t="s">
        <v>7726</v>
      </c>
      <c r="G2049" t="s">
        <v>7727</v>
      </c>
      <c r="H2049" t="s">
        <v>9756</v>
      </c>
      <c r="I2049" t="s">
        <v>7728</v>
      </c>
      <c r="J2049" t="s">
        <v>7786</v>
      </c>
      <c r="K2049" t="s">
        <v>32</v>
      </c>
      <c r="L2049" t="s">
        <v>32</v>
      </c>
      <c r="M2049" t="s">
        <v>43</v>
      </c>
      <c r="N2049" t="s">
        <v>63</v>
      </c>
      <c r="O2049" t="s">
        <v>7787</v>
      </c>
      <c r="P2049" t="s">
        <v>753</v>
      </c>
      <c r="Q2049" t="s">
        <v>245</v>
      </c>
      <c r="R2049" t="s">
        <v>10769</v>
      </c>
      <c r="S2049" s="1" t="s">
        <v>13295</v>
      </c>
      <c r="T2049" t="s">
        <v>66</v>
      </c>
      <c r="U2049" t="s">
        <v>49</v>
      </c>
      <c r="V2049" t="s">
        <v>108</v>
      </c>
      <c r="W2049" t="s">
        <v>10770</v>
      </c>
      <c r="X2049" s="145">
        <v>32377</v>
      </c>
      <c r="Y2049" t="s">
        <v>10771</v>
      </c>
      <c r="Z2049" s="145">
        <v>43160</v>
      </c>
      <c r="AA2049" s="145">
        <v>43465</v>
      </c>
      <c r="AB2049" t="s">
        <v>39</v>
      </c>
      <c r="AC2049" t="s">
        <v>68</v>
      </c>
      <c r="AD2049" t="s">
        <v>41</v>
      </c>
      <c r="AE2049"/>
    </row>
    <row r="2050" spans="1:31" ht="15" x14ac:dyDescent="0.25">
      <c r="A2050" s="1" t="s">
        <v>7791</v>
      </c>
      <c r="B2050" t="s">
        <v>437</v>
      </c>
      <c r="C2050" t="s">
        <v>29</v>
      </c>
      <c r="D2050" t="s">
        <v>30</v>
      </c>
      <c r="E2050" t="s">
        <v>241</v>
      </c>
      <c r="F2050" t="s">
        <v>7726</v>
      </c>
      <c r="G2050" t="s">
        <v>7727</v>
      </c>
      <c r="H2050" t="s">
        <v>9756</v>
      </c>
      <c r="I2050" t="s">
        <v>7728</v>
      </c>
      <c r="J2050" t="s">
        <v>7791</v>
      </c>
      <c r="K2050" t="s">
        <v>32</v>
      </c>
      <c r="L2050" t="s">
        <v>32</v>
      </c>
      <c r="M2050" t="s">
        <v>43</v>
      </c>
      <c r="N2050" t="s">
        <v>63</v>
      </c>
      <c r="O2050" t="s">
        <v>10772</v>
      </c>
      <c r="P2050" t="s">
        <v>71</v>
      </c>
      <c r="Q2050" t="s">
        <v>10773</v>
      </c>
      <c r="R2050" t="s">
        <v>10774</v>
      </c>
      <c r="S2050" s="1" t="s">
        <v>13296</v>
      </c>
      <c r="T2050" t="s">
        <v>66</v>
      </c>
      <c r="U2050" t="s">
        <v>49</v>
      </c>
      <c r="V2050" t="s">
        <v>50</v>
      </c>
      <c r="W2050" t="s">
        <v>10775</v>
      </c>
      <c r="X2050" s="145">
        <v>31016</v>
      </c>
      <c r="Y2050" t="s">
        <v>10776</v>
      </c>
      <c r="Z2050" s="145">
        <v>43160</v>
      </c>
      <c r="AA2050" s="145">
        <v>43465</v>
      </c>
      <c r="AB2050" t="s">
        <v>39</v>
      </c>
      <c r="AC2050" t="s">
        <v>68</v>
      </c>
      <c r="AD2050" t="s">
        <v>41</v>
      </c>
      <c r="AE2050"/>
    </row>
    <row r="2051" spans="1:31" ht="15" x14ac:dyDescent="0.25">
      <c r="A2051" s="1" t="s">
        <v>7792</v>
      </c>
      <c r="B2051" t="s">
        <v>437</v>
      </c>
      <c r="C2051" t="s">
        <v>29</v>
      </c>
      <c r="D2051" t="s">
        <v>30</v>
      </c>
      <c r="E2051" t="s">
        <v>241</v>
      </c>
      <c r="F2051" t="s">
        <v>7726</v>
      </c>
      <c r="G2051" t="s">
        <v>7727</v>
      </c>
      <c r="H2051" t="s">
        <v>9756</v>
      </c>
      <c r="I2051" t="s">
        <v>7728</v>
      </c>
      <c r="J2051" t="s">
        <v>7792</v>
      </c>
      <c r="K2051" t="s">
        <v>32</v>
      </c>
      <c r="L2051" t="s">
        <v>32</v>
      </c>
      <c r="M2051" t="s">
        <v>43</v>
      </c>
      <c r="N2051" t="s">
        <v>44</v>
      </c>
      <c r="O2051" t="s">
        <v>54</v>
      </c>
      <c r="P2051" t="s">
        <v>722</v>
      </c>
      <c r="Q2051" t="s">
        <v>168</v>
      </c>
      <c r="R2051" t="s">
        <v>7793</v>
      </c>
      <c r="S2051" s="1" t="s">
        <v>13297</v>
      </c>
      <c r="T2051" t="s">
        <v>53</v>
      </c>
      <c r="U2051" t="s">
        <v>49</v>
      </c>
      <c r="V2051" t="s">
        <v>50</v>
      </c>
      <c r="W2051" t="s">
        <v>7794</v>
      </c>
      <c r="X2051" s="145">
        <v>23438</v>
      </c>
      <c r="Y2051" t="s">
        <v>7795</v>
      </c>
      <c r="Z2051"/>
      <c r="AA2051"/>
      <c r="AB2051" t="s">
        <v>39</v>
      </c>
      <c r="AC2051" t="s">
        <v>40</v>
      </c>
      <c r="AD2051" t="s">
        <v>41</v>
      </c>
      <c r="AE2051"/>
    </row>
    <row r="2052" spans="1:31" ht="15" x14ac:dyDescent="0.25">
      <c r="A2052" s="1" t="s">
        <v>7796</v>
      </c>
      <c r="B2052" t="s">
        <v>437</v>
      </c>
      <c r="C2052" t="s">
        <v>29</v>
      </c>
      <c r="D2052" t="s">
        <v>30</v>
      </c>
      <c r="E2052" t="s">
        <v>241</v>
      </c>
      <c r="F2052" t="s">
        <v>7726</v>
      </c>
      <c r="G2052" t="s">
        <v>7727</v>
      </c>
      <c r="H2052" t="s">
        <v>9756</v>
      </c>
      <c r="I2052" t="s">
        <v>7728</v>
      </c>
      <c r="J2052" t="s">
        <v>7796</v>
      </c>
      <c r="K2052" t="s">
        <v>32</v>
      </c>
      <c r="L2052" t="s">
        <v>32</v>
      </c>
      <c r="M2052" t="s">
        <v>43</v>
      </c>
      <c r="N2052" t="s">
        <v>63</v>
      </c>
      <c r="O2052" t="s">
        <v>10777</v>
      </c>
      <c r="P2052" t="s">
        <v>672</v>
      </c>
      <c r="Q2052" t="s">
        <v>340</v>
      </c>
      <c r="R2052" t="s">
        <v>6859</v>
      </c>
      <c r="S2052" s="1" t="s">
        <v>13298</v>
      </c>
      <c r="T2052" t="s">
        <v>66</v>
      </c>
      <c r="U2052" t="s">
        <v>811</v>
      </c>
      <c r="V2052" t="s">
        <v>50</v>
      </c>
      <c r="W2052" t="s">
        <v>6860</v>
      </c>
      <c r="X2052" s="145">
        <v>28848</v>
      </c>
      <c r="Y2052" t="s">
        <v>6861</v>
      </c>
      <c r="Z2052" s="145">
        <v>43160</v>
      </c>
      <c r="AA2052" s="145">
        <v>43465</v>
      </c>
      <c r="AB2052" t="s">
        <v>310</v>
      </c>
      <c r="AC2052" t="s">
        <v>68</v>
      </c>
      <c r="AD2052" t="s">
        <v>41</v>
      </c>
      <c r="AE2052"/>
    </row>
    <row r="2053" spans="1:31" ht="15" x14ac:dyDescent="0.25">
      <c r="A2053" s="1" t="s">
        <v>7796</v>
      </c>
      <c r="B2053" t="s">
        <v>437</v>
      </c>
      <c r="C2053" t="s">
        <v>29</v>
      </c>
      <c r="D2053" t="s">
        <v>30</v>
      </c>
      <c r="E2053" t="s">
        <v>241</v>
      </c>
      <c r="F2053" t="s">
        <v>7726</v>
      </c>
      <c r="G2053" t="s">
        <v>7727</v>
      </c>
      <c r="H2053" t="s">
        <v>9756</v>
      </c>
      <c r="I2053" t="s">
        <v>7728</v>
      </c>
      <c r="J2053" t="s">
        <v>7796</v>
      </c>
      <c r="K2053" t="s">
        <v>32</v>
      </c>
      <c r="L2053" t="s">
        <v>32</v>
      </c>
      <c r="M2053" t="s">
        <v>3394</v>
      </c>
      <c r="N2053" t="s">
        <v>44</v>
      </c>
      <c r="O2053" t="s">
        <v>54</v>
      </c>
      <c r="P2053" t="s">
        <v>307</v>
      </c>
      <c r="Q2053" t="s">
        <v>340</v>
      </c>
      <c r="R2053" t="s">
        <v>7797</v>
      </c>
      <c r="S2053" s="1" t="s">
        <v>13299</v>
      </c>
      <c r="T2053" t="s">
        <v>37</v>
      </c>
      <c r="U2053" t="s">
        <v>49</v>
      </c>
      <c r="V2053" t="s">
        <v>3395</v>
      </c>
      <c r="W2053" t="s">
        <v>7798</v>
      </c>
      <c r="X2053" s="145">
        <v>23965</v>
      </c>
      <c r="Y2053" t="s">
        <v>7799</v>
      </c>
      <c r="Z2053" s="145">
        <v>43160</v>
      </c>
      <c r="AA2053" s="145">
        <v>43465</v>
      </c>
      <c r="AB2053" t="s">
        <v>39</v>
      </c>
      <c r="AC2053" t="s">
        <v>40</v>
      </c>
      <c r="AD2053" t="s">
        <v>41</v>
      </c>
      <c r="AE2053"/>
    </row>
    <row r="2054" spans="1:31" ht="15" x14ac:dyDescent="0.25">
      <c r="A2054" s="1" t="s">
        <v>7800</v>
      </c>
      <c r="B2054" t="s">
        <v>437</v>
      </c>
      <c r="C2054" t="s">
        <v>29</v>
      </c>
      <c r="D2054" t="s">
        <v>30</v>
      </c>
      <c r="E2054" t="s">
        <v>241</v>
      </c>
      <c r="F2054" t="s">
        <v>7726</v>
      </c>
      <c r="G2054" t="s">
        <v>7727</v>
      </c>
      <c r="H2054" t="s">
        <v>9756</v>
      </c>
      <c r="I2054" t="s">
        <v>7728</v>
      </c>
      <c r="J2054" t="s">
        <v>7800</v>
      </c>
      <c r="K2054" t="s">
        <v>32</v>
      </c>
      <c r="L2054" t="s">
        <v>32</v>
      </c>
      <c r="M2054" t="s">
        <v>43</v>
      </c>
      <c r="N2054" t="s">
        <v>63</v>
      </c>
      <c r="O2054" t="s">
        <v>13300</v>
      </c>
      <c r="P2054" t="s">
        <v>204</v>
      </c>
      <c r="Q2054" t="s">
        <v>175</v>
      </c>
      <c r="R2054" t="s">
        <v>451</v>
      </c>
      <c r="S2054" s="1" t="s">
        <v>13301</v>
      </c>
      <c r="T2054" t="s">
        <v>66</v>
      </c>
      <c r="U2054" t="s">
        <v>49</v>
      </c>
      <c r="V2054" t="s">
        <v>50</v>
      </c>
      <c r="W2054" t="s">
        <v>13302</v>
      </c>
      <c r="X2054" s="145">
        <v>25294</v>
      </c>
      <c r="Y2054" t="s">
        <v>13303</v>
      </c>
      <c r="Z2054" s="145">
        <v>43356</v>
      </c>
      <c r="AA2054" s="145">
        <v>43454</v>
      </c>
      <c r="AB2054" t="s">
        <v>310</v>
      </c>
      <c r="AC2054" t="s">
        <v>68</v>
      </c>
      <c r="AD2054" t="s">
        <v>41</v>
      </c>
      <c r="AE2054"/>
    </row>
    <row r="2055" spans="1:31" ht="15" x14ac:dyDescent="0.25">
      <c r="A2055" s="1" t="s">
        <v>7800</v>
      </c>
      <c r="B2055" t="s">
        <v>437</v>
      </c>
      <c r="C2055" t="s">
        <v>29</v>
      </c>
      <c r="D2055" t="s">
        <v>30</v>
      </c>
      <c r="E2055" t="s">
        <v>241</v>
      </c>
      <c r="F2055" t="s">
        <v>7726</v>
      </c>
      <c r="G2055" t="s">
        <v>7727</v>
      </c>
      <c r="H2055" t="s">
        <v>9756</v>
      </c>
      <c r="I2055" t="s">
        <v>7728</v>
      </c>
      <c r="J2055" t="s">
        <v>7800</v>
      </c>
      <c r="K2055" t="s">
        <v>32</v>
      </c>
      <c r="L2055" t="s">
        <v>32</v>
      </c>
      <c r="M2055" t="s">
        <v>43</v>
      </c>
      <c r="N2055" t="s">
        <v>44</v>
      </c>
      <c r="O2055" t="s">
        <v>7801</v>
      </c>
      <c r="P2055" t="s">
        <v>7802</v>
      </c>
      <c r="Q2055" t="s">
        <v>139</v>
      </c>
      <c r="R2055" t="s">
        <v>7803</v>
      </c>
      <c r="S2055" s="1" t="s">
        <v>13304</v>
      </c>
      <c r="T2055" t="s">
        <v>48</v>
      </c>
      <c r="U2055" t="s">
        <v>49</v>
      </c>
      <c r="V2055" t="s">
        <v>311</v>
      </c>
      <c r="W2055" t="s">
        <v>7804</v>
      </c>
      <c r="X2055" s="145">
        <v>26255</v>
      </c>
      <c r="Y2055" t="s">
        <v>7805</v>
      </c>
      <c r="Z2055" s="145">
        <v>43340</v>
      </c>
      <c r="AA2055" s="145">
        <v>43454</v>
      </c>
      <c r="AB2055" t="s">
        <v>39</v>
      </c>
      <c r="AC2055" t="s">
        <v>40</v>
      </c>
      <c r="AD2055" t="s">
        <v>41</v>
      </c>
      <c r="AE2055"/>
    </row>
    <row r="2056" spans="1:31" ht="15" x14ac:dyDescent="0.25">
      <c r="A2056" s="1" t="s">
        <v>7809</v>
      </c>
      <c r="B2056" t="s">
        <v>437</v>
      </c>
      <c r="C2056" t="s">
        <v>29</v>
      </c>
      <c r="D2056" t="s">
        <v>30</v>
      </c>
      <c r="E2056" t="s">
        <v>241</v>
      </c>
      <c r="F2056" t="s">
        <v>7726</v>
      </c>
      <c r="G2056" t="s">
        <v>7727</v>
      </c>
      <c r="H2056" t="s">
        <v>9756</v>
      </c>
      <c r="I2056" t="s">
        <v>7728</v>
      </c>
      <c r="J2056" t="s">
        <v>7809</v>
      </c>
      <c r="K2056" t="s">
        <v>32</v>
      </c>
      <c r="L2056" t="s">
        <v>32</v>
      </c>
      <c r="M2056" t="s">
        <v>43</v>
      </c>
      <c r="N2056" t="s">
        <v>63</v>
      </c>
      <c r="O2056" t="s">
        <v>13305</v>
      </c>
      <c r="P2056" t="s">
        <v>450</v>
      </c>
      <c r="Q2056" t="s">
        <v>681</v>
      </c>
      <c r="R2056" t="s">
        <v>485</v>
      </c>
      <c r="S2056" s="1" t="s">
        <v>13306</v>
      </c>
      <c r="T2056" t="s">
        <v>66</v>
      </c>
      <c r="U2056" t="s">
        <v>49</v>
      </c>
      <c r="V2056" t="s">
        <v>50</v>
      </c>
      <c r="W2056" t="s">
        <v>10767</v>
      </c>
      <c r="X2056" s="145">
        <v>25826</v>
      </c>
      <c r="Y2056" t="s">
        <v>10768</v>
      </c>
      <c r="Z2056" s="145">
        <v>43346</v>
      </c>
      <c r="AA2056" s="145">
        <v>43465</v>
      </c>
      <c r="AB2056" t="s">
        <v>310</v>
      </c>
      <c r="AC2056" t="s">
        <v>68</v>
      </c>
      <c r="AD2056" t="s">
        <v>41</v>
      </c>
      <c r="AE2056"/>
    </row>
    <row r="2057" spans="1:31" ht="15" x14ac:dyDescent="0.25">
      <c r="A2057" s="1" t="s">
        <v>7809</v>
      </c>
      <c r="B2057" t="s">
        <v>437</v>
      </c>
      <c r="C2057" t="s">
        <v>29</v>
      </c>
      <c r="D2057" t="s">
        <v>30</v>
      </c>
      <c r="E2057" t="s">
        <v>241</v>
      </c>
      <c r="F2057" t="s">
        <v>7726</v>
      </c>
      <c r="G2057" t="s">
        <v>7727</v>
      </c>
      <c r="H2057" t="s">
        <v>9756</v>
      </c>
      <c r="I2057" t="s">
        <v>7728</v>
      </c>
      <c r="J2057" t="s">
        <v>7809</v>
      </c>
      <c r="K2057" t="s">
        <v>32</v>
      </c>
      <c r="L2057" t="s">
        <v>32</v>
      </c>
      <c r="M2057" t="s">
        <v>43</v>
      </c>
      <c r="N2057" t="s">
        <v>44</v>
      </c>
      <c r="O2057" t="s">
        <v>54</v>
      </c>
      <c r="P2057" t="s">
        <v>78</v>
      </c>
      <c r="Q2057" t="s">
        <v>212</v>
      </c>
      <c r="R2057" t="s">
        <v>7810</v>
      </c>
      <c r="S2057" s="1" t="s">
        <v>13276</v>
      </c>
      <c r="T2057" t="s">
        <v>53</v>
      </c>
      <c r="U2057" t="s">
        <v>49</v>
      </c>
      <c r="V2057" t="s">
        <v>840</v>
      </c>
      <c r="W2057" t="s">
        <v>7811</v>
      </c>
      <c r="X2057" s="145">
        <v>25713</v>
      </c>
      <c r="Y2057" t="s">
        <v>7812</v>
      </c>
      <c r="Z2057" s="145">
        <v>43346</v>
      </c>
      <c r="AA2057" s="145">
        <v>43465</v>
      </c>
      <c r="AB2057" t="s">
        <v>39</v>
      </c>
      <c r="AC2057" t="s">
        <v>40</v>
      </c>
      <c r="AD2057" t="s">
        <v>41</v>
      </c>
      <c r="AE2057"/>
    </row>
    <row r="2058" spans="1:31" ht="15" x14ac:dyDescent="0.25">
      <c r="A2058" s="1" t="s">
        <v>7813</v>
      </c>
      <c r="B2058" t="s">
        <v>437</v>
      </c>
      <c r="C2058" t="s">
        <v>29</v>
      </c>
      <c r="D2058" t="s">
        <v>30</v>
      </c>
      <c r="E2058" t="s">
        <v>241</v>
      </c>
      <c r="F2058" t="s">
        <v>7726</v>
      </c>
      <c r="G2058" t="s">
        <v>7727</v>
      </c>
      <c r="H2058" t="s">
        <v>9756</v>
      </c>
      <c r="I2058" t="s">
        <v>7728</v>
      </c>
      <c r="J2058" t="s">
        <v>7813</v>
      </c>
      <c r="K2058" t="s">
        <v>32</v>
      </c>
      <c r="L2058" t="s">
        <v>32</v>
      </c>
      <c r="M2058" t="s">
        <v>43</v>
      </c>
      <c r="N2058" t="s">
        <v>44</v>
      </c>
      <c r="O2058" t="s">
        <v>54</v>
      </c>
      <c r="P2058" t="s">
        <v>78</v>
      </c>
      <c r="Q2058" t="s">
        <v>197</v>
      </c>
      <c r="R2058" t="s">
        <v>7814</v>
      </c>
      <c r="S2058" s="1" t="s">
        <v>13307</v>
      </c>
      <c r="T2058" t="s">
        <v>53</v>
      </c>
      <c r="U2058" t="s">
        <v>49</v>
      </c>
      <c r="V2058" t="s">
        <v>50</v>
      </c>
      <c r="W2058" t="s">
        <v>7815</v>
      </c>
      <c r="X2058" s="145">
        <v>21690</v>
      </c>
      <c r="Y2058" t="s">
        <v>7816</v>
      </c>
      <c r="Z2058"/>
      <c r="AA2058"/>
      <c r="AB2058" t="s">
        <v>39</v>
      </c>
      <c r="AC2058" t="s">
        <v>40</v>
      </c>
      <c r="AD2058" t="s">
        <v>41</v>
      </c>
      <c r="AE2058"/>
    </row>
    <row r="2059" spans="1:31" ht="15" x14ac:dyDescent="0.25">
      <c r="A2059" s="1" t="s">
        <v>7817</v>
      </c>
      <c r="B2059" t="s">
        <v>437</v>
      </c>
      <c r="C2059" t="s">
        <v>29</v>
      </c>
      <c r="D2059" t="s">
        <v>30</v>
      </c>
      <c r="E2059" t="s">
        <v>241</v>
      </c>
      <c r="F2059" t="s">
        <v>7726</v>
      </c>
      <c r="G2059" t="s">
        <v>7727</v>
      </c>
      <c r="H2059" t="s">
        <v>9756</v>
      </c>
      <c r="I2059" t="s">
        <v>7728</v>
      </c>
      <c r="J2059" t="s">
        <v>7817</v>
      </c>
      <c r="K2059" t="s">
        <v>32</v>
      </c>
      <c r="L2059" t="s">
        <v>32</v>
      </c>
      <c r="M2059" t="s">
        <v>43</v>
      </c>
      <c r="N2059" t="s">
        <v>44</v>
      </c>
      <c r="O2059" t="s">
        <v>7818</v>
      </c>
      <c r="P2059" t="s">
        <v>446</v>
      </c>
      <c r="Q2059" t="s">
        <v>70</v>
      </c>
      <c r="R2059" t="s">
        <v>7819</v>
      </c>
      <c r="S2059" s="1" t="s">
        <v>13308</v>
      </c>
      <c r="T2059" t="s">
        <v>48</v>
      </c>
      <c r="U2059" t="s">
        <v>49</v>
      </c>
      <c r="V2059" t="s">
        <v>50</v>
      </c>
      <c r="W2059" t="s">
        <v>7820</v>
      </c>
      <c r="X2059" s="145">
        <v>25355</v>
      </c>
      <c r="Y2059" t="s">
        <v>7821</v>
      </c>
      <c r="Z2059"/>
      <c r="AA2059"/>
      <c r="AB2059" t="s">
        <v>39</v>
      </c>
      <c r="AC2059" t="s">
        <v>40</v>
      </c>
      <c r="AD2059" t="s">
        <v>41</v>
      </c>
      <c r="AE2059"/>
    </row>
    <row r="2060" spans="1:31" ht="15" x14ac:dyDescent="0.25">
      <c r="A2060" s="1" t="s">
        <v>7822</v>
      </c>
      <c r="B2060" t="s">
        <v>437</v>
      </c>
      <c r="C2060" t="s">
        <v>29</v>
      </c>
      <c r="D2060" t="s">
        <v>30</v>
      </c>
      <c r="E2060" t="s">
        <v>241</v>
      </c>
      <c r="F2060" t="s">
        <v>7726</v>
      </c>
      <c r="G2060" t="s">
        <v>7727</v>
      </c>
      <c r="H2060" t="s">
        <v>9756</v>
      </c>
      <c r="I2060" t="s">
        <v>7728</v>
      </c>
      <c r="J2060" t="s">
        <v>7822</v>
      </c>
      <c r="K2060" t="s">
        <v>32</v>
      </c>
      <c r="L2060" t="s">
        <v>32</v>
      </c>
      <c r="M2060" t="s">
        <v>3552</v>
      </c>
      <c r="N2060" t="s">
        <v>44</v>
      </c>
      <c r="O2060" t="s">
        <v>7823</v>
      </c>
      <c r="P2060" t="s">
        <v>7706</v>
      </c>
      <c r="Q2060" t="s">
        <v>4469</v>
      </c>
      <c r="R2060" t="s">
        <v>725</v>
      </c>
      <c r="S2060" s="1" t="s">
        <v>13309</v>
      </c>
      <c r="T2060" t="s">
        <v>48</v>
      </c>
      <c r="U2060" t="s">
        <v>49</v>
      </c>
      <c r="V2060" t="s">
        <v>3555</v>
      </c>
      <c r="W2060" t="s">
        <v>7824</v>
      </c>
      <c r="X2060" s="145">
        <v>25685</v>
      </c>
      <c r="Y2060" t="s">
        <v>7825</v>
      </c>
      <c r="Z2060" s="145">
        <v>43199</v>
      </c>
      <c r="AA2060" s="145">
        <v>43465</v>
      </c>
      <c r="AB2060" t="s">
        <v>39</v>
      </c>
      <c r="AC2060" t="s">
        <v>40</v>
      </c>
      <c r="AD2060" t="s">
        <v>41</v>
      </c>
      <c r="AE2060"/>
    </row>
    <row r="2061" spans="1:31" ht="15" x14ac:dyDescent="0.25">
      <c r="A2061" s="1" t="s">
        <v>7822</v>
      </c>
      <c r="B2061" t="s">
        <v>437</v>
      </c>
      <c r="C2061" t="s">
        <v>29</v>
      </c>
      <c r="D2061" t="s">
        <v>30</v>
      </c>
      <c r="E2061" t="s">
        <v>241</v>
      </c>
      <c r="F2061" t="s">
        <v>7726</v>
      </c>
      <c r="G2061" t="s">
        <v>7727</v>
      </c>
      <c r="H2061" t="s">
        <v>9756</v>
      </c>
      <c r="I2061" t="s">
        <v>7728</v>
      </c>
      <c r="J2061" t="s">
        <v>7822</v>
      </c>
      <c r="K2061" t="s">
        <v>32</v>
      </c>
      <c r="L2061" t="s">
        <v>32</v>
      </c>
      <c r="M2061" t="s">
        <v>43</v>
      </c>
      <c r="N2061" t="s">
        <v>63</v>
      </c>
      <c r="O2061" t="s">
        <v>10778</v>
      </c>
      <c r="P2061" t="s">
        <v>136</v>
      </c>
      <c r="Q2061" t="s">
        <v>110</v>
      </c>
      <c r="R2061" t="s">
        <v>10779</v>
      </c>
      <c r="S2061" s="1" t="s">
        <v>13310</v>
      </c>
      <c r="T2061" t="s">
        <v>66</v>
      </c>
      <c r="U2061" t="s">
        <v>811</v>
      </c>
      <c r="V2061" t="s">
        <v>50</v>
      </c>
      <c r="W2061" t="s">
        <v>10780</v>
      </c>
      <c r="X2061" s="145">
        <v>32042</v>
      </c>
      <c r="Y2061" t="s">
        <v>10781</v>
      </c>
      <c r="Z2061" s="145">
        <v>43199</v>
      </c>
      <c r="AA2061" s="145">
        <v>43465</v>
      </c>
      <c r="AB2061" t="s">
        <v>310</v>
      </c>
      <c r="AC2061" t="s">
        <v>68</v>
      </c>
      <c r="AD2061" t="s">
        <v>41</v>
      </c>
      <c r="AE2061"/>
    </row>
    <row r="2062" spans="1:31" ht="15" x14ac:dyDescent="0.25">
      <c r="A2062" s="1" t="s">
        <v>7826</v>
      </c>
      <c r="B2062" t="s">
        <v>437</v>
      </c>
      <c r="C2062" t="s">
        <v>29</v>
      </c>
      <c r="D2062" t="s">
        <v>30</v>
      </c>
      <c r="E2062" t="s">
        <v>241</v>
      </c>
      <c r="F2062" t="s">
        <v>7726</v>
      </c>
      <c r="G2062" t="s">
        <v>7727</v>
      </c>
      <c r="H2062" t="s">
        <v>9756</v>
      </c>
      <c r="I2062" t="s">
        <v>7728</v>
      </c>
      <c r="J2062" t="s">
        <v>7826</v>
      </c>
      <c r="K2062" t="s">
        <v>32</v>
      </c>
      <c r="L2062" t="s">
        <v>32</v>
      </c>
      <c r="M2062" t="s">
        <v>43</v>
      </c>
      <c r="N2062" t="s">
        <v>44</v>
      </c>
      <c r="O2062" t="s">
        <v>118</v>
      </c>
      <c r="P2062" t="s">
        <v>237</v>
      </c>
      <c r="Q2062" t="s">
        <v>142</v>
      </c>
      <c r="R2062" t="s">
        <v>5045</v>
      </c>
      <c r="S2062" s="1" t="s">
        <v>13311</v>
      </c>
      <c r="T2062" t="s">
        <v>53</v>
      </c>
      <c r="U2062" t="s">
        <v>49</v>
      </c>
      <c r="V2062" t="s">
        <v>50</v>
      </c>
      <c r="W2062" t="s">
        <v>7827</v>
      </c>
      <c r="X2062" s="145">
        <v>21797</v>
      </c>
      <c r="Y2062" t="s">
        <v>7828</v>
      </c>
      <c r="Z2062"/>
      <c r="AA2062"/>
      <c r="AB2062" t="s">
        <v>39</v>
      </c>
      <c r="AC2062" t="s">
        <v>40</v>
      </c>
      <c r="AD2062" t="s">
        <v>41</v>
      </c>
      <c r="AE2062"/>
    </row>
    <row r="2063" spans="1:31" ht="15" x14ac:dyDescent="0.25">
      <c r="A2063" s="1" t="s">
        <v>7829</v>
      </c>
      <c r="B2063" t="s">
        <v>437</v>
      </c>
      <c r="C2063" t="s">
        <v>29</v>
      </c>
      <c r="D2063" t="s">
        <v>30</v>
      </c>
      <c r="E2063" t="s">
        <v>241</v>
      </c>
      <c r="F2063" t="s">
        <v>7726</v>
      </c>
      <c r="G2063" t="s">
        <v>7727</v>
      </c>
      <c r="H2063" t="s">
        <v>9756</v>
      </c>
      <c r="I2063" t="s">
        <v>7728</v>
      </c>
      <c r="J2063" t="s">
        <v>7829</v>
      </c>
      <c r="K2063" t="s">
        <v>32</v>
      </c>
      <c r="L2063" t="s">
        <v>32</v>
      </c>
      <c r="M2063" t="s">
        <v>43</v>
      </c>
      <c r="N2063" t="s">
        <v>44</v>
      </c>
      <c r="O2063" t="s">
        <v>7830</v>
      </c>
      <c r="P2063" t="s">
        <v>119</v>
      </c>
      <c r="Q2063" t="s">
        <v>125</v>
      </c>
      <c r="R2063" t="s">
        <v>994</v>
      </c>
      <c r="S2063" s="1" t="s">
        <v>13312</v>
      </c>
      <c r="T2063" t="s">
        <v>66</v>
      </c>
      <c r="U2063" t="s">
        <v>49</v>
      </c>
      <c r="V2063" t="s">
        <v>50</v>
      </c>
      <c r="W2063" t="s">
        <v>7831</v>
      </c>
      <c r="X2063" s="145">
        <v>25506</v>
      </c>
      <c r="Y2063" t="s">
        <v>7832</v>
      </c>
      <c r="Z2063"/>
      <c r="AA2063"/>
      <c r="AB2063" t="s">
        <v>39</v>
      </c>
      <c r="AC2063" t="s">
        <v>40</v>
      </c>
      <c r="AD2063" t="s">
        <v>41</v>
      </c>
      <c r="AE2063"/>
    </row>
    <row r="2064" spans="1:31" ht="15" x14ac:dyDescent="0.25">
      <c r="A2064" s="1" t="s">
        <v>7833</v>
      </c>
      <c r="B2064" t="s">
        <v>437</v>
      </c>
      <c r="C2064" t="s">
        <v>29</v>
      </c>
      <c r="D2064" t="s">
        <v>30</v>
      </c>
      <c r="E2064" t="s">
        <v>241</v>
      </c>
      <c r="F2064" t="s">
        <v>7726</v>
      </c>
      <c r="G2064" t="s">
        <v>7727</v>
      </c>
      <c r="H2064" t="s">
        <v>9756</v>
      </c>
      <c r="I2064" t="s">
        <v>7728</v>
      </c>
      <c r="J2064" t="s">
        <v>7833</v>
      </c>
      <c r="K2064" t="s">
        <v>32</v>
      </c>
      <c r="L2064" t="s">
        <v>32</v>
      </c>
      <c r="M2064" t="s">
        <v>43</v>
      </c>
      <c r="N2064" t="s">
        <v>44</v>
      </c>
      <c r="O2064" t="s">
        <v>54</v>
      </c>
      <c r="P2064" t="s">
        <v>530</v>
      </c>
      <c r="Q2064" t="s">
        <v>1044</v>
      </c>
      <c r="R2064" t="s">
        <v>7834</v>
      </c>
      <c r="S2064" s="1" t="s">
        <v>13313</v>
      </c>
      <c r="T2064" t="s">
        <v>53</v>
      </c>
      <c r="U2064" t="s">
        <v>49</v>
      </c>
      <c r="V2064" t="s">
        <v>50</v>
      </c>
      <c r="W2064" t="s">
        <v>7835</v>
      </c>
      <c r="X2064" s="145">
        <v>22236</v>
      </c>
      <c r="Y2064" t="s">
        <v>7836</v>
      </c>
      <c r="Z2064"/>
      <c r="AA2064"/>
      <c r="AB2064" t="s">
        <v>39</v>
      </c>
      <c r="AC2064" t="s">
        <v>40</v>
      </c>
      <c r="AD2064" t="s">
        <v>41</v>
      </c>
      <c r="AE2064"/>
    </row>
    <row r="2065" spans="1:31" ht="15" x14ac:dyDescent="0.25">
      <c r="A2065" s="1" t="s">
        <v>7837</v>
      </c>
      <c r="B2065" t="s">
        <v>437</v>
      </c>
      <c r="C2065" t="s">
        <v>29</v>
      </c>
      <c r="D2065" t="s">
        <v>30</v>
      </c>
      <c r="E2065" t="s">
        <v>241</v>
      </c>
      <c r="F2065" t="s">
        <v>7726</v>
      </c>
      <c r="G2065" t="s">
        <v>7727</v>
      </c>
      <c r="H2065" t="s">
        <v>9756</v>
      </c>
      <c r="I2065" t="s">
        <v>7728</v>
      </c>
      <c r="J2065" t="s">
        <v>7837</v>
      </c>
      <c r="K2065" t="s">
        <v>32</v>
      </c>
      <c r="L2065" t="s">
        <v>32</v>
      </c>
      <c r="M2065" t="s">
        <v>43</v>
      </c>
      <c r="N2065" t="s">
        <v>44</v>
      </c>
      <c r="O2065" t="s">
        <v>5263</v>
      </c>
      <c r="P2065" t="s">
        <v>137</v>
      </c>
      <c r="Q2065" t="s">
        <v>111</v>
      </c>
      <c r="R2065" t="s">
        <v>7838</v>
      </c>
      <c r="S2065" s="1" t="s">
        <v>13314</v>
      </c>
      <c r="T2065" t="s">
        <v>66</v>
      </c>
      <c r="U2065" t="s">
        <v>49</v>
      </c>
      <c r="V2065" t="s">
        <v>50</v>
      </c>
      <c r="W2065" t="s">
        <v>7839</v>
      </c>
      <c r="X2065" s="145">
        <v>26041</v>
      </c>
      <c r="Y2065" t="s">
        <v>7840</v>
      </c>
      <c r="Z2065"/>
      <c r="AA2065"/>
      <c r="AB2065" t="s">
        <v>39</v>
      </c>
      <c r="AC2065" t="s">
        <v>40</v>
      </c>
      <c r="AD2065" t="s">
        <v>41</v>
      </c>
      <c r="AE2065"/>
    </row>
    <row r="2066" spans="1:31" ht="15" x14ac:dyDescent="0.25">
      <c r="A2066" s="1" t="s">
        <v>10782</v>
      </c>
      <c r="B2066" t="s">
        <v>437</v>
      </c>
      <c r="C2066" t="s">
        <v>29</v>
      </c>
      <c r="D2066" t="s">
        <v>30</v>
      </c>
      <c r="E2066" t="s">
        <v>241</v>
      </c>
      <c r="F2066" t="s">
        <v>7726</v>
      </c>
      <c r="G2066" t="s">
        <v>7727</v>
      </c>
      <c r="H2066" t="s">
        <v>9756</v>
      </c>
      <c r="I2066" t="s">
        <v>7728</v>
      </c>
      <c r="J2066" t="s">
        <v>10782</v>
      </c>
      <c r="K2066" t="s">
        <v>32</v>
      </c>
      <c r="L2066" t="s">
        <v>32</v>
      </c>
      <c r="M2066" t="s">
        <v>43</v>
      </c>
      <c r="N2066" t="s">
        <v>63</v>
      </c>
      <c r="O2066" t="s">
        <v>9727</v>
      </c>
      <c r="P2066" t="s">
        <v>186</v>
      </c>
      <c r="Q2066" t="s">
        <v>78</v>
      </c>
      <c r="R2066" t="s">
        <v>1086</v>
      </c>
      <c r="S2066" s="1" t="s">
        <v>13278</v>
      </c>
      <c r="T2066" t="s">
        <v>66</v>
      </c>
      <c r="U2066" t="s">
        <v>811</v>
      </c>
      <c r="V2066" t="s">
        <v>50</v>
      </c>
      <c r="W2066" t="s">
        <v>6461</v>
      </c>
      <c r="X2066" s="145">
        <v>25401</v>
      </c>
      <c r="Y2066" t="s">
        <v>6462</v>
      </c>
      <c r="Z2066" s="145">
        <v>43160</v>
      </c>
      <c r="AA2066" s="145">
        <v>43465</v>
      </c>
      <c r="AB2066" t="s">
        <v>2801</v>
      </c>
      <c r="AC2066" t="s">
        <v>68</v>
      </c>
      <c r="AD2066" t="s">
        <v>41</v>
      </c>
      <c r="AE2066"/>
    </row>
    <row r="2067" spans="1:31" ht="15" x14ac:dyDescent="0.25">
      <c r="A2067" s="1" t="s">
        <v>10783</v>
      </c>
      <c r="B2067" t="s">
        <v>437</v>
      </c>
      <c r="C2067" t="s">
        <v>29</v>
      </c>
      <c r="D2067" t="s">
        <v>30</v>
      </c>
      <c r="E2067" t="s">
        <v>241</v>
      </c>
      <c r="F2067" t="s">
        <v>7726</v>
      </c>
      <c r="G2067" t="s">
        <v>7727</v>
      </c>
      <c r="H2067" t="s">
        <v>9756</v>
      </c>
      <c r="I2067" t="s">
        <v>7728</v>
      </c>
      <c r="J2067" t="s">
        <v>10783</v>
      </c>
      <c r="K2067" t="s">
        <v>32</v>
      </c>
      <c r="L2067" t="s">
        <v>32</v>
      </c>
      <c r="M2067" t="s">
        <v>43</v>
      </c>
      <c r="N2067" t="s">
        <v>63</v>
      </c>
      <c r="O2067" t="s">
        <v>9727</v>
      </c>
      <c r="P2067" t="s">
        <v>136</v>
      </c>
      <c r="Q2067" t="s">
        <v>110</v>
      </c>
      <c r="R2067" t="s">
        <v>10779</v>
      </c>
      <c r="S2067" s="1" t="s">
        <v>13310</v>
      </c>
      <c r="T2067" t="s">
        <v>66</v>
      </c>
      <c r="U2067" t="s">
        <v>811</v>
      </c>
      <c r="V2067" t="s">
        <v>50</v>
      </c>
      <c r="W2067" t="s">
        <v>10780</v>
      </c>
      <c r="X2067" s="145">
        <v>32042</v>
      </c>
      <c r="Y2067" t="s">
        <v>10781</v>
      </c>
      <c r="Z2067" s="145">
        <v>43160</v>
      </c>
      <c r="AA2067" s="145">
        <v>43465</v>
      </c>
      <c r="AB2067" t="s">
        <v>2801</v>
      </c>
      <c r="AC2067" t="s">
        <v>68</v>
      </c>
      <c r="AD2067" t="s">
        <v>41</v>
      </c>
      <c r="AE2067"/>
    </row>
    <row r="2068" spans="1:31" ht="15" x14ac:dyDescent="0.25">
      <c r="A2068" s="1" t="s">
        <v>10784</v>
      </c>
      <c r="B2068" t="s">
        <v>437</v>
      </c>
      <c r="C2068" t="s">
        <v>29</v>
      </c>
      <c r="D2068" t="s">
        <v>30</v>
      </c>
      <c r="E2068" t="s">
        <v>241</v>
      </c>
      <c r="F2068" t="s">
        <v>7726</v>
      </c>
      <c r="G2068" t="s">
        <v>7727</v>
      </c>
      <c r="H2068" t="s">
        <v>9756</v>
      </c>
      <c r="I2068" t="s">
        <v>7728</v>
      </c>
      <c r="J2068" t="s">
        <v>10784</v>
      </c>
      <c r="K2068" t="s">
        <v>32</v>
      </c>
      <c r="L2068" t="s">
        <v>32</v>
      </c>
      <c r="M2068" t="s">
        <v>43</v>
      </c>
      <c r="N2068" t="s">
        <v>63</v>
      </c>
      <c r="O2068" t="s">
        <v>9727</v>
      </c>
      <c r="P2068" t="s">
        <v>672</v>
      </c>
      <c r="Q2068" t="s">
        <v>340</v>
      </c>
      <c r="R2068" t="s">
        <v>6859</v>
      </c>
      <c r="S2068" s="1" t="s">
        <v>13298</v>
      </c>
      <c r="T2068" t="s">
        <v>66</v>
      </c>
      <c r="U2068" t="s">
        <v>3599</v>
      </c>
      <c r="V2068" t="s">
        <v>50</v>
      </c>
      <c r="W2068" t="s">
        <v>6860</v>
      </c>
      <c r="X2068" s="145">
        <v>28848</v>
      </c>
      <c r="Y2068" t="s">
        <v>6861</v>
      </c>
      <c r="Z2068" s="145">
        <v>43160</v>
      </c>
      <c r="AA2068" s="145">
        <v>43465</v>
      </c>
      <c r="AB2068" t="s">
        <v>2801</v>
      </c>
      <c r="AC2068" t="s">
        <v>68</v>
      </c>
      <c r="AD2068" t="s">
        <v>41</v>
      </c>
      <c r="AE2068"/>
    </row>
    <row r="2069" spans="1:31" ht="15" x14ac:dyDescent="0.25">
      <c r="A2069" s="1" t="s">
        <v>10785</v>
      </c>
      <c r="B2069" t="s">
        <v>437</v>
      </c>
      <c r="C2069" t="s">
        <v>29</v>
      </c>
      <c r="D2069" t="s">
        <v>30</v>
      </c>
      <c r="E2069" t="s">
        <v>241</v>
      </c>
      <c r="F2069" t="s">
        <v>7726</v>
      </c>
      <c r="G2069" t="s">
        <v>7727</v>
      </c>
      <c r="H2069" t="s">
        <v>9756</v>
      </c>
      <c r="I2069" t="s">
        <v>7728</v>
      </c>
      <c r="J2069" t="s">
        <v>10785</v>
      </c>
      <c r="K2069" t="s">
        <v>32</v>
      </c>
      <c r="L2069" t="s">
        <v>32</v>
      </c>
      <c r="M2069" t="s">
        <v>43</v>
      </c>
      <c r="N2069" t="s">
        <v>63</v>
      </c>
      <c r="O2069" t="s">
        <v>9727</v>
      </c>
      <c r="P2069" t="s">
        <v>183</v>
      </c>
      <c r="Q2069" t="s">
        <v>78</v>
      </c>
      <c r="R2069" t="s">
        <v>1621</v>
      </c>
      <c r="S2069" s="1" t="s">
        <v>13315</v>
      </c>
      <c r="T2069" t="s">
        <v>66</v>
      </c>
      <c r="U2069" t="s">
        <v>9946</v>
      </c>
      <c r="V2069" t="s">
        <v>50</v>
      </c>
      <c r="W2069" t="s">
        <v>3183</v>
      </c>
      <c r="X2069" s="145">
        <v>33056</v>
      </c>
      <c r="Y2069" t="s">
        <v>3184</v>
      </c>
      <c r="Z2069" s="145">
        <v>43195</v>
      </c>
      <c r="AA2069" s="145">
        <v>43465</v>
      </c>
      <c r="AB2069" t="s">
        <v>2801</v>
      </c>
      <c r="AC2069" t="s">
        <v>68</v>
      </c>
      <c r="AD2069" t="s">
        <v>41</v>
      </c>
      <c r="AE2069"/>
    </row>
    <row r="2070" spans="1:31" ht="15" x14ac:dyDescent="0.25">
      <c r="A2070" s="1" t="s">
        <v>7841</v>
      </c>
      <c r="B2070" t="s">
        <v>437</v>
      </c>
      <c r="C2070" t="s">
        <v>29</v>
      </c>
      <c r="D2070" t="s">
        <v>30</v>
      </c>
      <c r="E2070" t="s">
        <v>241</v>
      </c>
      <c r="F2070" t="s">
        <v>7726</v>
      </c>
      <c r="G2070" t="s">
        <v>7727</v>
      </c>
      <c r="H2070" t="s">
        <v>9756</v>
      </c>
      <c r="I2070" t="s">
        <v>7728</v>
      </c>
      <c r="J2070" t="s">
        <v>7841</v>
      </c>
      <c r="K2070" t="s">
        <v>32</v>
      </c>
      <c r="L2070" t="s">
        <v>80</v>
      </c>
      <c r="M2070" t="s">
        <v>80</v>
      </c>
      <c r="N2070" t="s">
        <v>63</v>
      </c>
      <c r="O2070" t="s">
        <v>7842</v>
      </c>
      <c r="P2070" t="s">
        <v>70</v>
      </c>
      <c r="Q2070" t="s">
        <v>630</v>
      </c>
      <c r="R2070" t="s">
        <v>7843</v>
      </c>
      <c r="S2070" s="1" t="s">
        <v>13316</v>
      </c>
      <c r="T2070" t="s">
        <v>42</v>
      </c>
      <c r="U2070" t="s">
        <v>49</v>
      </c>
      <c r="V2070" t="s">
        <v>50</v>
      </c>
      <c r="W2070" t="s">
        <v>7844</v>
      </c>
      <c r="X2070" s="145">
        <v>26812</v>
      </c>
      <c r="Y2070" t="s">
        <v>7845</v>
      </c>
      <c r="Z2070" s="145">
        <v>43160</v>
      </c>
      <c r="AA2070" s="145">
        <v>43465</v>
      </c>
      <c r="AB2070" t="s">
        <v>39</v>
      </c>
      <c r="AC2070" t="s">
        <v>83</v>
      </c>
      <c r="AD2070" t="s">
        <v>41</v>
      </c>
      <c r="AE2070"/>
    </row>
    <row r="2071" spans="1:31" ht="15" x14ac:dyDescent="0.25">
      <c r="A2071" s="1" t="s">
        <v>7846</v>
      </c>
      <c r="B2071" t="s">
        <v>437</v>
      </c>
      <c r="C2071" t="s">
        <v>29</v>
      </c>
      <c r="D2071" t="s">
        <v>30</v>
      </c>
      <c r="E2071" t="s">
        <v>241</v>
      </c>
      <c r="F2071" t="s">
        <v>7726</v>
      </c>
      <c r="G2071" t="s">
        <v>7727</v>
      </c>
      <c r="H2071" t="s">
        <v>9756</v>
      </c>
      <c r="I2071" t="s">
        <v>7728</v>
      </c>
      <c r="J2071" t="s">
        <v>7846</v>
      </c>
      <c r="K2071" t="s">
        <v>32</v>
      </c>
      <c r="L2071" t="s">
        <v>80</v>
      </c>
      <c r="M2071" t="s">
        <v>80</v>
      </c>
      <c r="N2071" t="s">
        <v>63</v>
      </c>
      <c r="O2071" t="s">
        <v>10786</v>
      </c>
      <c r="P2071" t="s">
        <v>7711</v>
      </c>
      <c r="Q2071" t="s">
        <v>688</v>
      </c>
      <c r="R2071" t="s">
        <v>529</v>
      </c>
      <c r="S2071" s="1" t="s">
        <v>13317</v>
      </c>
      <c r="T2071" t="s">
        <v>9396</v>
      </c>
      <c r="U2071" t="s">
        <v>49</v>
      </c>
      <c r="V2071" t="s">
        <v>50</v>
      </c>
      <c r="W2071" t="s">
        <v>7712</v>
      </c>
      <c r="X2071" s="145">
        <v>30201</v>
      </c>
      <c r="Y2071" t="s">
        <v>7713</v>
      </c>
      <c r="Z2071" s="145">
        <v>43221</v>
      </c>
      <c r="AA2071" s="145">
        <v>43465</v>
      </c>
      <c r="AB2071" t="s">
        <v>39</v>
      </c>
      <c r="AC2071" t="s">
        <v>68</v>
      </c>
      <c r="AD2071" t="s">
        <v>41</v>
      </c>
      <c r="AE2071"/>
    </row>
    <row r="2072" spans="1:31" ht="15" x14ac:dyDescent="0.25">
      <c r="A2072" s="1" t="s">
        <v>7847</v>
      </c>
      <c r="B2072" t="s">
        <v>437</v>
      </c>
      <c r="C2072" t="s">
        <v>29</v>
      </c>
      <c r="D2072" t="s">
        <v>30</v>
      </c>
      <c r="E2072" t="s">
        <v>241</v>
      </c>
      <c r="F2072" t="s">
        <v>7726</v>
      </c>
      <c r="G2072" t="s">
        <v>7727</v>
      </c>
      <c r="H2072" t="s">
        <v>9756</v>
      </c>
      <c r="I2072" t="s">
        <v>7728</v>
      </c>
      <c r="J2072" t="s">
        <v>7847</v>
      </c>
      <c r="K2072" t="s">
        <v>93</v>
      </c>
      <c r="L2072" t="s">
        <v>745</v>
      </c>
      <c r="M2072" t="s">
        <v>793</v>
      </c>
      <c r="N2072" t="s">
        <v>44</v>
      </c>
      <c r="O2072" t="s">
        <v>7848</v>
      </c>
      <c r="P2072" t="s">
        <v>316</v>
      </c>
      <c r="Q2072" t="s">
        <v>7849</v>
      </c>
      <c r="R2072" t="s">
        <v>5562</v>
      </c>
      <c r="S2072" s="1" t="s">
        <v>13318</v>
      </c>
      <c r="T2072" t="s">
        <v>196</v>
      </c>
      <c r="U2072" t="s">
        <v>38</v>
      </c>
      <c r="V2072" t="s">
        <v>50</v>
      </c>
      <c r="W2072" t="s">
        <v>7850</v>
      </c>
      <c r="X2072" s="145">
        <v>22928</v>
      </c>
      <c r="Y2072" t="s">
        <v>7851</v>
      </c>
      <c r="Z2072" s="145">
        <v>42736</v>
      </c>
      <c r="AA2072"/>
      <c r="AB2072" t="s">
        <v>39</v>
      </c>
      <c r="AC2072" t="s">
        <v>98</v>
      </c>
      <c r="AD2072" t="s">
        <v>41</v>
      </c>
      <c r="AE2072"/>
    </row>
    <row r="2073" spans="1:31" ht="15" x14ac:dyDescent="0.25">
      <c r="A2073" s="1" t="s">
        <v>7852</v>
      </c>
      <c r="B2073" t="s">
        <v>437</v>
      </c>
      <c r="C2073" t="s">
        <v>29</v>
      </c>
      <c r="D2073" t="s">
        <v>30</v>
      </c>
      <c r="E2073" t="s">
        <v>241</v>
      </c>
      <c r="F2073" t="s">
        <v>7726</v>
      </c>
      <c r="G2073" t="s">
        <v>7727</v>
      </c>
      <c r="H2073" t="s">
        <v>9756</v>
      </c>
      <c r="I2073" t="s">
        <v>7728</v>
      </c>
      <c r="J2073" t="s">
        <v>7852</v>
      </c>
      <c r="K2073" t="s">
        <v>93</v>
      </c>
      <c r="L2073" t="s">
        <v>94</v>
      </c>
      <c r="M2073" t="s">
        <v>1329</v>
      </c>
      <c r="N2073" t="s">
        <v>63</v>
      </c>
      <c r="O2073" t="s">
        <v>7853</v>
      </c>
      <c r="P2073" t="s">
        <v>156</v>
      </c>
      <c r="Q2073" t="s">
        <v>78</v>
      </c>
      <c r="R2073" t="s">
        <v>5309</v>
      </c>
      <c r="S2073" s="1" t="s">
        <v>13319</v>
      </c>
      <c r="T2073" t="s">
        <v>105</v>
      </c>
      <c r="U2073" t="s">
        <v>38</v>
      </c>
      <c r="V2073" t="s">
        <v>50</v>
      </c>
      <c r="W2073" t="s">
        <v>5310</v>
      </c>
      <c r="X2073" s="145">
        <v>29191</v>
      </c>
      <c r="Y2073" t="s">
        <v>5311</v>
      </c>
      <c r="Z2073" s="145">
        <v>43101</v>
      </c>
      <c r="AA2073" s="145">
        <v>43465</v>
      </c>
      <c r="AB2073" t="s">
        <v>39</v>
      </c>
      <c r="AC2073" t="s">
        <v>98</v>
      </c>
      <c r="AD2073" t="s">
        <v>41</v>
      </c>
      <c r="AE2073"/>
    </row>
    <row r="2074" spans="1:31" ht="15" x14ac:dyDescent="0.25">
      <c r="A2074" s="1" t="s">
        <v>7854</v>
      </c>
      <c r="B2074" t="s">
        <v>437</v>
      </c>
      <c r="C2074" t="s">
        <v>29</v>
      </c>
      <c r="D2074" t="s">
        <v>30</v>
      </c>
      <c r="E2074" t="s">
        <v>241</v>
      </c>
      <c r="F2074" t="s">
        <v>7726</v>
      </c>
      <c r="G2074" t="s">
        <v>7727</v>
      </c>
      <c r="H2074" t="s">
        <v>9756</v>
      </c>
      <c r="I2074" t="s">
        <v>7728</v>
      </c>
      <c r="J2074" t="s">
        <v>7854</v>
      </c>
      <c r="K2074" t="s">
        <v>93</v>
      </c>
      <c r="L2074" t="s">
        <v>94</v>
      </c>
      <c r="M2074" t="s">
        <v>95</v>
      </c>
      <c r="N2074" t="s">
        <v>44</v>
      </c>
      <c r="O2074" t="s">
        <v>54</v>
      </c>
      <c r="P2074" t="s">
        <v>257</v>
      </c>
      <c r="Q2074" t="s">
        <v>820</v>
      </c>
      <c r="R2074" t="s">
        <v>896</v>
      </c>
      <c r="S2074" s="1" t="s">
        <v>13320</v>
      </c>
      <c r="T2074" t="s">
        <v>180</v>
      </c>
      <c r="U2074" t="s">
        <v>38</v>
      </c>
      <c r="V2074" t="s">
        <v>50</v>
      </c>
      <c r="W2074" t="s">
        <v>7855</v>
      </c>
      <c r="X2074" s="145">
        <v>18111</v>
      </c>
      <c r="Y2074" t="s">
        <v>7856</v>
      </c>
      <c r="Z2074"/>
      <c r="AA2074"/>
      <c r="AB2074" t="s">
        <v>39</v>
      </c>
      <c r="AC2074" t="s">
        <v>98</v>
      </c>
      <c r="AD2074" t="s">
        <v>41</v>
      </c>
      <c r="AE2074"/>
    </row>
    <row r="2075" spans="1:31" ht="15" x14ac:dyDescent="0.25">
      <c r="A2075" s="1" t="s">
        <v>7857</v>
      </c>
      <c r="B2075" t="s">
        <v>437</v>
      </c>
      <c r="C2075" t="s">
        <v>29</v>
      </c>
      <c r="D2075" t="s">
        <v>30</v>
      </c>
      <c r="E2075" t="s">
        <v>241</v>
      </c>
      <c r="F2075" t="s">
        <v>7726</v>
      </c>
      <c r="G2075" t="s">
        <v>7727</v>
      </c>
      <c r="H2075" t="s">
        <v>9756</v>
      </c>
      <c r="I2075" t="s">
        <v>7728</v>
      </c>
      <c r="J2075" t="s">
        <v>7857</v>
      </c>
      <c r="K2075" t="s">
        <v>93</v>
      </c>
      <c r="L2075" t="s">
        <v>94</v>
      </c>
      <c r="M2075" t="s">
        <v>95</v>
      </c>
      <c r="N2075" t="s">
        <v>63</v>
      </c>
      <c r="O2075" t="s">
        <v>7858</v>
      </c>
      <c r="P2075" t="s">
        <v>149</v>
      </c>
      <c r="Q2075" t="s">
        <v>149</v>
      </c>
      <c r="R2075" t="s">
        <v>7859</v>
      </c>
      <c r="S2075" s="1" t="s">
        <v>13321</v>
      </c>
      <c r="T2075" t="s">
        <v>105</v>
      </c>
      <c r="U2075" t="s">
        <v>38</v>
      </c>
      <c r="V2075" t="s">
        <v>50</v>
      </c>
      <c r="W2075" t="s">
        <v>7860</v>
      </c>
      <c r="X2075" s="145">
        <v>27060</v>
      </c>
      <c r="Y2075" t="s">
        <v>7861</v>
      </c>
      <c r="Z2075" s="145">
        <v>43101</v>
      </c>
      <c r="AA2075" s="145">
        <v>43465</v>
      </c>
      <c r="AB2075" t="s">
        <v>39</v>
      </c>
      <c r="AC2075" t="s">
        <v>98</v>
      </c>
      <c r="AD2075" t="s">
        <v>41</v>
      </c>
      <c r="AE2075"/>
    </row>
    <row r="2076" spans="1:31" ht="15" x14ac:dyDescent="0.25">
      <c r="A2076" s="1" t="s">
        <v>7862</v>
      </c>
      <c r="B2076" t="s">
        <v>437</v>
      </c>
      <c r="C2076" t="s">
        <v>29</v>
      </c>
      <c r="D2076" t="s">
        <v>30</v>
      </c>
      <c r="E2076" t="s">
        <v>241</v>
      </c>
      <c r="F2076" t="s">
        <v>7726</v>
      </c>
      <c r="G2076" t="s">
        <v>7727</v>
      </c>
      <c r="H2076" t="s">
        <v>9756</v>
      </c>
      <c r="I2076" t="s">
        <v>7728</v>
      </c>
      <c r="J2076" t="s">
        <v>7862</v>
      </c>
      <c r="K2076" t="s">
        <v>93</v>
      </c>
      <c r="L2076" t="s">
        <v>94</v>
      </c>
      <c r="M2076" t="s">
        <v>375</v>
      </c>
      <c r="N2076" t="s">
        <v>63</v>
      </c>
      <c r="O2076" t="s">
        <v>10787</v>
      </c>
      <c r="P2076" t="s">
        <v>450</v>
      </c>
      <c r="Q2076" t="s">
        <v>59</v>
      </c>
      <c r="R2076" t="s">
        <v>10788</v>
      </c>
      <c r="S2076" s="1" t="s">
        <v>13322</v>
      </c>
      <c r="T2076" t="s">
        <v>105</v>
      </c>
      <c r="U2076" t="s">
        <v>38</v>
      </c>
      <c r="V2076" t="s">
        <v>50</v>
      </c>
      <c r="W2076" t="s">
        <v>10789</v>
      </c>
      <c r="X2076" s="145">
        <v>28907</v>
      </c>
      <c r="Y2076" t="s">
        <v>10790</v>
      </c>
      <c r="Z2076" s="145">
        <v>43171</v>
      </c>
      <c r="AA2076" s="145">
        <v>43465</v>
      </c>
      <c r="AB2076" t="s">
        <v>39</v>
      </c>
      <c r="AC2076" t="s">
        <v>98</v>
      </c>
      <c r="AD2076" t="s">
        <v>41</v>
      </c>
      <c r="AE2076"/>
    </row>
    <row r="2077" spans="1:31" ht="15" x14ac:dyDescent="0.25">
      <c r="A2077" s="1" t="s">
        <v>7863</v>
      </c>
      <c r="B2077" t="s">
        <v>437</v>
      </c>
      <c r="C2077" t="s">
        <v>29</v>
      </c>
      <c r="D2077" t="s">
        <v>30</v>
      </c>
      <c r="E2077" t="s">
        <v>241</v>
      </c>
      <c r="F2077" t="s">
        <v>7726</v>
      </c>
      <c r="G2077" t="s">
        <v>7727</v>
      </c>
      <c r="H2077" t="s">
        <v>9756</v>
      </c>
      <c r="I2077" t="s">
        <v>7728</v>
      </c>
      <c r="J2077" t="s">
        <v>7863</v>
      </c>
      <c r="K2077" t="s">
        <v>799</v>
      </c>
      <c r="L2077" t="s">
        <v>3305</v>
      </c>
      <c r="M2077" t="s">
        <v>3306</v>
      </c>
      <c r="N2077" t="s">
        <v>63</v>
      </c>
      <c r="O2077" t="s">
        <v>9981</v>
      </c>
      <c r="P2077" t="s">
        <v>101</v>
      </c>
      <c r="Q2077" t="s">
        <v>237</v>
      </c>
      <c r="R2077" t="s">
        <v>917</v>
      </c>
      <c r="S2077" s="1" t="s">
        <v>13323</v>
      </c>
      <c r="T2077" t="s">
        <v>801</v>
      </c>
      <c r="U2077" t="s">
        <v>38</v>
      </c>
      <c r="V2077" t="s">
        <v>50</v>
      </c>
      <c r="W2077" t="s">
        <v>265</v>
      </c>
      <c r="X2077" s="145">
        <v>26229</v>
      </c>
      <c r="Y2077" t="s">
        <v>7864</v>
      </c>
      <c r="Z2077" s="145">
        <v>43101</v>
      </c>
      <c r="AA2077" s="145">
        <v>43190</v>
      </c>
      <c r="AB2077" t="s">
        <v>123</v>
      </c>
      <c r="AC2077" t="s">
        <v>804</v>
      </c>
      <c r="AD2077" t="s">
        <v>41</v>
      </c>
      <c r="AE2077"/>
    </row>
    <row r="2078" spans="1:31" ht="15" x14ac:dyDescent="0.25">
      <c r="A2078" s="1" t="s">
        <v>7867</v>
      </c>
      <c r="B2078" t="s">
        <v>437</v>
      </c>
      <c r="C2078" t="s">
        <v>29</v>
      </c>
      <c r="D2078" t="s">
        <v>30</v>
      </c>
      <c r="E2078" t="s">
        <v>241</v>
      </c>
      <c r="F2078" t="s">
        <v>7726</v>
      </c>
      <c r="G2078" t="s">
        <v>7727</v>
      </c>
      <c r="H2078" t="s">
        <v>9756</v>
      </c>
      <c r="I2078" t="s">
        <v>7728</v>
      </c>
      <c r="J2078" t="s">
        <v>7867</v>
      </c>
      <c r="K2078" t="s">
        <v>799</v>
      </c>
      <c r="L2078" t="s">
        <v>3305</v>
      </c>
      <c r="M2078" t="s">
        <v>3315</v>
      </c>
      <c r="N2078" t="s">
        <v>63</v>
      </c>
      <c r="O2078" t="s">
        <v>9981</v>
      </c>
      <c r="P2078" t="s">
        <v>489</v>
      </c>
      <c r="Q2078" t="s">
        <v>6803</v>
      </c>
      <c r="R2078" t="s">
        <v>7868</v>
      </c>
      <c r="S2078" s="1" t="s">
        <v>13324</v>
      </c>
      <c r="T2078" t="s">
        <v>801</v>
      </c>
      <c r="U2078" t="s">
        <v>38</v>
      </c>
      <c r="V2078" t="s">
        <v>50</v>
      </c>
      <c r="W2078" t="s">
        <v>265</v>
      </c>
      <c r="X2078" s="145">
        <v>25348</v>
      </c>
      <c r="Y2078" t="s">
        <v>7869</v>
      </c>
      <c r="Z2078" s="145">
        <v>43101</v>
      </c>
      <c r="AA2078" s="145">
        <v>43190</v>
      </c>
      <c r="AB2078" t="s">
        <v>123</v>
      </c>
      <c r="AC2078" t="s">
        <v>804</v>
      </c>
      <c r="AD2078" t="s">
        <v>41</v>
      </c>
      <c r="AE2078"/>
    </row>
    <row r="2079" spans="1:31" ht="15" x14ac:dyDescent="0.25">
      <c r="A2079" s="1" t="s">
        <v>7870</v>
      </c>
      <c r="B2079" t="s">
        <v>437</v>
      </c>
      <c r="C2079" t="s">
        <v>29</v>
      </c>
      <c r="D2079" t="s">
        <v>30</v>
      </c>
      <c r="E2079" t="s">
        <v>241</v>
      </c>
      <c r="F2079" t="s">
        <v>7726</v>
      </c>
      <c r="G2079" t="s">
        <v>7727</v>
      </c>
      <c r="H2079" t="s">
        <v>9756</v>
      </c>
      <c r="I2079" t="s">
        <v>7728</v>
      </c>
      <c r="J2079" t="s">
        <v>7870</v>
      </c>
      <c r="K2079" t="s">
        <v>799</v>
      </c>
      <c r="L2079" t="s">
        <v>3305</v>
      </c>
      <c r="M2079" t="s">
        <v>3315</v>
      </c>
      <c r="N2079" t="s">
        <v>63</v>
      </c>
      <c r="O2079" t="s">
        <v>9981</v>
      </c>
      <c r="P2079" t="s">
        <v>679</v>
      </c>
      <c r="Q2079" t="s">
        <v>7871</v>
      </c>
      <c r="R2079" t="s">
        <v>798</v>
      </c>
      <c r="S2079" s="1" t="s">
        <v>13325</v>
      </c>
      <c r="T2079" t="s">
        <v>801</v>
      </c>
      <c r="U2079" t="s">
        <v>38</v>
      </c>
      <c r="V2079" t="s">
        <v>50</v>
      </c>
      <c r="W2079" t="s">
        <v>265</v>
      </c>
      <c r="X2079" s="145">
        <v>25506</v>
      </c>
      <c r="Y2079" t="s">
        <v>7872</v>
      </c>
      <c r="Z2079" s="145">
        <v>43101</v>
      </c>
      <c r="AA2079" s="145">
        <v>43190</v>
      </c>
      <c r="AB2079" t="s">
        <v>123</v>
      </c>
      <c r="AC2079" t="s">
        <v>804</v>
      </c>
      <c r="AD2079" t="s">
        <v>41</v>
      </c>
      <c r="AE2079"/>
    </row>
    <row r="2080" spans="1:31" ht="15" x14ac:dyDescent="0.25">
      <c r="A2080" s="1" t="s">
        <v>7873</v>
      </c>
      <c r="B2080" t="s">
        <v>437</v>
      </c>
      <c r="C2080" t="s">
        <v>29</v>
      </c>
      <c r="D2080" t="s">
        <v>30</v>
      </c>
      <c r="E2080" t="s">
        <v>241</v>
      </c>
      <c r="F2080" t="s">
        <v>7726</v>
      </c>
      <c r="G2080" t="s">
        <v>7727</v>
      </c>
      <c r="H2080" t="s">
        <v>9756</v>
      </c>
      <c r="I2080" t="s">
        <v>7728</v>
      </c>
      <c r="J2080" t="s">
        <v>7873</v>
      </c>
      <c r="K2080" t="s">
        <v>799</v>
      </c>
      <c r="L2080" t="s">
        <v>3305</v>
      </c>
      <c r="M2080" t="s">
        <v>3315</v>
      </c>
      <c r="N2080" t="s">
        <v>63</v>
      </c>
      <c r="O2080" t="s">
        <v>9981</v>
      </c>
      <c r="P2080" t="s">
        <v>1056</v>
      </c>
      <c r="Q2080" t="s">
        <v>230</v>
      </c>
      <c r="R2080" t="s">
        <v>7874</v>
      </c>
      <c r="S2080" s="1" t="s">
        <v>13326</v>
      </c>
      <c r="T2080" t="s">
        <v>801</v>
      </c>
      <c r="U2080" t="s">
        <v>38</v>
      </c>
      <c r="V2080" t="s">
        <v>50</v>
      </c>
      <c r="W2080" t="s">
        <v>265</v>
      </c>
      <c r="X2080" s="145">
        <v>26976</v>
      </c>
      <c r="Y2080" t="s">
        <v>7875</v>
      </c>
      <c r="Z2080" s="145">
        <v>43101</v>
      </c>
      <c r="AA2080" s="145">
        <v>43190</v>
      </c>
      <c r="AB2080" t="s">
        <v>123</v>
      </c>
      <c r="AC2080" t="s">
        <v>804</v>
      </c>
      <c r="AD2080" t="s">
        <v>41</v>
      </c>
      <c r="AE2080"/>
    </row>
    <row r="2081" spans="1:31" ht="15" x14ac:dyDescent="0.25">
      <c r="A2081" s="1" t="s">
        <v>10791</v>
      </c>
      <c r="B2081" t="s">
        <v>437</v>
      </c>
      <c r="C2081" t="s">
        <v>29</v>
      </c>
      <c r="D2081" t="s">
        <v>30</v>
      </c>
      <c r="E2081" t="s">
        <v>241</v>
      </c>
      <c r="F2081" t="s">
        <v>7726</v>
      </c>
      <c r="G2081" t="s">
        <v>7727</v>
      </c>
      <c r="H2081" t="s">
        <v>9756</v>
      </c>
      <c r="I2081" t="s">
        <v>7728</v>
      </c>
      <c r="J2081" t="s">
        <v>10791</v>
      </c>
      <c r="K2081" t="s">
        <v>799</v>
      </c>
      <c r="L2081" t="s">
        <v>3305</v>
      </c>
      <c r="M2081" t="s">
        <v>3309</v>
      </c>
      <c r="N2081" t="s">
        <v>63</v>
      </c>
      <c r="O2081" t="s">
        <v>9983</v>
      </c>
      <c r="P2081" t="s">
        <v>110</v>
      </c>
      <c r="Q2081" t="s">
        <v>110</v>
      </c>
      <c r="R2081" t="s">
        <v>7814</v>
      </c>
      <c r="S2081" s="1" t="s">
        <v>13327</v>
      </c>
      <c r="T2081" t="s">
        <v>801</v>
      </c>
      <c r="U2081" t="s">
        <v>802</v>
      </c>
      <c r="V2081" t="s">
        <v>50</v>
      </c>
      <c r="W2081" t="s">
        <v>265</v>
      </c>
      <c r="X2081" s="145">
        <v>32013</v>
      </c>
      <c r="Y2081" t="s">
        <v>10792</v>
      </c>
      <c r="Z2081" s="145">
        <v>43263</v>
      </c>
      <c r="AA2081" s="145">
        <v>43355</v>
      </c>
      <c r="AB2081" t="s">
        <v>123</v>
      </c>
      <c r="AC2081" t="s">
        <v>804</v>
      </c>
      <c r="AD2081" t="s">
        <v>41</v>
      </c>
      <c r="AE2081"/>
    </row>
    <row r="2082" spans="1:31" ht="15" x14ac:dyDescent="0.25">
      <c r="A2082" s="1" t="s">
        <v>10793</v>
      </c>
      <c r="B2082" t="s">
        <v>437</v>
      </c>
      <c r="C2082" t="s">
        <v>29</v>
      </c>
      <c r="D2082" t="s">
        <v>30</v>
      </c>
      <c r="E2082" t="s">
        <v>241</v>
      </c>
      <c r="F2082" t="s">
        <v>7726</v>
      </c>
      <c r="G2082" t="s">
        <v>7727</v>
      </c>
      <c r="H2082" t="s">
        <v>9756</v>
      </c>
      <c r="I2082" t="s">
        <v>7728</v>
      </c>
      <c r="J2082" t="s">
        <v>10793</v>
      </c>
      <c r="K2082" t="s">
        <v>799</v>
      </c>
      <c r="L2082" t="s">
        <v>3305</v>
      </c>
      <c r="M2082" t="s">
        <v>9988</v>
      </c>
      <c r="N2082" t="s">
        <v>63</v>
      </c>
      <c r="O2082" t="s">
        <v>9983</v>
      </c>
      <c r="P2082" t="s">
        <v>5593</v>
      </c>
      <c r="Q2082" t="s">
        <v>10794</v>
      </c>
      <c r="R2082" t="s">
        <v>10795</v>
      </c>
      <c r="S2082" s="1" t="s">
        <v>13328</v>
      </c>
      <c r="T2082" t="s">
        <v>801</v>
      </c>
      <c r="U2082" t="s">
        <v>802</v>
      </c>
      <c r="V2082" t="s">
        <v>50</v>
      </c>
      <c r="W2082" t="s">
        <v>265</v>
      </c>
      <c r="X2082" s="145">
        <v>31942</v>
      </c>
      <c r="Y2082" t="s">
        <v>10796</v>
      </c>
      <c r="Z2082" s="145">
        <v>43263</v>
      </c>
      <c r="AA2082" s="145">
        <v>43355</v>
      </c>
      <c r="AB2082" t="s">
        <v>123</v>
      </c>
      <c r="AC2082" t="s">
        <v>804</v>
      </c>
      <c r="AD2082" t="s">
        <v>41</v>
      </c>
      <c r="AE2082"/>
    </row>
    <row r="2083" spans="1:31" ht="15" x14ac:dyDescent="0.25">
      <c r="A2083" s="1" t="s">
        <v>10797</v>
      </c>
      <c r="B2083" t="s">
        <v>437</v>
      </c>
      <c r="C2083" t="s">
        <v>29</v>
      </c>
      <c r="D2083" t="s">
        <v>30</v>
      </c>
      <c r="E2083" t="s">
        <v>241</v>
      </c>
      <c r="F2083" t="s">
        <v>7726</v>
      </c>
      <c r="G2083" t="s">
        <v>7727</v>
      </c>
      <c r="H2083" t="s">
        <v>9756</v>
      </c>
      <c r="I2083" t="s">
        <v>7728</v>
      </c>
      <c r="J2083" t="s">
        <v>10797</v>
      </c>
      <c r="K2083" t="s">
        <v>799</v>
      </c>
      <c r="L2083" t="s">
        <v>9991</v>
      </c>
      <c r="M2083" t="s">
        <v>9992</v>
      </c>
      <c r="N2083" t="s">
        <v>63</v>
      </c>
      <c r="O2083" t="s">
        <v>9983</v>
      </c>
      <c r="P2083" t="s">
        <v>71</v>
      </c>
      <c r="Q2083" t="s">
        <v>137</v>
      </c>
      <c r="R2083" t="s">
        <v>10798</v>
      </c>
      <c r="S2083" s="1" t="s">
        <v>13329</v>
      </c>
      <c r="T2083" t="s">
        <v>801</v>
      </c>
      <c r="U2083" t="s">
        <v>802</v>
      </c>
      <c r="V2083" t="s">
        <v>50</v>
      </c>
      <c r="W2083" t="s">
        <v>265</v>
      </c>
      <c r="X2083" s="145">
        <v>28761</v>
      </c>
      <c r="Y2083" t="s">
        <v>10799</v>
      </c>
      <c r="Z2083" s="145">
        <v>43228</v>
      </c>
      <c r="AA2083" s="145">
        <v>43320</v>
      </c>
      <c r="AB2083" t="s">
        <v>123</v>
      </c>
      <c r="AC2083" t="s">
        <v>804</v>
      </c>
      <c r="AD2083" t="s">
        <v>41</v>
      </c>
      <c r="AE2083"/>
    </row>
    <row r="2084" spans="1:31" ht="15" x14ac:dyDescent="0.25">
      <c r="A2084" s="1" t="s">
        <v>7879</v>
      </c>
      <c r="B2084" t="s">
        <v>463</v>
      </c>
      <c r="C2084" t="s">
        <v>29</v>
      </c>
      <c r="D2084" t="s">
        <v>30</v>
      </c>
      <c r="E2084" t="s">
        <v>464</v>
      </c>
      <c r="F2084" t="s">
        <v>7876</v>
      </c>
      <c r="G2084" t="s">
        <v>7877</v>
      </c>
      <c r="H2084" t="s">
        <v>9756</v>
      </c>
      <c r="I2084" t="s">
        <v>7878</v>
      </c>
      <c r="J2084" t="s">
        <v>7879</v>
      </c>
      <c r="K2084" t="s">
        <v>32</v>
      </c>
      <c r="L2084" t="s">
        <v>33</v>
      </c>
      <c r="M2084" t="s">
        <v>34</v>
      </c>
      <c r="N2084" t="s">
        <v>35</v>
      </c>
      <c r="O2084" t="s">
        <v>1142</v>
      </c>
      <c r="P2084" t="s">
        <v>601</v>
      </c>
      <c r="Q2084" t="s">
        <v>280</v>
      </c>
      <c r="R2084" t="s">
        <v>529</v>
      </c>
      <c r="S2084" s="1" t="s">
        <v>13330</v>
      </c>
      <c r="T2084" t="s">
        <v>61</v>
      </c>
      <c r="U2084" t="s">
        <v>38</v>
      </c>
      <c r="V2084" t="s">
        <v>166</v>
      </c>
      <c r="W2084" t="s">
        <v>7880</v>
      </c>
      <c r="X2084" s="145">
        <v>26599</v>
      </c>
      <c r="Y2084" t="s">
        <v>7881</v>
      </c>
      <c r="Z2084" s="145">
        <v>42779</v>
      </c>
      <c r="AA2084" s="145">
        <v>44239</v>
      </c>
      <c r="AB2084" t="s">
        <v>39</v>
      </c>
      <c r="AC2084" t="s">
        <v>40</v>
      </c>
      <c r="AD2084" t="s">
        <v>41</v>
      </c>
      <c r="AE2084"/>
    </row>
    <row r="2085" spans="1:31" ht="15" x14ac:dyDescent="0.25">
      <c r="A2085" s="1" t="s">
        <v>7882</v>
      </c>
      <c r="B2085" t="s">
        <v>463</v>
      </c>
      <c r="C2085" t="s">
        <v>29</v>
      </c>
      <c r="D2085" t="s">
        <v>30</v>
      </c>
      <c r="E2085" t="s">
        <v>464</v>
      </c>
      <c r="F2085" t="s">
        <v>7876</v>
      </c>
      <c r="G2085" t="s">
        <v>7877</v>
      </c>
      <c r="H2085" t="s">
        <v>9756</v>
      </c>
      <c r="I2085" t="s">
        <v>7878</v>
      </c>
      <c r="J2085" t="s">
        <v>7882</v>
      </c>
      <c r="K2085" t="s">
        <v>32</v>
      </c>
      <c r="L2085" t="s">
        <v>32</v>
      </c>
      <c r="M2085" t="s">
        <v>43</v>
      </c>
      <c r="N2085" t="s">
        <v>44</v>
      </c>
      <c r="O2085" t="s">
        <v>518</v>
      </c>
      <c r="P2085" t="s">
        <v>162</v>
      </c>
      <c r="Q2085" t="s">
        <v>716</v>
      </c>
      <c r="R2085" t="s">
        <v>899</v>
      </c>
      <c r="S2085" s="1" t="s">
        <v>13331</v>
      </c>
      <c r="T2085" t="s">
        <v>48</v>
      </c>
      <c r="U2085" t="s">
        <v>49</v>
      </c>
      <c r="V2085" t="s">
        <v>50</v>
      </c>
      <c r="W2085" t="s">
        <v>10800</v>
      </c>
      <c r="X2085" s="145">
        <v>21620</v>
      </c>
      <c r="Y2085" t="s">
        <v>10801</v>
      </c>
      <c r="Z2085" s="145">
        <v>43160</v>
      </c>
      <c r="AA2085" s="145">
        <v>43465</v>
      </c>
      <c r="AB2085" t="s">
        <v>39</v>
      </c>
      <c r="AC2085" t="s">
        <v>40</v>
      </c>
      <c r="AD2085" t="s">
        <v>41</v>
      </c>
      <c r="AE2085"/>
    </row>
    <row r="2086" spans="1:31" ht="15" x14ac:dyDescent="0.25">
      <c r="A2086" s="1" t="s">
        <v>7883</v>
      </c>
      <c r="B2086" t="s">
        <v>463</v>
      </c>
      <c r="C2086" t="s">
        <v>29</v>
      </c>
      <c r="D2086" t="s">
        <v>30</v>
      </c>
      <c r="E2086" t="s">
        <v>464</v>
      </c>
      <c r="F2086" t="s">
        <v>7876</v>
      </c>
      <c r="G2086" t="s">
        <v>7877</v>
      </c>
      <c r="H2086" t="s">
        <v>9756</v>
      </c>
      <c r="I2086" t="s">
        <v>7878</v>
      </c>
      <c r="J2086" t="s">
        <v>7883</v>
      </c>
      <c r="K2086" t="s">
        <v>32</v>
      </c>
      <c r="L2086" t="s">
        <v>32</v>
      </c>
      <c r="M2086" t="s">
        <v>43</v>
      </c>
      <c r="N2086" t="s">
        <v>44</v>
      </c>
      <c r="O2086" t="s">
        <v>7884</v>
      </c>
      <c r="P2086" t="s">
        <v>385</v>
      </c>
      <c r="Q2086" t="s">
        <v>78</v>
      </c>
      <c r="R2086" t="s">
        <v>944</v>
      </c>
      <c r="S2086" s="1" t="s">
        <v>13332</v>
      </c>
      <c r="T2086" t="s">
        <v>48</v>
      </c>
      <c r="U2086" t="s">
        <v>49</v>
      </c>
      <c r="V2086" t="s">
        <v>50</v>
      </c>
      <c r="W2086" t="s">
        <v>7885</v>
      </c>
      <c r="X2086" s="145">
        <v>23273</v>
      </c>
      <c r="Y2086" t="s">
        <v>7886</v>
      </c>
      <c r="Z2086" s="145">
        <v>42430</v>
      </c>
      <c r="AA2086"/>
      <c r="AB2086" t="s">
        <v>39</v>
      </c>
      <c r="AC2086" t="s">
        <v>40</v>
      </c>
      <c r="AD2086" t="s">
        <v>41</v>
      </c>
      <c r="AE2086"/>
    </row>
    <row r="2087" spans="1:31" ht="15" x14ac:dyDescent="0.25">
      <c r="A2087" s="1" t="s">
        <v>7887</v>
      </c>
      <c r="B2087" t="s">
        <v>463</v>
      </c>
      <c r="C2087" t="s">
        <v>29</v>
      </c>
      <c r="D2087" t="s">
        <v>30</v>
      </c>
      <c r="E2087" t="s">
        <v>464</v>
      </c>
      <c r="F2087" t="s">
        <v>7876</v>
      </c>
      <c r="G2087" t="s">
        <v>7877</v>
      </c>
      <c r="H2087" t="s">
        <v>9756</v>
      </c>
      <c r="I2087" t="s">
        <v>7878</v>
      </c>
      <c r="J2087" t="s">
        <v>7887</v>
      </c>
      <c r="K2087" t="s">
        <v>32</v>
      </c>
      <c r="L2087" t="s">
        <v>32</v>
      </c>
      <c r="M2087" t="s">
        <v>43</v>
      </c>
      <c r="N2087" t="s">
        <v>44</v>
      </c>
      <c r="O2087" t="s">
        <v>54</v>
      </c>
      <c r="P2087" t="s">
        <v>79</v>
      </c>
      <c r="Q2087" t="s">
        <v>172</v>
      </c>
      <c r="R2087" t="s">
        <v>215</v>
      </c>
      <c r="S2087" s="1" t="s">
        <v>13333</v>
      </c>
      <c r="T2087" t="s">
        <v>53</v>
      </c>
      <c r="U2087" t="s">
        <v>49</v>
      </c>
      <c r="V2087" t="s">
        <v>50</v>
      </c>
      <c r="W2087" t="s">
        <v>7888</v>
      </c>
      <c r="X2087" s="145">
        <v>24735</v>
      </c>
      <c r="Y2087" t="s">
        <v>7889</v>
      </c>
      <c r="Z2087"/>
      <c r="AA2087"/>
      <c r="AB2087" t="s">
        <v>39</v>
      </c>
      <c r="AC2087" t="s">
        <v>40</v>
      </c>
      <c r="AD2087" t="s">
        <v>41</v>
      </c>
      <c r="AE2087"/>
    </row>
    <row r="2088" spans="1:31" ht="15" x14ac:dyDescent="0.25">
      <c r="A2088" s="1" t="s">
        <v>7890</v>
      </c>
      <c r="B2088" t="s">
        <v>463</v>
      </c>
      <c r="C2088" t="s">
        <v>29</v>
      </c>
      <c r="D2088" t="s">
        <v>30</v>
      </c>
      <c r="E2088" t="s">
        <v>464</v>
      </c>
      <c r="F2088" t="s">
        <v>7876</v>
      </c>
      <c r="G2088" t="s">
        <v>7877</v>
      </c>
      <c r="H2088" t="s">
        <v>9756</v>
      </c>
      <c r="I2088" t="s">
        <v>7878</v>
      </c>
      <c r="J2088" t="s">
        <v>7890</v>
      </c>
      <c r="K2088" t="s">
        <v>32</v>
      </c>
      <c r="L2088" t="s">
        <v>32</v>
      </c>
      <c r="M2088" t="s">
        <v>43</v>
      </c>
      <c r="N2088" t="s">
        <v>44</v>
      </c>
      <c r="O2088" t="s">
        <v>7891</v>
      </c>
      <c r="P2088" t="s">
        <v>7892</v>
      </c>
      <c r="Q2088" t="s">
        <v>943</v>
      </c>
      <c r="R2088" t="s">
        <v>7893</v>
      </c>
      <c r="S2088" s="1" t="s">
        <v>13334</v>
      </c>
      <c r="T2088" t="s">
        <v>66</v>
      </c>
      <c r="U2088" t="s">
        <v>49</v>
      </c>
      <c r="V2088" t="s">
        <v>50</v>
      </c>
      <c r="W2088" t="s">
        <v>7894</v>
      </c>
      <c r="X2088" s="145">
        <v>26445</v>
      </c>
      <c r="Y2088" t="s">
        <v>7895</v>
      </c>
      <c r="Z2088" s="145">
        <v>42795</v>
      </c>
      <c r="AA2088"/>
      <c r="AB2088" t="s">
        <v>39</v>
      </c>
      <c r="AC2088" t="s">
        <v>40</v>
      </c>
      <c r="AD2088" t="s">
        <v>41</v>
      </c>
      <c r="AE2088"/>
    </row>
    <row r="2089" spans="1:31" ht="15" x14ac:dyDescent="0.25">
      <c r="A2089" s="1" t="s">
        <v>7896</v>
      </c>
      <c r="B2089" t="s">
        <v>463</v>
      </c>
      <c r="C2089" t="s">
        <v>29</v>
      </c>
      <c r="D2089" t="s">
        <v>30</v>
      </c>
      <c r="E2089" t="s">
        <v>464</v>
      </c>
      <c r="F2089" t="s">
        <v>7876</v>
      </c>
      <c r="G2089" t="s">
        <v>7877</v>
      </c>
      <c r="H2089" t="s">
        <v>9756</v>
      </c>
      <c r="I2089" t="s">
        <v>7878</v>
      </c>
      <c r="J2089" t="s">
        <v>7896</v>
      </c>
      <c r="K2089" t="s">
        <v>32</v>
      </c>
      <c r="L2089" t="s">
        <v>32</v>
      </c>
      <c r="M2089" t="s">
        <v>43</v>
      </c>
      <c r="N2089" t="s">
        <v>44</v>
      </c>
      <c r="O2089" t="s">
        <v>7897</v>
      </c>
      <c r="P2089" t="s">
        <v>303</v>
      </c>
      <c r="Q2089" t="s">
        <v>771</v>
      </c>
      <c r="R2089" t="s">
        <v>7898</v>
      </c>
      <c r="S2089" s="1" t="s">
        <v>13335</v>
      </c>
      <c r="T2089" t="s">
        <v>53</v>
      </c>
      <c r="U2089" t="s">
        <v>49</v>
      </c>
      <c r="V2089" t="s">
        <v>50</v>
      </c>
      <c r="W2089" t="s">
        <v>7899</v>
      </c>
      <c r="X2089" s="145">
        <v>21903</v>
      </c>
      <c r="Y2089" t="s">
        <v>7900</v>
      </c>
      <c r="Z2089" s="145">
        <v>42430</v>
      </c>
      <c r="AA2089"/>
      <c r="AB2089" t="s">
        <v>39</v>
      </c>
      <c r="AC2089" t="s">
        <v>40</v>
      </c>
      <c r="AD2089" t="s">
        <v>41</v>
      </c>
      <c r="AE2089"/>
    </row>
    <row r="2090" spans="1:31" ht="15" x14ac:dyDescent="0.25">
      <c r="A2090" s="1" t="s">
        <v>7901</v>
      </c>
      <c r="B2090" t="s">
        <v>463</v>
      </c>
      <c r="C2090" t="s">
        <v>29</v>
      </c>
      <c r="D2090" t="s">
        <v>30</v>
      </c>
      <c r="E2090" t="s">
        <v>464</v>
      </c>
      <c r="F2090" t="s">
        <v>7876</v>
      </c>
      <c r="G2090" t="s">
        <v>7877</v>
      </c>
      <c r="H2090" t="s">
        <v>9756</v>
      </c>
      <c r="I2090" t="s">
        <v>7878</v>
      </c>
      <c r="J2090" t="s">
        <v>7901</v>
      </c>
      <c r="K2090" t="s">
        <v>32</v>
      </c>
      <c r="L2090" t="s">
        <v>32</v>
      </c>
      <c r="M2090" t="s">
        <v>43</v>
      </c>
      <c r="N2090" t="s">
        <v>44</v>
      </c>
      <c r="O2090" t="s">
        <v>7902</v>
      </c>
      <c r="P2090" t="s">
        <v>59</v>
      </c>
      <c r="Q2090" t="s">
        <v>316</v>
      </c>
      <c r="R2090" t="s">
        <v>7903</v>
      </c>
      <c r="S2090" s="1" t="s">
        <v>13336</v>
      </c>
      <c r="T2090" t="s">
        <v>48</v>
      </c>
      <c r="U2090" t="s">
        <v>49</v>
      </c>
      <c r="V2090" t="s">
        <v>50</v>
      </c>
      <c r="W2090" t="s">
        <v>7904</v>
      </c>
      <c r="X2090" s="145">
        <v>25471</v>
      </c>
      <c r="Y2090" t="s">
        <v>7905</v>
      </c>
      <c r="Z2090"/>
      <c r="AA2090"/>
      <c r="AB2090" t="s">
        <v>39</v>
      </c>
      <c r="AC2090" t="s">
        <v>40</v>
      </c>
      <c r="AD2090" t="s">
        <v>41</v>
      </c>
      <c r="AE2090"/>
    </row>
    <row r="2091" spans="1:31" ht="15" x14ac:dyDescent="0.25">
      <c r="A2091" s="1" t="s">
        <v>7906</v>
      </c>
      <c r="B2091" t="s">
        <v>463</v>
      </c>
      <c r="C2091" t="s">
        <v>29</v>
      </c>
      <c r="D2091" t="s">
        <v>30</v>
      </c>
      <c r="E2091" t="s">
        <v>464</v>
      </c>
      <c r="F2091" t="s">
        <v>7876</v>
      </c>
      <c r="G2091" t="s">
        <v>7877</v>
      </c>
      <c r="H2091" t="s">
        <v>9756</v>
      </c>
      <c r="I2091" t="s">
        <v>7878</v>
      </c>
      <c r="J2091" t="s">
        <v>7906</v>
      </c>
      <c r="K2091" t="s">
        <v>32</v>
      </c>
      <c r="L2091" t="s">
        <v>32</v>
      </c>
      <c r="M2091" t="s">
        <v>43</v>
      </c>
      <c r="N2091" t="s">
        <v>44</v>
      </c>
      <c r="O2091" t="s">
        <v>7907</v>
      </c>
      <c r="P2091" t="s">
        <v>62</v>
      </c>
      <c r="Q2091" t="s">
        <v>778</v>
      </c>
      <c r="R2091" t="s">
        <v>10802</v>
      </c>
      <c r="S2091" s="1" t="s">
        <v>13337</v>
      </c>
      <c r="T2091" t="s">
        <v>53</v>
      </c>
      <c r="U2091" t="s">
        <v>49</v>
      </c>
      <c r="V2091" t="s">
        <v>50</v>
      </c>
      <c r="W2091" t="s">
        <v>7908</v>
      </c>
      <c r="X2091" s="145">
        <v>29644</v>
      </c>
      <c r="Y2091" t="s">
        <v>7909</v>
      </c>
      <c r="Z2091" s="145">
        <v>42430</v>
      </c>
      <c r="AA2091"/>
      <c r="AB2091" t="s">
        <v>39</v>
      </c>
      <c r="AC2091" t="s">
        <v>40</v>
      </c>
      <c r="AD2091" t="s">
        <v>41</v>
      </c>
      <c r="AE2091"/>
    </row>
    <row r="2092" spans="1:31" ht="15" x14ac:dyDescent="0.25">
      <c r="A2092" s="1" t="s">
        <v>7910</v>
      </c>
      <c r="B2092" t="s">
        <v>463</v>
      </c>
      <c r="C2092" t="s">
        <v>29</v>
      </c>
      <c r="D2092" t="s">
        <v>30</v>
      </c>
      <c r="E2092" t="s">
        <v>464</v>
      </c>
      <c r="F2092" t="s">
        <v>7876</v>
      </c>
      <c r="G2092" t="s">
        <v>7877</v>
      </c>
      <c r="H2092" t="s">
        <v>9756</v>
      </c>
      <c r="I2092" t="s">
        <v>7878</v>
      </c>
      <c r="J2092" t="s">
        <v>7910</v>
      </c>
      <c r="K2092" t="s">
        <v>93</v>
      </c>
      <c r="L2092" t="s">
        <v>94</v>
      </c>
      <c r="M2092" t="s">
        <v>375</v>
      </c>
      <c r="N2092" t="s">
        <v>63</v>
      </c>
      <c r="O2092" t="s">
        <v>7911</v>
      </c>
      <c r="P2092" t="s">
        <v>237</v>
      </c>
      <c r="Q2092" t="s">
        <v>110</v>
      </c>
      <c r="R2092" t="s">
        <v>10803</v>
      </c>
      <c r="S2092" s="1" t="s">
        <v>13338</v>
      </c>
      <c r="T2092" t="s">
        <v>105</v>
      </c>
      <c r="U2092" t="s">
        <v>38</v>
      </c>
      <c r="V2092" t="s">
        <v>50</v>
      </c>
      <c r="W2092" t="s">
        <v>10804</v>
      </c>
      <c r="X2092" s="145">
        <v>30393</v>
      </c>
      <c r="Y2092" t="s">
        <v>10805</v>
      </c>
      <c r="Z2092" s="145">
        <v>43200</v>
      </c>
      <c r="AA2092" s="145">
        <v>43465</v>
      </c>
      <c r="AB2092" t="s">
        <v>39</v>
      </c>
      <c r="AC2092" t="s">
        <v>98</v>
      </c>
      <c r="AD2092" t="s">
        <v>41</v>
      </c>
      <c r="AE2092"/>
    </row>
    <row r="2093" spans="1:31" ht="15" x14ac:dyDescent="0.25">
      <c r="A2093" s="1" t="s">
        <v>7915</v>
      </c>
      <c r="B2093" t="s">
        <v>445</v>
      </c>
      <c r="C2093" t="s">
        <v>29</v>
      </c>
      <c r="D2093" t="s">
        <v>30</v>
      </c>
      <c r="E2093" t="s">
        <v>380</v>
      </c>
      <c r="F2093" t="s">
        <v>7912</v>
      </c>
      <c r="G2093" t="s">
        <v>7913</v>
      </c>
      <c r="H2093" t="s">
        <v>9756</v>
      </c>
      <c r="I2093" t="s">
        <v>7914</v>
      </c>
      <c r="J2093" t="s">
        <v>7915</v>
      </c>
      <c r="K2093" t="s">
        <v>32</v>
      </c>
      <c r="L2093" t="s">
        <v>33</v>
      </c>
      <c r="M2093" t="s">
        <v>34</v>
      </c>
      <c r="N2093" t="s">
        <v>724</v>
      </c>
      <c r="O2093" t="s">
        <v>13339</v>
      </c>
      <c r="P2093" t="s">
        <v>361</v>
      </c>
      <c r="Q2093" t="s">
        <v>454</v>
      </c>
      <c r="R2093" t="s">
        <v>7921</v>
      </c>
      <c r="S2093" s="1" t="s">
        <v>13340</v>
      </c>
      <c r="T2093" t="s">
        <v>48</v>
      </c>
      <c r="U2093" t="s">
        <v>38</v>
      </c>
      <c r="V2093" t="s">
        <v>50</v>
      </c>
      <c r="W2093" t="s">
        <v>7922</v>
      </c>
      <c r="X2093" s="145">
        <v>22622</v>
      </c>
      <c r="Y2093" t="s">
        <v>7923</v>
      </c>
      <c r="Z2093" s="145">
        <v>43384</v>
      </c>
      <c r="AA2093" s="145">
        <v>43465</v>
      </c>
      <c r="AB2093" t="s">
        <v>39</v>
      </c>
      <c r="AC2093" t="s">
        <v>40</v>
      </c>
      <c r="AD2093" t="s">
        <v>41</v>
      </c>
      <c r="AE2093"/>
    </row>
    <row r="2094" spans="1:31" ht="15" x14ac:dyDescent="0.25">
      <c r="A2094" s="1" t="s">
        <v>7916</v>
      </c>
      <c r="B2094" t="s">
        <v>445</v>
      </c>
      <c r="C2094" t="s">
        <v>29</v>
      </c>
      <c r="D2094" t="s">
        <v>30</v>
      </c>
      <c r="E2094" t="s">
        <v>380</v>
      </c>
      <c r="F2094" t="s">
        <v>7912</v>
      </c>
      <c r="G2094" t="s">
        <v>7913</v>
      </c>
      <c r="H2094" t="s">
        <v>9756</v>
      </c>
      <c r="I2094" t="s">
        <v>7914</v>
      </c>
      <c r="J2094" t="s">
        <v>7916</v>
      </c>
      <c r="K2094" t="s">
        <v>32</v>
      </c>
      <c r="L2094" t="s">
        <v>32</v>
      </c>
      <c r="M2094" t="s">
        <v>43</v>
      </c>
      <c r="N2094" t="s">
        <v>44</v>
      </c>
      <c r="O2094" t="s">
        <v>7920</v>
      </c>
      <c r="P2094" t="s">
        <v>361</v>
      </c>
      <c r="Q2094" t="s">
        <v>454</v>
      </c>
      <c r="R2094" t="s">
        <v>7921</v>
      </c>
      <c r="S2094" s="1" t="s">
        <v>13340</v>
      </c>
      <c r="T2094" t="s">
        <v>48</v>
      </c>
      <c r="U2094" t="s">
        <v>49</v>
      </c>
      <c r="V2094" t="s">
        <v>840</v>
      </c>
      <c r="W2094" t="s">
        <v>7922</v>
      </c>
      <c r="X2094" s="145">
        <v>22622</v>
      </c>
      <c r="Y2094" t="s">
        <v>7923</v>
      </c>
      <c r="Z2094" s="145">
        <v>43384</v>
      </c>
      <c r="AA2094" s="145">
        <v>43465</v>
      </c>
      <c r="AB2094" t="s">
        <v>39</v>
      </c>
      <c r="AC2094" t="s">
        <v>40</v>
      </c>
      <c r="AD2094" t="s">
        <v>41</v>
      </c>
      <c r="AE2094"/>
    </row>
    <row r="2095" spans="1:31" ht="15" x14ac:dyDescent="0.25">
      <c r="A2095" s="1" t="s">
        <v>7916</v>
      </c>
      <c r="B2095" t="s">
        <v>445</v>
      </c>
      <c r="C2095" t="s">
        <v>29</v>
      </c>
      <c r="D2095" t="s">
        <v>30</v>
      </c>
      <c r="E2095" t="s">
        <v>380</v>
      </c>
      <c r="F2095" t="s">
        <v>7912</v>
      </c>
      <c r="G2095" t="s">
        <v>7913</v>
      </c>
      <c r="H2095" t="s">
        <v>9756</v>
      </c>
      <c r="I2095" t="s">
        <v>7914</v>
      </c>
      <c r="J2095" t="s">
        <v>7916</v>
      </c>
      <c r="K2095" t="s">
        <v>32</v>
      </c>
      <c r="L2095" t="s">
        <v>32</v>
      </c>
      <c r="M2095" t="s">
        <v>43</v>
      </c>
      <c r="N2095" t="s">
        <v>63</v>
      </c>
      <c r="O2095" t="s">
        <v>13341</v>
      </c>
      <c r="P2095" t="s">
        <v>314</v>
      </c>
      <c r="Q2095" t="s">
        <v>79</v>
      </c>
      <c r="R2095" t="s">
        <v>11059</v>
      </c>
      <c r="S2095" s="1" t="s">
        <v>13342</v>
      </c>
      <c r="T2095" t="s">
        <v>66</v>
      </c>
      <c r="U2095" t="s">
        <v>49</v>
      </c>
      <c r="V2095" t="s">
        <v>50</v>
      </c>
      <c r="W2095" t="s">
        <v>11060</v>
      </c>
      <c r="X2095" s="145">
        <v>32491</v>
      </c>
      <c r="Y2095" t="s">
        <v>11061</v>
      </c>
      <c r="Z2095" s="145">
        <v>43384</v>
      </c>
      <c r="AA2095" s="145">
        <v>43465</v>
      </c>
      <c r="AB2095" t="s">
        <v>310</v>
      </c>
      <c r="AC2095" t="s">
        <v>68</v>
      </c>
      <c r="AD2095" t="s">
        <v>41</v>
      </c>
      <c r="AE2095"/>
    </row>
    <row r="2096" spans="1:31" ht="15" x14ac:dyDescent="0.25">
      <c r="A2096" s="1" t="s">
        <v>7924</v>
      </c>
      <c r="B2096" t="s">
        <v>445</v>
      </c>
      <c r="C2096" t="s">
        <v>29</v>
      </c>
      <c r="D2096" t="s">
        <v>30</v>
      </c>
      <c r="E2096" t="s">
        <v>380</v>
      </c>
      <c r="F2096" t="s">
        <v>7912</v>
      </c>
      <c r="G2096" t="s">
        <v>7913</v>
      </c>
      <c r="H2096" t="s">
        <v>9756</v>
      </c>
      <c r="I2096" t="s">
        <v>7914</v>
      </c>
      <c r="J2096" t="s">
        <v>7924</v>
      </c>
      <c r="K2096" t="s">
        <v>32</v>
      </c>
      <c r="L2096" t="s">
        <v>32</v>
      </c>
      <c r="M2096" t="s">
        <v>43</v>
      </c>
      <c r="N2096" t="s">
        <v>44</v>
      </c>
      <c r="O2096" t="s">
        <v>54</v>
      </c>
      <c r="P2096" t="s">
        <v>7925</v>
      </c>
      <c r="Q2096" t="s">
        <v>871</v>
      </c>
      <c r="R2096" t="s">
        <v>7926</v>
      </c>
      <c r="S2096" s="1" t="s">
        <v>13343</v>
      </c>
      <c r="T2096" t="s">
        <v>53</v>
      </c>
      <c r="U2096" t="s">
        <v>49</v>
      </c>
      <c r="V2096" t="s">
        <v>50</v>
      </c>
      <c r="W2096" t="s">
        <v>7927</v>
      </c>
      <c r="X2096" s="145">
        <v>22388</v>
      </c>
      <c r="Y2096" t="s">
        <v>7928</v>
      </c>
      <c r="Z2096"/>
      <c r="AA2096"/>
      <c r="AB2096" t="s">
        <v>39</v>
      </c>
      <c r="AC2096" t="s">
        <v>40</v>
      </c>
      <c r="AD2096" t="s">
        <v>41</v>
      </c>
      <c r="AE2096"/>
    </row>
    <row r="2097" spans="1:31" ht="15" x14ac:dyDescent="0.25">
      <c r="A2097" s="1" t="s">
        <v>7929</v>
      </c>
      <c r="B2097" t="s">
        <v>445</v>
      </c>
      <c r="C2097" t="s">
        <v>29</v>
      </c>
      <c r="D2097" t="s">
        <v>30</v>
      </c>
      <c r="E2097" t="s">
        <v>380</v>
      </c>
      <c r="F2097" t="s">
        <v>7912</v>
      </c>
      <c r="G2097" t="s">
        <v>7913</v>
      </c>
      <c r="H2097" t="s">
        <v>9756</v>
      </c>
      <c r="I2097" t="s">
        <v>7914</v>
      </c>
      <c r="J2097" t="s">
        <v>7929</v>
      </c>
      <c r="K2097" t="s">
        <v>32</v>
      </c>
      <c r="L2097" t="s">
        <v>32</v>
      </c>
      <c r="M2097" t="s">
        <v>43</v>
      </c>
      <c r="N2097" t="s">
        <v>44</v>
      </c>
      <c r="O2097" t="s">
        <v>7930</v>
      </c>
      <c r="P2097" t="s">
        <v>428</v>
      </c>
      <c r="Q2097" t="s">
        <v>197</v>
      </c>
      <c r="R2097" t="s">
        <v>114</v>
      </c>
      <c r="S2097" s="1" t="s">
        <v>13344</v>
      </c>
      <c r="T2097" t="s">
        <v>66</v>
      </c>
      <c r="U2097" t="s">
        <v>49</v>
      </c>
      <c r="V2097" t="s">
        <v>50</v>
      </c>
      <c r="W2097" t="s">
        <v>7931</v>
      </c>
      <c r="X2097" s="145">
        <v>28384</v>
      </c>
      <c r="Y2097" t="s">
        <v>7932</v>
      </c>
      <c r="Z2097" s="145">
        <v>42430</v>
      </c>
      <c r="AA2097"/>
      <c r="AB2097" t="s">
        <v>39</v>
      </c>
      <c r="AC2097" t="s">
        <v>40</v>
      </c>
      <c r="AD2097" t="s">
        <v>41</v>
      </c>
      <c r="AE2097"/>
    </row>
    <row r="2098" spans="1:31" ht="15" x14ac:dyDescent="0.25">
      <c r="A2098" s="1" t="s">
        <v>7933</v>
      </c>
      <c r="B2098" t="s">
        <v>445</v>
      </c>
      <c r="C2098" t="s">
        <v>29</v>
      </c>
      <c r="D2098" t="s">
        <v>30</v>
      </c>
      <c r="E2098" t="s">
        <v>380</v>
      </c>
      <c r="F2098" t="s">
        <v>7912</v>
      </c>
      <c r="G2098" t="s">
        <v>7913</v>
      </c>
      <c r="H2098" t="s">
        <v>9756</v>
      </c>
      <c r="I2098" t="s">
        <v>7914</v>
      </c>
      <c r="J2098" t="s">
        <v>7933</v>
      </c>
      <c r="K2098" t="s">
        <v>32</v>
      </c>
      <c r="L2098" t="s">
        <v>32</v>
      </c>
      <c r="M2098" t="s">
        <v>3394</v>
      </c>
      <c r="N2098" t="s">
        <v>44</v>
      </c>
      <c r="O2098" t="s">
        <v>54</v>
      </c>
      <c r="P2098" t="s">
        <v>428</v>
      </c>
      <c r="Q2098" t="s">
        <v>59</v>
      </c>
      <c r="R2098" t="s">
        <v>7934</v>
      </c>
      <c r="S2098" s="1" t="s">
        <v>13345</v>
      </c>
      <c r="T2098" t="s">
        <v>53</v>
      </c>
      <c r="U2098" t="s">
        <v>49</v>
      </c>
      <c r="V2098" t="s">
        <v>3395</v>
      </c>
      <c r="W2098" t="s">
        <v>7935</v>
      </c>
      <c r="X2098" s="145">
        <v>20659</v>
      </c>
      <c r="Y2098" t="s">
        <v>7936</v>
      </c>
      <c r="Z2098" s="145">
        <v>43160</v>
      </c>
      <c r="AA2098" s="145">
        <v>43465</v>
      </c>
      <c r="AB2098" t="s">
        <v>39</v>
      </c>
      <c r="AC2098" t="s">
        <v>40</v>
      </c>
      <c r="AD2098" t="s">
        <v>41</v>
      </c>
      <c r="AE2098"/>
    </row>
    <row r="2099" spans="1:31" ht="15" x14ac:dyDescent="0.25">
      <c r="A2099" s="1" t="s">
        <v>7933</v>
      </c>
      <c r="B2099" t="s">
        <v>445</v>
      </c>
      <c r="C2099" t="s">
        <v>29</v>
      </c>
      <c r="D2099" t="s">
        <v>30</v>
      </c>
      <c r="E2099" t="s">
        <v>380</v>
      </c>
      <c r="F2099" t="s">
        <v>7912</v>
      </c>
      <c r="G2099" t="s">
        <v>7913</v>
      </c>
      <c r="H2099" t="s">
        <v>9756</v>
      </c>
      <c r="I2099" t="s">
        <v>7914</v>
      </c>
      <c r="J2099" t="s">
        <v>7933</v>
      </c>
      <c r="K2099" t="s">
        <v>32</v>
      </c>
      <c r="L2099" t="s">
        <v>32</v>
      </c>
      <c r="M2099" t="s">
        <v>43</v>
      </c>
      <c r="N2099" t="s">
        <v>63</v>
      </c>
      <c r="O2099" t="s">
        <v>10810</v>
      </c>
      <c r="P2099" t="s">
        <v>357</v>
      </c>
      <c r="Q2099" t="s">
        <v>110</v>
      </c>
      <c r="R2099" t="s">
        <v>10811</v>
      </c>
      <c r="S2099" s="1" t="s">
        <v>13346</v>
      </c>
      <c r="T2099" t="s">
        <v>66</v>
      </c>
      <c r="U2099" t="s">
        <v>811</v>
      </c>
      <c r="V2099" t="s">
        <v>50</v>
      </c>
      <c r="W2099" t="s">
        <v>10812</v>
      </c>
      <c r="X2099" s="145">
        <v>30832</v>
      </c>
      <c r="Y2099" t="s">
        <v>10813</v>
      </c>
      <c r="Z2099" s="145">
        <v>43160</v>
      </c>
      <c r="AA2099" s="145">
        <v>43465</v>
      </c>
      <c r="AB2099" t="s">
        <v>310</v>
      </c>
      <c r="AC2099" t="s">
        <v>68</v>
      </c>
      <c r="AD2099" t="s">
        <v>41</v>
      </c>
      <c r="AE2099"/>
    </row>
    <row r="2100" spans="1:31" ht="15" x14ac:dyDescent="0.25">
      <c r="A2100" s="1" t="s">
        <v>7940</v>
      </c>
      <c r="B2100" t="s">
        <v>445</v>
      </c>
      <c r="C2100" t="s">
        <v>29</v>
      </c>
      <c r="D2100" t="s">
        <v>30</v>
      </c>
      <c r="E2100" t="s">
        <v>380</v>
      </c>
      <c r="F2100" t="s">
        <v>7912</v>
      </c>
      <c r="G2100" t="s">
        <v>7913</v>
      </c>
      <c r="H2100" t="s">
        <v>9756</v>
      </c>
      <c r="I2100" t="s">
        <v>7914</v>
      </c>
      <c r="J2100" t="s">
        <v>7940</v>
      </c>
      <c r="K2100" t="s">
        <v>32</v>
      </c>
      <c r="L2100" t="s">
        <v>32</v>
      </c>
      <c r="M2100" t="s">
        <v>43</v>
      </c>
      <c r="N2100" t="s">
        <v>44</v>
      </c>
      <c r="O2100" t="s">
        <v>7941</v>
      </c>
      <c r="P2100" t="s">
        <v>110</v>
      </c>
      <c r="Q2100" t="s">
        <v>297</v>
      </c>
      <c r="R2100" t="s">
        <v>7942</v>
      </c>
      <c r="S2100" s="1" t="s">
        <v>13347</v>
      </c>
      <c r="T2100" t="s">
        <v>48</v>
      </c>
      <c r="U2100" t="s">
        <v>49</v>
      </c>
      <c r="V2100" t="s">
        <v>311</v>
      </c>
      <c r="W2100" t="s">
        <v>7943</v>
      </c>
      <c r="X2100" s="145">
        <v>29406</v>
      </c>
      <c r="Y2100" t="s">
        <v>7944</v>
      </c>
      <c r="Z2100" s="145">
        <v>43405</v>
      </c>
      <c r="AA2100" s="145">
        <v>43465</v>
      </c>
      <c r="AB2100" t="s">
        <v>39</v>
      </c>
      <c r="AC2100" t="s">
        <v>40</v>
      </c>
      <c r="AD2100" t="s">
        <v>41</v>
      </c>
      <c r="AE2100"/>
    </row>
    <row r="2101" spans="1:31" ht="15" x14ac:dyDescent="0.25">
      <c r="A2101" s="1" t="s">
        <v>7940</v>
      </c>
      <c r="B2101" t="s">
        <v>445</v>
      </c>
      <c r="C2101" t="s">
        <v>29</v>
      </c>
      <c r="D2101" t="s">
        <v>30</v>
      </c>
      <c r="E2101" t="s">
        <v>380</v>
      </c>
      <c r="F2101" t="s">
        <v>7912</v>
      </c>
      <c r="G2101" t="s">
        <v>7913</v>
      </c>
      <c r="H2101" t="s">
        <v>9756</v>
      </c>
      <c r="I2101" t="s">
        <v>7914</v>
      </c>
      <c r="J2101" t="s">
        <v>7940</v>
      </c>
      <c r="K2101" t="s">
        <v>32</v>
      </c>
      <c r="L2101" t="s">
        <v>32</v>
      </c>
      <c r="M2101" t="s">
        <v>43</v>
      </c>
      <c r="N2101" t="s">
        <v>63</v>
      </c>
      <c r="O2101" t="s">
        <v>13348</v>
      </c>
      <c r="P2101" t="s">
        <v>573</v>
      </c>
      <c r="Q2101" t="s">
        <v>130</v>
      </c>
      <c r="R2101" t="s">
        <v>7945</v>
      </c>
      <c r="S2101" s="1" t="s">
        <v>13349</v>
      </c>
      <c r="T2101" t="s">
        <v>66</v>
      </c>
      <c r="U2101" t="s">
        <v>49</v>
      </c>
      <c r="V2101" t="s">
        <v>50</v>
      </c>
      <c r="W2101" t="s">
        <v>7946</v>
      </c>
      <c r="X2101" s="145">
        <v>28025</v>
      </c>
      <c r="Y2101" t="s">
        <v>7947</v>
      </c>
      <c r="Z2101" s="145">
        <v>43405</v>
      </c>
      <c r="AA2101" s="145">
        <v>43465</v>
      </c>
      <c r="AB2101" t="s">
        <v>310</v>
      </c>
      <c r="AC2101" t="s">
        <v>68</v>
      </c>
      <c r="AD2101" t="s">
        <v>41</v>
      </c>
      <c r="AE2101"/>
    </row>
    <row r="2102" spans="1:31" ht="15" x14ac:dyDescent="0.25">
      <c r="A2102" s="1" t="s">
        <v>7948</v>
      </c>
      <c r="B2102" t="s">
        <v>445</v>
      </c>
      <c r="C2102" t="s">
        <v>29</v>
      </c>
      <c r="D2102" t="s">
        <v>30</v>
      </c>
      <c r="E2102" t="s">
        <v>380</v>
      </c>
      <c r="F2102" t="s">
        <v>7912</v>
      </c>
      <c r="G2102" t="s">
        <v>7913</v>
      </c>
      <c r="H2102" t="s">
        <v>9756</v>
      </c>
      <c r="I2102" t="s">
        <v>7914</v>
      </c>
      <c r="J2102" t="s">
        <v>7948</v>
      </c>
      <c r="K2102" t="s">
        <v>32</v>
      </c>
      <c r="L2102" t="s">
        <v>32</v>
      </c>
      <c r="M2102" t="s">
        <v>43</v>
      </c>
      <c r="N2102" t="s">
        <v>44</v>
      </c>
      <c r="O2102" t="s">
        <v>54</v>
      </c>
      <c r="P2102" t="s">
        <v>110</v>
      </c>
      <c r="Q2102" t="s">
        <v>389</v>
      </c>
      <c r="R2102" t="s">
        <v>7949</v>
      </c>
      <c r="S2102" s="1" t="s">
        <v>13350</v>
      </c>
      <c r="T2102" t="s">
        <v>66</v>
      </c>
      <c r="U2102" t="s">
        <v>49</v>
      </c>
      <c r="V2102" t="s">
        <v>50</v>
      </c>
      <c r="W2102" t="s">
        <v>7950</v>
      </c>
      <c r="X2102" s="145">
        <v>21688</v>
      </c>
      <c r="Y2102" t="s">
        <v>7951</v>
      </c>
      <c r="Z2102"/>
      <c r="AA2102"/>
      <c r="AB2102" t="s">
        <v>39</v>
      </c>
      <c r="AC2102" t="s">
        <v>40</v>
      </c>
      <c r="AD2102" t="s">
        <v>41</v>
      </c>
      <c r="AE2102"/>
    </row>
    <row r="2103" spans="1:31" ht="15" x14ac:dyDescent="0.25">
      <c r="A2103" s="1" t="s">
        <v>7952</v>
      </c>
      <c r="B2103" t="s">
        <v>445</v>
      </c>
      <c r="C2103" t="s">
        <v>29</v>
      </c>
      <c r="D2103" t="s">
        <v>30</v>
      </c>
      <c r="E2103" t="s">
        <v>380</v>
      </c>
      <c r="F2103" t="s">
        <v>7912</v>
      </c>
      <c r="G2103" t="s">
        <v>7913</v>
      </c>
      <c r="H2103" t="s">
        <v>9756</v>
      </c>
      <c r="I2103" t="s">
        <v>7914</v>
      </c>
      <c r="J2103" t="s">
        <v>7952</v>
      </c>
      <c r="K2103" t="s">
        <v>32</v>
      </c>
      <c r="L2103" t="s">
        <v>32</v>
      </c>
      <c r="M2103" t="s">
        <v>43</v>
      </c>
      <c r="N2103" t="s">
        <v>44</v>
      </c>
      <c r="O2103" t="s">
        <v>7953</v>
      </c>
      <c r="P2103" t="s">
        <v>767</v>
      </c>
      <c r="Q2103" t="s">
        <v>117</v>
      </c>
      <c r="R2103" t="s">
        <v>7954</v>
      </c>
      <c r="S2103" s="1" t="s">
        <v>13351</v>
      </c>
      <c r="T2103" t="s">
        <v>66</v>
      </c>
      <c r="U2103" t="s">
        <v>49</v>
      </c>
      <c r="V2103" t="s">
        <v>50</v>
      </c>
      <c r="W2103" t="s">
        <v>7955</v>
      </c>
      <c r="X2103" s="145">
        <v>24006</v>
      </c>
      <c r="Y2103" t="s">
        <v>7956</v>
      </c>
      <c r="Z2103"/>
      <c r="AA2103"/>
      <c r="AB2103" t="s">
        <v>39</v>
      </c>
      <c r="AC2103" t="s">
        <v>40</v>
      </c>
      <c r="AD2103" t="s">
        <v>41</v>
      </c>
      <c r="AE2103"/>
    </row>
    <row r="2104" spans="1:31" ht="15" x14ac:dyDescent="0.25">
      <c r="A2104" s="1" t="s">
        <v>7957</v>
      </c>
      <c r="B2104" t="s">
        <v>445</v>
      </c>
      <c r="C2104" t="s">
        <v>29</v>
      </c>
      <c r="D2104" t="s">
        <v>30</v>
      </c>
      <c r="E2104" t="s">
        <v>380</v>
      </c>
      <c r="F2104" t="s">
        <v>7912</v>
      </c>
      <c r="G2104" t="s">
        <v>7913</v>
      </c>
      <c r="H2104" t="s">
        <v>9756</v>
      </c>
      <c r="I2104" t="s">
        <v>7914</v>
      </c>
      <c r="J2104" t="s">
        <v>7957</v>
      </c>
      <c r="K2104" t="s">
        <v>32</v>
      </c>
      <c r="L2104" t="s">
        <v>32</v>
      </c>
      <c r="M2104" t="s">
        <v>43</v>
      </c>
      <c r="N2104" t="s">
        <v>63</v>
      </c>
      <c r="O2104" t="s">
        <v>10814</v>
      </c>
      <c r="P2104" t="s">
        <v>664</v>
      </c>
      <c r="Q2104" t="s">
        <v>314</v>
      </c>
      <c r="R2104" t="s">
        <v>342</v>
      </c>
      <c r="S2104" s="1" t="s">
        <v>13352</v>
      </c>
      <c r="T2104" t="s">
        <v>66</v>
      </c>
      <c r="U2104" t="s">
        <v>811</v>
      </c>
      <c r="V2104" t="s">
        <v>50</v>
      </c>
      <c r="W2104" t="s">
        <v>9045</v>
      </c>
      <c r="X2104" s="145">
        <v>27745</v>
      </c>
      <c r="Y2104" t="s">
        <v>9046</v>
      </c>
      <c r="Z2104" s="145">
        <v>43160</v>
      </c>
      <c r="AA2104" s="145">
        <v>43465</v>
      </c>
      <c r="AB2104" t="s">
        <v>310</v>
      </c>
      <c r="AC2104" t="s">
        <v>68</v>
      </c>
      <c r="AD2104" t="s">
        <v>41</v>
      </c>
      <c r="AE2104"/>
    </row>
    <row r="2105" spans="1:31" ht="15" x14ac:dyDescent="0.25">
      <c r="A2105" s="1" t="s">
        <v>7957</v>
      </c>
      <c r="B2105" t="s">
        <v>445</v>
      </c>
      <c r="C2105" t="s">
        <v>29</v>
      </c>
      <c r="D2105" t="s">
        <v>30</v>
      </c>
      <c r="E2105" t="s">
        <v>380</v>
      </c>
      <c r="F2105" t="s">
        <v>7912</v>
      </c>
      <c r="G2105" t="s">
        <v>7913</v>
      </c>
      <c r="H2105" t="s">
        <v>9756</v>
      </c>
      <c r="I2105" t="s">
        <v>7914</v>
      </c>
      <c r="J2105" t="s">
        <v>7957</v>
      </c>
      <c r="K2105" t="s">
        <v>32</v>
      </c>
      <c r="L2105" t="s">
        <v>32</v>
      </c>
      <c r="M2105" t="s">
        <v>3552</v>
      </c>
      <c r="N2105" t="s">
        <v>44</v>
      </c>
      <c r="O2105" t="s">
        <v>54</v>
      </c>
      <c r="P2105" t="s">
        <v>78</v>
      </c>
      <c r="Q2105" t="s">
        <v>201</v>
      </c>
      <c r="R2105" t="s">
        <v>1090</v>
      </c>
      <c r="S2105" s="1" t="s">
        <v>13353</v>
      </c>
      <c r="T2105" t="s">
        <v>61</v>
      </c>
      <c r="U2105" t="s">
        <v>49</v>
      </c>
      <c r="V2105" t="s">
        <v>3555</v>
      </c>
      <c r="W2105" t="s">
        <v>7958</v>
      </c>
      <c r="X2105" s="145">
        <v>24568</v>
      </c>
      <c r="Y2105" t="s">
        <v>7959</v>
      </c>
      <c r="Z2105" s="145">
        <v>43160</v>
      </c>
      <c r="AA2105" s="145">
        <v>43465</v>
      </c>
      <c r="AB2105" t="s">
        <v>39</v>
      </c>
      <c r="AC2105" t="s">
        <v>40</v>
      </c>
      <c r="AD2105" t="s">
        <v>41</v>
      </c>
      <c r="AE2105"/>
    </row>
    <row r="2106" spans="1:31" ht="15" x14ac:dyDescent="0.25">
      <c r="A2106" s="1" t="s">
        <v>7960</v>
      </c>
      <c r="B2106" t="s">
        <v>445</v>
      </c>
      <c r="C2106" t="s">
        <v>29</v>
      </c>
      <c r="D2106" t="s">
        <v>30</v>
      </c>
      <c r="E2106" t="s">
        <v>380</v>
      </c>
      <c r="F2106" t="s">
        <v>7912</v>
      </c>
      <c r="G2106" t="s">
        <v>7913</v>
      </c>
      <c r="H2106" t="s">
        <v>9756</v>
      </c>
      <c r="I2106" t="s">
        <v>7914</v>
      </c>
      <c r="J2106" t="s">
        <v>7960</v>
      </c>
      <c r="K2106" t="s">
        <v>32</v>
      </c>
      <c r="L2106" t="s">
        <v>32</v>
      </c>
      <c r="M2106" t="s">
        <v>43</v>
      </c>
      <c r="N2106" t="s">
        <v>44</v>
      </c>
      <c r="O2106" t="s">
        <v>54</v>
      </c>
      <c r="P2106" t="s">
        <v>78</v>
      </c>
      <c r="Q2106" t="s">
        <v>59</v>
      </c>
      <c r="R2106" t="s">
        <v>835</v>
      </c>
      <c r="S2106" s="1" t="s">
        <v>13354</v>
      </c>
      <c r="T2106" t="s">
        <v>53</v>
      </c>
      <c r="U2106" t="s">
        <v>49</v>
      </c>
      <c r="V2106" t="s">
        <v>50</v>
      </c>
      <c r="W2106" t="s">
        <v>7961</v>
      </c>
      <c r="X2106" s="145">
        <v>24160</v>
      </c>
      <c r="Y2106" t="s">
        <v>7962</v>
      </c>
      <c r="Z2106"/>
      <c r="AA2106"/>
      <c r="AB2106" t="s">
        <v>39</v>
      </c>
      <c r="AC2106" t="s">
        <v>40</v>
      </c>
      <c r="AD2106" t="s">
        <v>41</v>
      </c>
      <c r="AE2106"/>
    </row>
    <row r="2107" spans="1:31" ht="15" x14ac:dyDescent="0.25">
      <c r="A2107" s="1" t="s">
        <v>7963</v>
      </c>
      <c r="B2107" t="s">
        <v>445</v>
      </c>
      <c r="C2107" t="s">
        <v>29</v>
      </c>
      <c r="D2107" t="s">
        <v>30</v>
      </c>
      <c r="E2107" t="s">
        <v>380</v>
      </c>
      <c r="F2107" t="s">
        <v>7912</v>
      </c>
      <c r="G2107" t="s">
        <v>7913</v>
      </c>
      <c r="H2107" t="s">
        <v>9756</v>
      </c>
      <c r="I2107" t="s">
        <v>7914</v>
      </c>
      <c r="J2107" t="s">
        <v>7963</v>
      </c>
      <c r="K2107" t="s">
        <v>32</v>
      </c>
      <c r="L2107" t="s">
        <v>32</v>
      </c>
      <c r="M2107" t="s">
        <v>43</v>
      </c>
      <c r="N2107" t="s">
        <v>44</v>
      </c>
      <c r="O2107" t="s">
        <v>7964</v>
      </c>
      <c r="P2107" t="s">
        <v>394</v>
      </c>
      <c r="Q2107" t="s">
        <v>101</v>
      </c>
      <c r="R2107" t="s">
        <v>994</v>
      </c>
      <c r="S2107" s="1" t="s">
        <v>13355</v>
      </c>
      <c r="T2107" t="s">
        <v>53</v>
      </c>
      <c r="U2107" t="s">
        <v>49</v>
      </c>
      <c r="V2107" t="s">
        <v>50</v>
      </c>
      <c r="W2107" t="s">
        <v>7965</v>
      </c>
      <c r="X2107" s="145">
        <v>25796</v>
      </c>
      <c r="Y2107" t="s">
        <v>7966</v>
      </c>
      <c r="Z2107"/>
      <c r="AA2107"/>
      <c r="AB2107" t="s">
        <v>39</v>
      </c>
      <c r="AC2107" t="s">
        <v>40</v>
      </c>
      <c r="AD2107" t="s">
        <v>41</v>
      </c>
      <c r="AE2107"/>
    </row>
    <row r="2108" spans="1:31" ht="15" x14ac:dyDescent="0.25">
      <c r="A2108" s="1" t="s">
        <v>7967</v>
      </c>
      <c r="B2108" t="s">
        <v>445</v>
      </c>
      <c r="C2108" t="s">
        <v>29</v>
      </c>
      <c r="D2108" t="s">
        <v>30</v>
      </c>
      <c r="E2108" t="s">
        <v>380</v>
      </c>
      <c r="F2108" t="s">
        <v>7912</v>
      </c>
      <c r="G2108" t="s">
        <v>7913</v>
      </c>
      <c r="H2108" t="s">
        <v>9756</v>
      </c>
      <c r="I2108" t="s">
        <v>7914</v>
      </c>
      <c r="J2108" t="s">
        <v>7967</v>
      </c>
      <c r="K2108" t="s">
        <v>32</v>
      </c>
      <c r="L2108" t="s">
        <v>32</v>
      </c>
      <c r="M2108" t="s">
        <v>3394</v>
      </c>
      <c r="N2108" t="s">
        <v>44</v>
      </c>
      <c r="O2108" t="s">
        <v>7968</v>
      </c>
      <c r="P2108" t="s">
        <v>140</v>
      </c>
      <c r="Q2108" t="s">
        <v>327</v>
      </c>
      <c r="R2108" t="s">
        <v>114</v>
      </c>
      <c r="S2108" s="1" t="s">
        <v>13356</v>
      </c>
      <c r="T2108" t="s">
        <v>53</v>
      </c>
      <c r="U2108" t="s">
        <v>49</v>
      </c>
      <c r="V2108" t="s">
        <v>3395</v>
      </c>
      <c r="W2108" t="s">
        <v>7969</v>
      </c>
      <c r="X2108" s="145">
        <v>26494</v>
      </c>
      <c r="Y2108" t="s">
        <v>7970</v>
      </c>
      <c r="Z2108" s="145">
        <v>43384</v>
      </c>
      <c r="AA2108" s="145">
        <v>43465</v>
      </c>
      <c r="AB2108" t="s">
        <v>39</v>
      </c>
      <c r="AC2108" t="s">
        <v>40</v>
      </c>
      <c r="AD2108" t="s">
        <v>41</v>
      </c>
      <c r="AE2108"/>
    </row>
    <row r="2109" spans="1:31" ht="15" x14ac:dyDescent="0.25">
      <c r="A2109" s="1" t="s">
        <v>7967</v>
      </c>
      <c r="B2109" t="s">
        <v>445</v>
      </c>
      <c r="C2109" t="s">
        <v>29</v>
      </c>
      <c r="D2109" t="s">
        <v>30</v>
      </c>
      <c r="E2109" t="s">
        <v>380</v>
      </c>
      <c r="F2109" t="s">
        <v>7912</v>
      </c>
      <c r="G2109" t="s">
        <v>7913</v>
      </c>
      <c r="H2109" t="s">
        <v>9756</v>
      </c>
      <c r="I2109" t="s">
        <v>7914</v>
      </c>
      <c r="J2109" t="s">
        <v>7967</v>
      </c>
      <c r="K2109" t="s">
        <v>32</v>
      </c>
      <c r="L2109" t="s">
        <v>32</v>
      </c>
      <c r="M2109" t="s">
        <v>43</v>
      </c>
      <c r="N2109" t="s">
        <v>63</v>
      </c>
      <c r="O2109" t="s">
        <v>13357</v>
      </c>
      <c r="P2109" t="s">
        <v>227</v>
      </c>
      <c r="Q2109" t="s">
        <v>10806</v>
      </c>
      <c r="R2109" t="s">
        <v>10807</v>
      </c>
      <c r="S2109" s="1" t="s">
        <v>13358</v>
      </c>
      <c r="T2109" t="s">
        <v>66</v>
      </c>
      <c r="U2109" t="s">
        <v>811</v>
      </c>
      <c r="V2109" t="s">
        <v>50</v>
      </c>
      <c r="W2109" t="s">
        <v>10808</v>
      </c>
      <c r="X2109" s="145">
        <v>30680</v>
      </c>
      <c r="Y2109" t="s">
        <v>10809</v>
      </c>
      <c r="Z2109" s="145">
        <v>43384</v>
      </c>
      <c r="AA2109" s="145">
        <v>43465</v>
      </c>
      <c r="AB2109" t="s">
        <v>310</v>
      </c>
      <c r="AC2109" t="s">
        <v>68</v>
      </c>
      <c r="AD2109" t="s">
        <v>41</v>
      </c>
      <c r="AE2109"/>
    </row>
    <row r="2110" spans="1:31" ht="15" x14ac:dyDescent="0.25">
      <c r="A2110" s="1" t="s">
        <v>10815</v>
      </c>
      <c r="B2110" t="s">
        <v>445</v>
      </c>
      <c r="C2110" t="s">
        <v>29</v>
      </c>
      <c r="D2110" t="s">
        <v>30</v>
      </c>
      <c r="E2110" t="s">
        <v>380</v>
      </c>
      <c r="F2110" t="s">
        <v>7912</v>
      </c>
      <c r="G2110" t="s">
        <v>7913</v>
      </c>
      <c r="H2110" t="s">
        <v>9756</v>
      </c>
      <c r="I2110" t="s">
        <v>7914</v>
      </c>
      <c r="J2110" t="s">
        <v>10815</v>
      </c>
      <c r="K2110" t="s">
        <v>32</v>
      </c>
      <c r="L2110" t="s">
        <v>32</v>
      </c>
      <c r="M2110" t="s">
        <v>43</v>
      </c>
      <c r="N2110" t="s">
        <v>63</v>
      </c>
      <c r="O2110" t="s">
        <v>9727</v>
      </c>
      <c r="P2110" t="s">
        <v>664</v>
      </c>
      <c r="Q2110" t="s">
        <v>314</v>
      </c>
      <c r="R2110" t="s">
        <v>342</v>
      </c>
      <c r="S2110" s="1" t="s">
        <v>13352</v>
      </c>
      <c r="T2110" t="s">
        <v>66</v>
      </c>
      <c r="U2110" t="s">
        <v>3613</v>
      </c>
      <c r="V2110" t="s">
        <v>50</v>
      </c>
      <c r="W2110" t="s">
        <v>9045</v>
      </c>
      <c r="X2110" s="145">
        <v>27745</v>
      </c>
      <c r="Y2110" t="s">
        <v>9046</v>
      </c>
      <c r="Z2110" s="145">
        <v>43160</v>
      </c>
      <c r="AA2110" s="145">
        <v>43465</v>
      </c>
      <c r="AB2110" t="s">
        <v>2801</v>
      </c>
      <c r="AC2110" t="s">
        <v>68</v>
      </c>
      <c r="AD2110" t="s">
        <v>41</v>
      </c>
      <c r="AE2110"/>
    </row>
    <row r="2111" spans="1:31" ht="15" x14ac:dyDescent="0.25">
      <c r="A2111" s="1" t="s">
        <v>10816</v>
      </c>
      <c r="B2111" t="s">
        <v>445</v>
      </c>
      <c r="C2111" t="s">
        <v>29</v>
      </c>
      <c r="D2111" t="s">
        <v>30</v>
      </c>
      <c r="E2111" t="s">
        <v>380</v>
      </c>
      <c r="F2111" t="s">
        <v>7912</v>
      </c>
      <c r="G2111" t="s">
        <v>7913</v>
      </c>
      <c r="H2111" t="s">
        <v>9756</v>
      </c>
      <c r="I2111" t="s">
        <v>7914</v>
      </c>
      <c r="J2111" t="s">
        <v>10816</v>
      </c>
      <c r="K2111" t="s">
        <v>32</v>
      </c>
      <c r="L2111" t="s">
        <v>32</v>
      </c>
      <c r="M2111" t="s">
        <v>43</v>
      </c>
      <c r="N2111" t="s">
        <v>63</v>
      </c>
      <c r="O2111" t="s">
        <v>9727</v>
      </c>
      <c r="P2111" t="s">
        <v>135</v>
      </c>
      <c r="Q2111" t="s">
        <v>197</v>
      </c>
      <c r="R2111" t="s">
        <v>8934</v>
      </c>
      <c r="S2111" s="1" t="s">
        <v>13359</v>
      </c>
      <c r="T2111" t="s">
        <v>66</v>
      </c>
      <c r="U2111" t="s">
        <v>890</v>
      </c>
      <c r="V2111" t="s">
        <v>50</v>
      </c>
      <c r="W2111" t="s">
        <v>8935</v>
      </c>
      <c r="X2111" s="145">
        <v>30611</v>
      </c>
      <c r="Y2111" t="s">
        <v>8936</v>
      </c>
      <c r="Z2111" s="145">
        <v>43160</v>
      </c>
      <c r="AA2111" s="145">
        <v>43465</v>
      </c>
      <c r="AB2111" t="s">
        <v>2801</v>
      </c>
      <c r="AC2111" t="s">
        <v>68</v>
      </c>
      <c r="AD2111" t="s">
        <v>41</v>
      </c>
      <c r="AE2111"/>
    </row>
    <row r="2112" spans="1:31" ht="15" x14ac:dyDescent="0.25">
      <c r="A2112" s="1" t="s">
        <v>10817</v>
      </c>
      <c r="B2112" t="s">
        <v>445</v>
      </c>
      <c r="C2112" t="s">
        <v>29</v>
      </c>
      <c r="D2112" t="s">
        <v>30</v>
      </c>
      <c r="E2112" t="s">
        <v>380</v>
      </c>
      <c r="F2112" t="s">
        <v>7912</v>
      </c>
      <c r="G2112" t="s">
        <v>7913</v>
      </c>
      <c r="H2112" t="s">
        <v>9756</v>
      </c>
      <c r="I2112" t="s">
        <v>7914</v>
      </c>
      <c r="J2112" t="s">
        <v>10817</v>
      </c>
      <c r="K2112" t="s">
        <v>32</v>
      </c>
      <c r="L2112" t="s">
        <v>32</v>
      </c>
      <c r="M2112" t="s">
        <v>43</v>
      </c>
      <c r="N2112" t="s">
        <v>63</v>
      </c>
      <c r="O2112" t="s">
        <v>9727</v>
      </c>
      <c r="P2112" t="s">
        <v>197</v>
      </c>
      <c r="Q2112" t="s">
        <v>232</v>
      </c>
      <c r="R2112" t="s">
        <v>3606</v>
      </c>
      <c r="S2112" s="1" t="s">
        <v>13360</v>
      </c>
      <c r="T2112" t="s">
        <v>66</v>
      </c>
      <c r="U2112" t="s">
        <v>890</v>
      </c>
      <c r="V2112" t="s">
        <v>50</v>
      </c>
      <c r="W2112" t="s">
        <v>3608</v>
      </c>
      <c r="X2112" s="145">
        <v>33033</v>
      </c>
      <c r="Y2112" t="s">
        <v>3609</v>
      </c>
      <c r="Z2112" s="145">
        <v>43160</v>
      </c>
      <c r="AA2112" s="145">
        <v>43465</v>
      </c>
      <c r="AB2112" t="s">
        <v>2801</v>
      </c>
      <c r="AC2112" t="s">
        <v>68</v>
      </c>
      <c r="AD2112" t="s">
        <v>41</v>
      </c>
      <c r="AE2112"/>
    </row>
    <row r="2113" spans="1:31" ht="15" x14ac:dyDescent="0.25">
      <c r="A2113" s="1" t="s">
        <v>10818</v>
      </c>
      <c r="B2113" t="s">
        <v>445</v>
      </c>
      <c r="C2113" t="s">
        <v>29</v>
      </c>
      <c r="D2113" t="s">
        <v>30</v>
      </c>
      <c r="E2113" t="s">
        <v>380</v>
      </c>
      <c r="F2113" t="s">
        <v>7912</v>
      </c>
      <c r="G2113" t="s">
        <v>7913</v>
      </c>
      <c r="H2113" t="s">
        <v>9756</v>
      </c>
      <c r="I2113" t="s">
        <v>7914</v>
      </c>
      <c r="J2113" t="s">
        <v>10818</v>
      </c>
      <c r="K2113" t="s">
        <v>32</v>
      </c>
      <c r="L2113" t="s">
        <v>32</v>
      </c>
      <c r="M2113" t="s">
        <v>43</v>
      </c>
      <c r="N2113" t="s">
        <v>63</v>
      </c>
      <c r="O2113" t="s">
        <v>9727</v>
      </c>
      <c r="P2113" t="s">
        <v>357</v>
      </c>
      <c r="Q2113" t="s">
        <v>110</v>
      </c>
      <c r="R2113" t="s">
        <v>10811</v>
      </c>
      <c r="S2113" s="1" t="s">
        <v>13346</v>
      </c>
      <c r="T2113" t="s">
        <v>66</v>
      </c>
      <c r="U2113" t="s">
        <v>811</v>
      </c>
      <c r="V2113" t="s">
        <v>50</v>
      </c>
      <c r="W2113" t="s">
        <v>10812</v>
      </c>
      <c r="X2113" s="145">
        <v>30832</v>
      </c>
      <c r="Y2113" t="s">
        <v>10813</v>
      </c>
      <c r="Z2113" s="145">
        <v>43160</v>
      </c>
      <c r="AA2113" s="145">
        <v>43465</v>
      </c>
      <c r="AB2113" t="s">
        <v>2801</v>
      </c>
      <c r="AC2113" t="s">
        <v>68</v>
      </c>
      <c r="AD2113" t="s">
        <v>41</v>
      </c>
      <c r="AE2113"/>
    </row>
    <row r="2114" spans="1:31" ht="15" x14ac:dyDescent="0.25">
      <c r="A2114" s="1" t="s">
        <v>10819</v>
      </c>
      <c r="B2114" t="s">
        <v>445</v>
      </c>
      <c r="C2114" t="s">
        <v>29</v>
      </c>
      <c r="D2114" t="s">
        <v>30</v>
      </c>
      <c r="E2114" t="s">
        <v>380</v>
      </c>
      <c r="F2114" t="s">
        <v>7912</v>
      </c>
      <c r="G2114" t="s">
        <v>7913</v>
      </c>
      <c r="H2114" t="s">
        <v>9756</v>
      </c>
      <c r="I2114" t="s">
        <v>7914</v>
      </c>
      <c r="J2114" t="s">
        <v>10819</v>
      </c>
      <c r="K2114" t="s">
        <v>32</v>
      </c>
      <c r="L2114" t="s">
        <v>32</v>
      </c>
      <c r="M2114" t="s">
        <v>43</v>
      </c>
      <c r="N2114" t="s">
        <v>63</v>
      </c>
      <c r="O2114" t="s">
        <v>9727</v>
      </c>
      <c r="P2114" t="s">
        <v>197</v>
      </c>
      <c r="Q2114" t="s">
        <v>79</v>
      </c>
      <c r="R2114" t="s">
        <v>10820</v>
      </c>
      <c r="S2114" s="1" t="s">
        <v>13361</v>
      </c>
      <c r="T2114" t="s">
        <v>66</v>
      </c>
      <c r="U2114" t="s">
        <v>890</v>
      </c>
      <c r="V2114" t="s">
        <v>50</v>
      </c>
      <c r="W2114" t="s">
        <v>10821</v>
      </c>
      <c r="X2114" s="145">
        <v>30125</v>
      </c>
      <c r="Y2114" t="s">
        <v>10822</v>
      </c>
      <c r="Z2114" s="145">
        <v>43160</v>
      </c>
      <c r="AA2114" s="145">
        <v>43465</v>
      </c>
      <c r="AB2114" t="s">
        <v>2801</v>
      </c>
      <c r="AC2114" t="s">
        <v>68</v>
      </c>
      <c r="AD2114" t="s">
        <v>41</v>
      </c>
      <c r="AE2114"/>
    </row>
    <row r="2115" spans="1:31" ht="15" x14ac:dyDescent="0.25">
      <c r="A2115" s="1" t="s">
        <v>10823</v>
      </c>
      <c r="B2115" t="s">
        <v>445</v>
      </c>
      <c r="C2115" t="s">
        <v>29</v>
      </c>
      <c r="D2115" t="s">
        <v>30</v>
      </c>
      <c r="E2115" t="s">
        <v>380</v>
      </c>
      <c r="F2115" t="s">
        <v>7912</v>
      </c>
      <c r="G2115" t="s">
        <v>7913</v>
      </c>
      <c r="H2115" t="s">
        <v>9756</v>
      </c>
      <c r="I2115" t="s">
        <v>7914</v>
      </c>
      <c r="J2115" t="s">
        <v>10823</v>
      </c>
      <c r="K2115" t="s">
        <v>32</v>
      </c>
      <c r="L2115" t="s">
        <v>32</v>
      </c>
      <c r="M2115" t="s">
        <v>43</v>
      </c>
      <c r="N2115" t="s">
        <v>63</v>
      </c>
      <c r="O2115" t="s">
        <v>9727</v>
      </c>
      <c r="P2115" t="s">
        <v>227</v>
      </c>
      <c r="Q2115" t="s">
        <v>10806</v>
      </c>
      <c r="R2115" t="s">
        <v>10807</v>
      </c>
      <c r="S2115" s="1" t="s">
        <v>13358</v>
      </c>
      <c r="T2115" t="s">
        <v>66</v>
      </c>
      <c r="U2115" t="s">
        <v>811</v>
      </c>
      <c r="V2115" t="s">
        <v>50</v>
      </c>
      <c r="W2115" t="s">
        <v>10808</v>
      </c>
      <c r="X2115" s="145">
        <v>30680</v>
      </c>
      <c r="Y2115" t="s">
        <v>10809</v>
      </c>
      <c r="Z2115" s="145">
        <v>43160</v>
      </c>
      <c r="AA2115" s="145">
        <v>43465</v>
      </c>
      <c r="AB2115" t="s">
        <v>2801</v>
      </c>
      <c r="AC2115" t="s">
        <v>68</v>
      </c>
      <c r="AD2115" t="s">
        <v>41</v>
      </c>
      <c r="AE2115"/>
    </row>
    <row r="2116" spans="1:31" ht="15" x14ac:dyDescent="0.25">
      <c r="A2116" s="1" t="s">
        <v>10824</v>
      </c>
      <c r="B2116" t="s">
        <v>445</v>
      </c>
      <c r="C2116" t="s">
        <v>29</v>
      </c>
      <c r="D2116" t="s">
        <v>30</v>
      </c>
      <c r="E2116" t="s">
        <v>380</v>
      </c>
      <c r="F2116" t="s">
        <v>7912</v>
      </c>
      <c r="G2116" t="s">
        <v>7913</v>
      </c>
      <c r="H2116" t="s">
        <v>9756</v>
      </c>
      <c r="I2116" t="s">
        <v>7914</v>
      </c>
      <c r="J2116" t="s">
        <v>10824</v>
      </c>
      <c r="K2116" t="s">
        <v>32</v>
      </c>
      <c r="L2116" t="s">
        <v>32</v>
      </c>
      <c r="M2116" t="s">
        <v>43</v>
      </c>
      <c r="N2116" t="s">
        <v>63</v>
      </c>
      <c r="O2116" t="s">
        <v>9727</v>
      </c>
      <c r="P2116" t="s">
        <v>110</v>
      </c>
      <c r="Q2116" t="s">
        <v>10825</v>
      </c>
      <c r="R2116" t="s">
        <v>1069</v>
      </c>
      <c r="S2116" s="1" t="s">
        <v>13362</v>
      </c>
      <c r="T2116" t="s">
        <v>66</v>
      </c>
      <c r="U2116" t="s">
        <v>890</v>
      </c>
      <c r="V2116" t="s">
        <v>50</v>
      </c>
      <c r="W2116" t="s">
        <v>5204</v>
      </c>
      <c r="X2116" s="145">
        <v>29270</v>
      </c>
      <c r="Y2116" t="s">
        <v>5205</v>
      </c>
      <c r="Z2116" s="145">
        <v>43160</v>
      </c>
      <c r="AA2116" s="145">
        <v>43465</v>
      </c>
      <c r="AB2116" t="s">
        <v>2801</v>
      </c>
      <c r="AC2116" t="s">
        <v>68</v>
      </c>
      <c r="AD2116" t="s">
        <v>41</v>
      </c>
      <c r="AE2116"/>
    </row>
    <row r="2117" spans="1:31" ht="15" x14ac:dyDescent="0.25">
      <c r="A2117" s="1" t="s">
        <v>10826</v>
      </c>
      <c r="B2117" t="s">
        <v>445</v>
      </c>
      <c r="C2117" t="s">
        <v>29</v>
      </c>
      <c r="D2117" t="s">
        <v>30</v>
      </c>
      <c r="E2117" t="s">
        <v>380</v>
      </c>
      <c r="F2117" t="s">
        <v>7912</v>
      </c>
      <c r="G2117" t="s">
        <v>7913</v>
      </c>
      <c r="H2117" t="s">
        <v>9756</v>
      </c>
      <c r="I2117" t="s">
        <v>7914</v>
      </c>
      <c r="J2117" t="s">
        <v>10826</v>
      </c>
      <c r="K2117" t="s">
        <v>32</v>
      </c>
      <c r="L2117" t="s">
        <v>32</v>
      </c>
      <c r="M2117" t="s">
        <v>43</v>
      </c>
      <c r="N2117" t="s">
        <v>63</v>
      </c>
      <c r="O2117" t="s">
        <v>9727</v>
      </c>
      <c r="P2117" t="s">
        <v>373</v>
      </c>
      <c r="Q2117" t="s">
        <v>628</v>
      </c>
      <c r="R2117" t="s">
        <v>727</v>
      </c>
      <c r="S2117" s="1" t="s">
        <v>13363</v>
      </c>
      <c r="T2117" t="s">
        <v>66</v>
      </c>
      <c r="U2117" t="s">
        <v>9946</v>
      </c>
      <c r="V2117" t="s">
        <v>50</v>
      </c>
      <c r="W2117" t="s">
        <v>10827</v>
      </c>
      <c r="X2117" s="145">
        <v>31404</v>
      </c>
      <c r="Y2117" t="s">
        <v>10828</v>
      </c>
      <c r="Z2117" s="145">
        <v>43160</v>
      </c>
      <c r="AA2117" s="145">
        <v>43465</v>
      </c>
      <c r="AB2117" t="s">
        <v>2801</v>
      </c>
      <c r="AC2117" t="s">
        <v>68</v>
      </c>
      <c r="AD2117" t="s">
        <v>41</v>
      </c>
      <c r="AE2117"/>
    </row>
    <row r="2118" spans="1:31" ht="15" x14ac:dyDescent="0.25">
      <c r="A2118" s="1" t="s">
        <v>10829</v>
      </c>
      <c r="B2118" t="s">
        <v>445</v>
      </c>
      <c r="C2118" t="s">
        <v>29</v>
      </c>
      <c r="D2118" t="s">
        <v>30</v>
      </c>
      <c r="E2118" t="s">
        <v>380</v>
      </c>
      <c r="F2118" t="s">
        <v>7912</v>
      </c>
      <c r="G2118" t="s">
        <v>7913</v>
      </c>
      <c r="H2118" t="s">
        <v>9756</v>
      </c>
      <c r="I2118" t="s">
        <v>7914</v>
      </c>
      <c r="J2118" t="s">
        <v>10829</v>
      </c>
      <c r="K2118" t="s">
        <v>32</v>
      </c>
      <c r="L2118" t="s">
        <v>32</v>
      </c>
      <c r="M2118" t="s">
        <v>43</v>
      </c>
      <c r="N2118" t="s">
        <v>63</v>
      </c>
      <c r="O2118" t="s">
        <v>9727</v>
      </c>
      <c r="P2118" t="s">
        <v>78</v>
      </c>
      <c r="Q2118" t="s">
        <v>59</v>
      </c>
      <c r="R2118" t="s">
        <v>9072</v>
      </c>
      <c r="S2118" s="1" t="s">
        <v>13364</v>
      </c>
      <c r="T2118" t="s">
        <v>66</v>
      </c>
      <c r="U2118" t="s">
        <v>9946</v>
      </c>
      <c r="V2118" t="s">
        <v>50</v>
      </c>
      <c r="W2118" t="s">
        <v>9073</v>
      </c>
      <c r="X2118" s="145">
        <v>25353</v>
      </c>
      <c r="Y2118" t="s">
        <v>9074</v>
      </c>
      <c r="Z2118" s="145">
        <v>43171</v>
      </c>
      <c r="AA2118" s="145">
        <v>43465</v>
      </c>
      <c r="AB2118" t="s">
        <v>2801</v>
      </c>
      <c r="AC2118" t="s">
        <v>68</v>
      </c>
      <c r="AD2118" t="s">
        <v>41</v>
      </c>
      <c r="AE2118"/>
    </row>
    <row r="2119" spans="1:31" ht="15" x14ac:dyDescent="0.25">
      <c r="A2119" s="1" t="s">
        <v>10830</v>
      </c>
      <c r="B2119" t="s">
        <v>445</v>
      </c>
      <c r="C2119" t="s">
        <v>29</v>
      </c>
      <c r="D2119" t="s">
        <v>30</v>
      </c>
      <c r="E2119" t="s">
        <v>380</v>
      </c>
      <c r="F2119" t="s">
        <v>7912</v>
      </c>
      <c r="G2119" t="s">
        <v>7913</v>
      </c>
      <c r="H2119" t="s">
        <v>9756</v>
      </c>
      <c r="I2119" t="s">
        <v>7914</v>
      </c>
      <c r="J2119" t="s">
        <v>10830</v>
      </c>
      <c r="K2119" t="s">
        <v>32</v>
      </c>
      <c r="L2119" t="s">
        <v>32</v>
      </c>
      <c r="M2119" t="s">
        <v>43</v>
      </c>
      <c r="N2119" t="s">
        <v>63</v>
      </c>
      <c r="O2119" t="s">
        <v>9727</v>
      </c>
      <c r="P2119" t="s">
        <v>6852</v>
      </c>
      <c r="Q2119" t="s">
        <v>423</v>
      </c>
      <c r="R2119" t="s">
        <v>6853</v>
      </c>
      <c r="S2119" s="1" t="s">
        <v>13365</v>
      </c>
      <c r="T2119" t="s">
        <v>66</v>
      </c>
      <c r="U2119" t="s">
        <v>890</v>
      </c>
      <c r="V2119" t="s">
        <v>50</v>
      </c>
      <c r="W2119" t="s">
        <v>6854</v>
      </c>
      <c r="X2119" s="145">
        <v>28460</v>
      </c>
      <c r="Y2119" t="s">
        <v>6855</v>
      </c>
      <c r="Z2119" s="145">
        <v>43160</v>
      </c>
      <c r="AA2119" s="145">
        <v>43465</v>
      </c>
      <c r="AB2119" t="s">
        <v>2801</v>
      </c>
      <c r="AC2119" t="s">
        <v>68</v>
      </c>
      <c r="AD2119" t="s">
        <v>41</v>
      </c>
      <c r="AE2119"/>
    </row>
    <row r="2120" spans="1:31" ht="15" x14ac:dyDescent="0.25">
      <c r="A2120" s="1" t="s">
        <v>7977</v>
      </c>
      <c r="B2120" t="s">
        <v>445</v>
      </c>
      <c r="C2120" t="s">
        <v>29</v>
      </c>
      <c r="D2120" t="s">
        <v>30</v>
      </c>
      <c r="E2120" t="s">
        <v>380</v>
      </c>
      <c r="F2120" t="s">
        <v>7912</v>
      </c>
      <c r="G2120" t="s">
        <v>7913</v>
      </c>
      <c r="H2120" t="s">
        <v>9756</v>
      </c>
      <c r="I2120" t="s">
        <v>7914</v>
      </c>
      <c r="J2120" t="s">
        <v>7977</v>
      </c>
      <c r="K2120" t="s">
        <v>32</v>
      </c>
      <c r="L2120" t="s">
        <v>80</v>
      </c>
      <c r="M2120" t="s">
        <v>80</v>
      </c>
      <c r="N2120" t="s">
        <v>44</v>
      </c>
      <c r="O2120" t="s">
        <v>7978</v>
      </c>
      <c r="P2120" t="s">
        <v>2272</v>
      </c>
      <c r="Q2120" t="s">
        <v>448</v>
      </c>
      <c r="R2120" t="s">
        <v>868</v>
      </c>
      <c r="S2120" s="1" t="s">
        <v>13366</v>
      </c>
      <c r="T2120" t="s">
        <v>42</v>
      </c>
      <c r="U2120" t="s">
        <v>49</v>
      </c>
      <c r="V2120" t="s">
        <v>50</v>
      </c>
      <c r="W2120" t="s">
        <v>7979</v>
      </c>
      <c r="X2120" s="145">
        <v>29358</v>
      </c>
      <c r="Y2120" t="s">
        <v>7980</v>
      </c>
      <c r="Z2120" s="145">
        <v>42795</v>
      </c>
      <c r="AA2120"/>
      <c r="AB2120" t="s">
        <v>39</v>
      </c>
      <c r="AC2120" t="s">
        <v>83</v>
      </c>
      <c r="AD2120" t="s">
        <v>41</v>
      </c>
      <c r="AE2120"/>
    </row>
    <row r="2121" spans="1:31" ht="15" x14ac:dyDescent="0.25">
      <c r="A2121" s="1" t="s">
        <v>7981</v>
      </c>
      <c r="B2121" t="s">
        <v>445</v>
      </c>
      <c r="C2121" t="s">
        <v>29</v>
      </c>
      <c r="D2121" t="s">
        <v>30</v>
      </c>
      <c r="E2121" t="s">
        <v>380</v>
      </c>
      <c r="F2121" t="s">
        <v>7912</v>
      </c>
      <c r="G2121" t="s">
        <v>7913</v>
      </c>
      <c r="H2121" t="s">
        <v>9756</v>
      </c>
      <c r="I2121" t="s">
        <v>7914</v>
      </c>
      <c r="J2121" t="s">
        <v>7981</v>
      </c>
      <c r="K2121" t="s">
        <v>93</v>
      </c>
      <c r="L2121" t="s">
        <v>94</v>
      </c>
      <c r="M2121" t="s">
        <v>99</v>
      </c>
      <c r="N2121" t="s">
        <v>44</v>
      </c>
      <c r="O2121" t="s">
        <v>54</v>
      </c>
      <c r="P2121" t="s">
        <v>1030</v>
      </c>
      <c r="Q2121" t="s">
        <v>223</v>
      </c>
      <c r="R2121" t="s">
        <v>2664</v>
      </c>
      <c r="S2121" s="1" t="s">
        <v>13367</v>
      </c>
      <c r="T2121" t="s">
        <v>151</v>
      </c>
      <c r="U2121" t="s">
        <v>38</v>
      </c>
      <c r="V2121" t="s">
        <v>50</v>
      </c>
      <c r="W2121" t="s">
        <v>7982</v>
      </c>
      <c r="X2121" s="145">
        <v>23040</v>
      </c>
      <c r="Y2121" t="s">
        <v>7983</v>
      </c>
      <c r="Z2121"/>
      <c r="AA2121"/>
      <c r="AB2121" t="s">
        <v>39</v>
      </c>
      <c r="AC2121" t="s">
        <v>98</v>
      </c>
      <c r="AD2121" t="s">
        <v>41</v>
      </c>
      <c r="AE2121"/>
    </row>
    <row r="2122" spans="1:31" ht="15" x14ac:dyDescent="0.25">
      <c r="A2122" s="1" t="s">
        <v>7984</v>
      </c>
      <c r="B2122" t="s">
        <v>445</v>
      </c>
      <c r="C2122" t="s">
        <v>29</v>
      </c>
      <c r="D2122" t="s">
        <v>30</v>
      </c>
      <c r="E2122" t="s">
        <v>380</v>
      </c>
      <c r="F2122" t="s">
        <v>7912</v>
      </c>
      <c r="G2122" t="s">
        <v>7913</v>
      </c>
      <c r="H2122" t="s">
        <v>9756</v>
      </c>
      <c r="I2122" t="s">
        <v>7914</v>
      </c>
      <c r="J2122" t="s">
        <v>7984</v>
      </c>
      <c r="K2122" t="s">
        <v>93</v>
      </c>
      <c r="L2122" t="s">
        <v>94</v>
      </c>
      <c r="M2122" t="s">
        <v>99</v>
      </c>
      <c r="N2122" t="s">
        <v>44</v>
      </c>
      <c r="O2122" t="s">
        <v>7985</v>
      </c>
      <c r="P2122" t="s">
        <v>204</v>
      </c>
      <c r="Q2122" t="s">
        <v>78</v>
      </c>
      <c r="R2122" t="s">
        <v>7986</v>
      </c>
      <c r="S2122" s="1" t="s">
        <v>13368</v>
      </c>
      <c r="T2122" t="s">
        <v>105</v>
      </c>
      <c r="U2122" t="s">
        <v>38</v>
      </c>
      <c r="V2122" t="s">
        <v>50</v>
      </c>
      <c r="W2122" t="s">
        <v>7987</v>
      </c>
      <c r="X2122" s="145">
        <v>25708</v>
      </c>
      <c r="Y2122" t="s">
        <v>7988</v>
      </c>
      <c r="Z2122"/>
      <c r="AA2122"/>
      <c r="AB2122" t="s">
        <v>39</v>
      </c>
      <c r="AC2122" t="s">
        <v>98</v>
      </c>
      <c r="AD2122" t="s">
        <v>41</v>
      </c>
      <c r="AE2122"/>
    </row>
    <row r="2123" spans="1:31" ht="15" x14ac:dyDescent="0.25">
      <c r="A2123" s="1" t="s">
        <v>7989</v>
      </c>
      <c r="B2123" t="s">
        <v>445</v>
      </c>
      <c r="C2123" t="s">
        <v>29</v>
      </c>
      <c r="D2123" t="s">
        <v>30</v>
      </c>
      <c r="E2123" t="s">
        <v>380</v>
      </c>
      <c r="F2123" t="s">
        <v>7912</v>
      </c>
      <c r="G2123" t="s">
        <v>7913</v>
      </c>
      <c r="H2123" t="s">
        <v>9756</v>
      </c>
      <c r="I2123" t="s">
        <v>7914</v>
      </c>
      <c r="J2123" t="s">
        <v>7989</v>
      </c>
      <c r="K2123" t="s">
        <v>93</v>
      </c>
      <c r="L2123" t="s">
        <v>94</v>
      </c>
      <c r="M2123" t="s">
        <v>1329</v>
      </c>
      <c r="N2123" t="s">
        <v>44</v>
      </c>
      <c r="O2123" t="s">
        <v>7990</v>
      </c>
      <c r="P2123" t="s">
        <v>130</v>
      </c>
      <c r="Q2123" t="s">
        <v>147</v>
      </c>
      <c r="R2123" t="s">
        <v>7991</v>
      </c>
      <c r="S2123" s="1" t="s">
        <v>13369</v>
      </c>
      <c r="T2123" t="s">
        <v>792</v>
      </c>
      <c r="U2123" t="s">
        <v>38</v>
      </c>
      <c r="V2123" t="s">
        <v>50</v>
      </c>
      <c r="W2123" t="s">
        <v>7992</v>
      </c>
      <c r="X2123" s="145">
        <v>18306</v>
      </c>
      <c r="Y2123" t="s">
        <v>7993</v>
      </c>
      <c r="Z2123"/>
      <c r="AA2123"/>
      <c r="AB2123" t="s">
        <v>39</v>
      </c>
      <c r="AC2123" t="s">
        <v>98</v>
      </c>
      <c r="AD2123" t="s">
        <v>41</v>
      </c>
      <c r="AE2123"/>
    </row>
    <row r="2124" spans="1:31" ht="15" x14ac:dyDescent="0.25">
      <c r="A2124" s="1" t="s">
        <v>7994</v>
      </c>
      <c r="B2124" t="s">
        <v>445</v>
      </c>
      <c r="C2124" t="s">
        <v>29</v>
      </c>
      <c r="D2124" t="s">
        <v>30</v>
      </c>
      <c r="E2124" t="s">
        <v>380</v>
      </c>
      <c r="F2124" t="s">
        <v>7912</v>
      </c>
      <c r="G2124" t="s">
        <v>7913</v>
      </c>
      <c r="H2124" t="s">
        <v>9756</v>
      </c>
      <c r="I2124" t="s">
        <v>7914</v>
      </c>
      <c r="J2124" t="s">
        <v>7994</v>
      </c>
      <c r="K2124" t="s">
        <v>799</v>
      </c>
      <c r="L2124" t="s">
        <v>3305</v>
      </c>
      <c r="M2124" t="s">
        <v>3306</v>
      </c>
      <c r="N2124" t="s">
        <v>63</v>
      </c>
      <c r="O2124" t="s">
        <v>9981</v>
      </c>
      <c r="P2124" t="s">
        <v>326</v>
      </c>
      <c r="Q2124" t="s">
        <v>115</v>
      </c>
      <c r="R2124" t="s">
        <v>615</v>
      </c>
      <c r="S2124" s="1" t="s">
        <v>13370</v>
      </c>
      <c r="T2124" t="s">
        <v>801</v>
      </c>
      <c r="U2124" t="s">
        <v>802</v>
      </c>
      <c r="V2124" t="s">
        <v>50</v>
      </c>
      <c r="W2124" t="s">
        <v>265</v>
      </c>
      <c r="X2124" s="145">
        <v>27758</v>
      </c>
      <c r="Y2124" t="s">
        <v>5386</v>
      </c>
      <c r="Z2124" s="145">
        <v>43228</v>
      </c>
      <c r="AA2124" s="145">
        <v>43320</v>
      </c>
      <c r="AB2124" t="s">
        <v>123</v>
      </c>
      <c r="AC2124" t="s">
        <v>804</v>
      </c>
      <c r="AD2124" t="s">
        <v>41</v>
      </c>
      <c r="AE2124"/>
    </row>
    <row r="2125" spans="1:31" ht="15" x14ac:dyDescent="0.25">
      <c r="A2125" s="1" t="s">
        <v>7997</v>
      </c>
      <c r="B2125" t="s">
        <v>445</v>
      </c>
      <c r="C2125" t="s">
        <v>29</v>
      </c>
      <c r="D2125" t="s">
        <v>30</v>
      </c>
      <c r="E2125" t="s">
        <v>380</v>
      </c>
      <c r="F2125" t="s">
        <v>7912</v>
      </c>
      <c r="G2125" t="s">
        <v>7913</v>
      </c>
      <c r="H2125" t="s">
        <v>9756</v>
      </c>
      <c r="I2125" t="s">
        <v>7914</v>
      </c>
      <c r="J2125" t="s">
        <v>7997</v>
      </c>
      <c r="K2125" t="s">
        <v>799</v>
      </c>
      <c r="L2125" t="s">
        <v>3305</v>
      </c>
      <c r="M2125" t="s">
        <v>5575</v>
      </c>
      <c r="N2125" t="s">
        <v>63</v>
      </c>
      <c r="O2125" t="s">
        <v>9981</v>
      </c>
      <c r="P2125" t="s">
        <v>137</v>
      </c>
      <c r="Q2125" t="s">
        <v>296</v>
      </c>
      <c r="R2125" t="s">
        <v>383</v>
      </c>
      <c r="S2125" s="1" t="s">
        <v>13371</v>
      </c>
      <c r="T2125" t="s">
        <v>801</v>
      </c>
      <c r="U2125" t="s">
        <v>38</v>
      </c>
      <c r="V2125" t="s">
        <v>50</v>
      </c>
      <c r="W2125" t="s">
        <v>265</v>
      </c>
      <c r="X2125" s="145">
        <v>29584</v>
      </c>
      <c r="Y2125" t="s">
        <v>7998</v>
      </c>
      <c r="Z2125" s="145">
        <v>43101</v>
      </c>
      <c r="AA2125" s="145">
        <v>43190</v>
      </c>
      <c r="AB2125" t="s">
        <v>123</v>
      </c>
      <c r="AC2125" t="s">
        <v>804</v>
      </c>
      <c r="AD2125" t="s">
        <v>41</v>
      </c>
      <c r="AE2125"/>
    </row>
    <row r="2126" spans="1:31" ht="15" x14ac:dyDescent="0.25">
      <c r="A2126" s="1" t="s">
        <v>7999</v>
      </c>
      <c r="B2126" t="s">
        <v>445</v>
      </c>
      <c r="C2126" t="s">
        <v>29</v>
      </c>
      <c r="D2126" t="s">
        <v>30</v>
      </c>
      <c r="E2126" t="s">
        <v>380</v>
      </c>
      <c r="F2126" t="s">
        <v>7912</v>
      </c>
      <c r="G2126" t="s">
        <v>7913</v>
      </c>
      <c r="H2126" t="s">
        <v>9756</v>
      </c>
      <c r="I2126" t="s">
        <v>7914</v>
      </c>
      <c r="J2126" t="s">
        <v>7999</v>
      </c>
      <c r="K2126" t="s">
        <v>799</v>
      </c>
      <c r="L2126" t="s">
        <v>3305</v>
      </c>
      <c r="M2126" t="s">
        <v>3315</v>
      </c>
      <c r="N2126" t="s">
        <v>63</v>
      </c>
      <c r="O2126" t="s">
        <v>9981</v>
      </c>
      <c r="P2126" t="s">
        <v>59</v>
      </c>
      <c r="Q2126" t="s">
        <v>586</v>
      </c>
      <c r="R2126" t="s">
        <v>761</v>
      </c>
      <c r="S2126" s="1" t="s">
        <v>13372</v>
      </c>
      <c r="T2126" t="s">
        <v>801</v>
      </c>
      <c r="U2126" t="s">
        <v>38</v>
      </c>
      <c r="V2126" t="s">
        <v>50</v>
      </c>
      <c r="W2126" t="s">
        <v>265</v>
      </c>
      <c r="X2126" s="145">
        <v>23863</v>
      </c>
      <c r="Y2126" t="s">
        <v>8000</v>
      </c>
      <c r="Z2126" s="145">
        <v>43101</v>
      </c>
      <c r="AA2126" s="145">
        <v>43190</v>
      </c>
      <c r="AB2126" t="s">
        <v>123</v>
      </c>
      <c r="AC2126" t="s">
        <v>804</v>
      </c>
      <c r="AD2126" t="s">
        <v>41</v>
      </c>
      <c r="AE2126"/>
    </row>
    <row r="2127" spans="1:31" ht="15" x14ac:dyDescent="0.25">
      <c r="A2127" s="1" t="s">
        <v>8001</v>
      </c>
      <c r="B2127" t="s">
        <v>445</v>
      </c>
      <c r="C2127" t="s">
        <v>29</v>
      </c>
      <c r="D2127" t="s">
        <v>30</v>
      </c>
      <c r="E2127" t="s">
        <v>380</v>
      </c>
      <c r="F2127" t="s">
        <v>7912</v>
      </c>
      <c r="G2127" t="s">
        <v>7913</v>
      </c>
      <c r="H2127" t="s">
        <v>9756</v>
      </c>
      <c r="I2127" t="s">
        <v>7914</v>
      </c>
      <c r="J2127" t="s">
        <v>8001</v>
      </c>
      <c r="K2127" t="s">
        <v>799</v>
      </c>
      <c r="L2127" t="s">
        <v>3305</v>
      </c>
      <c r="M2127" t="s">
        <v>3315</v>
      </c>
      <c r="N2127" t="s">
        <v>63</v>
      </c>
      <c r="O2127" t="s">
        <v>9981</v>
      </c>
      <c r="P2127" t="s">
        <v>59</v>
      </c>
      <c r="Q2127" t="s">
        <v>487</v>
      </c>
      <c r="R2127" t="s">
        <v>1047</v>
      </c>
      <c r="S2127" s="1" t="s">
        <v>13373</v>
      </c>
      <c r="T2127" t="s">
        <v>801</v>
      </c>
      <c r="U2127" t="s">
        <v>38</v>
      </c>
      <c r="V2127" t="s">
        <v>50</v>
      </c>
      <c r="W2127" t="s">
        <v>265</v>
      </c>
      <c r="X2127" s="145">
        <v>21466</v>
      </c>
      <c r="Y2127" t="s">
        <v>8002</v>
      </c>
      <c r="Z2127" s="145">
        <v>43101</v>
      </c>
      <c r="AA2127" s="145">
        <v>43190</v>
      </c>
      <c r="AB2127" t="s">
        <v>123</v>
      </c>
      <c r="AC2127" t="s">
        <v>804</v>
      </c>
      <c r="AD2127" t="s">
        <v>41</v>
      </c>
      <c r="AE2127"/>
    </row>
    <row r="2128" spans="1:31" ht="15" x14ac:dyDescent="0.25">
      <c r="A2128" s="1" t="s">
        <v>8003</v>
      </c>
      <c r="B2128" t="s">
        <v>445</v>
      </c>
      <c r="C2128" t="s">
        <v>29</v>
      </c>
      <c r="D2128" t="s">
        <v>30</v>
      </c>
      <c r="E2128" t="s">
        <v>380</v>
      </c>
      <c r="F2128" t="s">
        <v>7912</v>
      </c>
      <c r="G2128" t="s">
        <v>7913</v>
      </c>
      <c r="H2128" t="s">
        <v>9756</v>
      </c>
      <c r="I2128" t="s">
        <v>7914</v>
      </c>
      <c r="J2128" t="s">
        <v>8003</v>
      </c>
      <c r="K2128" t="s">
        <v>799</v>
      </c>
      <c r="L2128" t="s">
        <v>3305</v>
      </c>
      <c r="M2128" t="s">
        <v>3315</v>
      </c>
      <c r="N2128" t="s">
        <v>63</v>
      </c>
      <c r="O2128" t="s">
        <v>9981</v>
      </c>
      <c r="P2128" t="s">
        <v>815</v>
      </c>
      <c r="Q2128" t="s">
        <v>176</v>
      </c>
      <c r="R2128" t="s">
        <v>868</v>
      </c>
      <c r="S2128" s="1" t="s">
        <v>13374</v>
      </c>
      <c r="T2128" t="s">
        <v>801</v>
      </c>
      <c r="U2128" t="s">
        <v>38</v>
      </c>
      <c r="V2128" t="s">
        <v>50</v>
      </c>
      <c r="W2128" t="s">
        <v>265</v>
      </c>
      <c r="X2128" s="145">
        <v>26287</v>
      </c>
      <c r="Y2128" t="s">
        <v>8004</v>
      </c>
      <c r="Z2128" s="145">
        <v>43101</v>
      </c>
      <c r="AA2128" s="145">
        <v>43190</v>
      </c>
      <c r="AB2128" t="s">
        <v>123</v>
      </c>
      <c r="AC2128" t="s">
        <v>804</v>
      </c>
      <c r="AD2128" t="s">
        <v>41</v>
      </c>
      <c r="AE2128"/>
    </row>
    <row r="2129" spans="1:31" ht="15" x14ac:dyDescent="0.25">
      <c r="A2129" s="1" t="s">
        <v>10831</v>
      </c>
      <c r="B2129" t="s">
        <v>445</v>
      </c>
      <c r="C2129" t="s">
        <v>29</v>
      </c>
      <c r="D2129" t="s">
        <v>30</v>
      </c>
      <c r="E2129" t="s">
        <v>380</v>
      </c>
      <c r="F2129" t="s">
        <v>7912</v>
      </c>
      <c r="G2129" t="s">
        <v>7913</v>
      </c>
      <c r="H2129" t="s">
        <v>9756</v>
      </c>
      <c r="I2129" t="s">
        <v>7914</v>
      </c>
      <c r="J2129" t="s">
        <v>10831</v>
      </c>
      <c r="K2129" t="s">
        <v>799</v>
      </c>
      <c r="L2129" t="s">
        <v>3305</v>
      </c>
      <c r="M2129" t="s">
        <v>3309</v>
      </c>
      <c r="N2129" t="s">
        <v>63</v>
      </c>
      <c r="O2129" t="s">
        <v>9983</v>
      </c>
      <c r="P2129" t="s">
        <v>36</v>
      </c>
      <c r="Q2129" t="s">
        <v>428</v>
      </c>
      <c r="R2129" t="s">
        <v>10832</v>
      </c>
      <c r="S2129" s="1" t="s">
        <v>13375</v>
      </c>
      <c r="T2129" t="s">
        <v>801</v>
      </c>
      <c r="U2129" t="s">
        <v>802</v>
      </c>
      <c r="V2129" t="s">
        <v>50</v>
      </c>
      <c r="W2129" t="s">
        <v>265</v>
      </c>
      <c r="X2129" s="145">
        <v>29732</v>
      </c>
      <c r="Y2129" t="s">
        <v>10833</v>
      </c>
      <c r="Z2129" s="145">
        <v>43273</v>
      </c>
      <c r="AA2129" s="145">
        <v>43365</v>
      </c>
      <c r="AB2129" t="s">
        <v>123</v>
      </c>
      <c r="AC2129" t="s">
        <v>804</v>
      </c>
      <c r="AD2129" t="s">
        <v>41</v>
      </c>
      <c r="AE2129"/>
    </row>
    <row r="2130" spans="1:31" ht="15" x14ac:dyDescent="0.25">
      <c r="A2130" s="1" t="s">
        <v>10834</v>
      </c>
      <c r="B2130" t="s">
        <v>445</v>
      </c>
      <c r="C2130" t="s">
        <v>29</v>
      </c>
      <c r="D2130" t="s">
        <v>30</v>
      </c>
      <c r="E2130" t="s">
        <v>380</v>
      </c>
      <c r="F2130" t="s">
        <v>7912</v>
      </c>
      <c r="G2130" t="s">
        <v>7913</v>
      </c>
      <c r="H2130" t="s">
        <v>9756</v>
      </c>
      <c r="I2130" t="s">
        <v>7914</v>
      </c>
      <c r="J2130" t="s">
        <v>10834</v>
      </c>
      <c r="K2130" t="s">
        <v>799</v>
      </c>
      <c r="L2130" t="s">
        <v>3305</v>
      </c>
      <c r="M2130" t="s">
        <v>9988</v>
      </c>
      <c r="N2130" t="s">
        <v>63</v>
      </c>
      <c r="O2130" t="s">
        <v>9983</v>
      </c>
      <c r="P2130" t="s">
        <v>297</v>
      </c>
      <c r="Q2130" t="s">
        <v>223</v>
      </c>
      <c r="R2130" t="s">
        <v>7995</v>
      </c>
      <c r="S2130" s="1" t="s">
        <v>13376</v>
      </c>
      <c r="T2130" t="s">
        <v>801</v>
      </c>
      <c r="U2130" t="s">
        <v>802</v>
      </c>
      <c r="V2130" t="s">
        <v>50</v>
      </c>
      <c r="W2130" t="s">
        <v>265</v>
      </c>
      <c r="X2130" s="145">
        <v>30049</v>
      </c>
      <c r="Y2130" t="s">
        <v>7996</v>
      </c>
      <c r="Z2130" s="145">
        <v>43263</v>
      </c>
      <c r="AA2130" s="145">
        <v>43355</v>
      </c>
      <c r="AB2130" t="s">
        <v>123</v>
      </c>
      <c r="AC2130" t="s">
        <v>804</v>
      </c>
      <c r="AD2130" t="s">
        <v>41</v>
      </c>
      <c r="AE2130"/>
    </row>
    <row r="2131" spans="1:31" ht="15" x14ac:dyDescent="0.25">
      <c r="A2131" s="1" t="s">
        <v>10835</v>
      </c>
      <c r="B2131" t="s">
        <v>445</v>
      </c>
      <c r="C2131" t="s">
        <v>29</v>
      </c>
      <c r="D2131" t="s">
        <v>30</v>
      </c>
      <c r="E2131" t="s">
        <v>380</v>
      </c>
      <c r="F2131" t="s">
        <v>7912</v>
      </c>
      <c r="G2131" t="s">
        <v>7913</v>
      </c>
      <c r="H2131" t="s">
        <v>9756</v>
      </c>
      <c r="I2131" t="s">
        <v>7914</v>
      </c>
      <c r="J2131" t="s">
        <v>10835</v>
      </c>
      <c r="K2131" t="s">
        <v>799</v>
      </c>
      <c r="L2131" t="s">
        <v>9991</v>
      </c>
      <c r="M2131" t="s">
        <v>10337</v>
      </c>
      <c r="N2131" t="s">
        <v>63</v>
      </c>
      <c r="O2131" t="s">
        <v>9983</v>
      </c>
      <c r="P2131" t="s">
        <v>4733</v>
      </c>
      <c r="Q2131" t="s">
        <v>197</v>
      </c>
      <c r="R2131" t="s">
        <v>784</v>
      </c>
      <c r="S2131" s="1" t="s">
        <v>13377</v>
      </c>
      <c r="T2131" t="s">
        <v>801</v>
      </c>
      <c r="U2131" t="s">
        <v>802</v>
      </c>
      <c r="V2131" t="s">
        <v>50</v>
      </c>
      <c r="W2131" t="s">
        <v>265</v>
      </c>
      <c r="X2131" s="145">
        <v>32130</v>
      </c>
      <c r="Y2131" t="s">
        <v>6734</v>
      </c>
      <c r="Z2131" s="145">
        <v>43228</v>
      </c>
      <c r="AA2131" s="145">
        <v>43320</v>
      </c>
      <c r="AB2131" t="s">
        <v>123</v>
      </c>
      <c r="AC2131" t="s">
        <v>804</v>
      </c>
      <c r="AD2131" t="s">
        <v>41</v>
      </c>
      <c r="AE2131"/>
    </row>
    <row r="2132" spans="1:31" ht="15" x14ac:dyDescent="0.25">
      <c r="A2132" s="1" t="s">
        <v>8008</v>
      </c>
      <c r="B2132" t="s">
        <v>441</v>
      </c>
      <c r="C2132" t="s">
        <v>29</v>
      </c>
      <c r="D2132" t="s">
        <v>30</v>
      </c>
      <c r="E2132" t="s">
        <v>442</v>
      </c>
      <c r="F2132" t="s">
        <v>8005</v>
      </c>
      <c r="G2132" t="s">
        <v>8006</v>
      </c>
      <c r="H2132" t="s">
        <v>9756</v>
      </c>
      <c r="I2132" t="s">
        <v>8007</v>
      </c>
      <c r="J2132" t="s">
        <v>8008</v>
      </c>
      <c r="K2132" t="s">
        <v>32</v>
      </c>
      <c r="L2132" t="s">
        <v>33</v>
      </c>
      <c r="M2132" t="s">
        <v>34</v>
      </c>
      <c r="N2132" t="s">
        <v>724</v>
      </c>
      <c r="O2132" t="s">
        <v>13378</v>
      </c>
      <c r="P2132" t="s">
        <v>553</v>
      </c>
      <c r="Q2132" t="s">
        <v>2106</v>
      </c>
      <c r="R2132" t="s">
        <v>2107</v>
      </c>
      <c r="S2132" s="1" t="s">
        <v>11434</v>
      </c>
      <c r="T2132" t="s">
        <v>37</v>
      </c>
      <c r="U2132" t="s">
        <v>38</v>
      </c>
      <c r="V2132" t="s">
        <v>50</v>
      </c>
      <c r="W2132" t="s">
        <v>2108</v>
      </c>
      <c r="X2132" s="145">
        <v>22918</v>
      </c>
      <c r="Y2132" t="s">
        <v>2109</v>
      </c>
      <c r="Z2132" s="145">
        <v>43384</v>
      </c>
      <c r="AA2132" s="145">
        <v>43465</v>
      </c>
      <c r="AB2132" t="s">
        <v>39</v>
      </c>
      <c r="AC2132" t="s">
        <v>40</v>
      </c>
      <c r="AD2132" t="s">
        <v>41</v>
      </c>
      <c r="AE2132"/>
    </row>
    <row r="2133" spans="1:31" ht="15" x14ac:dyDescent="0.25">
      <c r="A2133" s="1" t="s">
        <v>8011</v>
      </c>
      <c r="B2133" t="s">
        <v>441</v>
      </c>
      <c r="C2133" t="s">
        <v>29</v>
      </c>
      <c r="D2133" t="s">
        <v>30</v>
      </c>
      <c r="E2133" t="s">
        <v>442</v>
      </c>
      <c r="F2133" t="s">
        <v>8005</v>
      </c>
      <c r="G2133" t="s">
        <v>8006</v>
      </c>
      <c r="H2133" t="s">
        <v>9756</v>
      </c>
      <c r="I2133" t="s">
        <v>8007</v>
      </c>
      <c r="J2133" t="s">
        <v>8011</v>
      </c>
      <c r="K2133" t="s">
        <v>32</v>
      </c>
      <c r="L2133" t="s">
        <v>32</v>
      </c>
      <c r="M2133" t="s">
        <v>43</v>
      </c>
      <c r="N2133" t="s">
        <v>44</v>
      </c>
      <c r="O2133" t="s">
        <v>54</v>
      </c>
      <c r="P2133" t="s">
        <v>340</v>
      </c>
      <c r="Q2133" t="s">
        <v>743</v>
      </c>
      <c r="R2133" t="s">
        <v>8012</v>
      </c>
      <c r="S2133" s="1" t="s">
        <v>13379</v>
      </c>
      <c r="T2133" t="s">
        <v>48</v>
      </c>
      <c r="U2133" t="s">
        <v>49</v>
      </c>
      <c r="V2133" t="s">
        <v>50</v>
      </c>
      <c r="W2133" t="s">
        <v>8013</v>
      </c>
      <c r="X2133" s="145">
        <v>21870</v>
      </c>
      <c r="Y2133" t="s">
        <v>8014</v>
      </c>
      <c r="Z2133"/>
      <c r="AA2133"/>
      <c r="AB2133" t="s">
        <v>39</v>
      </c>
      <c r="AC2133" t="s">
        <v>40</v>
      </c>
      <c r="AD2133" t="s">
        <v>41</v>
      </c>
      <c r="AE2133"/>
    </row>
    <row r="2134" spans="1:31" ht="15" x14ac:dyDescent="0.25">
      <c r="A2134" s="1" t="s">
        <v>8015</v>
      </c>
      <c r="B2134" t="s">
        <v>441</v>
      </c>
      <c r="C2134" t="s">
        <v>29</v>
      </c>
      <c r="D2134" t="s">
        <v>30</v>
      </c>
      <c r="E2134" t="s">
        <v>442</v>
      </c>
      <c r="F2134" t="s">
        <v>8005</v>
      </c>
      <c r="G2134" t="s">
        <v>8006</v>
      </c>
      <c r="H2134" t="s">
        <v>9756</v>
      </c>
      <c r="I2134" t="s">
        <v>8007</v>
      </c>
      <c r="J2134" t="s">
        <v>8015</v>
      </c>
      <c r="K2134" t="s">
        <v>32</v>
      </c>
      <c r="L2134" t="s">
        <v>32</v>
      </c>
      <c r="M2134" t="s">
        <v>43</v>
      </c>
      <c r="N2134" t="s">
        <v>44</v>
      </c>
      <c r="O2134" t="s">
        <v>8016</v>
      </c>
      <c r="P2134" t="s">
        <v>340</v>
      </c>
      <c r="Q2134" t="s">
        <v>79</v>
      </c>
      <c r="R2134" t="s">
        <v>494</v>
      </c>
      <c r="S2134" s="1" t="s">
        <v>13380</v>
      </c>
      <c r="T2134" t="s">
        <v>48</v>
      </c>
      <c r="U2134" t="s">
        <v>49</v>
      </c>
      <c r="V2134" t="s">
        <v>50</v>
      </c>
      <c r="W2134" t="s">
        <v>8017</v>
      </c>
      <c r="X2134" s="145">
        <v>20994</v>
      </c>
      <c r="Y2134" t="s">
        <v>8018</v>
      </c>
      <c r="Z2134"/>
      <c r="AA2134"/>
      <c r="AB2134" t="s">
        <v>39</v>
      </c>
      <c r="AC2134" t="s">
        <v>40</v>
      </c>
      <c r="AD2134" t="s">
        <v>41</v>
      </c>
      <c r="AE2134"/>
    </row>
    <row r="2135" spans="1:31" ht="15" x14ac:dyDescent="0.25">
      <c r="A2135" s="1" t="s">
        <v>8019</v>
      </c>
      <c r="B2135" t="s">
        <v>441</v>
      </c>
      <c r="C2135" t="s">
        <v>29</v>
      </c>
      <c r="D2135" t="s">
        <v>30</v>
      </c>
      <c r="E2135" t="s">
        <v>442</v>
      </c>
      <c r="F2135" t="s">
        <v>8005</v>
      </c>
      <c r="G2135" t="s">
        <v>8006</v>
      </c>
      <c r="H2135" t="s">
        <v>9756</v>
      </c>
      <c r="I2135" t="s">
        <v>8007</v>
      </c>
      <c r="J2135" t="s">
        <v>8019</v>
      </c>
      <c r="K2135" t="s">
        <v>32</v>
      </c>
      <c r="L2135" t="s">
        <v>32</v>
      </c>
      <c r="M2135" t="s">
        <v>43</v>
      </c>
      <c r="N2135" t="s">
        <v>44</v>
      </c>
      <c r="O2135" t="s">
        <v>54</v>
      </c>
      <c r="P2135" t="s">
        <v>457</v>
      </c>
      <c r="Q2135" t="s">
        <v>144</v>
      </c>
      <c r="R2135" t="s">
        <v>8020</v>
      </c>
      <c r="S2135" s="1" t="s">
        <v>13381</v>
      </c>
      <c r="T2135" t="s">
        <v>53</v>
      </c>
      <c r="U2135" t="s">
        <v>49</v>
      </c>
      <c r="V2135" t="s">
        <v>50</v>
      </c>
      <c r="W2135" t="s">
        <v>8021</v>
      </c>
      <c r="X2135" s="145">
        <v>20091</v>
      </c>
      <c r="Y2135" t="s">
        <v>8022</v>
      </c>
      <c r="Z2135"/>
      <c r="AA2135"/>
      <c r="AB2135" t="s">
        <v>39</v>
      </c>
      <c r="AC2135" t="s">
        <v>40</v>
      </c>
      <c r="AD2135" t="s">
        <v>41</v>
      </c>
      <c r="AE2135"/>
    </row>
    <row r="2136" spans="1:31" ht="15" x14ac:dyDescent="0.25">
      <c r="A2136" s="1" t="s">
        <v>8023</v>
      </c>
      <c r="B2136" t="s">
        <v>441</v>
      </c>
      <c r="C2136" t="s">
        <v>29</v>
      </c>
      <c r="D2136" t="s">
        <v>30</v>
      </c>
      <c r="E2136" t="s">
        <v>442</v>
      </c>
      <c r="F2136" t="s">
        <v>8005</v>
      </c>
      <c r="G2136" t="s">
        <v>8006</v>
      </c>
      <c r="H2136" t="s">
        <v>9756</v>
      </c>
      <c r="I2136" t="s">
        <v>8007</v>
      </c>
      <c r="J2136" t="s">
        <v>8023</v>
      </c>
      <c r="K2136" t="s">
        <v>32</v>
      </c>
      <c r="L2136" t="s">
        <v>32</v>
      </c>
      <c r="M2136" t="s">
        <v>43</v>
      </c>
      <c r="N2136" t="s">
        <v>44</v>
      </c>
      <c r="O2136" t="s">
        <v>8024</v>
      </c>
      <c r="P2136" t="s">
        <v>113</v>
      </c>
      <c r="Q2136" t="s">
        <v>304</v>
      </c>
      <c r="R2136" t="s">
        <v>777</v>
      </c>
      <c r="S2136" s="1" t="s">
        <v>13382</v>
      </c>
      <c r="T2136" t="s">
        <v>48</v>
      </c>
      <c r="U2136" t="s">
        <v>49</v>
      </c>
      <c r="V2136" t="s">
        <v>50</v>
      </c>
      <c r="W2136" t="s">
        <v>8025</v>
      </c>
      <c r="X2136" s="145">
        <v>19673</v>
      </c>
      <c r="Y2136" t="s">
        <v>8026</v>
      </c>
      <c r="Z2136"/>
      <c r="AA2136"/>
      <c r="AB2136" t="s">
        <v>39</v>
      </c>
      <c r="AC2136" t="s">
        <v>40</v>
      </c>
      <c r="AD2136" t="s">
        <v>41</v>
      </c>
      <c r="AE2136"/>
    </row>
    <row r="2137" spans="1:31" ht="15" x14ac:dyDescent="0.25">
      <c r="A2137" s="1" t="s">
        <v>8027</v>
      </c>
      <c r="B2137" t="s">
        <v>441</v>
      </c>
      <c r="C2137" t="s">
        <v>29</v>
      </c>
      <c r="D2137" t="s">
        <v>30</v>
      </c>
      <c r="E2137" t="s">
        <v>442</v>
      </c>
      <c r="F2137" t="s">
        <v>8005</v>
      </c>
      <c r="G2137" t="s">
        <v>8006</v>
      </c>
      <c r="H2137" t="s">
        <v>9756</v>
      </c>
      <c r="I2137" t="s">
        <v>8007</v>
      </c>
      <c r="J2137" t="s">
        <v>8027</v>
      </c>
      <c r="K2137" t="s">
        <v>32</v>
      </c>
      <c r="L2137" t="s">
        <v>32</v>
      </c>
      <c r="M2137" t="s">
        <v>43</v>
      </c>
      <c r="N2137" t="s">
        <v>44</v>
      </c>
      <c r="O2137" t="s">
        <v>8028</v>
      </c>
      <c r="P2137" t="s">
        <v>1010</v>
      </c>
      <c r="Q2137" t="s">
        <v>490</v>
      </c>
      <c r="R2137" t="s">
        <v>8029</v>
      </c>
      <c r="S2137" s="1" t="s">
        <v>13383</v>
      </c>
      <c r="T2137" t="s">
        <v>61</v>
      </c>
      <c r="U2137" t="s">
        <v>49</v>
      </c>
      <c r="V2137" t="s">
        <v>50</v>
      </c>
      <c r="W2137" t="s">
        <v>8030</v>
      </c>
      <c r="X2137" s="145">
        <v>25207</v>
      </c>
      <c r="Y2137" t="s">
        <v>8031</v>
      </c>
      <c r="Z2137"/>
      <c r="AA2137"/>
      <c r="AB2137" t="s">
        <v>39</v>
      </c>
      <c r="AC2137" t="s">
        <v>40</v>
      </c>
      <c r="AD2137" t="s">
        <v>41</v>
      </c>
      <c r="AE2137"/>
    </row>
    <row r="2138" spans="1:31" ht="15" x14ac:dyDescent="0.25">
      <c r="A2138" s="1" t="s">
        <v>8032</v>
      </c>
      <c r="B2138" t="s">
        <v>441</v>
      </c>
      <c r="C2138" t="s">
        <v>29</v>
      </c>
      <c r="D2138" t="s">
        <v>30</v>
      </c>
      <c r="E2138" t="s">
        <v>442</v>
      </c>
      <c r="F2138" t="s">
        <v>8005</v>
      </c>
      <c r="G2138" t="s">
        <v>8006</v>
      </c>
      <c r="H2138" t="s">
        <v>9756</v>
      </c>
      <c r="I2138" t="s">
        <v>8007</v>
      </c>
      <c r="J2138" t="s">
        <v>8032</v>
      </c>
      <c r="K2138" t="s">
        <v>32</v>
      </c>
      <c r="L2138" t="s">
        <v>32</v>
      </c>
      <c r="M2138" t="s">
        <v>43</v>
      </c>
      <c r="N2138" t="s">
        <v>44</v>
      </c>
      <c r="O2138" t="s">
        <v>54</v>
      </c>
      <c r="P2138" t="s">
        <v>36</v>
      </c>
      <c r="Q2138" t="s">
        <v>78</v>
      </c>
      <c r="R2138" t="s">
        <v>978</v>
      </c>
      <c r="S2138" s="1" t="s">
        <v>13384</v>
      </c>
      <c r="T2138" t="s">
        <v>53</v>
      </c>
      <c r="U2138" t="s">
        <v>49</v>
      </c>
      <c r="V2138" t="s">
        <v>50</v>
      </c>
      <c r="W2138" t="s">
        <v>8033</v>
      </c>
      <c r="X2138" s="145">
        <v>21857</v>
      </c>
      <c r="Y2138" t="s">
        <v>8034</v>
      </c>
      <c r="Z2138"/>
      <c r="AA2138"/>
      <c r="AB2138" t="s">
        <v>39</v>
      </c>
      <c r="AC2138" t="s">
        <v>40</v>
      </c>
      <c r="AD2138" t="s">
        <v>41</v>
      </c>
      <c r="AE2138"/>
    </row>
    <row r="2139" spans="1:31" ht="15" x14ac:dyDescent="0.25">
      <c r="A2139" s="1" t="s">
        <v>8035</v>
      </c>
      <c r="B2139" t="s">
        <v>441</v>
      </c>
      <c r="C2139" t="s">
        <v>29</v>
      </c>
      <c r="D2139" t="s">
        <v>30</v>
      </c>
      <c r="E2139" t="s">
        <v>442</v>
      </c>
      <c r="F2139" t="s">
        <v>8005</v>
      </c>
      <c r="G2139" t="s">
        <v>8006</v>
      </c>
      <c r="H2139" t="s">
        <v>9756</v>
      </c>
      <c r="I2139" t="s">
        <v>8007</v>
      </c>
      <c r="J2139" t="s">
        <v>8035</v>
      </c>
      <c r="K2139" t="s">
        <v>32</v>
      </c>
      <c r="L2139" t="s">
        <v>32</v>
      </c>
      <c r="M2139" t="s">
        <v>43</v>
      </c>
      <c r="N2139" t="s">
        <v>44</v>
      </c>
      <c r="O2139" t="s">
        <v>118</v>
      </c>
      <c r="P2139" t="s">
        <v>352</v>
      </c>
      <c r="Q2139" t="s">
        <v>162</v>
      </c>
      <c r="R2139" t="s">
        <v>8036</v>
      </c>
      <c r="S2139" s="1" t="s">
        <v>13385</v>
      </c>
      <c r="T2139" t="s">
        <v>66</v>
      </c>
      <c r="U2139" t="s">
        <v>49</v>
      </c>
      <c r="V2139" t="s">
        <v>50</v>
      </c>
      <c r="W2139" t="s">
        <v>8037</v>
      </c>
      <c r="X2139" s="145">
        <v>22194</v>
      </c>
      <c r="Y2139" t="s">
        <v>8038</v>
      </c>
      <c r="Z2139"/>
      <c r="AA2139"/>
      <c r="AB2139" t="s">
        <v>39</v>
      </c>
      <c r="AC2139" t="s">
        <v>40</v>
      </c>
      <c r="AD2139" t="s">
        <v>41</v>
      </c>
      <c r="AE2139"/>
    </row>
    <row r="2140" spans="1:31" ht="15" x14ac:dyDescent="0.25">
      <c r="A2140" s="1" t="s">
        <v>10836</v>
      </c>
      <c r="B2140" t="s">
        <v>441</v>
      </c>
      <c r="C2140" t="s">
        <v>29</v>
      </c>
      <c r="D2140" t="s">
        <v>30</v>
      </c>
      <c r="E2140" t="s">
        <v>442</v>
      </c>
      <c r="F2140" t="s">
        <v>8005</v>
      </c>
      <c r="G2140" t="s">
        <v>8006</v>
      </c>
      <c r="H2140" t="s">
        <v>9756</v>
      </c>
      <c r="I2140" t="s">
        <v>8007</v>
      </c>
      <c r="J2140" t="s">
        <v>10836</v>
      </c>
      <c r="K2140" t="s">
        <v>32</v>
      </c>
      <c r="L2140" t="s">
        <v>32</v>
      </c>
      <c r="M2140" t="s">
        <v>43</v>
      </c>
      <c r="N2140" t="s">
        <v>63</v>
      </c>
      <c r="O2140" t="s">
        <v>9727</v>
      </c>
      <c r="P2140" t="s">
        <v>6704</v>
      </c>
      <c r="Q2140" t="s">
        <v>110</v>
      </c>
      <c r="R2140" t="s">
        <v>6705</v>
      </c>
      <c r="S2140" s="1" t="s">
        <v>13386</v>
      </c>
      <c r="T2140" t="s">
        <v>66</v>
      </c>
      <c r="U2140" t="s">
        <v>49</v>
      </c>
      <c r="V2140" t="s">
        <v>50</v>
      </c>
      <c r="W2140" t="s">
        <v>6706</v>
      </c>
      <c r="X2140" s="145">
        <v>31970</v>
      </c>
      <c r="Y2140" t="s">
        <v>6707</v>
      </c>
      <c r="Z2140" s="145">
        <v>43160</v>
      </c>
      <c r="AA2140" s="145">
        <v>43465</v>
      </c>
      <c r="AB2140" t="s">
        <v>2801</v>
      </c>
      <c r="AC2140" t="s">
        <v>68</v>
      </c>
      <c r="AD2140" t="s">
        <v>41</v>
      </c>
      <c r="AE2140"/>
    </row>
    <row r="2141" spans="1:31" ht="15" x14ac:dyDescent="0.25">
      <c r="A2141" s="1" t="s">
        <v>10837</v>
      </c>
      <c r="B2141" t="s">
        <v>441</v>
      </c>
      <c r="C2141" t="s">
        <v>29</v>
      </c>
      <c r="D2141" t="s">
        <v>30</v>
      </c>
      <c r="E2141" t="s">
        <v>442</v>
      </c>
      <c r="F2141" t="s">
        <v>8005</v>
      </c>
      <c r="G2141" t="s">
        <v>8006</v>
      </c>
      <c r="H2141" t="s">
        <v>9756</v>
      </c>
      <c r="I2141" t="s">
        <v>8007</v>
      </c>
      <c r="J2141" t="s">
        <v>10837</v>
      </c>
      <c r="K2141" t="s">
        <v>32</v>
      </c>
      <c r="L2141" t="s">
        <v>32</v>
      </c>
      <c r="M2141" t="s">
        <v>43</v>
      </c>
      <c r="N2141" t="s">
        <v>63</v>
      </c>
      <c r="O2141" t="s">
        <v>9727</v>
      </c>
      <c r="P2141" t="s">
        <v>110</v>
      </c>
      <c r="Q2141" t="s">
        <v>394</v>
      </c>
      <c r="R2141" t="s">
        <v>4959</v>
      </c>
      <c r="S2141" s="1" t="s">
        <v>13387</v>
      </c>
      <c r="T2141" t="s">
        <v>66</v>
      </c>
      <c r="U2141" t="s">
        <v>9960</v>
      </c>
      <c r="V2141" t="s">
        <v>50</v>
      </c>
      <c r="W2141" t="s">
        <v>4960</v>
      </c>
      <c r="X2141" s="145">
        <v>27241</v>
      </c>
      <c r="Y2141" t="s">
        <v>4961</v>
      </c>
      <c r="Z2141" s="145">
        <v>43160</v>
      </c>
      <c r="AA2141" s="145">
        <v>43465</v>
      </c>
      <c r="AB2141" t="s">
        <v>2801</v>
      </c>
      <c r="AC2141" t="s">
        <v>68</v>
      </c>
      <c r="AD2141" t="s">
        <v>41</v>
      </c>
      <c r="AE2141"/>
    </row>
    <row r="2142" spans="1:31" ht="15" x14ac:dyDescent="0.25">
      <c r="A2142" s="1" t="s">
        <v>8042</v>
      </c>
      <c r="B2142" t="s">
        <v>441</v>
      </c>
      <c r="C2142" t="s">
        <v>29</v>
      </c>
      <c r="D2142" t="s">
        <v>30</v>
      </c>
      <c r="E2142" t="s">
        <v>442</v>
      </c>
      <c r="F2142" t="s">
        <v>8005</v>
      </c>
      <c r="G2142" t="s">
        <v>8006</v>
      </c>
      <c r="H2142" t="s">
        <v>9756</v>
      </c>
      <c r="I2142" t="s">
        <v>8007</v>
      </c>
      <c r="J2142" t="s">
        <v>8042</v>
      </c>
      <c r="K2142" t="s">
        <v>32</v>
      </c>
      <c r="L2142" t="s">
        <v>80</v>
      </c>
      <c r="M2142" t="s">
        <v>80</v>
      </c>
      <c r="N2142" t="s">
        <v>44</v>
      </c>
      <c r="O2142" t="s">
        <v>8043</v>
      </c>
      <c r="P2142" t="s">
        <v>263</v>
      </c>
      <c r="Q2142" t="s">
        <v>901</v>
      </c>
      <c r="R2142" t="s">
        <v>8044</v>
      </c>
      <c r="S2142" s="1" t="s">
        <v>13388</v>
      </c>
      <c r="T2142" t="s">
        <v>42</v>
      </c>
      <c r="U2142" t="s">
        <v>49</v>
      </c>
      <c r="V2142" t="s">
        <v>50</v>
      </c>
      <c r="W2142" t="s">
        <v>8045</v>
      </c>
      <c r="X2142" s="145">
        <v>22815</v>
      </c>
      <c r="Y2142" t="s">
        <v>8046</v>
      </c>
      <c r="Z2142" s="145">
        <v>42795</v>
      </c>
      <c r="AA2142"/>
      <c r="AB2142" t="s">
        <v>39</v>
      </c>
      <c r="AC2142" t="s">
        <v>83</v>
      </c>
      <c r="AD2142" t="s">
        <v>41</v>
      </c>
      <c r="AE2142"/>
    </row>
    <row r="2143" spans="1:31" ht="15" x14ac:dyDescent="0.25">
      <c r="A2143" s="1" t="s">
        <v>8047</v>
      </c>
      <c r="B2143" t="s">
        <v>441</v>
      </c>
      <c r="C2143" t="s">
        <v>29</v>
      </c>
      <c r="D2143" t="s">
        <v>30</v>
      </c>
      <c r="E2143" t="s">
        <v>442</v>
      </c>
      <c r="F2143" t="s">
        <v>8005</v>
      </c>
      <c r="G2143" t="s">
        <v>8006</v>
      </c>
      <c r="H2143" t="s">
        <v>9756</v>
      </c>
      <c r="I2143" t="s">
        <v>8007</v>
      </c>
      <c r="J2143" t="s">
        <v>8047</v>
      </c>
      <c r="K2143" t="s">
        <v>93</v>
      </c>
      <c r="L2143" t="s">
        <v>94</v>
      </c>
      <c r="M2143" t="s">
        <v>95</v>
      </c>
      <c r="N2143" t="s">
        <v>44</v>
      </c>
      <c r="O2143" t="s">
        <v>440</v>
      </c>
      <c r="P2143" t="s">
        <v>70</v>
      </c>
      <c r="Q2143" t="s">
        <v>432</v>
      </c>
      <c r="R2143" t="s">
        <v>8048</v>
      </c>
      <c r="S2143" s="1" t="s">
        <v>13389</v>
      </c>
      <c r="T2143" t="s">
        <v>105</v>
      </c>
      <c r="U2143" t="s">
        <v>38</v>
      </c>
      <c r="V2143" t="s">
        <v>50</v>
      </c>
      <c r="W2143" t="s">
        <v>8049</v>
      </c>
      <c r="X2143" s="145">
        <v>22206</v>
      </c>
      <c r="Y2143" t="s">
        <v>8050</v>
      </c>
      <c r="Z2143"/>
      <c r="AA2143"/>
      <c r="AB2143" t="s">
        <v>39</v>
      </c>
      <c r="AC2143" t="s">
        <v>98</v>
      </c>
      <c r="AD2143" t="s">
        <v>41</v>
      </c>
      <c r="AE2143"/>
    </row>
    <row r="2144" spans="1:31" ht="15" x14ac:dyDescent="0.25">
      <c r="A2144" s="1" t="s">
        <v>8054</v>
      </c>
      <c r="B2144" t="s">
        <v>447</v>
      </c>
      <c r="C2144" t="s">
        <v>29</v>
      </c>
      <c r="D2144" t="s">
        <v>30</v>
      </c>
      <c r="E2144" t="s">
        <v>380</v>
      </c>
      <c r="F2144" t="s">
        <v>8051</v>
      </c>
      <c r="G2144" t="s">
        <v>8052</v>
      </c>
      <c r="H2144" t="s">
        <v>9756</v>
      </c>
      <c r="I2144" t="s">
        <v>8053</v>
      </c>
      <c r="J2144" t="s">
        <v>8054</v>
      </c>
      <c r="K2144" t="s">
        <v>32</v>
      </c>
      <c r="L2144" t="s">
        <v>33</v>
      </c>
      <c r="M2144" t="s">
        <v>34</v>
      </c>
      <c r="N2144" t="s">
        <v>35</v>
      </c>
      <c r="O2144" t="s">
        <v>8055</v>
      </c>
      <c r="P2144" t="s">
        <v>126</v>
      </c>
      <c r="Q2144" t="s">
        <v>130</v>
      </c>
      <c r="R2144" t="s">
        <v>8056</v>
      </c>
      <c r="S2144" s="1" t="s">
        <v>13390</v>
      </c>
      <c r="T2144" t="s">
        <v>61</v>
      </c>
      <c r="U2144" t="s">
        <v>38</v>
      </c>
      <c r="V2144" t="s">
        <v>108</v>
      </c>
      <c r="W2144" t="s">
        <v>8057</v>
      </c>
      <c r="X2144" s="145">
        <v>24480</v>
      </c>
      <c r="Y2144" t="s">
        <v>8058</v>
      </c>
      <c r="Z2144" s="145">
        <v>42064</v>
      </c>
      <c r="AA2144" s="145">
        <v>43159</v>
      </c>
      <c r="AB2144" t="s">
        <v>39</v>
      </c>
      <c r="AC2144" t="s">
        <v>40</v>
      </c>
      <c r="AD2144" t="s">
        <v>41</v>
      </c>
      <c r="AE2144"/>
    </row>
    <row r="2145" spans="1:31" ht="15" x14ac:dyDescent="0.25">
      <c r="A2145" s="1" t="s">
        <v>8059</v>
      </c>
      <c r="B2145" t="s">
        <v>447</v>
      </c>
      <c r="C2145" t="s">
        <v>29</v>
      </c>
      <c r="D2145" t="s">
        <v>30</v>
      </c>
      <c r="E2145" t="s">
        <v>380</v>
      </c>
      <c r="F2145" t="s">
        <v>8051</v>
      </c>
      <c r="G2145" t="s">
        <v>8052</v>
      </c>
      <c r="H2145" t="s">
        <v>9756</v>
      </c>
      <c r="I2145" t="s">
        <v>8053</v>
      </c>
      <c r="J2145" t="s">
        <v>8059</v>
      </c>
      <c r="K2145" t="s">
        <v>32</v>
      </c>
      <c r="L2145" t="s">
        <v>32</v>
      </c>
      <c r="M2145" t="s">
        <v>43</v>
      </c>
      <c r="N2145" t="s">
        <v>44</v>
      </c>
      <c r="O2145" t="s">
        <v>8063</v>
      </c>
      <c r="P2145" t="s">
        <v>327</v>
      </c>
      <c r="Q2145" t="s">
        <v>110</v>
      </c>
      <c r="R2145" t="s">
        <v>5045</v>
      </c>
      <c r="S2145" s="1" t="s">
        <v>13391</v>
      </c>
      <c r="T2145" t="s">
        <v>53</v>
      </c>
      <c r="U2145" t="s">
        <v>49</v>
      </c>
      <c r="V2145" t="s">
        <v>50</v>
      </c>
      <c r="W2145" t="s">
        <v>8064</v>
      </c>
      <c r="X2145" s="145">
        <v>29113</v>
      </c>
      <c r="Y2145" t="s">
        <v>8065</v>
      </c>
      <c r="Z2145" s="145">
        <v>42856</v>
      </c>
      <c r="AA2145" s="145">
        <v>42977</v>
      </c>
      <c r="AB2145" t="s">
        <v>39</v>
      </c>
      <c r="AC2145" t="s">
        <v>40</v>
      </c>
      <c r="AD2145" t="s">
        <v>41</v>
      </c>
      <c r="AE2145"/>
    </row>
    <row r="2146" spans="1:31" ht="15" x14ac:dyDescent="0.25">
      <c r="A2146" s="1" t="s">
        <v>8066</v>
      </c>
      <c r="B2146" t="s">
        <v>447</v>
      </c>
      <c r="C2146" t="s">
        <v>29</v>
      </c>
      <c r="D2146" t="s">
        <v>30</v>
      </c>
      <c r="E2146" t="s">
        <v>380</v>
      </c>
      <c r="F2146" t="s">
        <v>8051</v>
      </c>
      <c r="G2146" t="s">
        <v>8052</v>
      </c>
      <c r="H2146" t="s">
        <v>9756</v>
      </c>
      <c r="I2146" t="s">
        <v>8053</v>
      </c>
      <c r="J2146" t="s">
        <v>8066</v>
      </c>
      <c r="K2146" t="s">
        <v>32</v>
      </c>
      <c r="L2146" t="s">
        <v>32</v>
      </c>
      <c r="M2146" t="s">
        <v>43</v>
      </c>
      <c r="N2146" t="s">
        <v>44</v>
      </c>
      <c r="O2146" t="s">
        <v>8067</v>
      </c>
      <c r="P2146" t="s">
        <v>156</v>
      </c>
      <c r="Q2146" t="s">
        <v>1091</v>
      </c>
      <c r="R2146" t="s">
        <v>354</v>
      </c>
      <c r="S2146" s="1" t="s">
        <v>13392</v>
      </c>
      <c r="T2146" t="s">
        <v>66</v>
      </c>
      <c r="U2146" t="s">
        <v>49</v>
      </c>
      <c r="V2146" t="s">
        <v>50</v>
      </c>
      <c r="W2146" t="s">
        <v>8068</v>
      </c>
      <c r="X2146" s="145">
        <v>19539</v>
      </c>
      <c r="Y2146" t="s">
        <v>8069</v>
      </c>
      <c r="Z2146"/>
      <c r="AA2146"/>
      <c r="AB2146" t="s">
        <v>39</v>
      </c>
      <c r="AC2146" t="s">
        <v>40</v>
      </c>
      <c r="AD2146" t="s">
        <v>41</v>
      </c>
      <c r="AE2146"/>
    </row>
    <row r="2147" spans="1:31" ht="15" x14ac:dyDescent="0.25">
      <c r="A2147" s="1" t="s">
        <v>8070</v>
      </c>
      <c r="B2147" t="s">
        <v>447</v>
      </c>
      <c r="C2147" t="s">
        <v>29</v>
      </c>
      <c r="D2147" t="s">
        <v>30</v>
      </c>
      <c r="E2147" t="s">
        <v>380</v>
      </c>
      <c r="F2147" t="s">
        <v>8051</v>
      </c>
      <c r="G2147" t="s">
        <v>8052</v>
      </c>
      <c r="H2147" t="s">
        <v>9756</v>
      </c>
      <c r="I2147" t="s">
        <v>8053</v>
      </c>
      <c r="J2147" t="s">
        <v>8070</v>
      </c>
      <c r="K2147" t="s">
        <v>32</v>
      </c>
      <c r="L2147" t="s">
        <v>32</v>
      </c>
      <c r="M2147" t="s">
        <v>43</v>
      </c>
      <c r="N2147" t="s">
        <v>44</v>
      </c>
      <c r="O2147" t="s">
        <v>54</v>
      </c>
      <c r="P2147" t="s">
        <v>452</v>
      </c>
      <c r="Q2147" t="s">
        <v>91</v>
      </c>
      <c r="R2147" t="s">
        <v>761</v>
      </c>
      <c r="S2147" s="1" t="s">
        <v>13393</v>
      </c>
      <c r="T2147" t="s">
        <v>53</v>
      </c>
      <c r="U2147" t="s">
        <v>49</v>
      </c>
      <c r="V2147" t="s">
        <v>50</v>
      </c>
      <c r="W2147" t="s">
        <v>8071</v>
      </c>
      <c r="X2147" s="145">
        <v>25048</v>
      </c>
      <c r="Y2147" t="s">
        <v>8072</v>
      </c>
      <c r="Z2147"/>
      <c r="AA2147"/>
      <c r="AB2147" t="s">
        <v>39</v>
      </c>
      <c r="AC2147" t="s">
        <v>40</v>
      </c>
      <c r="AD2147" t="s">
        <v>41</v>
      </c>
      <c r="AE2147"/>
    </row>
    <row r="2148" spans="1:31" ht="15" x14ac:dyDescent="0.25">
      <c r="A2148" s="1" t="s">
        <v>8073</v>
      </c>
      <c r="B2148" t="s">
        <v>447</v>
      </c>
      <c r="C2148" t="s">
        <v>29</v>
      </c>
      <c r="D2148" t="s">
        <v>30</v>
      </c>
      <c r="E2148" t="s">
        <v>380</v>
      </c>
      <c r="F2148" t="s">
        <v>8051</v>
      </c>
      <c r="G2148" t="s">
        <v>8052</v>
      </c>
      <c r="H2148" t="s">
        <v>9756</v>
      </c>
      <c r="I2148" t="s">
        <v>8053</v>
      </c>
      <c r="J2148" t="s">
        <v>8073</v>
      </c>
      <c r="K2148" t="s">
        <v>32</v>
      </c>
      <c r="L2148" t="s">
        <v>32</v>
      </c>
      <c r="M2148" t="s">
        <v>43</v>
      </c>
      <c r="N2148" t="s">
        <v>44</v>
      </c>
      <c r="O2148" t="s">
        <v>54</v>
      </c>
      <c r="P2148" t="s">
        <v>258</v>
      </c>
      <c r="Q2148" t="s">
        <v>156</v>
      </c>
      <c r="R2148" t="s">
        <v>378</v>
      </c>
      <c r="S2148" s="1" t="s">
        <v>13394</v>
      </c>
      <c r="T2148" t="s">
        <v>48</v>
      </c>
      <c r="U2148" t="s">
        <v>49</v>
      </c>
      <c r="V2148" t="s">
        <v>50</v>
      </c>
      <c r="W2148" t="s">
        <v>8074</v>
      </c>
      <c r="X2148" s="145">
        <v>23853</v>
      </c>
      <c r="Y2148" t="s">
        <v>8075</v>
      </c>
      <c r="Z2148"/>
      <c r="AA2148"/>
      <c r="AB2148" t="s">
        <v>39</v>
      </c>
      <c r="AC2148" t="s">
        <v>40</v>
      </c>
      <c r="AD2148" t="s">
        <v>41</v>
      </c>
      <c r="AE2148"/>
    </row>
    <row r="2149" spans="1:31" ht="15" x14ac:dyDescent="0.25">
      <c r="A2149" s="1" t="s">
        <v>8076</v>
      </c>
      <c r="B2149" t="s">
        <v>447</v>
      </c>
      <c r="C2149" t="s">
        <v>29</v>
      </c>
      <c r="D2149" t="s">
        <v>30</v>
      </c>
      <c r="E2149" t="s">
        <v>380</v>
      </c>
      <c r="F2149" t="s">
        <v>8051</v>
      </c>
      <c r="G2149" t="s">
        <v>8052</v>
      </c>
      <c r="H2149" t="s">
        <v>9756</v>
      </c>
      <c r="I2149" t="s">
        <v>8053</v>
      </c>
      <c r="J2149" t="s">
        <v>8076</v>
      </c>
      <c r="K2149" t="s">
        <v>32</v>
      </c>
      <c r="L2149" t="s">
        <v>32</v>
      </c>
      <c r="M2149" t="s">
        <v>43</v>
      </c>
      <c r="N2149" t="s">
        <v>63</v>
      </c>
      <c r="O2149" t="s">
        <v>8077</v>
      </c>
      <c r="P2149" t="s">
        <v>303</v>
      </c>
      <c r="Q2149" t="s">
        <v>188</v>
      </c>
      <c r="R2149" t="s">
        <v>8078</v>
      </c>
      <c r="S2149" s="1" t="s">
        <v>13395</v>
      </c>
      <c r="T2149" t="s">
        <v>66</v>
      </c>
      <c r="U2149" t="s">
        <v>49</v>
      </c>
      <c r="V2149" t="s">
        <v>50</v>
      </c>
      <c r="W2149" t="s">
        <v>8079</v>
      </c>
      <c r="X2149" s="145">
        <v>26935</v>
      </c>
      <c r="Y2149" t="s">
        <v>8080</v>
      </c>
      <c r="Z2149" s="145">
        <v>43160</v>
      </c>
      <c r="AA2149" s="145">
        <v>43465</v>
      </c>
      <c r="AB2149" t="s">
        <v>39</v>
      </c>
      <c r="AC2149" t="s">
        <v>68</v>
      </c>
      <c r="AD2149" t="s">
        <v>41</v>
      </c>
      <c r="AE2149"/>
    </row>
    <row r="2150" spans="1:31" ht="15" x14ac:dyDescent="0.25">
      <c r="A2150" s="1" t="s">
        <v>8081</v>
      </c>
      <c r="B2150" t="s">
        <v>447</v>
      </c>
      <c r="C2150" t="s">
        <v>29</v>
      </c>
      <c r="D2150" t="s">
        <v>30</v>
      </c>
      <c r="E2150" t="s">
        <v>380</v>
      </c>
      <c r="F2150" t="s">
        <v>8051</v>
      </c>
      <c r="G2150" t="s">
        <v>8052</v>
      </c>
      <c r="H2150" t="s">
        <v>9756</v>
      </c>
      <c r="I2150" t="s">
        <v>8053</v>
      </c>
      <c r="J2150" t="s">
        <v>8081</v>
      </c>
      <c r="K2150" t="s">
        <v>32</v>
      </c>
      <c r="L2150" t="s">
        <v>32</v>
      </c>
      <c r="M2150" t="s">
        <v>43</v>
      </c>
      <c r="N2150" t="s">
        <v>44</v>
      </c>
      <c r="O2150" t="s">
        <v>54</v>
      </c>
      <c r="P2150" t="s">
        <v>531</v>
      </c>
      <c r="Q2150" t="s">
        <v>407</v>
      </c>
      <c r="R2150" t="s">
        <v>8082</v>
      </c>
      <c r="S2150" s="1" t="s">
        <v>13396</v>
      </c>
      <c r="T2150" t="s">
        <v>53</v>
      </c>
      <c r="U2150" t="s">
        <v>49</v>
      </c>
      <c r="V2150" t="s">
        <v>50</v>
      </c>
      <c r="W2150" t="s">
        <v>8083</v>
      </c>
      <c r="X2150" s="145">
        <v>22727</v>
      </c>
      <c r="Y2150" t="s">
        <v>8084</v>
      </c>
      <c r="Z2150"/>
      <c r="AA2150"/>
      <c r="AB2150" t="s">
        <v>39</v>
      </c>
      <c r="AC2150" t="s">
        <v>40</v>
      </c>
      <c r="AD2150" t="s">
        <v>41</v>
      </c>
      <c r="AE2150"/>
    </row>
    <row r="2151" spans="1:31" ht="15" x14ac:dyDescent="0.25">
      <c r="A2151" s="1" t="s">
        <v>8085</v>
      </c>
      <c r="B2151" t="s">
        <v>447</v>
      </c>
      <c r="C2151" t="s">
        <v>29</v>
      </c>
      <c r="D2151" t="s">
        <v>30</v>
      </c>
      <c r="E2151" t="s">
        <v>380</v>
      </c>
      <c r="F2151" t="s">
        <v>8051</v>
      </c>
      <c r="G2151" t="s">
        <v>8052</v>
      </c>
      <c r="H2151" t="s">
        <v>9756</v>
      </c>
      <c r="I2151" t="s">
        <v>8053</v>
      </c>
      <c r="J2151" t="s">
        <v>8085</v>
      </c>
      <c r="K2151" t="s">
        <v>32</v>
      </c>
      <c r="L2151" t="s">
        <v>32</v>
      </c>
      <c r="M2151" t="s">
        <v>43</v>
      </c>
      <c r="N2151" t="s">
        <v>63</v>
      </c>
      <c r="O2151" t="s">
        <v>10838</v>
      </c>
      <c r="P2151" t="s">
        <v>197</v>
      </c>
      <c r="Q2151" t="s">
        <v>450</v>
      </c>
      <c r="R2151" t="s">
        <v>7183</v>
      </c>
      <c r="S2151" s="1" t="s">
        <v>13397</v>
      </c>
      <c r="T2151" t="s">
        <v>66</v>
      </c>
      <c r="U2151" t="s">
        <v>811</v>
      </c>
      <c r="V2151" t="s">
        <v>50</v>
      </c>
      <c r="W2151" t="s">
        <v>7184</v>
      </c>
      <c r="X2151" s="145">
        <v>28198</v>
      </c>
      <c r="Y2151" t="s">
        <v>7185</v>
      </c>
      <c r="Z2151" s="145">
        <v>43160</v>
      </c>
      <c r="AA2151" s="145">
        <v>43465</v>
      </c>
      <c r="AB2151" t="s">
        <v>310</v>
      </c>
      <c r="AC2151" t="s">
        <v>68</v>
      </c>
      <c r="AD2151" t="s">
        <v>41</v>
      </c>
      <c r="AE2151"/>
    </row>
    <row r="2152" spans="1:31" ht="15" x14ac:dyDescent="0.25">
      <c r="A2152" s="1" t="s">
        <v>8085</v>
      </c>
      <c r="B2152" t="s">
        <v>447</v>
      </c>
      <c r="C2152" t="s">
        <v>29</v>
      </c>
      <c r="D2152" t="s">
        <v>30</v>
      </c>
      <c r="E2152" t="s">
        <v>380</v>
      </c>
      <c r="F2152" t="s">
        <v>8051</v>
      </c>
      <c r="G2152" t="s">
        <v>8052</v>
      </c>
      <c r="H2152" t="s">
        <v>9756</v>
      </c>
      <c r="I2152" t="s">
        <v>8053</v>
      </c>
      <c r="J2152" t="s">
        <v>8085</v>
      </c>
      <c r="K2152" t="s">
        <v>32</v>
      </c>
      <c r="L2152" t="s">
        <v>32</v>
      </c>
      <c r="M2152" t="s">
        <v>3394</v>
      </c>
      <c r="N2152" t="s">
        <v>44</v>
      </c>
      <c r="O2152" t="s">
        <v>54</v>
      </c>
      <c r="P2152" t="s">
        <v>352</v>
      </c>
      <c r="Q2152" t="s">
        <v>191</v>
      </c>
      <c r="R2152" t="s">
        <v>226</v>
      </c>
      <c r="S2152" s="1" t="s">
        <v>13398</v>
      </c>
      <c r="T2152" t="s">
        <v>48</v>
      </c>
      <c r="U2152" t="s">
        <v>49</v>
      </c>
      <c r="V2152" t="s">
        <v>3395</v>
      </c>
      <c r="W2152" t="s">
        <v>8086</v>
      </c>
      <c r="X2152" s="145">
        <v>21233</v>
      </c>
      <c r="Y2152" t="s">
        <v>8087</v>
      </c>
      <c r="Z2152" s="145">
        <v>43160</v>
      </c>
      <c r="AA2152" s="145">
        <v>43465</v>
      </c>
      <c r="AB2152" t="s">
        <v>39</v>
      </c>
      <c r="AC2152" t="s">
        <v>40</v>
      </c>
      <c r="AD2152" t="s">
        <v>41</v>
      </c>
      <c r="AE2152"/>
    </row>
    <row r="2153" spans="1:31" ht="15" x14ac:dyDescent="0.25">
      <c r="A2153" s="1" t="s">
        <v>8092</v>
      </c>
      <c r="B2153" t="s">
        <v>447</v>
      </c>
      <c r="C2153" t="s">
        <v>29</v>
      </c>
      <c r="D2153" t="s">
        <v>30</v>
      </c>
      <c r="E2153" t="s">
        <v>380</v>
      </c>
      <c r="F2153" t="s">
        <v>8051</v>
      </c>
      <c r="G2153" t="s">
        <v>8052</v>
      </c>
      <c r="H2153" t="s">
        <v>9756</v>
      </c>
      <c r="I2153" t="s">
        <v>8053</v>
      </c>
      <c r="J2153" t="s">
        <v>8092</v>
      </c>
      <c r="K2153" t="s">
        <v>32</v>
      </c>
      <c r="L2153" t="s">
        <v>32</v>
      </c>
      <c r="M2153" t="s">
        <v>43</v>
      </c>
      <c r="N2153" t="s">
        <v>44</v>
      </c>
      <c r="O2153" t="s">
        <v>54</v>
      </c>
      <c r="P2153" t="s">
        <v>908</v>
      </c>
      <c r="Q2153" t="s">
        <v>62</v>
      </c>
      <c r="R2153" t="s">
        <v>959</v>
      </c>
      <c r="S2153" s="1" t="s">
        <v>13399</v>
      </c>
      <c r="T2153" t="s">
        <v>53</v>
      </c>
      <c r="U2153" t="s">
        <v>49</v>
      </c>
      <c r="V2153" t="s">
        <v>50</v>
      </c>
      <c r="W2153" t="s">
        <v>8093</v>
      </c>
      <c r="X2153" s="145">
        <v>22896</v>
      </c>
      <c r="Y2153" t="s">
        <v>8094</v>
      </c>
      <c r="Z2153"/>
      <c r="AA2153"/>
      <c r="AB2153" t="s">
        <v>39</v>
      </c>
      <c r="AC2153" t="s">
        <v>40</v>
      </c>
      <c r="AD2153" t="s">
        <v>41</v>
      </c>
      <c r="AE2153"/>
    </row>
    <row r="2154" spans="1:31" ht="15" x14ac:dyDescent="0.25">
      <c r="A2154" s="1" t="s">
        <v>8095</v>
      </c>
      <c r="B2154" t="s">
        <v>447</v>
      </c>
      <c r="C2154" t="s">
        <v>29</v>
      </c>
      <c r="D2154" t="s">
        <v>30</v>
      </c>
      <c r="E2154" t="s">
        <v>380</v>
      </c>
      <c r="F2154" t="s">
        <v>8051</v>
      </c>
      <c r="G2154" t="s">
        <v>8052</v>
      </c>
      <c r="H2154" t="s">
        <v>9756</v>
      </c>
      <c r="I2154" t="s">
        <v>8053</v>
      </c>
      <c r="J2154" t="s">
        <v>8095</v>
      </c>
      <c r="K2154" t="s">
        <v>32</v>
      </c>
      <c r="L2154" t="s">
        <v>32</v>
      </c>
      <c r="M2154" t="s">
        <v>43</v>
      </c>
      <c r="N2154" t="s">
        <v>63</v>
      </c>
      <c r="O2154" t="s">
        <v>10839</v>
      </c>
      <c r="P2154" t="s">
        <v>224</v>
      </c>
      <c r="Q2154" t="s">
        <v>248</v>
      </c>
      <c r="R2154" t="s">
        <v>1095</v>
      </c>
      <c r="S2154" s="1" t="s">
        <v>13400</v>
      </c>
      <c r="T2154" t="s">
        <v>66</v>
      </c>
      <c r="U2154" t="s">
        <v>811</v>
      </c>
      <c r="V2154" t="s">
        <v>50</v>
      </c>
      <c r="W2154" t="s">
        <v>7181</v>
      </c>
      <c r="X2154" s="145">
        <v>25664</v>
      </c>
      <c r="Y2154" t="s">
        <v>7182</v>
      </c>
      <c r="Z2154" s="145">
        <v>43160</v>
      </c>
      <c r="AA2154" s="145">
        <v>43465</v>
      </c>
      <c r="AB2154" t="s">
        <v>310</v>
      </c>
      <c r="AC2154" t="s">
        <v>68</v>
      </c>
      <c r="AD2154" t="s">
        <v>41</v>
      </c>
      <c r="AE2154"/>
    </row>
    <row r="2155" spans="1:31" ht="15" x14ac:dyDescent="0.25">
      <c r="A2155" s="1" t="s">
        <v>8095</v>
      </c>
      <c r="B2155" t="s">
        <v>447</v>
      </c>
      <c r="C2155" t="s">
        <v>29</v>
      </c>
      <c r="D2155" t="s">
        <v>30</v>
      </c>
      <c r="E2155" t="s">
        <v>380</v>
      </c>
      <c r="F2155" t="s">
        <v>8051</v>
      </c>
      <c r="G2155" t="s">
        <v>8052</v>
      </c>
      <c r="H2155" t="s">
        <v>9756</v>
      </c>
      <c r="I2155" t="s">
        <v>8053</v>
      </c>
      <c r="J2155" t="s">
        <v>8095</v>
      </c>
      <c r="K2155" t="s">
        <v>32</v>
      </c>
      <c r="L2155" t="s">
        <v>32</v>
      </c>
      <c r="M2155" t="s">
        <v>3394</v>
      </c>
      <c r="N2155" t="s">
        <v>44</v>
      </c>
      <c r="O2155" t="s">
        <v>8098</v>
      </c>
      <c r="P2155" t="s">
        <v>901</v>
      </c>
      <c r="Q2155" t="s">
        <v>258</v>
      </c>
      <c r="R2155" t="s">
        <v>3510</v>
      </c>
      <c r="S2155" s="1" t="s">
        <v>13401</v>
      </c>
      <c r="T2155" t="s">
        <v>53</v>
      </c>
      <c r="U2155" t="s">
        <v>49</v>
      </c>
      <c r="V2155" t="s">
        <v>3395</v>
      </c>
      <c r="W2155" t="s">
        <v>8099</v>
      </c>
      <c r="X2155" s="145">
        <v>22060</v>
      </c>
      <c r="Y2155" t="s">
        <v>8100</v>
      </c>
      <c r="Z2155" s="145">
        <v>43160</v>
      </c>
      <c r="AA2155" s="145">
        <v>43465</v>
      </c>
      <c r="AB2155" t="s">
        <v>39</v>
      </c>
      <c r="AC2155" t="s">
        <v>40</v>
      </c>
      <c r="AD2155" t="s">
        <v>41</v>
      </c>
      <c r="AE2155"/>
    </row>
    <row r="2156" spans="1:31" ht="15" x14ac:dyDescent="0.25">
      <c r="A2156" s="1" t="s">
        <v>8101</v>
      </c>
      <c r="B2156" t="s">
        <v>447</v>
      </c>
      <c r="C2156" t="s">
        <v>29</v>
      </c>
      <c r="D2156" t="s">
        <v>30</v>
      </c>
      <c r="E2156" t="s">
        <v>380</v>
      </c>
      <c r="F2156" t="s">
        <v>8051</v>
      </c>
      <c r="G2156" t="s">
        <v>8052</v>
      </c>
      <c r="H2156" t="s">
        <v>9756</v>
      </c>
      <c r="I2156" t="s">
        <v>8053</v>
      </c>
      <c r="J2156" t="s">
        <v>8101</v>
      </c>
      <c r="K2156" t="s">
        <v>32</v>
      </c>
      <c r="L2156" t="s">
        <v>32</v>
      </c>
      <c r="M2156" t="s">
        <v>43</v>
      </c>
      <c r="N2156" t="s">
        <v>44</v>
      </c>
      <c r="O2156" t="s">
        <v>8102</v>
      </c>
      <c r="P2156" t="s">
        <v>8103</v>
      </c>
      <c r="Q2156" t="s">
        <v>126</v>
      </c>
      <c r="R2156" t="s">
        <v>8104</v>
      </c>
      <c r="S2156" s="1" t="s">
        <v>13402</v>
      </c>
      <c r="T2156" t="s">
        <v>66</v>
      </c>
      <c r="U2156" t="s">
        <v>49</v>
      </c>
      <c r="V2156" t="s">
        <v>50</v>
      </c>
      <c r="W2156" t="s">
        <v>8105</v>
      </c>
      <c r="X2156" s="145">
        <v>23627</v>
      </c>
      <c r="Y2156" t="s">
        <v>8106</v>
      </c>
      <c r="Z2156"/>
      <c r="AA2156"/>
      <c r="AB2156" t="s">
        <v>39</v>
      </c>
      <c r="AC2156" t="s">
        <v>40</v>
      </c>
      <c r="AD2156" t="s">
        <v>41</v>
      </c>
      <c r="AE2156"/>
    </row>
    <row r="2157" spans="1:31" ht="15" x14ac:dyDescent="0.25">
      <c r="A2157" s="1" t="s">
        <v>8107</v>
      </c>
      <c r="B2157" t="s">
        <v>447</v>
      </c>
      <c r="C2157" t="s">
        <v>29</v>
      </c>
      <c r="D2157" t="s">
        <v>30</v>
      </c>
      <c r="E2157" t="s">
        <v>380</v>
      </c>
      <c r="F2157" t="s">
        <v>8051</v>
      </c>
      <c r="G2157" t="s">
        <v>8052</v>
      </c>
      <c r="H2157" t="s">
        <v>9756</v>
      </c>
      <c r="I2157" t="s">
        <v>8053</v>
      </c>
      <c r="J2157" t="s">
        <v>8107</v>
      </c>
      <c r="K2157" t="s">
        <v>32</v>
      </c>
      <c r="L2157" t="s">
        <v>32</v>
      </c>
      <c r="M2157" t="s">
        <v>43</v>
      </c>
      <c r="N2157" t="s">
        <v>63</v>
      </c>
      <c r="O2157" t="s">
        <v>10840</v>
      </c>
      <c r="P2157" t="s">
        <v>171</v>
      </c>
      <c r="Q2157" t="s">
        <v>56</v>
      </c>
      <c r="R2157" t="s">
        <v>342</v>
      </c>
      <c r="S2157" s="1" t="s">
        <v>13403</v>
      </c>
      <c r="T2157" t="s">
        <v>66</v>
      </c>
      <c r="U2157" t="s">
        <v>811</v>
      </c>
      <c r="V2157" t="s">
        <v>50</v>
      </c>
      <c r="W2157" t="s">
        <v>5277</v>
      </c>
      <c r="X2157" s="145">
        <v>26928</v>
      </c>
      <c r="Y2157" t="s">
        <v>5278</v>
      </c>
      <c r="Z2157" s="145">
        <v>43160</v>
      </c>
      <c r="AA2157" s="145">
        <v>43465</v>
      </c>
      <c r="AB2157" t="s">
        <v>310</v>
      </c>
      <c r="AC2157" t="s">
        <v>68</v>
      </c>
      <c r="AD2157" t="s">
        <v>41</v>
      </c>
      <c r="AE2157"/>
    </row>
    <row r="2158" spans="1:31" ht="15" x14ac:dyDescent="0.25">
      <c r="A2158" s="1" t="s">
        <v>8107</v>
      </c>
      <c r="B2158" t="s">
        <v>447</v>
      </c>
      <c r="C2158" t="s">
        <v>29</v>
      </c>
      <c r="D2158" t="s">
        <v>30</v>
      </c>
      <c r="E2158" t="s">
        <v>380</v>
      </c>
      <c r="F2158" t="s">
        <v>8051</v>
      </c>
      <c r="G2158" t="s">
        <v>8052</v>
      </c>
      <c r="H2158" t="s">
        <v>9756</v>
      </c>
      <c r="I2158" t="s">
        <v>8053</v>
      </c>
      <c r="J2158" t="s">
        <v>8107</v>
      </c>
      <c r="K2158" t="s">
        <v>32</v>
      </c>
      <c r="L2158" t="s">
        <v>32</v>
      </c>
      <c r="M2158" t="s">
        <v>3552</v>
      </c>
      <c r="N2158" t="s">
        <v>44</v>
      </c>
      <c r="O2158" t="s">
        <v>8108</v>
      </c>
      <c r="P2158" t="s">
        <v>115</v>
      </c>
      <c r="Q2158" t="s">
        <v>4469</v>
      </c>
      <c r="R2158" t="s">
        <v>843</v>
      </c>
      <c r="S2158" s="1" t="s">
        <v>13404</v>
      </c>
      <c r="T2158" t="s">
        <v>48</v>
      </c>
      <c r="U2158" t="s">
        <v>49</v>
      </c>
      <c r="V2158" t="s">
        <v>3555</v>
      </c>
      <c r="W2158" t="s">
        <v>8109</v>
      </c>
      <c r="X2158" s="145">
        <v>25063</v>
      </c>
      <c r="Y2158" t="s">
        <v>8110</v>
      </c>
      <c r="Z2158" s="145">
        <v>43160</v>
      </c>
      <c r="AA2158" s="145">
        <v>43465</v>
      </c>
      <c r="AB2158" t="s">
        <v>39</v>
      </c>
      <c r="AC2158" t="s">
        <v>40</v>
      </c>
      <c r="AD2158" t="s">
        <v>41</v>
      </c>
      <c r="AE2158"/>
    </row>
    <row r="2159" spans="1:31" ht="15" x14ac:dyDescent="0.25">
      <c r="A2159" s="1" t="s">
        <v>8111</v>
      </c>
      <c r="B2159" t="s">
        <v>447</v>
      </c>
      <c r="C2159" t="s">
        <v>29</v>
      </c>
      <c r="D2159" t="s">
        <v>30</v>
      </c>
      <c r="E2159" t="s">
        <v>380</v>
      </c>
      <c r="F2159" t="s">
        <v>8051</v>
      </c>
      <c r="G2159" t="s">
        <v>8052</v>
      </c>
      <c r="H2159" t="s">
        <v>9756</v>
      </c>
      <c r="I2159" t="s">
        <v>8053</v>
      </c>
      <c r="J2159" t="s">
        <v>8111</v>
      </c>
      <c r="K2159" t="s">
        <v>32</v>
      </c>
      <c r="L2159" t="s">
        <v>32</v>
      </c>
      <c r="M2159" t="s">
        <v>43</v>
      </c>
      <c r="N2159" t="s">
        <v>44</v>
      </c>
      <c r="O2159" t="s">
        <v>54</v>
      </c>
      <c r="P2159" t="s">
        <v>156</v>
      </c>
      <c r="Q2159" t="s">
        <v>110</v>
      </c>
      <c r="R2159" t="s">
        <v>1000</v>
      </c>
      <c r="S2159" s="1" t="s">
        <v>13405</v>
      </c>
      <c r="T2159" t="s">
        <v>66</v>
      </c>
      <c r="U2159" t="s">
        <v>49</v>
      </c>
      <c r="V2159" t="s">
        <v>50</v>
      </c>
      <c r="W2159" t="s">
        <v>8112</v>
      </c>
      <c r="X2159" s="145">
        <v>19477</v>
      </c>
      <c r="Y2159" t="s">
        <v>8113</v>
      </c>
      <c r="Z2159"/>
      <c r="AA2159"/>
      <c r="AB2159" t="s">
        <v>39</v>
      </c>
      <c r="AC2159" t="s">
        <v>40</v>
      </c>
      <c r="AD2159" t="s">
        <v>41</v>
      </c>
      <c r="AE2159"/>
    </row>
    <row r="2160" spans="1:31" ht="15" x14ac:dyDescent="0.25">
      <c r="A2160" s="1" t="s">
        <v>8114</v>
      </c>
      <c r="B2160" t="s">
        <v>447</v>
      </c>
      <c r="C2160" t="s">
        <v>29</v>
      </c>
      <c r="D2160" t="s">
        <v>30</v>
      </c>
      <c r="E2160" t="s">
        <v>380</v>
      </c>
      <c r="F2160" t="s">
        <v>8051</v>
      </c>
      <c r="G2160" t="s">
        <v>8052</v>
      </c>
      <c r="H2160" t="s">
        <v>9756</v>
      </c>
      <c r="I2160" t="s">
        <v>8053</v>
      </c>
      <c r="J2160" t="s">
        <v>8114</v>
      </c>
      <c r="K2160" t="s">
        <v>32</v>
      </c>
      <c r="L2160" t="s">
        <v>32</v>
      </c>
      <c r="M2160" t="s">
        <v>43</v>
      </c>
      <c r="N2160" t="s">
        <v>44</v>
      </c>
      <c r="O2160" t="s">
        <v>8115</v>
      </c>
      <c r="P2160" t="s">
        <v>110</v>
      </c>
      <c r="Q2160" t="s">
        <v>223</v>
      </c>
      <c r="R2160" t="s">
        <v>6700</v>
      </c>
      <c r="S2160" s="1" t="s">
        <v>13406</v>
      </c>
      <c r="T2160" t="s">
        <v>66</v>
      </c>
      <c r="U2160" t="s">
        <v>49</v>
      </c>
      <c r="V2160" t="s">
        <v>50</v>
      </c>
      <c r="W2160" t="s">
        <v>6702</v>
      </c>
      <c r="X2160" s="145">
        <v>31319</v>
      </c>
      <c r="Y2160" t="s">
        <v>6703</v>
      </c>
      <c r="Z2160"/>
      <c r="AA2160"/>
      <c r="AB2160" t="s">
        <v>39</v>
      </c>
      <c r="AC2160" t="s">
        <v>40</v>
      </c>
      <c r="AD2160" t="s">
        <v>41</v>
      </c>
      <c r="AE2160"/>
    </row>
    <row r="2161" spans="1:31" ht="15" x14ac:dyDescent="0.25">
      <c r="A2161" s="1" t="s">
        <v>8119</v>
      </c>
      <c r="B2161" t="s">
        <v>447</v>
      </c>
      <c r="C2161" t="s">
        <v>29</v>
      </c>
      <c r="D2161" t="s">
        <v>30</v>
      </c>
      <c r="E2161" t="s">
        <v>380</v>
      </c>
      <c r="F2161" t="s">
        <v>8051</v>
      </c>
      <c r="G2161" t="s">
        <v>8052</v>
      </c>
      <c r="H2161" t="s">
        <v>9756</v>
      </c>
      <c r="I2161" t="s">
        <v>8053</v>
      </c>
      <c r="J2161" t="s">
        <v>8119</v>
      </c>
      <c r="K2161" t="s">
        <v>32</v>
      </c>
      <c r="L2161" t="s">
        <v>32</v>
      </c>
      <c r="M2161" t="s">
        <v>43</v>
      </c>
      <c r="N2161" t="s">
        <v>63</v>
      </c>
      <c r="O2161" t="s">
        <v>8120</v>
      </c>
      <c r="P2161" t="s">
        <v>1104</v>
      </c>
      <c r="Q2161" t="s">
        <v>10841</v>
      </c>
      <c r="R2161" t="s">
        <v>10842</v>
      </c>
      <c r="S2161" s="1" t="s">
        <v>13407</v>
      </c>
      <c r="T2161" t="s">
        <v>66</v>
      </c>
      <c r="U2161" t="s">
        <v>49</v>
      </c>
      <c r="V2161" t="s">
        <v>108</v>
      </c>
      <c r="W2161" t="s">
        <v>10843</v>
      </c>
      <c r="X2161" s="145">
        <v>32041</v>
      </c>
      <c r="Y2161" t="s">
        <v>10844</v>
      </c>
      <c r="Z2161" s="145">
        <v>43160</v>
      </c>
      <c r="AA2161" s="145">
        <v>43465</v>
      </c>
      <c r="AB2161" t="s">
        <v>39</v>
      </c>
      <c r="AC2161" t="s">
        <v>68</v>
      </c>
      <c r="AD2161" t="s">
        <v>41</v>
      </c>
      <c r="AE2161"/>
    </row>
    <row r="2162" spans="1:31" ht="15" x14ac:dyDescent="0.25">
      <c r="A2162" s="1" t="s">
        <v>8124</v>
      </c>
      <c r="B2162" t="s">
        <v>447</v>
      </c>
      <c r="C2162" t="s">
        <v>29</v>
      </c>
      <c r="D2162" t="s">
        <v>30</v>
      </c>
      <c r="E2162" t="s">
        <v>380</v>
      </c>
      <c r="F2162" t="s">
        <v>8051</v>
      </c>
      <c r="G2162" t="s">
        <v>8052</v>
      </c>
      <c r="H2162" t="s">
        <v>9756</v>
      </c>
      <c r="I2162" t="s">
        <v>8053</v>
      </c>
      <c r="J2162" t="s">
        <v>8124</v>
      </c>
      <c r="K2162" t="s">
        <v>32</v>
      </c>
      <c r="L2162" t="s">
        <v>32</v>
      </c>
      <c r="M2162" t="s">
        <v>43</v>
      </c>
      <c r="N2162" t="s">
        <v>44</v>
      </c>
      <c r="O2162" t="s">
        <v>8125</v>
      </c>
      <c r="P2162" t="s">
        <v>237</v>
      </c>
      <c r="Q2162" t="s">
        <v>162</v>
      </c>
      <c r="R2162" t="s">
        <v>8126</v>
      </c>
      <c r="S2162" s="1" t="s">
        <v>13408</v>
      </c>
      <c r="T2162" t="s">
        <v>48</v>
      </c>
      <c r="U2162" t="s">
        <v>49</v>
      </c>
      <c r="V2162" t="s">
        <v>50</v>
      </c>
      <c r="W2162" t="s">
        <v>8127</v>
      </c>
      <c r="X2162" s="145">
        <v>21895</v>
      </c>
      <c r="Y2162" t="s">
        <v>8128</v>
      </c>
      <c r="Z2162" s="145">
        <v>42795</v>
      </c>
      <c r="AA2162" s="145">
        <v>43100</v>
      </c>
      <c r="AB2162" t="s">
        <v>39</v>
      </c>
      <c r="AC2162" t="s">
        <v>40</v>
      </c>
      <c r="AD2162" t="s">
        <v>41</v>
      </c>
      <c r="AE2162"/>
    </row>
    <row r="2163" spans="1:31" ht="15" x14ac:dyDescent="0.25">
      <c r="A2163" s="1" t="s">
        <v>8129</v>
      </c>
      <c r="B2163" t="s">
        <v>447</v>
      </c>
      <c r="C2163" t="s">
        <v>29</v>
      </c>
      <c r="D2163" t="s">
        <v>30</v>
      </c>
      <c r="E2163" t="s">
        <v>380</v>
      </c>
      <c r="F2163" t="s">
        <v>8051</v>
      </c>
      <c r="G2163" t="s">
        <v>8052</v>
      </c>
      <c r="H2163" t="s">
        <v>9756</v>
      </c>
      <c r="I2163" t="s">
        <v>8053</v>
      </c>
      <c r="J2163" t="s">
        <v>8129</v>
      </c>
      <c r="K2163" t="s">
        <v>32</v>
      </c>
      <c r="L2163" t="s">
        <v>32</v>
      </c>
      <c r="M2163" t="s">
        <v>43</v>
      </c>
      <c r="N2163" t="s">
        <v>63</v>
      </c>
      <c r="O2163" t="s">
        <v>10845</v>
      </c>
      <c r="P2163" t="s">
        <v>171</v>
      </c>
      <c r="Q2163" t="s">
        <v>115</v>
      </c>
      <c r="R2163" t="s">
        <v>3594</v>
      </c>
      <c r="S2163" s="1" t="s">
        <v>13409</v>
      </c>
      <c r="T2163" t="s">
        <v>66</v>
      </c>
      <c r="U2163" t="s">
        <v>811</v>
      </c>
      <c r="V2163" t="s">
        <v>50</v>
      </c>
      <c r="W2163" t="s">
        <v>3595</v>
      </c>
      <c r="X2163" s="145">
        <v>24690</v>
      </c>
      <c r="Y2163" t="s">
        <v>3596</v>
      </c>
      <c r="Z2163" s="145">
        <v>43160</v>
      </c>
      <c r="AA2163" s="145">
        <v>43465</v>
      </c>
      <c r="AB2163" t="s">
        <v>310</v>
      </c>
      <c r="AC2163" t="s">
        <v>68</v>
      </c>
      <c r="AD2163" t="s">
        <v>41</v>
      </c>
      <c r="AE2163"/>
    </row>
    <row r="2164" spans="1:31" ht="15" x14ac:dyDescent="0.25">
      <c r="A2164" s="1" t="s">
        <v>8129</v>
      </c>
      <c r="B2164" t="s">
        <v>447</v>
      </c>
      <c r="C2164" t="s">
        <v>29</v>
      </c>
      <c r="D2164" t="s">
        <v>30</v>
      </c>
      <c r="E2164" t="s">
        <v>380</v>
      </c>
      <c r="F2164" t="s">
        <v>8051</v>
      </c>
      <c r="G2164" t="s">
        <v>8052</v>
      </c>
      <c r="H2164" t="s">
        <v>9756</v>
      </c>
      <c r="I2164" t="s">
        <v>8053</v>
      </c>
      <c r="J2164" t="s">
        <v>8129</v>
      </c>
      <c r="K2164" t="s">
        <v>32</v>
      </c>
      <c r="L2164" t="s">
        <v>32</v>
      </c>
      <c r="M2164" t="s">
        <v>3394</v>
      </c>
      <c r="N2164" t="s">
        <v>44</v>
      </c>
      <c r="O2164" t="s">
        <v>54</v>
      </c>
      <c r="P2164" t="s">
        <v>608</v>
      </c>
      <c r="Q2164" t="s">
        <v>861</v>
      </c>
      <c r="R2164" t="s">
        <v>8133</v>
      </c>
      <c r="S2164" s="1" t="s">
        <v>13410</v>
      </c>
      <c r="T2164" t="s">
        <v>48</v>
      </c>
      <c r="U2164" t="s">
        <v>49</v>
      </c>
      <c r="V2164" t="s">
        <v>3395</v>
      </c>
      <c r="W2164" t="s">
        <v>8134</v>
      </c>
      <c r="X2164" s="145">
        <v>22700</v>
      </c>
      <c r="Y2164" t="s">
        <v>8135</v>
      </c>
      <c r="Z2164" s="145">
        <v>43160</v>
      </c>
      <c r="AA2164" s="145">
        <v>43465</v>
      </c>
      <c r="AB2164" t="s">
        <v>39</v>
      </c>
      <c r="AC2164" t="s">
        <v>40</v>
      </c>
      <c r="AD2164" t="s">
        <v>41</v>
      </c>
      <c r="AE2164"/>
    </row>
    <row r="2165" spans="1:31" ht="15" x14ac:dyDescent="0.25">
      <c r="A2165" s="1" t="s">
        <v>8136</v>
      </c>
      <c r="B2165" t="s">
        <v>447</v>
      </c>
      <c r="C2165" t="s">
        <v>29</v>
      </c>
      <c r="D2165" t="s">
        <v>30</v>
      </c>
      <c r="E2165" t="s">
        <v>380</v>
      </c>
      <c r="F2165" t="s">
        <v>8051</v>
      </c>
      <c r="G2165" t="s">
        <v>8052</v>
      </c>
      <c r="H2165" t="s">
        <v>9756</v>
      </c>
      <c r="I2165" t="s">
        <v>8053</v>
      </c>
      <c r="J2165" t="s">
        <v>8136</v>
      </c>
      <c r="K2165" t="s">
        <v>32</v>
      </c>
      <c r="L2165" t="s">
        <v>32</v>
      </c>
      <c r="M2165" t="s">
        <v>43</v>
      </c>
      <c r="N2165" t="s">
        <v>44</v>
      </c>
      <c r="O2165" t="s">
        <v>8137</v>
      </c>
      <c r="P2165" t="s">
        <v>152</v>
      </c>
      <c r="Q2165" t="s">
        <v>79</v>
      </c>
      <c r="R2165" t="s">
        <v>8138</v>
      </c>
      <c r="S2165" s="1" t="s">
        <v>13411</v>
      </c>
      <c r="T2165" t="s">
        <v>66</v>
      </c>
      <c r="U2165" t="s">
        <v>49</v>
      </c>
      <c r="V2165" t="s">
        <v>50</v>
      </c>
      <c r="W2165" t="s">
        <v>8139</v>
      </c>
      <c r="X2165" s="145">
        <v>27152</v>
      </c>
      <c r="Y2165" t="s">
        <v>8140</v>
      </c>
      <c r="Z2165" s="145">
        <v>42795</v>
      </c>
      <c r="AA2165"/>
      <c r="AB2165" t="s">
        <v>39</v>
      </c>
      <c r="AC2165" t="s">
        <v>40</v>
      </c>
      <c r="AD2165" t="s">
        <v>41</v>
      </c>
      <c r="AE2165"/>
    </row>
    <row r="2166" spans="1:31" ht="15" x14ac:dyDescent="0.25">
      <c r="A2166" s="1" t="s">
        <v>8141</v>
      </c>
      <c r="B2166" t="s">
        <v>447</v>
      </c>
      <c r="C2166" t="s">
        <v>29</v>
      </c>
      <c r="D2166" t="s">
        <v>30</v>
      </c>
      <c r="E2166" t="s">
        <v>380</v>
      </c>
      <c r="F2166" t="s">
        <v>8051</v>
      </c>
      <c r="G2166" t="s">
        <v>8052</v>
      </c>
      <c r="H2166" t="s">
        <v>9756</v>
      </c>
      <c r="I2166" t="s">
        <v>8053</v>
      </c>
      <c r="J2166" t="s">
        <v>8141</v>
      </c>
      <c r="K2166" t="s">
        <v>32</v>
      </c>
      <c r="L2166" t="s">
        <v>32</v>
      </c>
      <c r="M2166" t="s">
        <v>43</v>
      </c>
      <c r="N2166" t="s">
        <v>44</v>
      </c>
      <c r="O2166" t="s">
        <v>8142</v>
      </c>
      <c r="P2166" t="s">
        <v>1104</v>
      </c>
      <c r="Q2166" t="s">
        <v>79</v>
      </c>
      <c r="R2166" t="s">
        <v>910</v>
      </c>
      <c r="S2166" s="1" t="s">
        <v>13412</v>
      </c>
      <c r="T2166" t="s">
        <v>66</v>
      </c>
      <c r="U2166" t="s">
        <v>49</v>
      </c>
      <c r="V2166" t="s">
        <v>50</v>
      </c>
      <c r="W2166" t="s">
        <v>8143</v>
      </c>
      <c r="X2166" s="145">
        <v>25785</v>
      </c>
      <c r="Y2166" t="s">
        <v>8144</v>
      </c>
      <c r="Z2166"/>
      <c r="AA2166"/>
      <c r="AB2166" t="s">
        <v>39</v>
      </c>
      <c r="AC2166" t="s">
        <v>40</v>
      </c>
      <c r="AD2166" t="s">
        <v>41</v>
      </c>
      <c r="AE2166"/>
    </row>
    <row r="2167" spans="1:31" ht="15" x14ac:dyDescent="0.25">
      <c r="A2167" s="1" t="s">
        <v>8145</v>
      </c>
      <c r="B2167" t="s">
        <v>447</v>
      </c>
      <c r="C2167" t="s">
        <v>29</v>
      </c>
      <c r="D2167" t="s">
        <v>30</v>
      </c>
      <c r="E2167" t="s">
        <v>380</v>
      </c>
      <c r="F2167" t="s">
        <v>8051</v>
      </c>
      <c r="G2167" t="s">
        <v>8052</v>
      </c>
      <c r="H2167" t="s">
        <v>9756</v>
      </c>
      <c r="I2167" t="s">
        <v>8053</v>
      </c>
      <c r="J2167" t="s">
        <v>8145</v>
      </c>
      <c r="K2167" t="s">
        <v>32</v>
      </c>
      <c r="L2167" t="s">
        <v>32</v>
      </c>
      <c r="M2167" t="s">
        <v>43</v>
      </c>
      <c r="N2167" t="s">
        <v>44</v>
      </c>
      <c r="O2167" t="s">
        <v>312</v>
      </c>
      <c r="P2167" t="s">
        <v>393</v>
      </c>
      <c r="Q2167" t="s">
        <v>481</v>
      </c>
      <c r="R2167" t="s">
        <v>8146</v>
      </c>
      <c r="S2167" s="1" t="s">
        <v>13413</v>
      </c>
      <c r="T2167" t="s">
        <v>48</v>
      </c>
      <c r="U2167" t="s">
        <v>49</v>
      </c>
      <c r="V2167" t="s">
        <v>311</v>
      </c>
      <c r="W2167" t="s">
        <v>8147</v>
      </c>
      <c r="X2167" s="145">
        <v>24168</v>
      </c>
      <c r="Y2167" t="s">
        <v>8148</v>
      </c>
      <c r="Z2167" s="145">
        <v>43406</v>
      </c>
      <c r="AA2167" s="145">
        <v>43465</v>
      </c>
      <c r="AB2167" t="s">
        <v>39</v>
      </c>
      <c r="AC2167" t="s">
        <v>40</v>
      </c>
      <c r="AD2167" t="s">
        <v>41</v>
      </c>
      <c r="AE2167"/>
    </row>
    <row r="2168" spans="1:31" ht="15" x14ac:dyDescent="0.25">
      <c r="A2168" s="1" t="s">
        <v>8145</v>
      </c>
      <c r="B2168" t="s">
        <v>447</v>
      </c>
      <c r="C2168" t="s">
        <v>29</v>
      </c>
      <c r="D2168" t="s">
        <v>30</v>
      </c>
      <c r="E2168" t="s">
        <v>380</v>
      </c>
      <c r="F2168" t="s">
        <v>8051</v>
      </c>
      <c r="G2168" t="s">
        <v>8052</v>
      </c>
      <c r="H2168" t="s">
        <v>9756</v>
      </c>
      <c r="I2168" t="s">
        <v>8053</v>
      </c>
      <c r="J2168" t="s">
        <v>8145</v>
      </c>
      <c r="K2168" t="s">
        <v>32</v>
      </c>
      <c r="L2168" t="s">
        <v>32</v>
      </c>
      <c r="M2168" t="s">
        <v>43</v>
      </c>
      <c r="N2168" t="s">
        <v>63</v>
      </c>
      <c r="O2168" t="s">
        <v>13414</v>
      </c>
      <c r="P2168" t="s">
        <v>450</v>
      </c>
      <c r="Q2168" t="s">
        <v>672</v>
      </c>
      <c r="R2168" t="s">
        <v>8060</v>
      </c>
      <c r="S2168" s="1" t="s">
        <v>13415</v>
      </c>
      <c r="T2168" t="s">
        <v>66</v>
      </c>
      <c r="U2168" t="s">
        <v>49</v>
      </c>
      <c r="V2168" t="s">
        <v>50</v>
      </c>
      <c r="W2168" t="s">
        <v>8061</v>
      </c>
      <c r="X2168" s="145">
        <v>28375</v>
      </c>
      <c r="Y2168" t="s">
        <v>8062</v>
      </c>
      <c r="Z2168" s="145">
        <v>43406</v>
      </c>
      <c r="AA2168" s="145">
        <v>43465</v>
      </c>
      <c r="AB2168" t="s">
        <v>310</v>
      </c>
      <c r="AC2168" t="s">
        <v>68</v>
      </c>
      <c r="AD2168" t="s">
        <v>41</v>
      </c>
      <c r="AE2168"/>
    </row>
    <row r="2169" spans="1:31" ht="15" x14ac:dyDescent="0.25">
      <c r="A2169" s="1" t="s">
        <v>8152</v>
      </c>
      <c r="B2169" t="s">
        <v>447</v>
      </c>
      <c r="C2169" t="s">
        <v>29</v>
      </c>
      <c r="D2169" t="s">
        <v>30</v>
      </c>
      <c r="E2169" t="s">
        <v>380</v>
      </c>
      <c r="F2169" t="s">
        <v>8051</v>
      </c>
      <c r="G2169" t="s">
        <v>8052</v>
      </c>
      <c r="H2169" t="s">
        <v>9756</v>
      </c>
      <c r="I2169" t="s">
        <v>8053</v>
      </c>
      <c r="J2169" t="s">
        <v>8152</v>
      </c>
      <c r="K2169" t="s">
        <v>32</v>
      </c>
      <c r="L2169" t="s">
        <v>32</v>
      </c>
      <c r="M2169" t="s">
        <v>43</v>
      </c>
      <c r="N2169" t="s">
        <v>63</v>
      </c>
      <c r="O2169" t="s">
        <v>8153</v>
      </c>
      <c r="P2169" t="s">
        <v>135</v>
      </c>
      <c r="Q2169" t="s">
        <v>335</v>
      </c>
      <c r="R2169" t="s">
        <v>647</v>
      </c>
      <c r="S2169" s="1" t="s">
        <v>13416</v>
      </c>
      <c r="T2169" t="s">
        <v>66</v>
      </c>
      <c r="U2169" t="s">
        <v>49</v>
      </c>
      <c r="V2169" t="s">
        <v>108</v>
      </c>
      <c r="W2169" t="s">
        <v>8096</v>
      </c>
      <c r="X2169" s="145">
        <v>29537</v>
      </c>
      <c r="Y2169" t="s">
        <v>8097</v>
      </c>
      <c r="Z2169" s="145">
        <v>43160</v>
      </c>
      <c r="AA2169" s="145">
        <v>43465</v>
      </c>
      <c r="AB2169" t="s">
        <v>39</v>
      </c>
      <c r="AC2169" t="s">
        <v>68</v>
      </c>
      <c r="AD2169" t="s">
        <v>41</v>
      </c>
      <c r="AE2169"/>
    </row>
    <row r="2170" spans="1:31" ht="15" x14ac:dyDescent="0.25">
      <c r="A2170" s="1" t="s">
        <v>8154</v>
      </c>
      <c r="B2170" t="s">
        <v>447</v>
      </c>
      <c r="C2170" t="s">
        <v>29</v>
      </c>
      <c r="D2170" t="s">
        <v>30</v>
      </c>
      <c r="E2170" t="s">
        <v>380</v>
      </c>
      <c r="F2170" t="s">
        <v>8051</v>
      </c>
      <c r="G2170" t="s">
        <v>8052</v>
      </c>
      <c r="H2170" t="s">
        <v>9756</v>
      </c>
      <c r="I2170" t="s">
        <v>8053</v>
      </c>
      <c r="J2170" t="s">
        <v>8154</v>
      </c>
      <c r="K2170" t="s">
        <v>32</v>
      </c>
      <c r="L2170" t="s">
        <v>32</v>
      </c>
      <c r="M2170" t="s">
        <v>43</v>
      </c>
      <c r="N2170" t="s">
        <v>44</v>
      </c>
      <c r="O2170" t="s">
        <v>8155</v>
      </c>
      <c r="P2170" t="s">
        <v>8156</v>
      </c>
      <c r="Q2170" t="s">
        <v>163</v>
      </c>
      <c r="R2170" t="s">
        <v>496</v>
      </c>
      <c r="S2170" s="1" t="s">
        <v>13417</v>
      </c>
      <c r="T2170" t="s">
        <v>66</v>
      </c>
      <c r="U2170" t="s">
        <v>49</v>
      </c>
      <c r="V2170" t="s">
        <v>50</v>
      </c>
      <c r="W2170" t="s">
        <v>8157</v>
      </c>
      <c r="X2170" s="145">
        <v>27583</v>
      </c>
      <c r="Y2170" t="s">
        <v>8158</v>
      </c>
      <c r="Z2170"/>
      <c r="AA2170"/>
      <c r="AB2170" t="s">
        <v>39</v>
      </c>
      <c r="AC2170" t="s">
        <v>40</v>
      </c>
      <c r="AD2170" t="s">
        <v>41</v>
      </c>
      <c r="AE2170"/>
    </row>
    <row r="2171" spans="1:31" ht="15" x14ac:dyDescent="0.25">
      <c r="A2171" s="1" t="s">
        <v>10846</v>
      </c>
      <c r="B2171" t="s">
        <v>447</v>
      </c>
      <c r="C2171" t="s">
        <v>29</v>
      </c>
      <c r="D2171" t="s">
        <v>30</v>
      </c>
      <c r="E2171" t="s">
        <v>380</v>
      </c>
      <c r="F2171" t="s">
        <v>8051</v>
      </c>
      <c r="G2171" t="s">
        <v>8052</v>
      </c>
      <c r="H2171" t="s">
        <v>9756</v>
      </c>
      <c r="I2171" t="s">
        <v>8053</v>
      </c>
      <c r="J2171" t="s">
        <v>10846</v>
      </c>
      <c r="K2171" t="s">
        <v>32</v>
      </c>
      <c r="L2171" t="s">
        <v>32</v>
      </c>
      <c r="M2171" t="s">
        <v>43</v>
      </c>
      <c r="N2171" t="s">
        <v>63</v>
      </c>
      <c r="O2171" t="s">
        <v>9727</v>
      </c>
      <c r="P2171" t="s">
        <v>160</v>
      </c>
      <c r="Q2171" t="s">
        <v>689</v>
      </c>
      <c r="R2171" t="s">
        <v>383</v>
      </c>
      <c r="S2171" s="1" t="s">
        <v>13418</v>
      </c>
      <c r="T2171" t="s">
        <v>66</v>
      </c>
      <c r="U2171" t="s">
        <v>890</v>
      </c>
      <c r="V2171" t="s">
        <v>50</v>
      </c>
      <c r="W2171" t="s">
        <v>10847</v>
      </c>
      <c r="X2171" s="145">
        <v>28002</v>
      </c>
      <c r="Y2171" t="s">
        <v>10848</v>
      </c>
      <c r="Z2171" s="145">
        <v>43160</v>
      </c>
      <c r="AA2171" s="145">
        <v>43465</v>
      </c>
      <c r="AB2171" t="s">
        <v>2801</v>
      </c>
      <c r="AC2171" t="s">
        <v>68</v>
      </c>
      <c r="AD2171" t="s">
        <v>41</v>
      </c>
      <c r="AE2171"/>
    </row>
    <row r="2172" spans="1:31" ht="15" x14ac:dyDescent="0.25">
      <c r="A2172" s="1" t="s">
        <v>10849</v>
      </c>
      <c r="B2172" t="s">
        <v>447</v>
      </c>
      <c r="C2172" t="s">
        <v>29</v>
      </c>
      <c r="D2172" t="s">
        <v>30</v>
      </c>
      <c r="E2172" t="s">
        <v>380</v>
      </c>
      <c r="F2172" t="s">
        <v>8051</v>
      </c>
      <c r="G2172" t="s">
        <v>8052</v>
      </c>
      <c r="H2172" t="s">
        <v>9756</v>
      </c>
      <c r="I2172" t="s">
        <v>8053</v>
      </c>
      <c r="J2172" t="s">
        <v>10849</v>
      </c>
      <c r="K2172" t="s">
        <v>32</v>
      </c>
      <c r="L2172" t="s">
        <v>32</v>
      </c>
      <c r="M2172" t="s">
        <v>43</v>
      </c>
      <c r="N2172" t="s">
        <v>63</v>
      </c>
      <c r="O2172" t="s">
        <v>9727</v>
      </c>
      <c r="P2172" t="s">
        <v>149</v>
      </c>
      <c r="Q2172" t="s">
        <v>150</v>
      </c>
      <c r="R2172" t="s">
        <v>3196</v>
      </c>
      <c r="S2172" s="1" t="s">
        <v>13419</v>
      </c>
      <c r="T2172" t="s">
        <v>66</v>
      </c>
      <c r="U2172" t="s">
        <v>9126</v>
      </c>
      <c r="V2172" t="s">
        <v>50</v>
      </c>
      <c r="W2172" t="s">
        <v>3197</v>
      </c>
      <c r="X2172" s="145">
        <v>27819</v>
      </c>
      <c r="Y2172" t="s">
        <v>3198</v>
      </c>
      <c r="Z2172" s="145">
        <v>43160</v>
      </c>
      <c r="AA2172" s="145">
        <v>43465</v>
      </c>
      <c r="AB2172" t="s">
        <v>2801</v>
      </c>
      <c r="AC2172" t="s">
        <v>68</v>
      </c>
      <c r="AD2172" t="s">
        <v>41</v>
      </c>
      <c r="AE2172"/>
    </row>
    <row r="2173" spans="1:31" ht="15" x14ac:dyDescent="0.25">
      <c r="A2173" s="1" t="s">
        <v>10850</v>
      </c>
      <c r="B2173" t="s">
        <v>447</v>
      </c>
      <c r="C2173" t="s">
        <v>29</v>
      </c>
      <c r="D2173" t="s">
        <v>30</v>
      </c>
      <c r="E2173" t="s">
        <v>380</v>
      </c>
      <c r="F2173" t="s">
        <v>8051</v>
      </c>
      <c r="G2173" t="s">
        <v>8052</v>
      </c>
      <c r="H2173" t="s">
        <v>9756</v>
      </c>
      <c r="I2173" t="s">
        <v>8053</v>
      </c>
      <c r="J2173" t="s">
        <v>10850</v>
      </c>
      <c r="K2173" t="s">
        <v>32</v>
      </c>
      <c r="L2173" t="s">
        <v>32</v>
      </c>
      <c r="M2173" t="s">
        <v>43</v>
      </c>
      <c r="N2173" t="s">
        <v>63</v>
      </c>
      <c r="O2173" t="s">
        <v>9727</v>
      </c>
      <c r="P2173" t="s">
        <v>171</v>
      </c>
      <c r="Q2173" t="s">
        <v>115</v>
      </c>
      <c r="R2173" t="s">
        <v>3594</v>
      </c>
      <c r="S2173" s="1" t="s">
        <v>13409</v>
      </c>
      <c r="T2173" t="s">
        <v>66</v>
      </c>
      <c r="U2173" t="s">
        <v>811</v>
      </c>
      <c r="V2173" t="s">
        <v>50</v>
      </c>
      <c r="W2173" t="s">
        <v>3595</v>
      </c>
      <c r="X2173" s="145">
        <v>24690</v>
      </c>
      <c r="Y2173" t="s">
        <v>3596</v>
      </c>
      <c r="Z2173" s="145">
        <v>43160</v>
      </c>
      <c r="AA2173" s="145">
        <v>43465</v>
      </c>
      <c r="AB2173" t="s">
        <v>2801</v>
      </c>
      <c r="AC2173" t="s">
        <v>68</v>
      </c>
      <c r="AD2173" t="s">
        <v>41</v>
      </c>
      <c r="AE2173"/>
    </row>
    <row r="2174" spans="1:31" ht="15" x14ac:dyDescent="0.25">
      <c r="A2174" s="1" t="s">
        <v>10851</v>
      </c>
      <c r="B2174" t="s">
        <v>447</v>
      </c>
      <c r="C2174" t="s">
        <v>29</v>
      </c>
      <c r="D2174" t="s">
        <v>30</v>
      </c>
      <c r="E2174" t="s">
        <v>380</v>
      </c>
      <c r="F2174" t="s">
        <v>8051</v>
      </c>
      <c r="G2174" t="s">
        <v>8052</v>
      </c>
      <c r="H2174" t="s">
        <v>9756</v>
      </c>
      <c r="I2174" t="s">
        <v>8053</v>
      </c>
      <c r="J2174" t="s">
        <v>10851</v>
      </c>
      <c r="K2174" t="s">
        <v>32</v>
      </c>
      <c r="L2174" t="s">
        <v>32</v>
      </c>
      <c r="M2174" t="s">
        <v>43</v>
      </c>
      <c r="N2174" t="s">
        <v>63</v>
      </c>
      <c r="O2174" t="s">
        <v>9727</v>
      </c>
      <c r="P2174" t="s">
        <v>513</v>
      </c>
      <c r="Q2174" t="s">
        <v>897</v>
      </c>
      <c r="R2174" t="s">
        <v>4379</v>
      </c>
      <c r="S2174" s="1" t="s">
        <v>13420</v>
      </c>
      <c r="T2174" t="s">
        <v>66</v>
      </c>
      <c r="U2174" t="s">
        <v>9946</v>
      </c>
      <c r="V2174" t="s">
        <v>50</v>
      </c>
      <c r="W2174" t="s">
        <v>4380</v>
      </c>
      <c r="X2174" s="145">
        <v>31159</v>
      </c>
      <c r="Y2174" t="s">
        <v>4381</v>
      </c>
      <c r="Z2174" s="145">
        <v>43160</v>
      </c>
      <c r="AA2174" s="145">
        <v>43465</v>
      </c>
      <c r="AB2174" t="s">
        <v>2801</v>
      </c>
      <c r="AC2174" t="s">
        <v>68</v>
      </c>
      <c r="AD2174" t="s">
        <v>41</v>
      </c>
      <c r="AE2174"/>
    </row>
    <row r="2175" spans="1:31" ht="15" x14ac:dyDescent="0.25">
      <c r="A2175" s="1" t="s">
        <v>10852</v>
      </c>
      <c r="B2175" t="s">
        <v>447</v>
      </c>
      <c r="C2175" t="s">
        <v>29</v>
      </c>
      <c r="D2175" t="s">
        <v>30</v>
      </c>
      <c r="E2175" t="s">
        <v>380</v>
      </c>
      <c r="F2175" t="s">
        <v>8051</v>
      </c>
      <c r="G2175" t="s">
        <v>8052</v>
      </c>
      <c r="H2175" t="s">
        <v>9756</v>
      </c>
      <c r="I2175" t="s">
        <v>8053</v>
      </c>
      <c r="J2175" t="s">
        <v>10852</v>
      </c>
      <c r="K2175" t="s">
        <v>32</v>
      </c>
      <c r="L2175" t="s">
        <v>32</v>
      </c>
      <c r="M2175" t="s">
        <v>43</v>
      </c>
      <c r="N2175" t="s">
        <v>63</v>
      </c>
      <c r="O2175" t="s">
        <v>9727</v>
      </c>
      <c r="P2175" t="s">
        <v>187</v>
      </c>
      <c r="Q2175" t="s">
        <v>254</v>
      </c>
      <c r="R2175" t="s">
        <v>4851</v>
      </c>
      <c r="S2175" s="1" t="s">
        <v>13421</v>
      </c>
      <c r="T2175" t="s">
        <v>66</v>
      </c>
      <c r="U2175" t="s">
        <v>10164</v>
      </c>
      <c r="V2175" t="s">
        <v>50</v>
      </c>
      <c r="W2175" t="s">
        <v>4852</v>
      </c>
      <c r="X2175" s="145">
        <v>32639</v>
      </c>
      <c r="Y2175" t="s">
        <v>4853</v>
      </c>
      <c r="Z2175" s="145">
        <v>43160</v>
      </c>
      <c r="AA2175" s="145">
        <v>43465</v>
      </c>
      <c r="AB2175" t="s">
        <v>2801</v>
      </c>
      <c r="AC2175" t="s">
        <v>68</v>
      </c>
      <c r="AD2175" t="s">
        <v>41</v>
      </c>
      <c r="AE2175"/>
    </row>
    <row r="2176" spans="1:31" ht="15" x14ac:dyDescent="0.25">
      <c r="A2176" s="1" t="s">
        <v>10853</v>
      </c>
      <c r="B2176" t="s">
        <v>447</v>
      </c>
      <c r="C2176" t="s">
        <v>29</v>
      </c>
      <c r="D2176" t="s">
        <v>30</v>
      </c>
      <c r="E2176" t="s">
        <v>380</v>
      </c>
      <c r="F2176" t="s">
        <v>8051</v>
      </c>
      <c r="G2176" t="s">
        <v>8052</v>
      </c>
      <c r="H2176" t="s">
        <v>9756</v>
      </c>
      <c r="I2176" t="s">
        <v>8053</v>
      </c>
      <c r="J2176" t="s">
        <v>10853</v>
      </c>
      <c r="K2176" t="s">
        <v>32</v>
      </c>
      <c r="L2176" t="s">
        <v>32</v>
      </c>
      <c r="M2176" t="s">
        <v>43</v>
      </c>
      <c r="N2176" t="s">
        <v>63</v>
      </c>
      <c r="O2176" t="s">
        <v>9727</v>
      </c>
      <c r="P2176" t="s">
        <v>224</v>
      </c>
      <c r="Q2176" t="s">
        <v>248</v>
      </c>
      <c r="R2176" t="s">
        <v>1095</v>
      </c>
      <c r="S2176" s="1" t="s">
        <v>13400</v>
      </c>
      <c r="T2176" t="s">
        <v>66</v>
      </c>
      <c r="U2176" t="s">
        <v>2798</v>
      </c>
      <c r="V2176" t="s">
        <v>50</v>
      </c>
      <c r="W2176" t="s">
        <v>7181</v>
      </c>
      <c r="X2176" s="145">
        <v>25664</v>
      </c>
      <c r="Y2176" t="s">
        <v>7182</v>
      </c>
      <c r="Z2176" s="145">
        <v>43160</v>
      </c>
      <c r="AA2176" s="145">
        <v>43465</v>
      </c>
      <c r="AB2176" t="s">
        <v>2801</v>
      </c>
      <c r="AC2176" t="s">
        <v>68</v>
      </c>
      <c r="AD2176" t="s">
        <v>41</v>
      </c>
      <c r="AE2176"/>
    </row>
    <row r="2177" spans="1:31" ht="15" x14ac:dyDescent="0.25">
      <c r="A2177" s="1" t="s">
        <v>10854</v>
      </c>
      <c r="B2177" t="s">
        <v>447</v>
      </c>
      <c r="C2177" t="s">
        <v>29</v>
      </c>
      <c r="D2177" t="s">
        <v>30</v>
      </c>
      <c r="E2177" t="s">
        <v>380</v>
      </c>
      <c r="F2177" t="s">
        <v>8051</v>
      </c>
      <c r="G2177" t="s">
        <v>8052</v>
      </c>
      <c r="H2177" t="s">
        <v>9756</v>
      </c>
      <c r="I2177" t="s">
        <v>8053</v>
      </c>
      <c r="J2177" t="s">
        <v>10854</v>
      </c>
      <c r="K2177" t="s">
        <v>32</v>
      </c>
      <c r="L2177" t="s">
        <v>32</v>
      </c>
      <c r="M2177" t="s">
        <v>43</v>
      </c>
      <c r="N2177" t="s">
        <v>63</v>
      </c>
      <c r="O2177" t="s">
        <v>9727</v>
      </c>
      <c r="P2177" t="s">
        <v>171</v>
      </c>
      <c r="Q2177" t="s">
        <v>56</v>
      </c>
      <c r="R2177" t="s">
        <v>342</v>
      </c>
      <c r="S2177" s="1" t="s">
        <v>13403</v>
      </c>
      <c r="T2177" t="s">
        <v>66</v>
      </c>
      <c r="U2177" t="s">
        <v>2798</v>
      </c>
      <c r="V2177" t="s">
        <v>50</v>
      </c>
      <c r="W2177" t="s">
        <v>5277</v>
      </c>
      <c r="X2177" s="145">
        <v>26928</v>
      </c>
      <c r="Y2177" t="s">
        <v>5278</v>
      </c>
      <c r="Z2177" s="145">
        <v>43160</v>
      </c>
      <c r="AA2177" s="145">
        <v>43465</v>
      </c>
      <c r="AB2177" t="s">
        <v>2801</v>
      </c>
      <c r="AC2177" t="s">
        <v>68</v>
      </c>
      <c r="AD2177" t="s">
        <v>41</v>
      </c>
      <c r="AE2177"/>
    </row>
    <row r="2178" spans="1:31" ht="15" x14ac:dyDescent="0.25">
      <c r="A2178" s="1" t="s">
        <v>10855</v>
      </c>
      <c r="B2178" t="s">
        <v>447</v>
      </c>
      <c r="C2178" t="s">
        <v>29</v>
      </c>
      <c r="D2178" t="s">
        <v>30</v>
      </c>
      <c r="E2178" t="s">
        <v>380</v>
      </c>
      <c r="F2178" t="s">
        <v>8051</v>
      </c>
      <c r="G2178" t="s">
        <v>8052</v>
      </c>
      <c r="H2178" t="s">
        <v>9756</v>
      </c>
      <c r="I2178" t="s">
        <v>8053</v>
      </c>
      <c r="J2178" t="s">
        <v>10855</v>
      </c>
      <c r="K2178" t="s">
        <v>32</v>
      </c>
      <c r="L2178" t="s">
        <v>32</v>
      </c>
      <c r="M2178" t="s">
        <v>43</v>
      </c>
      <c r="N2178" t="s">
        <v>63</v>
      </c>
      <c r="O2178" t="s">
        <v>9727</v>
      </c>
      <c r="P2178" t="s">
        <v>197</v>
      </c>
      <c r="Q2178" t="s">
        <v>450</v>
      </c>
      <c r="R2178" t="s">
        <v>7183</v>
      </c>
      <c r="S2178" s="1" t="s">
        <v>13397</v>
      </c>
      <c r="T2178" t="s">
        <v>66</v>
      </c>
      <c r="U2178" t="s">
        <v>3613</v>
      </c>
      <c r="V2178" t="s">
        <v>50</v>
      </c>
      <c r="W2178" t="s">
        <v>7184</v>
      </c>
      <c r="X2178" s="145">
        <v>28198</v>
      </c>
      <c r="Y2178" t="s">
        <v>7185</v>
      </c>
      <c r="Z2178" s="145">
        <v>43160</v>
      </c>
      <c r="AA2178" s="145">
        <v>43465</v>
      </c>
      <c r="AB2178" t="s">
        <v>2801</v>
      </c>
      <c r="AC2178" t="s">
        <v>68</v>
      </c>
      <c r="AD2178" t="s">
        <v>41</v>
      </c>
      <c r="AE2178"/>
    </row>
    <row r="2179" spans="1:31" ht="15" x14ac:dyDescent="0.25">
      <c r="A2179" s="1" t="s">
        <v>10856</v>
      </c>
      <c r="B2179" t="s">
        <v>447</v>
      </c>
      <c r="C2179" t="s">
        <v>29</v>
      </c>
      <c r="D2179" t="s">
        <v>30</v>
      </c>
      <c r="E2179" t="s">
        <v>380</v>
      </c>
      <c r="F2179" t="s">
        <v>8051</v>
      </c>
      <c r="G2179" t="s">
        <v>8052</v>
      </c>
      <c r="H2179" t="s">
        <v>9756</v>
      </c>
      <c r="I2179" t="s">
        <v>8053</v>
      </c>
      <c r="J2179" t="s">
        <v>10856</v>
      </c>
      <c r="K2179" t="s">
        <v>32</v>
      </c>
      <c r="L2179" t="s">
        <v>32</v>
      </c>
      <c r="M2179" t="s">
        <v>43</v>
      </c>
      <c r="N2179" t="s">
        <v>63</v>
      </c>
      <c r="O2179" t="s">
        <v>9727</v>
      </c>
      <c r="P2179" t="s">
        <v>573</v>
      </c>
      <c r="Q2179" t="s">
        <v>224</v>
      </c>
      <c r="R2179" t="s">
        <v>696</v>
      </c>
      <c r="S2179" s="1" t="s">
        <v>13422</v>
      </c>
      <c r="T2179" t="s">
        <v>66</v>
      </c>
      <c r="U2179" t="s">
        <v>890</v>
      </c>
      <c r="V2179" t="s">
        <v>50</v>
      </c>
      <c r="W2179" t="s">
        <v>10857</v>
      </c>
      <c r="X2179" s="145">
        <v>29240</v>
      </c>
      <c r="Y2179" t="s">
        <v>10858</v>
      </c>
      <c r="Z2179" s="145">
        <v>43174</v>
      </c>
      <c r="AA2179" s="145">
        <v>43465</v>
      </c>
      <c r="AB2179" t="s">
        <v>2801</v>
      </c>
      <c r="AC2179" t="s">
        <v>68</v>
      </c>
      <c r="AD2179" t="s">
        <v>41</v>
      </c>
      <c r="AE2179"/>
    </row>
    <row r="2180" spans="1:31" ht="15" x14ac:dyDescent="0.25">
      <c r="A2180" s="1" t="s">
        <v>8164</v>
      </c>
      <c r="B2180" t="s">
        <v>447</v>
      </c>
      <c r="C2180" t="s">
        <v>29</v>
      </c>
      <c r="D2180" t="s">
        <v>30</v>
      </c>
      <c r="E2180" t="s">
        <v>380</v>
      </c>
      <c r="F2180" t="s">
        <v>8051</v>
      </c>
      <c r="G2180" t="s">
        <v>8052</v>
      </c>
      <c r="H2180" t="s">
        <v>9756</v>
      </c>
      <c r="I2180" t="s">
        <v>8053</v>
      </c>
      <c r="J2180" t="s">
        <v>8164</v>
      </c>
      <c r="K2180" t="s">
        <v>32</v>
      </c>
      <c r="L2180" t="s">
        <v>80</v>
      </c>
      <c r="M2180" t="s">
        <v>80</v>
      </c>
      <c r="N2180" t="s">
        <v>44</v>
      </c>
      <c r="O2180" t="s">
        <v>54</v>
      </c>
      <c r="P2180" t="s">
        <v>127</v>
      </c>
      <c r="Q2180" t="s">
        <v>272</v>
      </c>
      <c r="R2180" t="s">
        <v>8165</v>
      </c>
      <c r="S2180" s="1" t="s">
        <v>13423</v>
      </c>
      <c r="T2180" t="s">
        <v>42</v>
      </c>
      <c r="U2180" t="s">
        <v>49</v>
      </c>
      <c r="V2180" t="s">
        <v>50</v>
      </c>
      <c r="W2180" t="s">
        <v>8166</v>
      </c>
      <c r="X2180" s="145">
        <v>23093</v>
      </c>
      <c r="Y2180" t="s">
        <v>8167</v>
      </c>
      <c r="Z2180"/>
      <c r="AA2180"/>
      <c r="AB2180" t="s">
        <v>39</v>
      </c>
      <c r="AC2180" t="s">
        <v>83</v>
      </c>
      <c r="AD2180" t="s">
        <v>41</v>
      </c>
      <c r="AE2180"/>
    </row>
    <row r="2181" spans="1:31" ht="15" x14ac:dyDescent="0.25">
      <c r="A2181" s="1" t="s">
        <v>8168</v>
      </c>
      <c r="B2181" t="s">
        <v>447</v>
      </c>
      <c r="C2181" t="s">
        <v>29</v>
      </c>
      <c r="D2181" t="s">
        <v>30</v>
      </c>
      <c r="E2181" t="s">
        <v>380</v>
      </c>
      <c r="F2181" t="s">
        <v>8051</v>
      </c>
      <c r="G2181" t="s">
        <v>8052</v>
      </c>
      <c r="H2181" t="s">
        <v>9756</v>
      </c>
      <c r="I2181" t="s">
        <v>8053</v>
      </c>
      <c r="J2181" t="s">
        <v>8168</v>
      </c>
      <c r="K2181" t="s">
        <v>32</v>
      </c>
      <c r="L2181" t="s">
        <v>80</v>
      </c>
      <c r="M2181" t="s">
        <v>80</v>
      </c>
      <c r="N2181" t="s">
        <v>63</v>
      </c>
      <c r="O2181" t="s">
        <v>13424</v>
      </c>
      <c r="P2181" t="s">
        <v>117</v>
      </c>
      <c r="Q2181" t="s">
        <v>508</v>
      </c>
      <c r="R2181" t="s">
        <v>10859</v>
      </c>
      <c r="S2181" s="1" t="s">
        <v>13425</v>
      </c>
      <c r="T2181" t="s">
        <v>9396</v>
      </c>
      <c r="U2181" t="s">
        <v>49</v>
      </c>
      <c r="V2181" t="s">
        <v>50</v>
      </c>
      <c r="W2181" t="s">
        <v>10860</v>
      </c>
      <c r="X2181" s="145">
        <v>26603</v>
      </c>
      <c r="Y2181" t="s">
        <v>10861</v>
      </c>
      <c r="Z2181" s="145">
        <v>43357</v>
      </c>
      <c r="AA2181" s="145">
        <v>43417</v>
      </c>
      <c r="AB2181" t="s">
        <v>310</v>
      </c>
      <c r="AC2181" t="s">
        <v>83</v>
      </c>
      <c r="AD2181" t="s">
        <v>41</v>
      </c>
      <c r="AE2181"/>
    </row>
    <row r="2182" spans="1:31" ht="15" x14ac:dyDescent="0.25">
      <c r="A2182" s="1" t="s">
        <v>8168</v>
      </c>
      <c r="B2182" t="s">
        <v>447</v>
      </c>
      <c r="C2182" t="s">
        <v>29</v>
      </c>
      <c r="D2182" t="s">
        <v>30</v>
      </c>
      <c r="E2182" t="s">
        <v>380</v>
      </c>
      <c r="F2182" t="s">
        <v>8051</v>
      </c>
      <c r="G2182" t="s">
        <v>8052</v>
      </c>
      <c r="H2182" t="s">
        <v>9756</v>
      </c>
      <c r="I2182" t="s">
        <v>8053</v>
      </c>
      <c r="J2182" t="s">
        <v>8168</v>
      </c>
      <c r="K2182" t="s">
        <v>32</v>
      </c>
      <c r="L2182" t="s">
        <v>80</v>
      </c>
      <c r="M2182" t="s">
        <v>80</v>
      </c>
      <c r="N2182" t="s">
        <v>44</v>
      </c>
      <c r="O2182" t="s">
        <v>10862</v>
      </c>
      <c r="P2182" t="s">
        <v>156</v>
      </c>
      <c r="Q2182" t="s">
        <v>75</v>
      </c>
      <c r="R2182" t="s">
        <v>10863</v>
      </c>
      <c r="S2182" s="1" t="s">
        <v>13426</v>
      </c>
      <c r="T2182" t="s">
        <v>42</v>
      </c>
      <c r="U2182" t="s">
        <v>49</v>
      </c>
      <c r="V2182" t="s">
        <v>4446</v>
      </c>
      <c r="W2182" t="s">
        <v>10864</v>
      </c>
      <c r="X2182" s="145">
        <v>26542</v>
      </c>
      <c r="Y2182" t="s">
        <v>10865</v>
      </c>
      <c r="Z2182" s="145">
        <v>43357</v>
      </c>
      <c r="AA2182" s="145">
        <v>43417</v>
      </c>
      <c r="AB2182" t="s">
        <v>39</v>
      </c>
      <c r="AC2182" t="s">
        <v>83</v>
      </c>
      <c r="AD2182" t="s">
        <v>41</v>
      </c>
      <c r="AE2182"/>
    </row>
    <row r="2183" spans="1:31" ht="15" x14ac:dyDescent="0.25">
      <c r="A2183" s="1" t="s">
        <v>8171</v>
      </c>
      <c r="B2183" t="s">
        <v>447</v>
      </c>
      <c r="C2183" t="s">
        <v>29</v>
      </c>
      <c r="D2183" t="s">
        <v>30</v>
      </c>
      <c r="E2183" t="s">
        <v>380</v>
      </c>
      <c r="F2183" t="s">
        <v>8051</v>
      </c>
      <c r="G2183" t="s">
        <v>8052</v>
      </c>
      <c r="H2183" t="s">
        <v>9756</v>
      </c>
      <c r="I2183" t="s">
        <v>8053</v>
      </c>
      <c r="J2183" t="s">
        <v>8171</v>
      </c>
      <c r="K2183" t="s">
        <v>93</v>
      </c>
      <c r="L2183" t="s">
        <v>745</v>
      </c>
      <c r="M2183" t="s">
        <v>844</v>
      </c>
      <c r="N2183" t="s">
        <v>44</v>
      </c>
      <c r="O2183" t="s">
        <v>54</v>
      </c>
      <c r="P2183" t="s">
        <v>78</v>
      </c>
      <c r="Q2183" t="s">
        <v>56</v>
      </c>
      <c r="R2183" t="s">
        <v>8172</v>
      </c>
      <c r="S2183" s="1" t="s">
        <v>13427</v>
      </c>
      <c r="T2183" t="s">
        <v>103</v>
      </c>
      <c r="U2183" t="s">
        <v>38</v>
      </c>
      <c r="V2183" t="s">
        <v>50</v>
      </c>
      <c r="W2183" t="s">
        <v>8173</v>
      </c>
      <c r="X2183" s="145">
        <v>25090</v>
      </c>
      <c r="Y2183" t="s">
        <v>8174</v>
      </c>
      <c r="Z2183"/>
      <c r="AA2183"/>
      <c r="AB2183" t="s">
        <v>39</v>
      </c>
      <c r="AC2183" t="s">
        <v>98</v>
      </c>
      <c r="AD2183" t="s">
        <v>41</v>
      </c>
      <c r="AE2183"/>
    </row>
    <row r="2184" spans="1:31" ht="15" x14ac:dyDescent="0.25">
      <c r="A2184" s="1" t="s">
        <v>8175</v>
      </c>
      <c r="B2184" t="s">
        <v>447</v>
      </c>
      <c r="C2184" t="s">
        <v>29</v>
      </c>
      <c r="D2184" t="s">
        <v>30</v>
      </c>
      <c r="E2184" t="s">
        <v>380</v>
      </c>
      <c r="F2184" t="s">
        <v>8051</v>
      </c>
      <c r="G2184" t="s">
        <v>8052</v>
      </c>
      <c r="H2184" t="s">
        <v>9756</v>
      </c>
      <c r="I2184" t="s">
        <v>8053</v>
      </c>
      <c r="J2184" t="s">
        <v>8175</v>
      </c>
      <c r="K2184" t="s">
        <v>93</v>
      </c>
      <c r="L2184" t="s">
        <v>94</v>
      </c>
      <c r="M2184" t="s">
        <v>95</v>
      </c>
      <c r="N2184" t="s">
        <v>44</v>
      </c>
      <c r="O2184" t="s">
        <v>54</v>
      </c>
      <c r="P2184" t="s">
        <v>130</v>
      </c>
      <c r="Q2184" t="s">
        <v>244</v>
      </c>
      <c r="R2184" t="s">
        <v>8176</v>
      </c>
      <c r="S2184" s="1" t="s">
        <v>13428</v>
      </c>
      <c r="T2184" t="s">
        <v>103</v>
      </c>
      <c r="U2184" t="s">
        <v>38</v>
      </c>
      <c r="V2184" t="s">
        <v>50</v>
      </c>
      <c r="W2184" t="s">
        <v>8177</v>
      </c>
      <c r="X2184" s="145">
        <v>21387</v>
      </c>
      <c r="Y2184" t="s">
        <v>8178</v>
      </c>
      <c r="Z2184"/>
      <c r="AA2184"/>
      <c r="AB2184" t="s">
        <v>39</v>
      </c>
      <c r="AC2184" t="s">
        <v>98</v>
      </c>
      <c r="AD2184" t="s">
        <v>41</v>
      </c>
      <c r="AE2184"/>
    </row>
    <row r="2185" spans="1:31" ht="15" x14ac:dyDescent="0.25">
      <c r="A2185" s="1" t="s">
        <v>8179</v>
      </c>
      <c r="B2185" t="s">
        <v>447</v>
      </c>
      <c r="C2185" t="s">
        <v>29</v>
      </c>
      <c r="D2185" t="s">
        <v>30</v>
      </c>
      <c r="E2185" t="s">
        <v>380</v>
      </c>
      <c r="F2185" t="s">
        <v>8051</v>
      </c>
      <c r="G2185" t="s">
        <v>8052</v>
      </c>
      <c r="H2185" t="s">
        <v>9756</v>
      </c>
      <c r="I2185" t="s">
        <v>8053</v>
      </c>
      <c r="J2185" t="s">
        <v>8179</v>
      </c>
      <c r="K2185" t="s">
        <v>93</v>
      </c>
      <c r="L2185" t="s">
        <v>94</v>
      </c>
      <c r="M2185" t="s">
        <v>95</v>
      </c>
      <c r="N2185" t="s">
        <v>44</v>
      </c>
      <c r="O2185" t="s">
        <v>54</v>
      </c>
      <c r="P2185" t="s">
        <v>514</v>
      </c>
      <c r="Q2185" t="s">
        <v>110</v>
      </c>
      <c r="R2185" t="s">
        <v>452</v>
      </c>
      <c r="S2185" s="1" t="s">
        <v>13429</v>
      </c>
      <c r="T2185" t="s">
        <v>103</v>
      </c>
      <c r="U2185" t="s">
        <v>38</v>
      </c>
      <c r="V2185" t="s">
        <v>50</v>
      </c>
      <c r="W2185" t="s">
        <v>8180</v>
      </c>
      <c r="X2185" s="145">
        <v>22759</v>
      </c>
      <c r="Y2185" t="s">
        <v>8181</v>
      </c>
      <c r="Z2185"/>
      <c r="AA2185"/>
      <c r="AB2185" t="s">
        <v>39</v>
      </c>
      <c r="AC2185" t="s">
        <v>98</v>
      </c>
      <c r="AD2185" t="s">
        <v>41</v>
      </c>
      <c r="AE2185"/>
    </row>
    <row r="2186" spans="1:31" ht="15" x14ac:dyDescent="0.25">
      <c r="A2186" s="1" t="s">
        <v>8182</v>
      </c>
      <c r="B2186" t="s">
        <v>447</v>
      </c>
      <c r="C2186" t="s">
        <v>29</v>
      </c>
      <c r="D2186" t="s">
        <v>30</v>
      </c>
      <c r="E2186" t="s">
        <v>380</v>
      </c>
      <c r="F2186" t="s">
        <v>8051</v>
      </c>
      <c r="G2186" t="s">
        <v>8052</v>
      </c>
      <c r="H2186" t="s">
        <v>9756</v>
      </c>
      <c r="I2186" t="s">
        <v>8053</v>
      </c>
      <c r="J2186" t="s">
        <v>8182</v>
      </c>
      <c r="K2186" t="s">
        <v>93</v>
      </c>
      <c r="L2186" t="s">
        <v>94</v>
      </c>
      <c r="M2186" t="s">
        <v>8183</v>
      </c>
      <c r="N2186" t="s">
        <v>44</v>
      </c>
      <c r="O2186" t="s">
        <v>8184</v>
      </c>
      <c r="P2186" t="s">
        <v>79</v>
      </c>
      <c r="Q2186" t="s">
        <v>854</v>
      </c>
      <c r="R2186" t="s">
        <v>278</v>
      </c>
      <c r="S2186" s="1" t="s">
        <v>13430</v>
      </c>
      <c r="T2186" t="s">
        <v>105</v>
      </c>
      <c r="U2186" t="s">
        <v>38</v>
      </c>
      <c r="V2186" t="s">
        <v>50</v>
      </c>
      <c r="W2186" t="s">
        <v>8185</v>
      </c>
      <c r="X2186" s="145">
        <v>25701</v>
      </c>
      <c r="Y2186" t="s">
        <v>8186</v>
      </c>
      <c r="Z2186" s="145">
        <v>41730</v>
      </c>
      <c r="AA2186"/>
      <c r="AB2186" t="s">
        <v>39</v>
      </c>
      <c r="AC2186" t="s">
        <v>98</v>
      </c>
      <c r="AD2186" t="s">
        <v>41</v>
      </c>
      <c r="AE2186"/>
    </row>
    <row r="2187" spans="1:31" ht="15" x14ac:dyDescent="0.25">
      <c r="A2187" s="1" t="s">
        <v>8187</v>
      </c>
      <c r="B2187" t="s">
        <v>447</v>
      </c>
      <c r="C2187" t="s">
        <v>29</v>
      </c>
      <c r="D2187" t="s">
        <v>30</v>
      </c>
      <c r="E2187" t="s">
        <v>380</v>
      </c>
      <c r="F2187" t="s">
        <v>8051</v>
      </c>
      <c r="G2187" t="s">
        <v>8052</v>
      </c>
      <c r="H2187" t="s">
        <v>9756</v>
      </c>
      <c r="I2187" t="s">
        <v>8053</v>
      </c>
      <c r="J2187" t="s">
        <v>8187</v>
      </c>
      <c r="K2187" t="s">
        <v>93</v>
      </c>
      <c r="L2187" t="s">
        <v>94</v>
      </c>
      <c r="M2187" t="s">
        <v>2429</v>
      </c>
      <c r="N2187" t="s">
        <v>63</v>
      </c>
      <c r="O2187" t="s">
        <v>8188</v>
      </c>
      <c r="P2187" t="s">
        <v>62</v>
      </c>
      <c r="Q2187" t="s">
        <v>778</v>
      </c>
      <c r="R2187" t="s">
        <v>8189</v>
      </c>
      <c r="S2187" s="1" t="s">
        <v>13431</v>
      </c>
      <c r="T2187" t="s">
        <v>105</v>
      </c>
      <c r="U2187" t="s">
        <v>38</v>
      </c>
      <c r="V2187" t="s">
        <v>50</v>
      </c>
      <c r="W2187" t="s">
        <v>8190</v>
      </c>
      <c r="X2187" s="145">
        <v>28739</v>
      </c>
      <c r="Y2187" t="s">
        <v>8191</v>
      </c>
      <c r="Z2187" s="145">
        <v>43101</v>
      </c>
      <c r="AA2187" s="145">
        <v>43465</v>
      </c>
      <c r="AB2187" t="s">
        <v>39</v>
      </c>
      <c r="AC2187" t="s">
        <v>98</v>
      </c>
      <c r="AD2187" t="s">
        <v>41</v>
      </c>
      <c r="AE2187"/>
    </row>
    <row r="2188" spans="1:31" ht="15" x14ac:dyDescent="0.25">
      <c r="A2188" s="1" t="s">
        <v>8192</v>
      </c>
      <c r="B2188" t="s">
        <v>447</v>
      </c>
      <c r="C2188" t="s">
        <v>29</v>
      </c>
      <c r="D2188" t="s">
        <v>30</v>
      </c>
      <c r="E2188" t="s">
        <v>380</v>
      </c>
      <c r="F2188" t="s">
        <v>8051</v>
      </c>
      <c r="G2188" t="s">
        <v>8052</v>
      </c>
      <c r="H2188" t="s">
        <v>9756</v>
      </c>
      <c r="I2188" t="s">
        <v>8053</v>
      </c>
      <c r="J2188" t="s">
        <v>8192</v>
      </c>
      <c r="K2188" t="s">
        <v>799</v>
      </c>
      <c r="L2188" t="s">
        <v>3305</v>
      </c>
      <c r="M2188" t="s">
        <v>3306</v>
      </c>
      <c r="N2188" t="s">
        <v>63</v>
      </c>
      <c r="O2188" t="s">
        <v>9981</v>
      </c>
      <c r="P2188" t="s">
        <v>130</v>
      </c>
      <c r="Q2188" t="s">
        <v>136</v>
      </c>
      <c r="R2188" t="s">
        <v>10866</v>
      </c>
      <c r="S2188" s="1" t="s">
        <v>13432</v>
      </c>
      <c r="T2188" t="s">
        <v>801</v>
      </c>
      <c r="U2188" t="s">
        <v>802</v>
      </c>
      <c r="V2188" t="s">
        <v>50</v>
      </c>
      <c r="W2188" t="s">
        <v>265</v>
      </c>
      <c r="X2188" s="145">
        <v>28746</v>
      </c>
      <c r="Y2188" t="s">
        <v>10867</v>
      </c>
      <c r="Z2188" s="145">
        <v>43228</v>
      </c>
      <c r="AA2188" s="145">
        <v>43320</v>
      </c>
      <c r="AB2188" t="s">
        <v>123</v>
      </c>
      <c r="AC2188" t="s">
        <v>804</v>
      </c>
      <c r="AD2188" t="s">
        <v>41</v>
      </c>
      <c r="AE2188"/>
    </row>
    <row r="2189" spans="1:31" ht="15" x14ac:dyDescent="0.25">
      <c r="A2189" s="1" t="s">
        <v>8194</v>
      </c>
      <c r="B2189" t="s">
        <v>447</v>
      </c>
      <c r="C2189" t="s">
        <v>29</v>
      </c>
      <c r="D2189" t="s">
        <v>30</v>
      </c>
      <c r="E2189" t="s">
        <v>380</v>
      </c>
      <c r="F2189" t="s">
        <v>8051</v>
      </c>
      <c r="G2189" t="s">
        <v>8052</v>
      </c>
      <c r="H2189" t="s">
        <v>9756</v>
      </c>
      <c r="I2189" t="s">
        <v>8053</v>
      </c>
      <c r="J2189" t="s">
        <v>8194</v>
      </c>
      <c r="K2189" t="s">
        <v>799</v>
      </c>
      <c r="L2189" t="s">
        <v>3305</v>
      </c>
      <c r="M2189" t="s">
        <v>3315</v>
      </c>
      <c r="N2189" t="s">
        <v>63</v>
      </c>
      <c r="O2189" t="s">
        <v>9981</v>
      </c>
      <c r="P2189" t="s">
        <v>77</v>
      </c>
      <c r="Q2189" t="s">
        <v>350</v>
      </c>
      <c r="R2189" t="s">
        <v>10868</v>
      </c>
      <c r="S2189" s="1" t="s">
        <v>13433</v>
      </c>
      <c r="T2189" t="s">
        <v>801</v>
      </c>
      <c r="U2189" t="s">
        <v>802</v>
      </c>
      <c r="V2189" t="s">
        <v>50</v>
      </c>
      <c r="W2189" t="s">
        <v>265</v>
      </c>
      <c r="X2189" s="145">
        <v>28712</v>
      </c>
      <c r="Y2189" t="s">
        <v>10869</v>
      </c>
      <c r="Z2189" s="145">
        <v>43228</v>
      </c>
      <c r="AA2189" s="145">
        <v>43320</v>
      </c>
      <c r="AB2189" t="s">
        <v>123</v>
      </c>
      <c r="AC2189" t="s">
        <v>804</v>
      </c>
      <c r="AD2189" t="s">
        <v>41</v>
      </c>
      <c r="AE2189"/>
    </row>
    <row r="2190" spans="1:31" ht="15" x14ac:dyDescent="0.25">
      <c r="A2190" s="1" t="s">
        <v>8195</v>
      </c>
      <c r="B2190" t="s">
        <v>447</v>
      </c>
      <c r="C2190" t="s">
        <v>29</v>
      </c>
      <c r="D2190" t="s">
        <v>30</v>
      </c>
      <c r="E2190" t="s">
        <v>380</v>
      </c>
      <c r="F2190" t="s">
        <v>8051</v>
      </c>
      <c r="G2190" t="s">
        <v>8052</v>
      </c>
      <c r="H2190" t="s">
        <v>9756</v>
      </c>
      <c r="I2190" t="s">
        <v>8053</v>
      </c>
      <c r="J2190" t="s">
        <v>8195</v>
      </c>
      <c r="K2190" t="s">
        <v>799</v>
      </c>
      <c r="L2190" t="s">
        <v>3305</v>
      </c>
      <c r="M2190" t="s">
        <v>3315</v>
      </c>
      <c r="N2190" t="s">
        <v>63</v>
      </c>
      <c r="O2190" t="s">
        <v>9981</v>
      </c>
      <c r="P2190" t="s">
        <v>853</v>
      </c>
      <c r="Q2190" t="s">
        <v>363</v>
      </c>
      <c r="R2190" t="s">
        <v>1079</v>
      </c>
      <c r="S2190" s="1" t="s">
        <v>13434</v>
      </c>
      <c r="T2190" t="s">
        <v>801</v>
      </c>
      <c r="U2190" t="s">
        <v>38</v>
      </c>
      <c r="V2190" t="s">
        <v>50</v>
      </c>
      <c r="W2190" t="s">
        <v>265</v>
      </c>
      <c r="X2190" s="145">
        <v>26858</v>
      </c>
      <c r="Y2190" t="s">
        <v>10870</v>
      </c>
      <c r="Z2190" s="145">
        <v>43101</v>
      </c>
      <c r="AA2190" s="145">
        <v>43190</v>
      </c>
      <c r="AB2190" t="s">
        <v>123</v>
      </c>
      <c r="AC2190" t="s">
        <v>804</v>
      </c>
      <c r="AD2190" t="s">
        <v>41</v>
      </c>
      <c r="AE2190"/>
    </row>
    <row r="2191" spans="1:31" ht="15" x14ac:dyDescent="0.25">
      <c r="A2191" s="1" t="s">
        <v>8196</v>
      </c>
      <c r="B2191" t="s">
        <v>447</v>
      </c>
      <c r="C2191" t="s">
        <v>29</v>
      </c>
      <c r="D2191" t="s">
        <v>30</v>
      </c>
      <c r="E2191" t="s">
        <v>380</v>
      </c>
      <c r="F2191" t="s">
        <v>8051</v>
      </c>
      <c r="G2191" t="s">
        <v>8052</v>
      </c>
      <c r="H2191" t="s">
        <v>9756</v>
      </c>
      <c r="I2191" t="s">
        <v>8053</v>
      </c>
      <c r="J2191" t="s">
        <v>8196</v>
      </c>
      <c r="K2191" t="s">
        <v>799</v>
      </c>
      <c r="L2191" t="s">
        <v>3305</v>
      </c>
      <c r="M2191" t="s">
        <v>3315</v>
      </c>
      <c r="N2191" t="s">
        <v>63</v>
      </c>
      <c r="O2191" t="s">
        <v>9981</v>
      </c>
      <c r="P2191" t="s">
        <v>130</v>
      </c>
      <c r="Q2191" t="s">
        <v>64</v>
      </c>
      <c r="R2191" t="s">
        <v>8197</v>
      </c>
      <c r="S2191" s="1" t="s">
        <v>13435</v>
      </c>
      <c r="T2191" t="s">
        <v>801</v>
      </c>
      <c r="U2191" t="s">
        <v>38</v>
      </c>
      <c r="V2191" t="s">
        <v>50</v>
      </c>
      <c r="W2191" t="s">
        <v>265</v>
      </c>
      <c r="X2191" s="145">
        <v>30371</v>
      </c>
      <c r="Y2191" t="s">
        <v>8198</v>
      </c>
      <c r="Z2191" s="145">
        <v>43101</v>
      </c>
      <c r="AA2191" s="145">
        <v>43190</v>
      </c>
      <c r="AB2191" t="s">
        <v>123</v>
      </c>
      <c r="AC2191" t="s">
        <v>804</v>
      </c>
      <c r="AD2191" t="s">
        <v>41</v>
      </c>
      <c r="AE2191"/>
    </row>
    <row r="2192" spans="1:31" ht="15" x14ac:dyDescent="0.25">
      <c r="A2192" s="1" t="s">
        <v>10871</v>
      </c>
      <c r="B2192" t="s">
        <v>447</v>
      </c>
      <c r="C2192" t="s">
        <v>29</v>
      </c>
      <c r="D2192" t="s">
        <v>30</v>
      </c>
      <c r="E2192" t="s">
        <v>380</v>
      </c>
      <c r="F2192" t="s">
        <v>8051</v>
      </c>
      <c r="G2192" t="s">
        <v>8052</v>
      </c>
      <c r="H2192" t="s">
        <v>9756</v>
      </c>
      <c r="I2192" t="s">
        <v>8053</v>
      </c>
      <c r="J2192" t="s">
        <v>10871</v>
      </c>
      <c r="K2192" t="s">
        <v>799</v>
      </c>
      <c r="L2192" t="s">
        <v>3305</v>
      </c>
      <c r="M2192" t="s">
        <v>3309</v>
      </c>
      <c r="N2192" t="s">
        <v>63</v>
      </c>
      <c r="O2192" t="s">
        <v>9983</v>
      </c>
      <c r="P2192" t="s">
        <v>88</v>
      </c>
      <c r="Q2192" t="s">
        <v>426</v>
      </c>
      <c r="R2192" t="s">
        <v>4918</v>
      </c>
      <c r="S2192" s="1" t="s">
        <v>13436</v>
      </c>
      <c r="T2192" t="s">
        <v>801</v>
      </c>
      <c r="U2192" t="s">
        <v>802</v>
      </c>
      <c r="V2192" t="s">
        <v>50</v>
      </c>
      <c r="W2192" t="s">
        <v>265</v>
      </c>
      <c r="X2192" s="145">
        <v>31060</v>
      </c>
      <c r="Y2192" t="s">
        <v>4919</v>
      </c>
      <c r="Z2192" s="145">
        <v>43263</v>
      </c>
      <c r="AA2192" s="145">
        <v>43355</v>
      </c>
      <c r="AB2192" t="s">
        <v>123</v>
      </c>
      <c r="AC2192" t="s">
        <v>804</v>
      </c>
      <c r="AD2192" t="s">
        <v>41</v>
      </c>
      <c r="AE2192"/>
    </row>
    <row r="2193" spans="1:31" ht="15" x14ac:dyDescent="0.25">
      <c r="A2193" s="1" t="s">
        <v>10872</v>
      </c>
      <c r="B2193" t="s">
        <v>447</v>
      </c>
      <c r="C2193" t="s">
        <v>29</v>
      </c>
      <c r="D2193" t="s">
        <v>30</v>
      </c>
      <c r="E2193" t="s">
        <v>380</v>
      </c>
      <c r="F2193" t="s">
        <v>8051</v>
      </c>
      <c r="G2193" t="s">
        <v>8052</v>
      </c>
      <c r="H2193" t="s">
        <v>9756</v>
      </c>
      <c r="I2193" t="s">
        <v>8053</v>
      </c>
      <c r="J2193" t="s">
        <v>10872</v>
      </c>
      <c r="K2193" t="s">
        <v>799</v>
      </c>
      <c r="L2193" t="s">
        <v>3305</v>
      </c>
      <c r="M2193" t="s">
        <v>9988</v>
      </c>
      <c r="N2193" t="s">
        <v>63</v>
      </c>
      <c r="O2193" t="s">
        <v>9983</v>
      </c>
      <c r="P2193" t="s">
        <v>294</v>
      </c>
      <c r="Q2193" t="s">
        <v>627</v>
      </c>
      <c r="R2193" t="s">
        <v>356</v>
      </c>
      <c r="S2193" s="1" t="s">
        <v>13437</v>
      </c>
      <c r="T2193" t="s">
        <v>801</v>
      </c>
      <c r="U2193" t="s">
        <v>802</v>
      </c>
      <c r="V2193" t="s">
        <v>50</v>
      </c>
      <c r="W2193" t="s">
        <v>265</v>
      </c>
      <c r="X2193" s="145">
        <v>29117</v>
      </c>
      <c r="Y2193" t="s">
        <v>8193</v>
      </c>
      <c r="Z2193" s="145">
        <v>43263</v>
      </c>
      <c r="AA2193" s="145">
        <v>43355</v>
      </c>
      <c r="AB2193" t="s">
        <v>123</v>
      </c>
      <c r="AC2193" t="s">
        <v>804</v>
      </c>
      <c r="AD2193" t="s">
        <v>41</v>
      </c>
      <c r="AE2193"/>
    </row>
    <row r="2194" spans="1:31" ht="15" x14ac:dyDescent="0.25">
      <c r="A2194" s="1" t="s">
        <v>10873</v>
      </c>
      <c r="B2194" t="s">
        <v>447</v>
      </c>
      <c r="C2194" t="s">
        <v>29</v>
      </c>
      <c r="D2194" t="s">
        <v>30</v>
      </c>
      <c r="E2194" t="s">
        <v>380</v>
      </c>
      <c r="F2194" t="s">
        <v>8051</v>
      </c>
      <c r="G2194" t="s">
        <v>8052</v>
      </c>
      <c r="H2194" t="s">
        <v>9756</v>
      </c>
      <c r="I2194" t="s">
        <v>8053</v>
      </c>
      <c r="J2194" t="s">
        <v>10873</v>
      </c>
      <c r="K2194" t="s">
        <v>799</v>
      </c>
      <c r="L2194" t="s">
        <v>9991</v>
      </c>
      <c r="M2194" t="s">
        <v>10337</v>
      </c>
      <c r="N2194" t="s">
        <v>63</v>
      </c>
      <c r="O2194" t="s">
        <v>9983</v>
      </c>
      <c r="P2194" t="s">
        <v>178</v>
      </c>
      <c r="Q2194" t="s">
        <v>423</v>
      </c>
      <c r="R2194" t="s">
        <v>10874</v>
      </c>
      <c r="S2194" s="1" t="s">
        <v>13438</v>
      </c>
      <c r="T2194" t="s">
        <v>801</v>
      </c>
      <c r="U2194" t="s">
        <v>802</v>
      </c>
      <c r="V2194" t="s">
        <v>50</v>
      </c>
      <c r="W2194" t="s">
        <v>265</v>
      </c>
      <c r="X2194" s="145">
        <v>27251</v>
      </c>
      <c r="Y2194" t="s">
        <v>10875</v>
      </c>
      <c r="Z2194" s="145">
        <v>43228</v>
      </c>
      <c r="AA2194" s="145">
        <v>43320</v>
      </c>
      <c r="AB2194" t="s">
        <v>123</v>
      </c>
      <c r="AC2194" t="s">
        <v>804</v>
      </c>
      <c r="AD2194" t="s">
        <v>41</v>
      </c>
      <c r="AE2194"/>
    </row>
    <row r="2195" spans="1:31" ht="15" x14ac:dyDescent="0.25">
      <c r="A2195" s="1" t="s">
        <v>8202</v>
      </c>
      <c r="B2195" t="s">
        <v>447</v>
      </c>
      <c r="C2195" t="s">
        <v>29</v>
      </c>
      <c r="D2195" t="s">
        <v>30</v>
      </c>
      <c r="E2195" t="s">
        <v>442</v>
      </c>
      <c r="F2195" t="s">
        <v>8199</v>
      </c>
      <c r="G2195" t="s">
        <v>8200</v>
      </c>
      <c r="H2195" t="s">
        <v>9756</v>
      </c>
      <c r="I2195" t="s">
        <v>8201</v>
      </c>
      <c r="J2195" t="s">
        <v>8202</v>
      </c>
      <c r="K2195" t="s">
        <v>32</v>
      </c>
      <c r="L2195" t="s">
        <v>33</v>
      </c>
      <c r="M2195" t="s">
        <v>34</v>
      </c>
      <c r="N2195" t="s">
        <v>35</v>
      </c>
      <c r="O2195" t="s">
        <v>11103</v>
      </c>
      <c r="P2195" t="s">
        <v>110</v>
      </c>
      <c r="Q2195" t="s">
        <v>46</v>
      </c>
      <c r="R2195" t="s">
        <v>8203</v>
      </c>
      <c r="S2195" s="1" t="s">
        <v>13439</v>
      </c>
      <c r="T2195" t="s">
        <v>61</v>
      </c>
      <c r="U2195" t="s">
        <v>38</v>
      </c>
      <c r="V2195" t="s">
        <v>11105</v>
      </c>
      <c r="W2195" t="s">
        <v>8204</v>
      </c>
      <c r="X2195" s="145">
        <v>22281</v>
      </c>
      <c r="Y2195" t="s">
        <v>8205</v>
      </c>
      <c r="Z2195" s="145">
        <v>43374</v>
      </c>
      <c r="AA2195" s="145">
        <v>44834</v>
      </c>
      <c r="AB2195" t="s">
        <v>39</v>
      </c>
      <c r="AC2195" t="s">
        <v>40</v>
      </c>
      <c r="AD2195" t="s">
        <v>41</v>
      </c>
      <c r="AE2195"/>
    </row>
    <row r="2196" spans="1:31" ht="15" x14ac:dyDescent="0.25">
      <c r="A2196" s="1" t="s">
        <v>8206</v>
      </c>
      <c r="B2196" t="s">
        <v>447</v>
      </c>
      <c r="C2196" t="s">
        <v>29</v>
      </c>
      <c r="D2196" t="s">
        <v>30</v>
      </c>
      <c r="E2196" t="s">
        <v>442</v>
      </c>
      <c r="F2196" t="s">
        <v>8199</v>
      </c>
      <c r="G2196" t="s">
        <v>8200</v>
      </c>
      <c r="H2196" t="s">
        <v>9756</v>
      </c>
      <c r="I2196" t="s">
        <v>8201</v>
      </c>
      <c r="J2196" t="s">
        <v>8206</v>
      </c>
      <c r="K2196" t="s">
        <v>32</v>
      </c>
      <c r="L2196" t="s">
        <v>32</v>
      </c>
      <c r="M2196" t="s">
        <v>43</v>
      </c>
      <c r="N2196" t="s">
        <v>44</v>
      </c>
      <c r="O2196" t="s">
        <v>54</v>
      </c>
      <c r="P2196" t="s">
        <v>216</v>
      </c>
      <c r="Q2196" t="s">
        <v>130</v>
      </c>
      <c r="R2196" t="s">
        <v>1084</v>
      </c>
      <c r="S2196" s="1" t="s">
        <v>13440</v>
      </c>
      <c r="T2196" t="s">
        <v>53</v>
      </c>
      <c r="U2196" t="s">
        <v>49</v>
      </c>
      <c r="V2196" t="s">
        <v>50</v>
      </c>
      <c r="W2196" t="s">
        <v>8207</v>
      </c>
      <c r="X2196" s="145">
        <v>24570</v>
      </c>
      <c r="Y2196" t="s">
        <v>8208</v>
      </c>
      <c r="Z2196"/>
      <c r="AA2196"/>
      <c r="AB2196" t="s">
        <v>39</v>
      </c>
      <c r="AC2196" t="s">
        <v>40</v>
      </c>
      <c r="AD2196" t="s">
        <v>41</v>
      </c>
      <c r="AE2196"/>
    </row>
    <row r="2197" spans="1:31" ht="15" x14ac:dyDescent="0.25">
      <c r="A2197" s="1" t="s">
        <v>8209</v>
      </c>
      <c r="B2197" t="s">
        <v>447</v>
      </c>
      <c r="C2197" t="s">
        <v>29</v>
      </c>
      <c r="D2197" t="s">
        <v>30</v>
      </c>
      <c r="E2197" t="s">
        <v>442</v>
      </c>
      <c r="F2197" t="s">
        <v>8199</v>
      </c>
      <c r="G2197" t="s">
        <v>8200</v>
      </c>
      <c r="H2197" t="s">
        <v>9756</v>
      </c>
      <c r="I2197" t="s">
        <v>8201</v>
      </c>
      <c r="J2197" t="s">
        <v>8209</v>
      </c>
      <c r="K2197" t="s">
        <v>32</v>
      </c>
      <c r="L2197" t="s">
        <v>32</v>
      </c>
      <c r="M2197" t="s">
        <v>43</v>
      </c>
      <c r="N2197" t="s">
        <v>44</v>
      </c>
      <c r="O2197" t="s">
        <v>54</v>
      </c>
      <c r="P2197" t="s">
        <v>130</v>
      </c>
      <c r="Q2197" t="s">
        <v>666</v>
      </c>
      <c r="R2197" t="s">
        <v>8210</v>
      </c>
      <c r="S2197" s="1" t="s">
        <v>13441</v>
      </c>
      <c r="T2197" t="s">
        <v>61</v>
      </c>
      <c r="U2197" t="s">
        <v>49</v>
      </c>
      <c r="V2197" t="s">
        <v>50</v>
      </c>
      <c r="W2197" t="s">
        <v>8211</v>
      </c>
      <c r="X2197" s="145">
        <v>24714</v>
      </c>
      <c r="Y2197" t="s">
        <v>8212</v>
      </c>
      <c r="Z2197"/>
      <c r="AA2197"/>
      <c r="AB2197" t="s">
        <v>39</v>
      </c>
      <c r="AC2197" t="s">
        <v>40</v>
      </c>
      <c r="AD2197" t="s">
        <v>41</v>
      </c>
      <c r="AE2197"/>
    </row>
    <row r="2198" spans="1:31" ht="15" x14ac:dyDescent="0.25">
      <c r="A2198" s="1" t="s">
        <v>8213</v>
      </c>
      <c r="B2198" t="s">
        <v>447</v>
      </c>
      <c r="C2198" t="s">
        <v>29</v>
      </c>
      <c r="D2198" t="s">
        <v>30</v>
      </c>
      <c r="E2198" t="s">
        <v>442</v>
      </c>
      <c r="F2198" t="s">
        <v>8199</v>
      </c>
      <c r="G2198" t="s">
        <v>8200</v>
      </c>
      <c r="H2198" t="s">
        <v>9756</v>
      </c>
      <c r="I2198" t="s">
        <v>8201</v>
      </c>
      <c r="J2198" t="s">
        <v>8213</v>
      </c>
      <c r="K2198" t="s">
        <v>32</v>
      </c>
      <c r="L2198" t="s">
        <v>32</v>
      </c>
      <c r="M2198" t="s">
        <v>43</v>
      </c>
      <c r="N2198" t="s">
        <v>44</v>
      </c>
      <c r="O2198" t="s">
        <v>54</v>
      </c>
      <c r="P2198" t="s">
        <v>162</v>
      </c>
      <c r="Q2198" t="s">
        <v>781</v>
      </c>
      <c r="R2198" t="s">
        <v>8214</v>
      </c>
      <c r="S2198" s="1" t="s">
        <v>13442</v>
      </c>
      <c r="T2198" t="s">
        <v>48</v>
      </c>
      <c r="U2198" t="s">
        <v>49</v>
      </c>
      <c r="V2198" t="s">
        <v>50</v>
      </c>
      <c r="W2198" t="s">
        <v>8215</v>
      </c>
      <c r="X2198" s="145">
        <v>24312</v>
      </c>
      <c r="Y2198" t="s">
        <v>8216</v>
      </c>
      <c r="Z2198"/>
      <c r="AA2198"/>
      <c r="AB2198" t="s">
        <v>39</v>
      </c>
      <c r="AC2198" t="s">
        <v>40</v>
      </c>
      <c r="AD2198" t="s">
        <v>41</v>
      </c>
      <c r="AE2198"/>
    </row>
    <row r="2199" spans="1:31" ht="15" x14ac:dyDescent="0.25">
      <c r="A2199" s="1" t="s">
        <v>8217</v>
      </c>
      <c r="B2199" t="s">
        <v>447</v>
      </c>
      <c r="C2199" t="s">
        <v>29</v>
      </c>
      <c r="D2199" t="s">
        <v>30</v>
      </c>
      <c r="E2199" t="s">
        <v>442</v>
      </c>
      <c r="F2199" t="s">
        <v>8199</v>
      </c>
      <c r="G2199" t="s">
        <v>8200</v>
      </c>
      <c r="H2199" t="s">
        <v>9756</v>
      </c>
      <c r="I2199" t="s">
        <v>8201</v>
      </c>
      <c r="J2199" t="s">
        <v>8217</v>
      </c>
      <c r="K2199" t="s">
        <v>32</v>
      </c>
      <c r="L2199" t="s">
        <v>32</v>
      </c>
      <c r="M2199" t="s">
        <v>43</v>
      </c>
      <c r="N2199" t="s">
        <v>44</v>
      </c>
      <c r="O2199" t="s">
        <v>54</v>
      </c>
      <c r="P2199" t="s">
        <v>223</v>
      </c>
      <c r="Q2199" t="s">
        <v>110</v>
      </c>
      <c r="R2199" t="s">
        <v>185</v>
      </c>
      <c r="S2199" s="1" t="s">
        <v>13443</v>
      </c>
      <c r="T2199" t="s">
        <v>53</v>
      </c>
      <c r="U2199" t="s">
        <v>49</v>
      </c>
      <c r="V2199" t="s">
        <v>50</v>
      </c>
      <c r="W2199" t="s">
        <v>8218</v>
      </c>
      <c r="X2199" s="145">
        <v>23818</v>
      </c>
      <c r="Y2199" t="s">
        <v>8219</v>
      </c>
      <c r="Z2199"/>
      <c r="AA2199"/>
      <c r="AB2199" t="s">
        <v>39</v>
      </c>
      <c r="AC2199" t="s">
        <v>40</v>
      </c>
      <c r="AD2199" t="s">
        <v>41</v>
      </c>
      <c r="AE2199"/>
    </row>
    <row r="2200" spans="1:31" ht="15" x14ac:dyDescent="0.25">
      <c r="A2200" s="1" t="s">
        <v>8220</v>
      </c>
      <c r="B2200" t="s">
        <v>447</v>
      </c>
      <c r="C2200" t="s">
        <v>29</v>
      </c>
      <c r="D2200" t="s">
        <v>30</v>
      </c>
      <c r="E2200" t="s">
        <v>442</v>
      </c>
      <c r="F2200" t="s">
        <v>8199</v>
      </c>
      <c r="G2200" t="s">
        <v>8200</v>
      </c>
      <c r="H2200" t="s">
        <v>9756</v>
      </c>
      <c r="I2200" t="s">
        <v>8201</v>
      </c>
      <c r="J2200" t="s">
        <v>8220</v>
      </c>
      <c r="K2200" t="s">
        <v>32</v>
      </c>
      <c r="L2200" t="s">
        <v>32</v>
      </c>
      <c r="M2200" t="s">
        <v>43</v>
      </c>
      <c r="N2200" t="s">
        <v>44</v>
      </c>
      <c r="O2200" t="s">
        <v>54</v>
      </c>
      <c r="P2200" t="s">
        <v>263</v>
      </c>
      <c r="Q2200" t="s">
        <v>577</v>
      </c>
      <c r="R2200" t="s">
        <v>8221</v>
      </c>
      <c r="S2200" s="1" t="s">
        <v>13444</v>
      </c>
      <c r="T2200" t="s">
        <v>61</v>
      </c>
      <c r="U2200" t="s">
        <v>49</v>
      </c>
      <c r="V2200" t="s">
        <v>50</v>
      </c>
      <c r="W2200" t="s">
        <v>8222</v>
      </c>
      <c r="X2200" s="145">
        <v>24708</v>
      </c>
      <c r="Y2200" t="s">
        <v>8223</v>
      </c>
      <c r="Z2200"/>
      <c r="AA2200"/>
      <c r="AB2200" t="s">
        <v>39</v>
      </c>
      <c r="AC2200" t="s">
        <v>40</v>
      </c>
      <c r="AD2200" t="s">
        <v>41</v>
      </c>
      <c r="AE2200"/>
    </row>
    <row r="2201" spans="1:31" ht="15" x14ac:dyDescent="0.25">
      <c r="A2201" s="1" t="s">
        <v>8224</v>
      </c>
      <c r="B2201" t="s">
        <v>447</v>
      </c>
      <c r="C2201" t="s">
        <v>29</v>
      </c>
      <c r="D2201" t="s">
        <v>30</v>
      </c>
      <c r="E2201" t="s">
        <v>442</v>
      </c>
      <c r="F2201" t="s">
        <v>8199</v>
      </c>
      <c r="G2201" t="s">
        <v>8200</v>
      </c>
      <c r="H2201" t="s">
        <v>9756</v>
      </c>
      <c r="I2201" t="s">
        <v>8201</v>
      </c>
      <c r="J2201" t="s">
        <v>8224</v>
      </c>
      <c r="K2201" t="s">
        <v>32</v>
      </c>
      <c r="L2201" t="s">
        <v>32</v>
      </c>
      <c r="M2201" t="s">
        <v>43</v>
      </c>
      <c r="N2201" t="s">
        <v>44</v>
      </c>
      <c r="O2201" t="s">
        <v>8225</v>
      </c>
      <c r="P2201" t="s">
        <v>497</v>
      </c>
      <c r="Q2201" t="s">
        <v>497</v>
      </c>
      <c r="R2201" t="s">
        <v>429</v>
      </c>
      <c r="S2201" s="1" t="s">
        <v>13445</v>
      </c>
      <c r="T2201" t="s">
        <v>53</v>
      </c>
      <c r="U2201" t="s">
        <v>49</v>
      </c>
      <c r="V2201" t="s">
        <v>50</v>
      </c>
      <c r="W2201" t="s">
        <v>8226</v>
      </c>
      <c r="X2201" s="145">
        <v>21536</v>
      </c>
      <c r="Y2201" t="s">
        <v>8227</v>
      </c>
      <c r="Z2201"/>
      <c r="AA2201"/>
      <c r="AB2201" t="s">
        <v>39</v>
      </c>
      <c r="AC2201" t="s">
        <v>40</v>
      </c>
      <c r="AD2201" t="s">
        <v>41</v>
      </c>
      <c r="AE2201"/>
    </row>
    <row r="2202" spans="1:31" ht="15" x14ac:dyDescent="0.25">
      <c r="A2202" s="1" t="s">
        <v>8228</v>
      </c>
      <c r="B2202" t="s">
        <v>447</v>
      </c>
      <c r="C2202" t="s">
        <v>29</v>
      </c>
      <c r="D2202" t="s">
        <v>30</v>
      </c>
      <c r="E2202" t="s">
        <v>442</v>
      </c>
      <c r="F2202" t="s">
        <v>8199</v>
      </c>
      <c r="G2202" t="s">
        <v>8200</v>
      </c>
      <c r="H2202" t="s">
        <v>9756</v>
      </c>
      <c r="I2202" t="s">
        <v>8201</v>
      </c>
      <c r="J2202" t="s">
        <v>8228</v>
      </c>
      <c r="K2202" t="s">
        <v>32</v>
      </c>
      <c r="L2202" t="s">
        <v>32</v>
      </c>
      <c r="M2202" t="s">
        <v>43</v>
      </c>
      <c r="N2202" t="s">
        <v>44</v>
      </c>
      <c r="O2202" t="s">
        <v>4050</v>
      </c>
      <c r="P2202" t="s">
        <v>836</v>
      </c>
      <c r="Q2202" t="s">
        <v>110</v>
      </c>
      <c r="R2202" t="s">
        <v>851</v>
      </c>
      <c r="S2202" s="1" t="s">
        <v>13446</v>
      </c>
      <c r="T2202" t="s">
        <v>53</v>
      </c>
      <c r="U2202" t="s">
        <v>49</v>
      </c>
      <c r="V2202" t="s">
        <v>50</v>
      </c>
      <c r="W2202" t="s">
        <v>8229</v>
      </c>
      <c r="X2202" s="145">
        <v>26583</v>
      </c>
      <c r="Y2202" t="s">
        <v>8230</v>
      </c>
      <c r="Z2202" s="145">
        <v>42100</v>
      </c>
      <c r="AA2202" s="145">
        <v>42369</v>
      </c>
      <c r="AB2202" t="s">
        <v>39</v>
      </c>
      <c r="AC2202" t="s">
        <v>40</v>
      </c>
      <c r="AD2202" t="s">
        <v>41</v>
      </c>
      <c r="AE2202"/>
    </row>
    <row r="2203" spans="1:31" ht="15" x14ac:dyDescent="0.25">
      <c r="A2203" s="1" t="s">
        <v>8231</v>
      </c>
      <c r="B2203" t="s">
        <v>447</v>
      </c>
      <c r="C2203" t="s">
        <v>29</v>
      </c>
      <c r="D2203" t="s">
        <v>30</v>
      </c>
      <c r="E2203" t="s">
        <v>442</v>
      </c>
      <c r="F2203" t="s">
        <v>8199</v>
      </c>
      <c r="G2203" t="s">
        <v>8200</v>
      </c>
      <c r="H2203" t="s">
        <v>9756</v>
      </c>
      <c r="I2203" t="s">
        <v>8201</v>
      </c>
      <c r="J2203" t="s">
        <v>8231</v>
      </c>
      <c r="K2203" t="s">
        <v>93</v>
      </c>
      <c r="L2203" t="s">
        <v>94</v>
      </c>
      <c r="M2203" t="s">
        <v>99</v>
      </c>
      <c r="N2203" t="s">
        <v>44</v>
      </c>
      <c r="O2203" t="s">
        <v>8232</v>
      </c>
      <c r="P2203" t="s">
        <v>1100</v>
      </c>
      <c r="Q2203" t="s">
        <v>110</v>
      </c>
      <c r="R2203" t="s">
        <v>10876</v>
      </c>
      <c r="S2203" s="1" t="s">
        <v>13447</v>
      </c>
      <c r="T2203" t="s">
        <v>105</v>
      </c>
      <c r="U2203" t="s">
        <v>38</v>
      </c>
      <c r="V2203" t="s">
        <v>50</v>
      </c>
      <c r="W2203" t="s">
        <v>10877</v>
      </c>
      <c r="X2203" s="145">
        <v>24337</v>
      </c>
      <c r="Y2203" t="s">
        <v>10878</v>
      </c>
      <c r="Z2203" s="145">
        <v>43101</v>
      </c>
      <c r="AA2203"/>
      <c r="AB2203" t="s">
        <v>39</v>
      </c>
      <c r="AC2203" t="s">
        <v>98</v>
      </c>
      <c r="AD2203" t="s">
        <v>41</v>
      </c>
      <c r="AE2203"/>
    </row>
    <row r="2204" spans="1:31" ht="15" x14ac:dyDescent="0.25">
      <c r="A2204" s="1" t="s">
        <v>8236</v>
      </c>
      <c r="B2204" t="s">
        <v>447</v>
      </c>
      <c r="C2204" t="s">
        <v>29</v>
      </c>
      <c r="D2204" t="s">
        <v>30</v>
      </c>
      <c r="E2204" t="s">
        <v>442</v>
      </c>
      <c r="F2204" t="s">
        <v>8233</v>
      </c>
      <c r="G2204" t="s">
        <v>8234</v>
      </c>
      <c r="H2204" t="s">
        <v>9756</v>
      </c>
      <c r="I2204" t="s">
        <v>8235</v>
      </c>
      <c r="J2204" t="s">
        <v>8236</v>
      </c>
      <c r="K2204" t="s">
        <v>32</v>
      </c>
      <c r="L2204" t="s">
        <v>33</v>
      </c>
      <c r="M2204" t="s">
        <v>34</v>
      </c>
      <c r="N2204" t="s">
        <v>35</v>
      </c>
      <c r="O2204" t="s">
        <v>287</v>
      </c>
      <c r="P2204" t="s">
        <v>646</v>
      </c>
      <c r="Q2204" t="s">
        <v>432</v>
      </c>
      <c r="R2204" t="s">
        <v>749</v>
      </c>
      <c r="S2204" s="1" t="s">
        <v>13448</v>
      </c>
      <c r="T2204" t="s">
        <v>37</v>
      </c>
      <c r="U2204" t="s">
        <v>38</v>
      </c>
      <c r="V2204" t="s">
        <v>166</v>
      </c>
      <c r="W2204" t="s">
        <v>8237</v>
      </c>
      <c r="X2204" s="145">
        <v>26451</v>
      </c>
      <c r="Y2204" t="s">
        <v>8238</v>
      </c>
      <c r="Z2204" s="145">
        <v>43101</v>
      </c>
      <c r="AA2204" s="145">
        <v>43465</v>
      </c>
      <c r="AB2204" t="s">
        <v>123</v>
      </c>
      <c r="AC2204" t="s">
        <v>40</v>
      </c>
      <c r="AD2204" t="s">
        <v>41</v>
      </c>
      <c r="AE2204"/>
    </row>
    <row r="2205" spans="1:31" ht="15" x14ac:dyDescent="0.25">
      <c r="A2205" s="1" t="s">
        <v>8239</v>
      </c>
      <c r="B2205" t="s">
        <v>447</v>
      </c>
      <c r="C2205" t="s">
        <v>29</v>
      </c>
      <c r="D2205" t="s">
        <v>30</v>
      </c>
      <c r="E2205" t="s">
        <v>442</v>
      </c>
      <c r="F2205" t="s">
        <v>8233</v>
      </c>
      <c r="G2205" t="s">
        <v>8234</v>
      </c>
      <c r="H2205" t="s">
        <v>9756</v>
      </c>
      <c r="I2205" t="s">
        <v>8235</v>
      </c>
      <c r="J2205" t="s">
        <v>8239</v>
      </c>
      <c r="K2205" t="s">
        <v>32</v>
      </c>
      <c r="L2205" t="s">
        <v>32</v>
      </c>
      <c r="M2205" t="s">
        <v>43</v>
      </c>
      <c r="N2205" t="s">
        <v>44</v>
      </c>
      <c r="O2205" t="s">
        <v>8240</v>
      </c>
      <c r="P2205" t="s">
        <v>110</v>
      </c>
      <c r="Q2205" t="s">
        <v>70</v>
      </c>
      <c r="R2205" t="s">
        <v>922</v>
      </c>
      <c r="S2205" s="1" t="s">
        <v>13449</v>
      </c>
      <c r="T2205" t="s">
        <v>48</v>
      </c>
      <c r="U2205" t="s">
        <v>49</v>
      </c>
      <c r="V2205" t="s">
        <v>50</v>
      </c>
      <c r="W2205" t="s">
        <v>8241</v>
      </c>
      <c r="X2205" s="145">
        <v>24497</v>
      </c>
      <c r="Y2205" t="s">
        <v>8242</v>
      </c>
      <c r="Z2205"/>
      <c r="AA2205"/>
      <c r="AB2205" t="s">
        <v>39</v>
      </c>
      <c r="AC2205" t="s">
        <v>40</v>
      </c>
      <c r="AD2205" t="s">
        <v>41</v>
      </c>
      <c r="AE2205"/>
    </row>
    <row r="2206" spans="1:31" ht="15" x14ac:dyDescent="0.25">
      <c r="A2206" s="1" t="s">
        <v>8243</v>
      </c>
      <c r="B2206" t="s">
        <v>447</v>
      </c>
      <c r="C2206" t="s">
        <v>29</v>
      </c>
      <c r="D2206" t="s">
        <v>30</v>
      </c>
      <c r="E2206" t="s">
        <v>442</v>
      </c>
      <c r="F2206" t="s">
        <v>8233</v>
      </c>
      <c r="G2206" t="s">
        <v>8234</v>
      </c>
      <c r="H2206" t="s">
        <v>9756</v>
      </c>
      <c r="I2206" t="s">
        <v>8235</v>
      </c>
      <c r="J2206" t="s">
        <v>8243</v>
      </c>
      <c r="K2206" t="s">
        <v>32</v>
      </c>
      <c r="L2206" t="s">
        <v>32</v>
      </c>
      <c r="M2206" t="s">
        <v>43</v>
      </c>
      <c r="N2206" t="s">
        <v>44</v>
      </c>
      <c r="O2206" t="s">
        <v>8244</v>
      </c>
      <c r="P2206" t="s">
        <v>186</v>
      </c>
      <c r="Q2206" t="s">
        <v>78</v>
      </c>
      <c r="R2206" t="s">
        <v>8245</v>
      </c>
      <c r="S2206" s="1" t="s">
        <v>13450</v>
      </c>
      <c r="T2206" t="s">
        <v>66</v>
      </c>
      <c r="U2206" t="s">
        <v>49</v>
      </c>
      <c r="V2206" t="s">
        <v>50</v>
      </c>
      <c r="W2206" t="s">
        <v>8246</v>
      </c>
      <c r="X2206" s="145">
        <v>25413</v>
      </c>
      <c r="Y2206" t="s">
        <v>8247</v>
      </c>
      <c r="Z2206" s="145">
        <v>42065</v>
      </c>
      <c r="AA2206" s="145">
        <v>42369</v>
      </c>
      <c r="AB2206" t="s">
        <v>39</v>
      </c>
      <c r="AC2206" t="s">
        <v>40</v>
      </c>
      <c r="AD2206" t="s">
        <v>41</v>
      </c>
      <c r="AE2206"/>
    </row>
    <row r="2207" spans="1:31" ht="15" x14ac:dyDescent="0.25">
      <c r="A2207" s="1" t="s">
        <v>8248</v>
      </c>
      <c r="B2207" t="s">
        <v>447</v>
      </c>
      <c r="C2207" t="s">
        <v>29</v>
      </c>
      <c r="D2207" t="s">
        <v>30</v>
      </c>
      <c r="E2207" t="s">
        <v>442</v>
      </c>
      <c r="F2207" t="s">
        <v>8233</v>
      </c>
      <c r="G2207" t="s">
        <v>8234</v>
      </c>
      <c r="H2207" t="s">
        <v>9756</v>
      </c>
      <c r="I2207" t="s">
        <v>8235</v>
      </c>
      <c r="J2207" t="s">
        <v>8248</v>
      </c>
      <c r="K2207" t="s">
        <v>32</v>
      </c>
      <c r="L2207" t="s">
        <v>32</v>
      </c>
      <c r="M2207" t="s">
        <v>43</v>
      </c>
      <c r="N2207" t="s">
        <v>44</v>
      </c>
      <c r="O2207" t="s">
        <v>54</v>
      </c>
      <c r="P2207" t="s">
        <v>316</v>
      </c>
      <c r="Q2207" t="s">
        <v>130</v>
      </c>
      <c r="R2207" t="s">
        <v>102</v>
      </c>
      <c r="S2207" s="1" t="s">
        <v>13451</v>
      </c>
      <c r="T2207" t="s">
        <v>53</v>
      </c>
      <c r="U2207" t="s">
        <v>49</v>
      </c>
      <c r="V2207" t="s">
        <v>50</v>
      </c>
      <c r="W2207" t="s">
        <v>8249</v>
      </c>
      <c r="X2207" s="145">
        <v>22283</v>
      </c>
      <c r="Y2207" t="s">
        <v>8250</v>
      </c>
      <c r="Z2207"/>
      <c r="AA2207"/>
      <c r="AB2207" t="s">
        <v>39</v>
      </c>
      <c r="AC2207" t="s">
        <v>40</v>
      </c>
      <c r="AD2207" t="s">
        <v>41</v>
      </c>
      <c r="AE2207"/>
    </row>
    <row r="2208" spans="1:31" ht="15" x14ac:dyDescent="0.25">
      <c r="A2208" s="1" t="s">
        <v>8251</v>
      </c>
      <c r="B2208" t="s">
        <v>447</v>
      </c>
      <c r="C2208" t="s">
        <v>29</v>
      </c>
      <c r="D2208" t="s">
        <v>30</v>
      </c>
      <c r="E2208" t="s">
        <v>442</v>
      </c>
      <c r="F2208" t="s">
        <v>8233</v>
      </c>
      <c r="G2208" t="s">
        <v>8234</v>
      </c>
      <c r="H2208" t="s">
        <v>9756</v>
      </c>
      <c r="I2208" t="s">
        <v>8235</v>
      </c>
      <c r="J2208" t="s">
        <v>8251</v>
      </c>
      <c r="K2208" t="s">
        <v>32</v>
      </c>
      <c r="L2208" t="s">
        <v>32</v>
      </c>
      <c r="M2208" t="s">
        <v>43</v>
      </c>
      <c r="N2208" t="s">
        <v>44</v>
      </c>
      <c r="O2208" t="s">
        <v>8252</v>
      </c>
      <c r="P2208" t="s">
        <v>273</v>
      </c>
      <c r="Q2208" t="s">
        <v>156</v>
      </c>
      <c r="R2208" t="s">
        <v>1079</v>
      </c>
      <c r="S2208" s="1" t="s">
        <v>13452</v>
      </c>
      <c r="T2208" t="s">
        <v>61</v>
      </c>
      <c r="U2208" t="s">
        <v>49</v>
      </c>
      <c r="V2208" t="s">
        <v>50</v>
      </c>
      <c r="W2208" t="s">
        <v>8253</v>
      </c>
      <c r="X2208" s="145">
        <v>26871</v>
      </c>
      <c r="Y2208" t="s">
        <v>8254</v>
      </c>
      <c r="Z2208"/>
      <c r="AA2208"/>
      <c r="AB2208" t="s">
        <v>39</v>
      </c>
      <c r="AC2208" t="s">
        <v>40</v>
      </c>
      <c r="AD2208" t="s">
        <v>41</v>
      </c>
      <c r="AE2208"/>
    </row>
    <row r="2209" spans="1:31" ht="15" x14ac:dyDescent="0.25">
      <c r="A2209" s="1" t="s">
        <v>8255</v>
      </c>
      <c r="B2209" t="s">
        <v>447</v>
      </c>
      <c r="C2209" t="s">
        <v>29</v>
      </c>
      <c r="D2209" t="s">
        <v>30</v>
      </c>
      <c r="E2209" t="s">
        <v>442</v>
      </c>
      <c r="F2209" t="s">
        <v>8233</v>
      </c>
      <c r="G2209" t="s">
        <v>8234</v>
      </c>
      <c r="H2209" t="s">
        <v>9756</v>
      </c>
      <c r="I2209" t="s">
        <v>8235</v>
      </c>
      <c r="J2209" t="s">
        <v>8255</v>
      </c>
      <c r="K2209" t="s">
        <v>32</v>
      </c>
      <c r="L2209" t="s">
        <v>32</v>
      </c>
      <c r="M2209" t="s">
        <v>43</v>
      </c>
      <c r="N2209" t="s">
        <v>63</v>
      </c>
      <c r="O2209" t="s">
        <v>8256</v>
      </c>
      <c r="P2209" t="s">
        <v>78</v>
      </c>
      <c r="Q2209" t="s">
        <v>192</v>
      </c>
      <c r="R2209" t="s">
        <v>5028</v>
      </c>
      <c r="S2209" s="1" t="s">
        <v>13453</v>
      </c>
      <c r="T2209" t="s">
        <v>66</v>
      </c>
      <c r="U2209" t="s">
        <v>49</v>
      </c>
      <c r="V2209" t="s">
        <v>166</v>
      </c>
      <c r="W2209" t="s">
        <v>5029</v>
      </c>
      <c r="X2209" s="145">
        <v>26444</v>
      </c>
      <c r="Y2209" t="s">
        <v>5030</v>
      </c>
      <c r="Z2209" s="145">
        <v>43160</v>
      </c>
      <c r="AA2209" s="145">
        <v>43465</v>
      </c>
      <c r="AB2209" t="s">
        <v>39</v>
      </c>
      <c r="AC2209" t="s">
        <v>68</v>
      </c>
      <c r="AD2209" t="s">
        <v>41</v>
      </c>
      <c r="AE2209"/>
    </row>
    <row r="2210" spans="1:31" ht="15" x14ac:dyDescent="0.25">
      <c r="A2210" s="1" t="s">
        <v>8259</v>
      </c>
      <c r="B2210" t="s">
        <v>447</v>
      </c>
      <c r="C2210" t="s">
        <v>29</v>
      </c>
      <c r="D2210" t="s">
        <v>30</v>
      </c>
      <c r="E2210" t="s">
        <v>442</v>
      </c>
      <c r="F2210" t="s">
        <v>8233</v>
      </c>
      <c r="G2210" t="s">
        <v>8234</v>
      </c>
      <c r="H2210" t="s">
        <v>9756</v>
      </c>
      <c r="I2210" t="s">
        <v>8235</v>
      </c>
      <c r="J2210" t="s">
        <v>8259</v>
      </c>
      <c r="K2210" t="s">
        <v>32</v>
      </c>
      <c r="L2210" t="s">
        <v>32</v>
      </c>
      <c r="M2210" t="s">
        <v>43</v>
      </c>
      <c r="N2210" t="s">
        <v>44</v>
      </c>
      <c r="O2210" t="s">
        <v>8260</v>
      </c>
      <c r="P2210" t="s">
        <v>156</v>
      </c>
      <c r="Q2210" t="s">
        <v>352</v>
      </c>
      <c r="R2210" t="s">
        <v>4506</v>
      </c>
      <c r="S2210" s="1" t="s">
        <v>13454</v>
      </c>
      <c r="T2210" t="s">
        <v>66</v>
      </c>
      <c r="U2210" t="s">
        <v>49</v>
      </c>
      <c r="V2210" t="s">
        <v>50</v>
      </c>
      <c r="W2210" t="s">
        <v>8261</v>
      </c>
      <c r="X2210" s="145">
        <v>24787</v>
      </c>
      <c r="Y2210" t="s">
        <v>8262</v>
      </c>
      <c r="Z2210"/>
      <c r="AA2210"/>
      <c r="AB2210" t="s">
        <v>39</v>
      </c>
      <c r="AC2210" t="s">
        <v>40</v>
      </c>
      <c r="AD2210" t="s">
        <v>41</v>
      </c>
      <c r="AE2210"/>
    </row>
    <row r="2211" spans="1:31" ht="15" x14ac:dyDescent="0.25">
      <c r="A2211" s="1" t="s">
        <v>8263</v>
      </c>
      <c r="B2211" t="s">
        <v>447</v>
      </c>
      <c r="C2211" t="s">
        <v>29</v>
      </c>
      <c r="D2211" t="s">
        <v>30</v>
      </c>
      <c r="E2211" t="s">
        <v>442</v>
      </c>
      <c r="F2211" t="s">
        <v>8233</v>
      </c>
      <c r="G2211" t="s">
        <v>8234</v>
      </c>
      <c r="H2211" t="s">
        <v>9756</v>
      </c>
      <c r="I2211" t="s">
        <v>8235</v>
      </c>
      <c r="J2211" t="s">
        <v>8263</v>
      </c>
      <c r="K2211" t="s">
        <v>32</v>
      </c>
      <c r="L2211" t="s">
        <v>32</v>
      </c>
      <c r="M2211" t="s">
        <v>43</v>
      </c>
      <c r="N2211" t="s">
        <v>44</v>
      </c>
      <c r="O2211" t="s">
        <v>54</v>
      </c>
      <c r="P2211" t="s">
        <v>74</v>
      </c>
      <c r="Q2211" t="s">
        <v>666</v>
      </c>
      <c r="R2211" t="s">
        <v>8264</v>
      </c>
      <c r="S2211" s="1" t="s">
        <v>13455</v>
      </c>
      <c r="T2211" t="s">
        <v>48</v>
      </c>
      <c r="U2211" t="s">
        <v>49</v>
      </c>
      <c r="V2211" t="s">
        <v>50</v>
      </c>
      <c r="W2211" t="s">
        <v>8265</v>
      </c>
      <c r="X2211" s="145">
        <v>21743</v>
      </c>
      <c r="Y2211" t="s">
        <v>8266</v>
      </c>
      <c r="Z2211"/>
      <c r="AA2211"/>
      <c r="AB2211" t="s">
        <v>39</v>
      </c>
      <c r="AC2211" t="s">
        <v>40</v>
      </c>
      <c r="AD2211" t="s">
        <v>41</v>
      </c>
      <c r="AE2211"/>
    </row>
    <row r="2212" spans="1:31" ht="15" x14ac:dyDescent="0.25">
      <c r="A2212" s="1" t="s">
        <v>8267</v>
      </c>
      <c r="B2212" t="s">
        <v>447</v>
      </c>
      <c r="C2212" t="s">
        <v>29</v>
      </c>
      <c r="D2212" t="s">
        <v>30</v>
      </c>
      <c r="E2212" t="s">
        <v>442</v>
      </c>
      <c r="F2212" t="s">
        <v>8233</v>
      </c>
      <c r="G2212" t="s">
        <v>8234</v>
      </c>
      <c r="H2212" t="s">
        <v>9756</v>
      </c>
      <c r="I2212" t="s">
        <v>8235</v>
      </c>
      <c r="J2212" t="s">
        <v>8267</v>
      </c>
      <c r="K2212" t="s">
        <v>32</v>
      </c>
      <c r="L2212" t="s">
        <v>32</v>
      </c>
      <c r="M2212" t="s">
        <v>43</v>
      </c>
      <c r="N2212" t="s">
        <v>44</v>
      </c>
      <c r="O2212" t="s">
        <v>8268</v>
      </c>
      <c r="P2212" t="s">
        <v>110</v>
      </c>
      <c r="Q2212" t="s">
        <v>262</v>
      </c>
      <c r="R2212" t="s">
        <v>8269</v>
      </c>
      <c r="S2212" s="1" t="s">
        <v>13456</v>
      </c>
      <c r="T2212" t="s">
        <v>61</v>
      </c>
      <c r="U2212" t="s">
        <v>49</v>
      </c>
      <c r="V2212" t="s">
        <v>50</v>
      </c>
      <c r="W2212" t="s">
        <v>8270</v>
      </c>
      <c r="X2212" s="145">
        <v>26988</v>
      </c>
      <c r="Y2212" t="s">
        <v>8271</v>
      </c>
      <c r="Z2212" s="145">
        <v>41705</v>
      </c>
      <c r="AA2212" s="145">
        <v>42004</v>
      </c>
      <c r="AB2212" t="s">
        <v>39</v>
      </c>
      <c r="AC2212" t="s">
        <v>40</v>
      </c>
      <c r="AD2212" t="s">
        <v>41</v>
      </c>
      <c r="AE2212"/>
    </row>
    <row r="2213" spans="1:31" ht="15" x14ac:dyDescent="0.25">
      <c r="A2213" s="1" t="s">
        <v>8275</v>
      </c>
      <c r="B2213" t="s">
        <v>447</v>
      </c>
      <c r="C2213" t="s">
        <v>29</v>
      </c>
      <c r="D2213" t="s">
        <v>30</v>
      </c>
      <c r="E2213" t="s">
        <v>442</v>
      </c>
      <c r="F2213" t="s">
        <v>8272</v>
      </c>
      <c r="G2213" t="s">
        <v>8273</v>
      </c>
      <c r="H2213" t="s">
        <v>9756</v>
      </c>
      <c r="I2213" t="s">
        <v>8274</v>
      </c>
      <c r="J2213" t="s">
        <v>8275</v>
      </c>
      <c r="K2213" t="s">
        <v>32</v>
      </c>
      <c r="L2213" t="s">
        <v>33</v>
      </c>
      <c r="M2213" t="s">
        <v>34</v>
      </c>
      <c r="N2213" t="s">
        <v>35</v>
      </c>
      <c r="O2213" t="s">
        <v>8276</v>
      </c>
      <c r="P2213" t="s">
        <v>316</v>
      </c>
      <c r="Q2213" t="s">
        <v>436</v>
      </c>
      <c r="R2213" t="s">
        <v>8277</v>
      </c>
      <c r="S2213" s="1" t="s">
        <v>13457</v>
      </c>
      <c r="T2213" t="s">
        <v>48</v>
      </c>
      <c r="U2213" t="s">
        <v>38</v>
      </c>
      <c r="V2213" t="s">
        <v>108</v>
      </c>
      <c r="W2213" t="s">
        <v>8278</v>
      </c>
      <c r="X2213" s="145">
        <v>25767</v>
      </c>
      <c r="Y2213" t="s">
        <v>8279</v>
      </c>
      <c r="Z2213" s="145">
        <v>42064</v>
      </c>
      <c r="AA2213" s="145">
        <v>43159</v>
      </c>
      <c r="AB2213" t="s">
        <v>39</v>
      </c>
      <c r="AC2213" t="s">
        <v>40</v>
      </c>
      <c r="AD2213" t="s">
        <v>41</v>
      </c>
      <c r="AE2213"/>
    </row>
    <row r="2214" spans="1:31" ht="15" x14ac:dyDescent="0.25">
      <c r="A2214" s="1" t="s">
        <v>8280</v>
      </c>
      <c r="B2214" t="s">
        <v>447</v>
      </c>
      <c r="C2214" t="s">
        <v>29</v>
      </c>
      <c r="D2214" t="s">
        <v>30</v>
      </c>
      <c r="E2214" t="s">
        <v>442</v>
      </c>
      <c r="F2214" t="s">
        <v>8272</v>
      </c>
      <c r="G2214" t="s">
        <v>8273</v>
      </c>
      <c r="H2214" t="s">
        <v>9756</v>
      </c>
      <c r="I2214" t="s">
        <v>8274</v>
      </c>
      <c r="J2214" t="s">
        <v>8280</v>
      </c>
      <c r="K2214" t="s">
        <v>32</v>
      </c>
      <c r="L2214" t="s">
        <v>32</v>
      </c>
      <c r="M2214" t="s">
        <v>43</v>
      </c>
      <c r="N2214" t="s">
        <v>44</v>
      </c>
      <c r="O2214" t="s">
        <v>8281</v>
      </c>
      <c r="P2214" t="s">
        <v>158</v>
      </c>
      <c r="Q2214" t="s">
        <v>941</v>
      </c>
      <c r="R2214" t="s">
        <v>1717</v>
      </c>
      <c r="S2214" s="1" t="s">
        <v>13458</v>
      </c>
      <c r="T2214" t="s">
        <v>53</v>
      </c>
      <c r="U2214" t="s">
        <v>49</v>
      </c>
      <c r="V2214" t="s">
        <v>50</v>
      </c>
      <c r="W2214" t="s">
        <v>8282</v>
      </c>
      <c r="X2214" s="145">
        <v>22477</v>
      </c>
      <c r="Y2214" t="s">
        <v>8283</v>
      </c>
      <c r="Z2214"/>
      <c r="AA2214"/>
      <c r="AB2214" t="s">
        <v>39</v>
      </c>
      <c r="AC2214" t="s">
        <v>40</v>
      </c>
      <c r="AD2214" t="s">
        <v>41</v>
      </c>
      <c r="AE2214"/>
    </row>
    <row r="2215" spans="1:31" ht="15" x14ac:dyDescent="0.25">
      <c r="A2215" s="1" t="s">
        <v>8284</v>
      </c>
      <c r="B2215" t="s">
        <v>447</v>
      </c>
      <c r="C2215" t="s">
        <v>29</v>
      </c>
      <c r="D2215" t="s">
        <v>30</v>
      </c>
      <c r="E2215" t="s">
        <v>442</v>
      </c>
      <c r="F2215" t="s">
        <v>8272</v>
      </c>
      <c r="G2215" t="s">
        <v>8273</v>
      </c>
      <c r="H2215" t="s">
        <v>9756</v>
      </c>
      <c r="I2215" t="s">
        <v>8274</v>
      </c>
      <c r="J2215" t="s">
        <v>8284</v>
      </c>
      <c r="K2215" t="s">
        <v>32</v>
      </c>
      <c r="L2215" t="s">
        <v>32</v>
      </c>
      <c r="M2215" t="s">
        <v>43</v>
      </c>
      <c r="N2215" t="s">
        <v>44</v>
      </c>
      <c r="O2215" t="s">
        <v>1142</v>
      </c>
      <c r="P2215" t="s">
        <v>78</v>
      </c>
      <c r="Q2215" t="s">
        <v>235</v>
      </c>
      <c r="R2215" t="s">
        <v>8892</v>
      </c>
      <c r="S2215" s="1" t="s">
        <v>13459</v>
      </c>
      <c r="T2215" t="s">
        <v>37</v>
      </c>
      <c r="U2215" t="s">
        <v>49</v>
      </c>
      <c r="V2215" t="s">
        <v>50</v>
      </c>
      <c r="W2215" t="s">
        <v>8893</v>
      </c>
      <c r="X2215" s="145">
        <v>27793</v>
      </c>
      <c r="Y2215" t="s">
        <v>8894</v>
      </c>
      <c r="Z2215"/>
      <c r="AA2215"/>
      <c r="AB2215" t="s">
        <v>39</v>
      </c>
      <c r="AC2215" t="s">
        <v>40</v>
      </c>
      <c r="AD2215" t="s">
        <v>41</v>
      </c>
      <c r="AE2215"/>
    </row>
    <row r="2216" spans="1:31" ht="15" x14ac:dyDescent="0.25">
      <c r="A2216" s="1" t="s">
        <v>8287</v>
      </c>
      <c r="B2216" t="s">
        <v>447</v>
      </c>
      <c r="C2216" t="s">
        <v>29</v>
      </c>
      <c r="D2216" t="s">
        <v>30</v>
      </c>
      <c r="E2216" t="s">
        <v>442</v>
      </c>
      <c r="F2216" t="s">
        <v>8272</v>
      </c>
      <c r="G2216" t="s">
        <v>8273</v>
      </c>
      <c r="H2216" t="s">
        <v>9756</v>
      </c>
      <c r="I2216" t="s">
        <v>8274</v>
      </c>
      <c r="J2216" t="s">
        <v>8287</v>
      </c>
      <c r="K2216" t="s">
        <v>32</v>
      </c>
      <c r="L2216" t="s">
        <v>32</v>
      </c>
      <c r="M2216" t="s">
        <v>43</v>
      </c>
      <c r="N2216" t="s">
        <v>44</v>
      </c>
      <c r="O2216" t="s">
        <v>54</v>
      </c>
      <c r="P2216" t="s">
        <v>78</v>
      </c>
      <c r="Q2216" t="s">
        <v>78</v>
      </c>
      <c r="R2216" t="s">
        <v>1069</v>
      </c>
      <c r="S2216" s="1" t="s">
        <v>13460</v>
      </c>
      <c r="T2216" t="s">
        <v>61</v>
      </c>
      <c r="U2216" t="s">
        <v>49</v>
      </c>
      <c r="V2216" t="s">
        <v>50</v>
      </c>
      <c r="W2216" t="s">
        <v>8288</v>
      </c>
      <c r="X2216" s="145">
        <v>26170</v>
      </c>
      <c r="Y2216" t="s">
        <v>8289</v>
      </c>
      <c r="Z2216"/>
      <c r="AA2216"/>
      <c r="AB2216" t="s">
        <v>39</v>
      </c>
      <c r="AC2216" t="s">
        <v>40</v>
      </c>
      <c r="AD2216" t="s">
        <v>41</v>
      </c>
      <c r="AE2216"/>
    </row>
    <row r="2217" spans="1:31" ht="15" x14ac:dyDescent="0.25">
      <c r="A2217" s="1" t="s">
        <v>8290</v>
      </c>
      <c r="B2217" t="s">
        <v>447</v>
      </c>
      <c r="C2217" t="s">
        <v>29</v>
      </c>
      <c r="D2217" t="s">
        <v>30</v>
      </c>
      <c r="E2217" t="s">
        <v>442</v>
      </c>
      <c r="F2217" t="s">
        <v>8272</v>
      </c>
      <c r="G2217" t="s">
        <v>8273</v>
      </c>
      <c r="H2217" t="s">
        <v>9756</v>
      </c>
      <c r="I2217" t="s">
        <v>8274</v>
      </c>
      <c r="J2217" t="s">
        <v>8290</v>
      </c>
      <c r="K2217" t="s">
        <v>32</v>
      </c>
      <c r="L2217" t="s">
        <v>32</v>
      </c>
      <c r="M2217" t="s">
        <v>43</v>
      </c>
      <c r="N2217" t="s">
        <v>63</v>
      </c>
      <c r="O2217" t="s">
        <v>8291</v>
      </c>
      <c r="P2217" t="s">
        <v>565</v>
      </c>
      <c r="Q2217" t="s">
        <v>573</v>
      </c>
      <c r="R2217" t="s">
        <v>10879</v>
      </c>
      <c r="S2217" s="1" t="s">
        <v>13461</v>
      </c>
      <c r="T2217" t="s">
        <v>66</v>
      </c>
      <c r="U2217" t="s">
        <v>49</v>
      </c>
      <c r="V2217" t="s">
        <v>50</v>
      </c>
      <c r="W2217" t="s">
        <v>10880</v>
      </c>
      <c r="X2217" s="145">
        <v>31275</v>
      </c>
      <c r="Y2217" t="s">
        <v>10881</v>
      </c>
      <c r="Z2217" s="145">
        <v>43160</v>
      </c>
      <c r="AA2217" s="145">
        <v>43465</v>
      </c>
      <c r="AB2217" t="s">
        <v>39</v>
      </c>
      <c r="AC2217" t="s">
        <v>68</v>
      </c>
      <c r="AD2217" t="s">
        <v>41</v>
      </c>
      <c r="AE2217"/>
    </row>
    <row r="2218" spans="1:31" ht="15" x14ac:dyDescent="0.25">
      <c r="A2218" s="1" t="s">
        <v>8292</v>
      </c>
      <c r="B2218" t="s">
        <v>447</v>
      </c>
      <c r="C2218" t="s">
        <v>29</v>
      </c>
      <c r="D2218" t="s">
        <v>30</v>
      </c>
      <c r="E2218" t="s">
        <v>442</v>
      </c>
      <c r="F2218" t="s">
        <v>8272</v>
      </c>
      <c r="G2218" t="s">
        <v>8273</v>
      </c>
      <c r="H2218" t="s">
        <v>9756</v>
      </c>
      <c r="I2218" t="s">
        <v>8274</v>
      </c>
      <c r="J2218" t="s">
        <v>8292</v>
      </c>
      <c r="K2218" t="s">
        <v>32</v>
      </c>
      <c r="L2218" t="s">
        <v>32</v>
      </c>
      <c r="M2218" t="s">
        <v>43</v>
      </c>
      <c r="N2218" t="s">
        <v>44</v>
      </c>
      <c r="O2218" t="s">
        <v>8293</v>
      </c>
      <c r="P2218" t="s">
        <v>2366</v>
      </c>
      <c r="Q2218" t="s">
        <v>130</v>
      </c>
      <c r="R2218" t="s">
        <v>543</v>
      </c>
      <c r="S2218" s="1" t="s">
        <v>13462</v>
      </c>
      <c r="T2218" t="s">
        <v>53</v>
      </c>
      <c r="U2218" t="s">
        <v>49</v>
      </c>
      <c r="V2218" t="s">
        <v>50</v>
      </c>
      <c r="W2218" t="s">
        <v>8294</v>
      </c>
      <c r="X2218" s="145">
        <v>24217</v>
      </c>
      <c r="Y2218" t="s">
        <v>8295</v>
      </c>
      <c r="Z2218"/>
      <c r="AA2218"/>
      <c r="AB2218" t="s">
        <v>39</v>
      </c>
      <c r="AC2218" t="s">
        <v>40</v>
      </c>
      <c r="AD2218" t="s">
        <v>41</v>
      </c>
      <c r="AE2218"/>
    </row>
    <row r="2219" spans="1:31" ht="15" x14ac:dyDescent="0.25">
      <c r="A2219" s="1" t="s">
        <v>8296</v>
      </c>
      <c r="B2219" t="s">
        <v>447</v>
      </c>
      <c r="C2219" t="s">
        <v>29</v>
      </c>
      <c r="D2219" t="s">
        <v>30</v>
      </c>
      <c r="E2219" t="s">
        <v>442</v>
      </c>
      <c r="F2219" t="s">
        <v>8272</v>
      </c>
      <c r="G2219" t="s">
        <v>8273</v>
      </c>
      <c r="H2219" t="s">
        <v>9756</v>
      </c>
      <c r="I2219" t="s">
        <v>8274</v>
      </c>
      <c r="J2219" t="s">
        <v>8296</v>
      </c>
      <c r="K2219" t="s">
        <v>32</v>
      </c>
      <c r="L2219" t="s">
        <v>32</v>
      </c>
      <c r="M2219" t="s">
        <v>43</v>
      </c>
      <c r="N2219" t="s">
        <v>44</v>
      </c>
      <c r="O2219" t="s">
        <v>8297</v>
      </c>
      <c r="P2219" t="s">
        <v>163</v>
      </c>
      <c r="Q2219" t="s">
        <v>197</v>
      </c>
      <c r="R2219" t="s">
        <v>8298</v>
      </c>
      <c r="S2219" s="1" t="s">
        <v>13463</v>
      </c>
      <c r="T2219" t="s">
        <v>66</v>
      </c>
      <c r="U2219" t="s">
        <v>49</v>
      </c>
      <c r="V2219" t="s">
        <v>50</v>
      </c>
      <c r="W2219" t="s">
        <v>8299</v>
      </c>
      <c r="X2219" s="145">
        <v>24456</v>
      </c>
      <c r="Y2219" t="s">
        <v>8300</v>
      </c>
      <c r="Z2219"/>
      <c r="AA2219"/>
      <c r="AB2219" t="s">
        <v>39</v>
      </c>
      <c r="AC2219" t="s">
        <v>40</v>
      </c>
      <c r="AD2219" t="s">
        <v>41</v>
      </c>
      <c r="AE2219"/>
    </row>
    <row r="2220" spans="1:31" ht="15" x14ac:dyDescent="0.25">
      <c r="A2220" s="1" t="s">
        <v>8301</v>
      </c>
      <c r="B2220" t="s">
        <v>447</v>
      </c>
      <c r="C2220" t="s">
        <v>29</v>
      </c>
      <c r="D2220" t="s">
        <v>30</v>
      </c>
      <c r="E2220" t="s">
        <v>442</v>
      </c>
      <c r="F2220" t="s">
        <v>8272</v>
      </c>
      <c r="G2220" t="s">
        <v>8273</v>
      </c>
      <c r="H2220" t="s">
        <v>9756</v>
      </c>
      <c r="I2220" t="s">
        <v>8274</v>
      </c>
      <c r="J2220" t="s">
        <v>8301</v>
      </c>
      <c r="K2220" t="s">
        <v>32</v>
      </c>
      <c r="L2220" t="s">
        <v>32</v>
      </c>
      <c r="M2220" t="s">
        <v>43</v>
      </c>
      <c r="N2220" t="s">
        <v>44</v>
      </c>
      <c r="O2220" t="s">
        <v>118</v>
      </c>
      <c r="P2220" t="s">
        <v>78</v>
      </c>
      <c r="Q2220" t="s">
        <v>393</v>
      </c>
      <c r="R2220" t="s">
        <v>47</v>
      </c>
      <c r="S2220" s="1" t="s">
        <v>13464</v>
      </c>
      <c r="T2220" t="s">
        <v>48</v>
      </c>
      <c r="U2220" t="s">
        <v>49</v>
      </c>
      <c r="V2220" t="s">
        <v>50</v>
      </c>
      <c r="W2220" t="s">
        <v>8302</v>
      </c>
      <c r="X2220" s="145">
        <v>26896</v>
      </c>
      <c r="Y2220" t="s">
        <v>8303</v>
      </c>
      <c r="Z2220"/>
      <c r="AA2220"/>
      <c r="AB2220" t="s">
        <v>39</v>
      </c>
      <c r="AC2220" t="s">
        <v>40</v>
      </c>
      <c r="AD2220" t="s">
        <v>41</v>
      </c>
      <c r="AE2220"/>
    </row>
    <row r="2221" spans="1:31" ht="15" x14ac:dyDescent="0.25">
      <c r="A2221" s="1" t="s">
        <v>8304</v>
      </c>
      <c r="B2221" t="s">
        <v>447</v>
      </c>
      <c r="C2221" t="s">
        <v>29</v>
      </c>
      <c r="D2221" t="s">
        <v>30</v>
      </c>
      <c r="E2221" t="s">
        <v>442</v>
      </c>
      <c r="F2221" t="s">
        <v>8272</v>
      </c>
      <c r="G2221" t="s">
        <v>8273</v>
      </c>
      <c r="H2221" t="s">
        <v>9756</v>
      </c>
      <c r="I2221" t="s">
        <v>8274</v>
      </c>
      <c r="J2221" t="s">
        <v>8304</v>
      </c>
      <c r="K2221" t="s">
        <v>93</v>
      </c>
      <c r="L2221" t="s">
        <v>94</v>
      </c>
      <c r="M2221" t="s">
        <v>99</v>
      </c>
      <c r="N2221" t="s">
        <v>63</v>
      </c>
      <c r="O2221" t="s">
        <v>10882</v>
      </c>
      <c r="P2221" t="s">
        <v>130</v>
      </c>
      <c r="Q2221" t="s">
        <v>56</v>
      </c>
      <c r="R2221" t="s">
        <v>8305</v>
      </c>
      <c r="S2221" s="1" t="s">
        <v>13465</v>
      </c>
      <c r="T2221" t="s">
        <v>105</v>
      </c>
      <c r="U2221" t="s">
        <v>38</v>
      </c>
      <c r="V2221" t="s">
        <v>50</v>
      </c>
      <c r="W2221" t="s">
        <v>8306</v>
      </c>
      <c r="X2221" s="145">
        <v>26921</v>
      </c>
      <c r="Y2221" t="s">
        <v>8307</v>
      </c>
      <c r="Z2221" s="145">
        <v>43282</v>
      </c>
      <c r="AA2221" s="145">
        <v>43465</v>
      </c>
      <c r="AB2221" t="s">
        <v>39</v>
      </c>
      <c r="AC2221" t="s">
        <v>98</v>
      </c>
      <c r="AD2221" t="s">
        <v>41</v>
      </c>
      <c r="AE2221"/>
    </row>
    <row r="2222" spans="1:31" ht="15" x14ac:dyDescent="0.25">
      <c r="A2222" s="1" t="s">
        <v>8311</v>
      </c>
      <c r="B2222" t="s">
        <v>453</v>
      </c>
      <c r="C2222" t="s">
        <v>29</v>
      </c>
      <c r="D2222" t="s">
        <v>30</v>
      </c>
      <c r="E2222" t="s">
        <v>380</v>
      </c>
      <c r="F2222" t="s">
        <v>8308</v>
      </c>
      <c r="G2222" t="s">
        <v>8309</v>
      </c>
      <c r="H2222" t="s">
        <v>9756</v>
      </c>
      <c r="I2222" t="s">
        <v>8310</v>
      </c>
      <c r="J2222" t="s">
        <v>8311</v>
      </c>
      <c r="K2222" t="s">
        <v>32</v>
      </c>
      <c r="L2222" t="s">
        <v>33</v>
      </c>
      <c r="M2222" t="s">
        <v>34</v>
      </c>
      <c r="N2222" t="s">
        <v>35</v>
      </c>
      <c r="O2222" t="s">
        <v>11103</v>
      </c>
      <c r="P2222" t="s">
        <v>147</v>
      </c>
      <c r="Q2222" t="s">
        <v>8312</v>
      </c>
      <c r="R2222" t="s">
        <v>8313</v>
      </c>
      <c r="S2222" s="1" t="s">
        <v>13466</v>
      </c>
      <c r="T2222" t="s">
        <v>61</v>
      </c>
      <c r="U2222" t="s">
        <v>38</v>
      </c>
      <c r="V2222" t="s">
        <v>11105</v>
      </c>
      <c r="W2222" t="s">
        <v>8314</v>
      </c>
      <c r="X2222" s="145">
        <v>23515</v>
      </c>
      <c r="Y2222" t="s">
        <v>8315</v>
      </c>
      <c r="Z2222" s="145">
        <v>43374</v>
      </c>
      <c r="AA2222" s="145">
        <v>44834</v>
      </c>
      <c r="AB2222" t="s">
        <v>39</v>
      </c>
      <c r="AC2222" t="s">
        <v>40</v>
      </c>
      <c r="AD2222" t="s">
        <v>41</v>
      </c>
      <c r="AE2222"/>
    </row>
    <row r="2223" spans="1:31" ht="15" x14ac:dyDescent="0.25">
      <c r="A2223" s="1" t="s">
        <v>8316</v>
      </c>
      <c r="B2223" t="s">
        <v>453</v>
      </c>
      <c r="C2223" t="s">
        <v>29</v>
      </c>
      <c r="D2223" t="s">
        <v>30</v>
      </c>
      <c r="E2223" t="s">
        <v>380</v>
      </c>
      <c r="F2223" t="s">
        <v>8308</v>
      </c>
      <c r="G2223" t="s">
        <v>8309</v>
      </c>
      <c r="H2223" t="s">
        <v>9756</v>
      </c>
      <c r="I2223" t="s">
        <v>8310</v>
      </c>
      <c r="J2223" t="s">
        <v>8316</v>
      </c>
      <c r="K2223" t="s">
        <v>32</v>
      </c>
      <c r="L2223" t="s">
        <v>32</v>
      </c>
      <c r="M2223" t="s">
        <v>43</v>
      </c>
      <c r="N2223" t="s">
        <v>44</v>
      </c>
      <c r="O2223" t="s">
        <v>54</v>
      </c>
      <c r="P2223" t="s">
        <v>481</v>
      </c>
      <c r="Q2223" t="s">
        <v>363</v>
      </c>
      <c r="R2223" t="s">
        <v>458</v>
      </c>
      <c r="S2223" s="1" t="s">
        <v>13467</v>
      </c>
      <c r="T2223" t="s">
        <v>61</v>
      </c>
      <c r="U2223" t="s">
        <v>49</v>
      </c>
      <c r="V2223" t="s">
        <v>50</v>
      </c>
      <c r="W2223" t="s">
        <v>8317</v>
      </c>
      <c r="X2223" s="145">
        <v>21190</v>
      </c>
      <c r="Y2223" t="s">
        <v>8318</v>
      </c>
      <c r="Z2223"/>
      <c r="AA2223"/>
      <c r="AB2223" t="s">
        <v>39</v>
      </c>
      <c r="AC2223" t="s">
        <v>40</v>
      </c>
      <c r="AD2223" t="s">
        <v>41</v>
      </c>
      <c r="AE2223"/>
    </row>
    <row r="2224" spans="1:31" ht="15" x14ac:dyDescent="0.25">
      <c r="A2224" s="1" t="s">
        <v>8319</v>
      </c>
      <c r="B2224" t="s">
        <v>453</v>
      </c>
      <c r="C2224" t="s">
        <v>29</v>
      </c>
      <c r="D2224" t="s">
        <v>30</v>
      </c>
      <c r="E2224" t="s">
        <v>380</v>
      </c>
      <c r="F2224" t="s">
        <v>8308</v>
      </c>
      <c r="G2224" t="s">
        <v>8309</v>
      </c>
      <c r="H2224" t="s">
        <v>9756</v>
      </c>
      <c r="I2224" t="s">
        <v>8310</v>
      </c>
      <c r="J2224" t="s">
        <v>8319</v>
      </c>
      <c r="K2224" t="s">
        <v>32</v>
      </c>
      <c r="L2224" t="s">
        <v>32</v>
      </c>
      <c r="M2224" t="s">
        <v>43</v>
      </c>
      <c r="N2224" t="s">
        <v>44</v>
      </c>
      <c r="O2224" t="s">
        <v>54</v>
      </c>
      <c r="P2224" t="s">
        <v>197</v>
      </c>
      <c r="Q2224" t="s">
        <v>8320</v>
      </c>
      <c r="R2224" t="s">
        <v>8321</v>
      </c>
      <c r="S2224" s="1" t="s">
        <v>13468</v>
      </c>
      <c r="T2224" t="s">
        <v>53</v>
      </c>
      <c r="U2224" t="s">
        <v>49</v>
      </c>
      <c r="V2224" t="s">
        <v>50</v>
      </c>
      <c r="W2224" t="s">
        <v>8322</v>
      </c>
      <c r="X2224" s="145">
        <v>23942</v>
      </c>
      <c r="Y2224" t="s">
        <v>8323</v>
      </c>
      <c r="Z2224"/>
      <c r="AA2224"/>
      <c r="AB2224" t="s">
        <v>39</v>
      </c>
      <c r="AC2224" t="s">
        <v>40</v>
      </c>
      <c r="AD2224" t="s">
        <v>41</v>
      </c>
      <c r="AE2224"/>
    </row>
    <row r="2225" spans="1:31" ht="15" x14ac:dyDescent="0.25">
      <c r="A2225" s="1" t="s">
        <v>8324</v>
      </c>
      <c r="B2225" t="s">
        <v>453</v>
      </c>
      <c r="C2225" t="s">
        <v>29</v>
      </c>
      <c r="D2225" t="s">
        <v>30</v>
      </c>
      <c r="E2225" t="s">
        <v>380</v>
      </c>
      <c r="F2225" t="s">
        <v>8308</v>
      </c>
      <c r="G2225" t="s">
        <v>8309</v>
      </c>
      <c r="H2225" t="s">
        <v>9756</v>
      </c>
      <c r="I2225" t="s">
        <v>8310</v>
      </c>
      <c r="J2225" t="s">
        <v>8324</v>
      </c>
      <c r="K2225" t="s">
        <v>32</v>
      </c>
      <c r="L2225" t="s">
        <v>32</v>
      </c>
      <c r="M2225" t="s">
        <v>43</v>
      </c>
      <c r="N2225" t="s">
        <v>44</v>
      </c>
      <c r="O2225" t="s">
        <v>54</v>
      </c>
      <c r="P2225" t="s">
        <v>495</v>
      </c>
      <c r="Q2225" t="s">
        <v>683</v>
      </c>
      <c r="R2225" t="s">
        <v>420</v>
      </c>
      <c r="S2225" s="1" t="s">
        <v>13469</v>
      </c>
      <c r="T2225" t="s">
        <v>53</v>
      </c>
      <c r="U2225" t="s">
        <v>49</v>
      </c>
      <c r="V2225" t="s">
        <v>50</v>
      </c>
      <c r="W2225" t="s">
        <v>8325</v>
      </c>
      <c r="X2225" s="145">
        <v>23917</v>
      </c>
      <c r="Y2225" t="s">
        <v>8326</v>
      </c>
      <c r="Z2225"/>
      <c r="AA2225"/>
      <c r="AB2225" t="s">
        <v>39</v>
      </c>
      <c r="AC2225" t="s">
        <v>40</v>
      </c>
      <c r="AD2225" t="s">
        <v>41</v>
      </c>
      <c r="AE2225"/>
    </row>
    <row r="2226" spans="1:31" ht="15" x14ac:dyDescent="0.25">
      <c r="A2226" s="1" t="s">
        <v>8327</v>
      </c>
      <c r="B2226" t="s">
        <v>453</v>
      </c>
      <c r="C2226" t="s">
        <v>29</v>
      </c>
      <c r="D2226" t="s">
        <v>30</v>
      </c>
      <c r="E2226" t="s">
        <v>380</v>
      </c>
      <c r="F2226" t="s">
        <v>8308</v>
      </c>
      <c r="G2226" t="s">
        <v>8309</v>
      </c>
      <c r="H2226" t="s">
        <v>9756</v>
      </c>
      <c r="I2226" t="s">
        <v>8310</v>
      </c>
      <c r="J2226" t="s">
        <v>8327</v>
      </c>
      <c r="K2226" t="s">
        <v>32</v>
      </c>
      <c r="L2226" t="s">
        <v>32</v>
      </c>
      <c r="M2226" t="s">
        <v>43</v>
      </c>
      <c r="N2226" t="s">
        <v>44</v>
      </c>
      <c r="O2226" t="s">
        <v>54</v>
      </c>
      <c r="P2226" t="s">
        <v>8328</v>
      </c>
      <c r="Q2226" t="s">
        <v>334</v>
      </c>
      <c r="R2226" t="s">
        <v>8329</v>
      </c>
      <c r="S2226" s="1" t="s">
        <v>13470</v>
      </c>
      <c r="T2226" t="s">
        <v>61</v>
      </c>
      <c r="U2226" t="s">
        <v>49</v>
      </c>
      <c r="V2226" t="s">
        <v>311</v>
      </c>
      <c r="W2226" t="s">
        <v>8330</v>
      </c>
      <c r="X2226" s="145">
        <v>24454</v>
      </c>
      <c r="Y2226" t="s">
        <v>8331</v>
      </c>
      <c r="Z2226" s="145">
        <v>43435</v>
      </c>
      <c r="AA2226" s="145">
        <v>43465</v>
      </c>
      <c r="AB2226" t="s">
        <v>39</v>
      </c>
      <c r="AC2226" t="s">
        <v>40</v>
      </c>
      <c r="AD2226" t="s">
        <v>41</v>
      </c>
      <c r="AE2226"/>
    </row>
    <row r="2227" spans="1:31" ht="15" x14ac:dyDescent="0.25">
      <c r="A2227" s="1" t="s">
        <v>8327</v>
      </c>
      <c r="B2227" t="s">
        <v>453</v>
      </c>
      <c r="C2227" t="s">
        <v>29</v>
      </c>
      <c r="D2227" t="s">
        <v>30</v>
      </c>
      <c r="E2227" t="s">
        <v>380</v>
      </c>
      <c r="F2227" t="s">
        <v>8308</v>
      </c>
      <c r="G2227" t="s">
        <v>8309</v>
      </c>
      <c r="H2227" t="s">
        <v>9756</v>
      </c>
      <c r="I2227" t="s">
        <v>8310</v>
      </c>
      <c r="J2227" t="s">
        <v>8327</v>
      </c>
      <c r="K2227" t="s">
        <v>32</v>
      </c>
      <c r="L2227" t="s">
        <v>32</v>
      </c>
      <c r="M2227" t="s">
        <v>43</v>
      </c>
      <c r="N2227" t="s">
        <v>63</v>
      </c>
      <c r="O2227" t="s">
        <v>13471</v>
      </c>
      <c r="P2227" t="s">
        <v>3361</v>
      </c>
      <c r="Q2227" t="s">
        <v>735</v>
      </c>
      <c r="R2227" t="s">
        <v>6493</v>
      </c>
      <c r="S2227" s="1" t="s">
        <v>13472</v>
      </c>
      <c r="T2227" t="s">
        <v>66</v>
      </c>
      <c r="U2227" t="s">
        <v>49</v>
      </c>
      <c r="V2227" t="s">
        <v>50</v>
      </c>
      <c r="W2227" t="s">
        <v>6494</v>
      </c>
      <c r="X2227" s="145">
        <v>32058</v>
      </c>
      <c r="Y2227" t="s">
        <v>6495</v>
      </c>
      <c r="Z2227" s="145">
        <v>43435</v>
      </c>
      <c r="AA2227" s="145">
        <v>43465</v>
      </c>
      <c r="AB2227" t="s">
        <v>310</v>
      </c>
      <c r="AC2227" t="s">
        <v>68</v>
      </c>
      <c r="AD2227" t="s">
        <v>41</v>
      </c>
      <c r="AE2227"/>
    </row>
    <row r="2228" spans="1:31" ht="15" x14ac:dyDescent="0.25">
      <c r="A2228" s="1" t="s">
        <v>8336</v>
      </c>
      <c r="B2228" t="s">
        <v>453</v>
      </c>
      <c r="C2228" t="s">
        <v>29</v>
      </c>
      <c r="D2228" t="s">
        <v>30</v>
      </c>
      <c r="E2228" t="s">
        <v>380</v>
      </c>
      <c r="F2228" t="s">
        <v>8308</v>
      </c>
      <c r="G2228" t="s">
        <v>8309</v>
      </c>
      <c r="H2228" t="s">
        <v>9756</v>
      </c>
      <c r="I2228" t="s">
        <v>8310</v>
      </c>
      <c r="J2228" t="s">
        <v>8336</v>
      </c>
      <c r="K2228" t="s">
        <v>32</v>
      </c>
      <c r="L2228" t="s">
        <v>32</v>
      </c>
      <c r="M2228" t="s">
        <v>43</v>
      </c>
      <c r="N2228" t="s">
        <v>44</v>
      </c>
      <c r="O2228" t="s">
        <v>54</v>
      </c>
      <c r="P2228" t="s">
        <v>314</v>
      </c>
      <c r="Q2228" t="s">
        <v>81</v>
      </c>
      <c r="R2228" t="s">
        <v>8337</v>
      </c>
      <c r="S2228" s="1" t="s">
        <v>13473</v>
      </c>
      <c r="T2228" t="s">
        <v>53</v>
      </c>
      <c r="U2228" t="s">
        <v>49</v>
      </c>
      <c r="V2228" t="s">
        <v>50</v>
      </c>
      <c r="W2228" t="s">
        <v>8338</v>
      </c>
      <c r="X2228" s="145">
        <v>20787</v>
      </c>
      <c r="Y2228" t="s">
        <v>8339</v>
      </c>
      <c r="Z2228"/>
      <c r="AA2228"/>
      <c r="AB2228" t="s">
        <v>39</v>
      </c>
      <c r="AC2228" t="s">
        <v>40</v>
      </c>
      <c r="AD2228" t="s">
        <v>41</v>
      </c>
      <c r="AE2228"/>
    </row>
    <row r="2229" spans="1:31" ht="15" x14ac:dyDescent="0.25">
      <c r="A2229" s="1" t="s">
        <v>8340</v>
      </c>
      <c r="B2229" t="s">
        <v>453</v>
      </c>
      <c r="C2229" t="s">
        <v>29</v>
      </c>
      <c r="D2229" t="s">
        <v>30</v>
      </c>
      <c r="E2229" t="s">
        <v>380</v>
      </c>
      <c r="F2229" t="s">
        <v>8308</v>
      </c>
      <c r="G2229" t="s">
        <v>8309</v>
      </c>
      <c r="H2229" t="s">
        <v>9756</v>
      </c>
      <c r="I2229" t="s">
        <v>8310</v>
      </c>
      <c r="J2229" t="s">
        <v>8340</v>
      </c>
      <c r="K2229" t="s">
        <v>32</v>
      </c>
      <c r="L2229" t="s">
        <v>32</v>
      </c>
      <c r="M2229" t="s">
        <v>43</v>
      </c>
      <c r="N2229" t="s">
        <v>44</v>
      </c>
      <c r="O2229" t="s">
        <v>8341</v>
      </c>
      <c r="P2229" t="s">
        <v>366</v>
      </c>
      <c r="Q2229" t="s">
        <v>138</v>
      </c>
      <c r="R2229" t="s">
        <v>933</v>
      </c>
      <c r="S2229" s="1" t="s">
        <v>13474</v>
      </c>
      <c r="T2229" t="s">
        <v>66</v>
      </c>
      <c r="U2229" t="s">
        <v>49</v>
      </c>
      <c r="V2229" t="s">
        <v>50</v>
      </c>
      <c r="W2229" t="s">
        <v>8342</v>
      </c>
      <c r="X2229" s="145">
        <v>25062</v>
      </c>
      <c r="Y2229" t="s">
        <v>8343</v>
      </c>
      <c r="Z2229"/>
      <c r="AA2229"/>
      <c r="AB2229" t="s">
        <v>39</v>
      </c>
      <c r="AC2229" t="s">
        <v>40</v>
      </c>
      <c r="AD2229" t="s">
        <v>41</v>
      </c>
      <c r="AE2229"/>
    </row>
    <row r="2230" spans="1:31" ht="15" x14ac:dyDescent="0.25">
      <c r="A2230" s="1" t="s">
        <v>8344</v>
      </c>
      <c r="B2230" t="s">
        <v>453</v>
      </c>
      <c r="C2230" t="s">
        <v>29</v>
      </c>
      <c r="D2230" t="s">
        <v>30</v>
      </c>
      <c r="E2230" t="s">
        <v>380</v>
      </c>
      <c r="F2230" t="s">
        <v>8308</v>
      </c>
      <c r="G2230" t="s">
        <v>8309</v>
      </c>
      <c r="H2230" t="s">
        <v>9756</v>
      </c>
      <c r="I2230" t="s">
        <v>8310</v>
      </c>
      <c r="J2230" t="s">
        <v>8344</v>
      </c>
      <c r="K2230" t="s">
        <v>32</v>
      </c>
      <c r="L2230" t="s">
        <v>32</v>
      </c>
      <c r="M2230" t="s">
        <v>43</v>
      </c>
      <c r="N2230" t="s">
        <v>44</v>
      </c>
      <c r="O2230" t="s">
        <v>54</v>
      </c>
      <c r="P2230" t="s">
        <v>304</v>
      </c>
      <c r="Q2230" t="s">
        <v>71</v>
      </c>
      <c r="R2230" t="s">
        <v>82</v>
      </c>
      <c r="S2230" s="1" t="s">
        <v>13475</v>
      </c>
      <c r="T2230" t="s">
        <v>48</v>
      </c>
      <c r="U2230" t="s">
        <v>49</v>
      </c>
      <c r="V2230" t="s">
        <v>50</v>
      </c>
      <c r="W2230" t="s">
        <v>8345</v>
      </c>
      <c r="X2230" s="145">
        <v>23529</v>
      </c>
      <c r="Y2230" t="s">
        <v>8346</v>
      </c>
      <c r="Z2230"/>
      <c r="AA2230"/>
      <c r="AB2230" t="s">
        <v>39</v>
      </c>
      <c r="AC2230" t="s">
        <v>40</v>
      </c>
      <c r="AD2230" t="s">
        <v>41</v>
      </c>
      <c r="AE2230"/>
    </row>
    <row r="2231" spans="1:31" ht="15" x14ac:dyDescent="0.25">
      <c r="A2231" s="1" t="s">
        <v>8347</v>
      </c>
      <c r="B2231" t="s">
        <v>453</v>
      </c>
      <c r="C2231" t="s">
        <v>29</v>
      </c>
      <c r="D2231" t="s">
        <v>30</v>
      </c>
      <c r="E2231" t="s">
        <v>380</v>
      </c>
      <c r="F2231" t="s">
        <v>8308</v>
      </c>
      <c r="G2231" t="s">
        <v>8309</v>
      </c>
      <c r="H2231" t="s">
        <v>9756</v>
      </c>
      <c r="I2231" t="s">
        <v>8310</v>
      </c>
      <c r="J2231" t="s">
        <v>8347</v>
      </c>
      <c r="K2231" t="s">
        <v>32</v>
      </c>
      <c r="L2231" t="s">
        <v>32</v>
      </c>
      <c r="M2231" t="s">
        <v>43</v>
      </c>
      <c r="N2231" t="s">
        <v>44</v>
      </c>
      <c r="O2231" t="s">
        <v>54</v>
      </c>
      <c r="P2231" t="s">
        <v>117</v>
      </c>
      <c r="Q2231" t="s">
        <v>666</v>
      </c>
      <c r="R2231" t="s">
        <v>8348</v>
      </c>
      <c r="S2231" s="1" t="s">
        <v>13476</v>
      </c>
      <c r="T2231" t="s">
        <v>66</v>
      </c>
      <c r="U2231" t="s">
        <v>49</v>
      </c>
      <c r="V2231" t="s">
        <v>50</v>
      </c>
      <c r="W2231" t="s">
        <v>8349</v>
      </c>
      <c r="X2231" s="145">
        <v>24780</v>
      </c>
      <c r="Y2231" t="s">
        <v>8350</v>
      </c>
      <c r="Z2231"/>
      <c r="AA2231"/>
      <c r="AB2231" t="s">
        <v>39</v>
      </c>
      <c r="AC2231" t="s">
        <v>40</v>
      </c>
      <c r="AD2231" t="s">
        <v>41</v>
      </c>
      <c r="AE2231"/>
    </row>
    <row r="2232" spans="1:31" ht="15" x14ac:dyDescent="0.25">
      <c r="A2232" s="1" t="s">
        <v>8351</v>
      </c>
      <c r="B2232" t="s">
        <v>453</v>
      </c>
      <c r="C2232" t="s">
        <v>29</v>
      </c>
      <c r="D2232" t="s">
        <v>30</v>
      </c>
      <c r="E2232" t="s">
        <v>380</v>
      </c>
      <c r="F2232" t="s">
        <v>8308</v>
      </c>
      <c r="G2232" t="s">
        <v>8309</v>
      </c>
      <c r="H2232" t="s">
        <v>9756</v>
      </c>
      <c r="I2232" t="s">
        <v>8310</v>
      </c>
      <c r="J2232" t="s">
        <v>8351</v>
      </c>
      <c r="K2232" t="s">
        <v>32</v>
      </c>
      <c r="L2232" t="s">
        <v>32</v>
      </c>
      <c r="M2232" t="s">
        <v>43</v>
      </c>
      <c r="N2232" t="s">
        <v>44</v>
      </c>
      <c r="O2232" t="s">
        <v>54</v>
      </c>
      <c r="P2232" t="s">
        <v>156</v>
      </c>
      <c r="Q2232" t="s">
        <v>110</v>
      </c>
      <c r="R2232" t="s">
        <v>896</v>
      </c>
      <c r="S2232" s="1" t="s">
        <v>13477</v>
      </c>
      <c r="T2232" t="s">
        <v>53</v>
      </c>
      <c r="U2232" t="s">
        <v>49</v>
      </c>
      <c r="V2232" t="s">
        <v>50</v>
      </c>
      <c r="W2232" t="s">
        <v>8352</v>
      </c>
      <c r="X2232" s="145">
        <v>24312</v>
      </c>
      <c r="Y2232" t="s">
        <v>8353</v>
      </c>
      <c r="Z2232"/>
      <c r="AA2232"/>
      <c r="AB2232" t="s">
        <v>39</v>
      </c>
      <c r="AC2232" t="s">
        <v>40</v>
      </c>
      <c r="AD2232" t="s">
        <v>41</v>
      </c>
      <c r="AE2232"/>
    </row>
    <row r="2233" spans="1:31" ht="15" x14ac:dyDescent="0.25">
      <c r="A2233" s="1" t="s">
        <v>8354</v>
      </c>
      <c r="B2233" t="s">
        <v>453</v>
      </c>
      <c r="C2233" t="s">
        <v>29</v>
      </c>
      <c r="D2233" t="s">
        <v>30</v>
      </c>
      <c r="E2233" t="s">
        <v>380</v>
      </c>
      <c r="F2233" t="s">
        <v>8308</v>
      </c>
      <c r="G2233" t="s">
        <v>8309</v>
      </c>
      <c r="H2233" t="s">
        <v>9756</v>
      </c>
      <c r="I2233" t="s">
        <v>8310</v>
      </c>
      <c r="J2233" t="s">
        <v>8354</v>
      </c>
      <c r="K2233" t="s">
        <v>32</v>
      </c>
      <c r="L2233" t="s">
        <v>32</v>
      </c>
      <c r="M2233" t="s">
        <v>43</v>
      </c>
      <c r="N2233" t="s">
        <v>44</v>
      </c>
      <c r="O2233" t="s">
        <v>54</v>
      </c>
      <c r="P2233" t="s">
        <v>237</v>
      </c>
      <c r="Q2233" t="s">
        <v>261</v>
      </c>
      <c r="R2233" t="s">
        <v>128</v>
      </c>
      <c r="S2233" s="1" t="s">
        <v>13478</v>
      </c>
      <c r="T2233" t="s">
        <v>66</v>
      </c>
      <c r="U2233" t="s">
        <v>49</v>
      </c>
      <c r="V2233" t="s">
        <v>50</v>
      </c>
      <c r="W2233" t="s">
        <v>8355</v>
      </c>
      <c r="X2233" s="145">
        <v>23274</v>
      </c>
      <c r="Y2233" t="s">
        <v>8356</v>
      </c>
      <c r="Z2233"/>
      <c r="AA2233"/>
      <c r="AB2233" t="s">
        <v>39</v>
      </c>
      <c r="AC2233" t="s">
        <v>40</v>
      </c>
      <c r="AD2233" t="s">
        <v>41</v>
      </c>
      <c r="AE2233"/>
    </row>
    <row r="2234" spans="1:31" ht="15" x14ac:dyDescent="0.25">
      <c r="A2234" s="1" t="s">
        <v>8357</v>
      </c>
      <c r="B2234" t="s">
        <v>453</v>
      </c>
      <c r="C2234" t="s">
        <v>29</v>
      </c>
      <c r="D2234" t="s">
        <v>30</v>
      </c>
      <c r="E2234" t="s">
        <v>380</v>
      </c>
      <c r="F2234" t="s">
        <v>8308</v>
      </c>
      <c r="G2234" t="s">
        <v>8309</v>
      </c>
      <c r="H2234" t="s">
        <v>9756</v>
      </c>
      <c r="I2234" t="s">
        <v>8310</v>
      </c>
      <c r="J2234" t="s">
        <v>8357</v>
      </c>
      <c r="K2234" t="s">
        <v>32</v>
      </c>
      <c r="L2234" t="s">
        <v>32</v>
      </c>
      <c r="M2234" t="s">
        <v>43</v>
      </c>
      <c r="N2234" t="s">
        <v>63</v>
      </c>
      <c r="O2234" t="s">
        <v>8358</v>
      </c>
      <c r="P2234" t="s">
        <v>551</v>
      </c>
      <c r="Q2234" t="s">
        <v>251</v>
      </c>
      <c r="R2234" t="s">
        <v>1064</v>
      </c>
      <c r="S2234" s="1" t="s">
        <v>13479</v>
      </c>
      <c r="T2234" t="s">
        <v>66</v>
      </c>
      <c r="U2234" t="s">
        <v>49</v>
      </c>
      <c r="V2234" t="s">
        <v>108</v>
      </c>
      <c r="W2234" t="s">
        <v>6542</v>
      </c>
      <c r="X2234" s="145">
        <v>30160</v>
      </c>
      <c r="Y2234" t="s">
        <v>6543</v>
      </c>
      <c r="Z2234" s="145">
        <v>43349</v>
      </c>
      <c r="AA2234" s="145">
        <v>43465</v>
      </c>
      <c r="AB2234" t="s">
        <v>39</v>
      </c>
      <c r="AC2234" t="s">
        <v>68</v>
      </c>
      <c r="AD2234" t="s">
        <v>41</v>
      </c>
      <c r="AE2234"/>
    </row>
    <row r="2235" spans="1:31" ht="15" x14ac:dyDescent="0.25">
      <c r="A2235" s="1" t="s">
        <v>10883</v>
      </c>
      <c r="B2235" t="s">
        <v>453</v>
      </c>
      <c r="C2235" t="s">
        <v>29</v>
      </c>
      <c r="D2235" t="s">
        <v>30</v>
      </c>
      <c r="E2235" t="s">
        <v>380</v>
      </c>
      <c r="F2235" t="s">
        <v>8308</v>
      </c>
      <c r="G2235" t="s">
        <v>8309</v>
      </c>
      <c r="H2235" t="s">
        <v>9756</v>
      </c>
      <c r="I2235" t="s">
        <v>8310</v>
      </c>
      <c r="J2235" t="s">
        <v>10883</v>
      </c>
      <c r="K2235" t="s">
        <v>32</v>
      </c>
      <c r="L2235" t="s">
        <v>32</v>
      </c>
      <c r="M2235" t="s">
        <v>43</v>
      </c>
      <c r="N2235" t="s">
        <v>63</v>
      </c>
      <c r="O2235" t="s">
        <v>9727</v>
      </c>
      <c r="P2235" t="s">
        <v>9274</v>
      </c>
      <c r="Q2235" t="s">
        <v>70</v>
      </c>
      <c r="R2235" t="s">
        <v>10303</v>
      </c>
      <c r="S2235" s="1" t="s">
        <v>12522</v>
      </c>
      <c r="T2235" t="s">
        <v>66</v>
      </c>
      <c r="U2235" t="s">
        <v>325</v>
      </c>
      <c r="V2235" t="s">
        <v>50</v>
      </c>
      <c r="W2235" t="s">
        <v>10304</v>
      </c>
      <c r="X2235" s="145">
        <v>26350</v>
      </c>
      <c r="Y2235" t="s">
        <v>10305</v>
      </c>
      <c r="Z2235" s="145">
        <v>43256</v>
      </c>
      <c r="AA2235" s="145">
        <v>43465</v>
      </c>
      <c r="AB2235" t="s">
        <v>2801</v>
      </c>
      <c r="AC2235" t="s">
        <v>68</v>
      </c>
      <c r="AD2235" t="s">
        <v>41</v>
      </c>
      <c r="AE2235"/>
    </row>
    <row r="2236" spans="1:31" ht="15" x14ac:dyDescent="0.25">
      <c r="A2236" s="1" t="s">
        <v>8362</v>
      </c>
      <c r="B2236" t="s">
        <v>453</v>
      </c>
      <c r="C2236" t="s">
        <v>29</v>
      </c>
      <c r="D2236" t="s">
        <v>30</v>
      </c>
      <c r="E2236" t="s">
        <v>380</v>
      </c>
      <c r="F2236" t="s">
        <v>8308</v>
      </c>
      <c r="G2236" t="s">
        <v>8309</v>
      </c>
      <c r="H2236" t="s">
        <v>9756</v>
      </c>
      <c r="I2236" t="s">
        <v>8310</v>
      </c>
      <c r="J2236" t="s">
        <v>8362</v>
      </c>
      <c r="K2236" t="s">
        <v>32</v>
      </c>
      <c r="L2236" t="s">
        <v>80</v>
      </c>
      <c r="M2236" t="s">
        <v>80</v>
      </c>
      <c r="N2236" t="s">
        <v>44</v>
      </c>
      <c r="O2236" t="s">
        <v>54</v>
      </c>
      <c r="P2236" t="s">
        <v>297</v>
      </c>
      <c r="Q2236" t="s">
        <v>141</v>
      </c>
      <c r="R2236" t="s">
        <v>971</v>
      </c>
      <c r="S2236" s="1" t="s">
        <v>13480</v>
      </c>
      <c r="T2236" t="s">
        <v>42</v>
      </c>
      <c r="U2236" t="s">
        <v>49</v>
      </c>
      <c r="V2236" t="s">
        <v>50</v>
      </c>
      <c r="W2236" t="s">
        <v>8363</v>
      </c>
      <c r="X2236" s="145">
        <v>20258</v>
      </c>
      <c r="Y2236" t="s">
        <v>8364</v>
      </c>
      <c r="Z2236"/>
      <c r="AA2236"/>
      <c r="AB2236" t="s">
        <v>39</v>
      </c>
      <c r="AC2236" t="s">
        <v>83</v>
      </c>
      <c r="AD2236" t="s">
        <v>41</v>
      </c>
      <c r="AE2236"/>
    </row>
    <row r="2237" spans="1:31" ht="15" x14ac:dyDescent="0.25">
      <c r="A2237" s="1" t="s">
        <v>8366</v>
      </c>
      <c r="B2237" t="s">
        <v>453</v>
      </c>
      <c r="C2237" t="s">
        <v>29</v>
      </c>
      <c r="D2237" t="s">
        <v>30</v>
      </c>
      <c r="E2237" t="s">
        <v>380</v>
      </c>
      <c r="F2237" t="s">
        <v>8308</v>
      </c>
      <c r="G2237" t="s">
        <v>8309</v>
      </c>
      <c r="H2237" t="s">
        <v>9756</v>
      </c>
      <c r="I2237" t="s">
        <v>8310</v>
      </c>
      <c r="J2237" t="s">
        <v>8366</v>
      </c>
      <c r="K2237" t="s">
        <v>93</v>
      </c>
      <c r="L2237" t="s">
        <v>745</v>
      </c>
      <c r="M2237" t="s">
        <v>844</v>
      </c>
      <c r="N2237" t="s">
        <v>44</v>
      </c>
      <c r="O2237" t="s">
        <v>8367</v>
      </c>
      <c r="P2237" t="s">
        <v>208</v>
      </c>
      <c r="Q2237" t="s">
        <v>197</v>
      </c>
      <c r="R2237" t="s">
        <v>8368</v>
      </c>
      <c r="S2237" s="1" t="s">
        <v>13481</v>
      </c>
      <c r="T2237" t="s">
        <v>105</v>
      </c>
      <c r="U2237" t="s">
        <v>38</v>
      </c>
      <c r="V2237" t="s">
        <v>50</v>
      </c>
      <c r="W2237" t="s">
        <v>8369</v>
      </c>
      <c r="X2237" s="145">
        <v>22828</v>
      </c>
      <c r="Y2237" t="s">
        <v>8370</v>
      </c>
      <c r="Z2237"/>
      <c r="AA2237"/>
      <c r="AB2237" t="s">
        <v>39</v>
      </c>
      <c r="AC2237" t="s">
        <v>98</v>
      </c>
      <c r="AD2237" t="s">
        <v>41</v>
      </c>
      <c r="AE2237"/>
    </row>
    <row r="2238" spans="1:31" ht="15" x14ac:dyDescent="0.25">
      <c r="A2238" s="1" t="s">
        <v>8371</v>
      </c>
      <c r="B2238" t="s">
        <v>453</v>
      </c>
      <c r="C2238" t="s">
        <v>29</v>
      </c>
      <c r="D2238" t="s">
        <v>30</v>
      </c>
      <c r="E2238" t="s">
        <v>380</v>
      </c>
      <c r="F2238" t="s">
        <v>8308</v>
      </c>
      <c r="G2238" t="s">
        <v>8309</v>
      </c>
      <c r="H2238" t="s">
        <v>9756</v>
      </c>
      <c r="I2238" t="s">
        <v>8310</v>
      </c>
      <c r="J2238" t="s">
        <v>8371</v>
      </c>
      <c r="K2238" t="s">
        <v>93</v>
      </c>
      <c r="L2238" t="s">
        <v>94</v>
      </c>
      <c r="M2238" t="s">
        <v>1329</v>
      </c>
      <c r="N2238" t="s">
        <v>44</v>
      </c>
      <c r="O2238" t="s">
        <v>54</v>
      </c>
      <c r="P2238" t="s">
        <v>326</v>
      </c>
      <c r="Q2238" t="s">
        <v>8372</v>
      </c>
      <c r="R2238" t="s">
        <v>8373</v>
      </c>
      <c r="S2238" s="1" t="s">
        <v>13482</v>
      </c>
      <c r="T2238" t="s">
        <v>318</v>
      </c>
      <c r="U2238" t="s">
        <v>38</v>
      </c>
      <c r="V2238" t="s">
        <v>50</v>
      </c>
      <c r="W2238" t="s">
        <v>8374</v>
      </c>
      <c r="X2238" s="145">
        <v>23802</v>
      </c>
      <c r="Y2238" t="s">
        <v>8375</v>
      </c>
      <c r="Z2238"/>
      <c r="AA2238"/>
      <c r="AB2238" t="s">
        <v>39</v>
      </c>
      <c r="AC2238" t="s">
        <v>98</v>
      </c>
      <c r="AD2238" t="s">
        <v>41</v>
      </c>
      <c r="AE2238"/>
    </row>
    <row r="2239" spans="1:31" ht="15" x14ac:dyDescent="0.25">
      <c r="A2239" s="1" t="s">
        <v>8376</v>
      </c>
      <c r="B2239" t="s">
        <v>453</v>
      </c>
      <c r="C2239" t="s">
        <v>29</v>
      </c>
      <c r="D2239" t="s">
        <v>30</v>
      </c>
      <c r="E2239" t="s">
        <v>380</v>
      </c>
      <c r="F2239" t="s">
        <v>8308</v>
      </c>
      <c r="G2239" t="s">
        <v>8309</v>
      </c>
      <c r="H2239" t="s">
        <v>9756</v>
      </c>
      <c r="I2239" t="s">
        <v>8310</v>
      </c>
      <c r="J2239" t="s">
        <v>8376</v>
      </c>
      <c r="K2239" t="s">
        <v>93</v>
      </c>
      <c r="L2239" t="s">
        <v>94</v>
      </c>
      <c r="M2239" t="s">
        <v>95</v>
      </c>
      <c r="N2239" t="s">
        <v>44</v>
      </c>
      <c r="O2239" t="s">
        <v>54</v>
      </c>
      <c r="P2239" t="s">
        <v>130</v>
      </c>
      <c r="Q2239" t="s">
        <v>137</v>
      </c>
      <c r="R2239" t="s">
        <v>3484</v>
      </c>
      <c r="S2239" s="1" t="s">
        <v>13483</v>
      </c>
      <c r="T2239" t="s">
        <v>180</v>
      </c>
      <c r="U2239" t="s">
        <v>38</v>
      </c>
      <c r="V2239" t="s">
        <v>50</v>
      </c>
      <c r="W2239" t="s">
        <v>8377</v>
      </c>
      <c r="X2239" s="145">
        <v>22291</v>
      </c>
      <c r="Y2239" t="s">
        <v>8378</v>
      </c>
      <c r="Z2239"/>
      <c r="AA2239"/>
      <c r="AB2239" t="s">
        <v>39</v>
      </c>
      <c r="AC2239" t="s">
        <v>98</v>
      </c>
      <c r="AD2239" t="s">
        <v>41</v>
      </c>
      <c r="AE2239"/>
    </row>
    <row r="2240" spans="1:31" ht="15" x14ac:dyDescent="0.25">
      <c r="A2240" s="1" t="s">
        <v>8379</v>
      </c>
      <c r="B2240" t="s">
        <v>453</v>
      </c>
      <c r="C2240" t="s">
        <v>29</v>
      </c>
      <c r="D2240" t="s">
        <v>30</v>
      </c>
      <c r="E2240" t="s">
        <v>380</v>
      </c>
      <c r="F2240" t="s">
        <v>8308</v>
      </c>
      <c r="G2240" t="s">
        <v>8309</v>
      </c>
      <c r="H2240" t="s">
        <v>9756</v>
      </c>
      <c r="I2240" t="s">
        <v>8310</v>
      </c>
      <c r="J2240" t="s">
        <v>8379</v>
      </c>
      <c r="K2240" t="s">
        <v>93</v>
      </c>
      <c r="L2240" t="s">
        <v>94</v>
      </c>
      <c r="M2240" t="s">
        <v>95</v>
      </c>
      <c r="N2240" t="s">
        <v>44</v>
      </c>
      <c r="O2240" t="s">
        <v>54</v>
      </c>
      <c r="P2240" t="s">
        <v>893</v>
      </c>
      <c r="Q2240" t="s">
        <v>130</v>
      </c>
      <c r="R2240" t="s">
        <v>865</v>
      </c>
      <c r="S2240" s="1" t="s">
        <v>13484</v>
      </c>
      <c r="T2240" t="s">
        <v>180</v>
      </c>
      <c r="U2240" t="s">
        <v>38</v>
      </c>
      <c r="V2240" t="s">
        <v>50</v>
      </c>
      <c r="W2240" t="s">
        <v>8380</v>
      </c>
      <c r="X2240" s="145">
        <v>20221</v>
      </c>
      <c r="Y2240" t="s">
        <v>8381</v>
      </c>
      <c r="Z2240"/>
      <c r="AA2240"/>
      <c r="AB2240" t="s">
        <v>39</v>
      </c>
      <c r="AC2240" t="s">
        <v>98</v>
      </c>
      <c r="AD2240" t="s">
        <v>41</v>
      </c>
      <c r="AE2240"/>
    </row>
    <row r="2241" spans="1:31" ht="15" x14ac:dyDescent="0.25">
      <c r="A2241" s="1" t="s">
        <v>8382</v>
      </c>
      <c r="B2241" t="s">
        <v>453</v>
      </c>
      <c r="C2241" t="s">
        <v>29</v>
      </c>
      <c r="D2241" t="s">
        <v>30</v>
      </c>
      <c r="E2241" t="s">
        <v>380</v>
      </c>
      <c r="F2241" t="s">
        <v>8308</v>
      </c>
      <c r="G2241" t="s">
        <v>8309</v>
      </c>
      <c r="H2241" t="s">
        <v>9756</v>
      </c>
      <c r="I2241" t="s">
        <v>8310</v>
      </c>
      <c r="J2241" t="s">
        <v>8382</v>
      </c>
      <c r="K2241" t="s">
        <v>93</v>
      </c>
      <c r="L2241" t="s">
        <v>94</v>
      </c>
      <c r="M2241" t="s">
        <v>764</v>
      </c>
      <c r="N2241" t="s">
        <v>44</v>
      </c>
      <c r="O2241" t="s">
        <v>54</v>
      </c>
      <c r="P2241" t="s">
        <v>136</v>
      </c>
      <c r="Q2241" t="s">
        <v>1115</v>
      </c>
      <c r="R2241" t="s">
        <v>727</v>
      </c>
      <c r="S2241" s="1" t="s">
        <v>13485</v>
      </c>
      <c r="T2241" t="s">
        <v>97</v>
      </c>
      <c r="U2241" t="s">
        <v>38</v>
      </c>
      <c r="V2241" t="s">
        <v>50</v>
      </c>
      <c r="W2241" t="s">
        <v>8383</v>
      </c>
      <c r="X2241" s="145">
        <v>18695</v>
      </c>
      <c r="Y2241" t="s">
        <v>8384</v>
      </c>
      <c r="Z2241"/>
      <c r="AA2241"/>
      <c r="AB2241" t="s">
        <v>39</v>
      </c>
      <c r="AC2241" t="s">
        <v>98</v>
      </c>
      <c r="AD2241" t="s">
        <v>41</v>
      </c>
      <c r="AE2241"/>
    </row>
    <row r="2242" spans="1:31" ht="15" x14ac:dyDescent="0.25">
      <c r="A2242" s="1" t="s">
        <v>8388</v>
      </c>
      <c r="B2242" t="s">
        <v>453</v>
      </c>
      <c r="C2242" t="s">
        <v>29</v>
      </c>
      <c r="D2242" t="s">
        <v>30</v>
      </c>
      <c r="E2242" t="s">
        <v>379</v>
      </c>
      <c r="F2242" t="s">
        <v>8385</v>
      </c>
      <c r="G2242" t="s">
        <v>8386</v>
      </c>
      <c r="H2242" t="s">
        <v>9756</v>
      </c>
      <c r="I2242" t="s">
        <v>8387</v>
      </c>
      <c r="J2242" t="s">
        <v>8388</v>
      </c>
      <c r="K2242" t="s">
        <v>32</v>
      </c>
      <c r="L2242" t="s">
        <v>33</v>
      </c>
      <c r="M2242" t="s">
        <v>34</v>
      </c>
      <c r="N2242" t="s">
        <v>724</v>
      </c>
      <c r="O2242" t="s">
        <v>13486</v>
      </c>
      <c r="P2242" t="s">
        <v>79</v>
      </c>
      <c r="Q2242" t="s">
        <v>316</v>
      </c>
      <c r="R2242" t="s">
        <v>8406</v>
      </c>
      <c r="S2242" s="1" t="s">
        <v>13487</v>
      </c>
      <c r="T2242" t="s">
        <v>48</v>
      </c>
      <c r="U2242" t="s">
        <v>38</v>
      </c>
      <c r="V2242" t="s">
        <v>50</v>
      </c>
      <c r="W2242" t="s">
        <v>8407</v>
      </c>
      <c r="X2242" s="145">
        <v>24052</v>
      </c>
      <c r="Y2242" t="s">
        <v>8408</v>
      </c>
      <c r="Z2242" s="145">
        <v>43377</v>
      </c>
      <c r="AA2242" s="145">
        <v>43465</v>
      </c>
      <c r="AB2242" t="s">
        <v>39</v>
      </c>
      <c r="AC2242" t="s">
        <v>40</v>
      </c>
      <c r="AD2242" t="s">
        <v>41</v>
      </c>
      <c r="AE2242"/>
    </row>
    <row r="2243" spans="1:31" ht="15" x14ac:dyDescent="0.25">
      <c r="A2243" s="1" t="s">
        <v>8392</v>
      </c>
      <c r="B2243" t="s">
        <v>453</v>
      </c>
      <c r="C2243" t="s">
        <v>29</v>
      </c>
      <c r="D2243" t="s">
        <v>30</v>
      </c>
      <c r="E2243" t="s">
        <v>379</v>
      </c>
      <c r="F2243" t="s">
        <v>8385</v>
      </c>
      <c r="G2243" t="s">
        <v>8386</v>
      </c>
      <c r="H2243" t="s">
        <v>9756</v>
      </c>
      <c r="I2243" t="s">
        <v>8387</v>
      </c>
      <c r="J2243" t="s">
        <v>8392</v>
      </c>
      <c r="K2243" t="s">
        <v>32</v>
      </c>
      <c r="L2243" t="s">
        <v>32</v>
      </c>
      <c r="M2243" t="s">
        <v>43</v>
      </c>
      <c r="N2243" t="s">
        <v>44</v>
      </c>
      <c r="O2243" t="s">
        <v>8393</v>
      </c>
      <c r="P2243" t="s">
        <v>358</v>
      </c>
      <c r="Q2243" t="s">
        <v>130</v>
      </c>
      <c r="R2243" t="s">
        <v>185</v>
      </c>
      <c r="S2243" s="1" t="s">
        <v>13488</v>
      </c>
      <c r="T2243" t="s">
        <v>48</v>
      </c>
      <c r="U2243" t="s">
        <v>49</v>
      </c>
      <c r="V2243" t="s">
        <v>50</v>
      </c>
      <c r="W2243" t="s">
        <v>8394</v>
      </c>
      <c r="X2243" s="145">
        <v>22886</v>
      </c>
      <c r="Y2243" t="s">
        <v>8395</v>
      </c>
      <c r="Z2243"/>
      <c r="AA2243"/>
      <c r="AB2243" t="s">
        <v>39</v>
      </c>
      <c r="AC2243" t="s">
        <v>40</v>
      </c>
      <c r="AD2243" t="s">
        <v>41</v>
      </c>
      <c r="AE2243"/>
    </row>
    <row r="2244" spans="1:31" ht="15" x14ac:dyDescent="0.25">
      <c r="A2244" s="1" t="s">
        <v>8396</v>
      </c>
      <c r="B2244" t="s">
        <v>453</v>
      </c>
      <c r="C2244" t="s">
        <v>29</v>
      </c>
      <c r="D2244" t="s">
        <v>30</v>
      </c>
      <c r="E2244" t="s">
        <v>379</v>
      </c>
      <c r="F2244" t="s">
        <v>8385</v>
      </c>
      <c r="G2244" t="s">
        <v>8386</v>
      </c>
      <c r="H2244" t="s">
        <v>9756</v>
      </c>
      <c r="I2244" t="s">
        <v>8387</v>
      </c>
      <c r="J2244" t="s">
        <v>8396</v>
      </c>
      <c r="K2244" t="s">
        <v>32</v>
      </c>
      <c r="L2244" t="s">
        <v>32</v>
      </c>
      <c r="M2244" t="s">
        <v>43</v>
      </c>
      <c r="N2244" t="s">
        <v>44</v>
      </c>
      <c r="O2244" t="s">
        <v>8397</v>
      </c>
      <c r="P2244" t="s">
        <v>355</v>
      </c>
      <c r="Q2244" t="s">
        <v>577</v>
      </c>
      <c r="R2244" t="s">
        <v>286</v>
      </c>
      <c r="S2244" s="1" t="s">
        <v>13489</v>
      </c>
      <c r="T2244" t="s">
        <v>48</v>
      </c>
      <c r="U2244" t="s">
        <v>49</v>
      </c>
      <c r="V2244" t="s">
        <v>50</v>
      </c>
      <c r="W2244" t="s">
        <v>8398</v>
      </c>
      <c r="X2244" s="145">
        <v>24422</v>
      </c>
      <c r="Y2244" t="s">
        <v>8399</v>
      </c>
      <c r="Z2244" s="145">
        <v>42430</v>
      </c>
      <c r="AA2244"/>
      <c r="AB2244" t="s">
        <v>39</v>
      </c>
      <c r="AC2244" t="s">
        <v>40</v>
      </c>
      <c r="AD2244" t="s">
        <v>41</v>
      </c>
      <c r="AE2244"/>
    </row>
    <row r="2245" spans="1:31" ht="15" x14ac:dyDescent="0.25">
      <c r="A2245" s="1" t="s">
        <v>8400</v>
      </c>
      <c r="B2245" t="s">
        <v>453</v>
      </c>
      <c r="C2245" t="s">
        <v>29</v>
      </c>
      <c r="D2245" t="s">
        <v>30</v>
      </c>
      <c r="E2245" t="s">
        <v>379</v>
      </c>
      <c r="F2245" t="s">
        <v>8385</v>
      </c>
      <c r="G2245" t="s">
        <v>8386</v>
      </c>
      <c r="H2245" t="s">
        <v>9756</v>
      </c>
      <c r="I2245" t="s">
        <v>8387</v>
      </c>
      <c r="J2245" t="s">
        <v>8400</v>
      </c>
      <c r="K2245" t="s">
        <v>32</v>
      </c>
      <c r="L2245" t="s">
        <v>32</v>
      </c>
      <c r="M2245" t="s">
        <v>43</v>
      </c>
      <c r="N2245" t="s">
        <v>44</v>
      </c>
      <c r="O2245" t="s">
        <v>8401</v>
      </c>
      <c r="P2245" t="s">
        <v>355</v>
      </c>
      <c r="Q2245" t="s">
        <v>254</v>
      </c>
      <c r="R2245" t="s">
        <v>8402</v>
      </c>
      <c r="S2245" s="1" t="s">
        <v>13490</v>
      </c>
      <c r="T2245" t="s">
        <v>66</v>
      </c>
      <c r="U2245" t="s">
        <v>49</v>
      </c>
      <c r="V2245" t="s">
        <v>50</v>
      </c>
      <c r="W2245" t="s">
        <v>8403</v>
      </c>
      <c r="X2245" s="145">
        <v>22473</v>
      </c>
      <c r="Y2245" t="s">
        <v>8404</v>
      </c>
      <c r="Z2245" s="145">
        <v>42795</v>
      </c>
      <c r="AA2245"/>
      <c r="AB2245" t="s">
        <v>39</v>
      </c>
      <c r="AC2245" t="s">
        <v>40</v>
      </c>
      <c r="AD2245" t="s">
        <v>41</v>
      </c>
      <c r="AE2245"/>
    </row>
    <row r="2246" spans="1:31" ht="15" x14ac:dyDescent="0.25">
      <c r="A2246" s="1" t="s">
        <v>8405</v>
      </c>
      <c r="B2246" t="s">
        <v>453</v>
      </c>
      <c r="C2246" t="s">
        <v>29</v>
      </c>
      <c r="D2246" t="s">
        <v>30</v>
      </c>
      <c r="E2246" t="s">
        <v>379</v>
      </c>
      <c r="F2246" t="s">
        <v>8385</v>
      </c>
      <c r="G2246" t="s">
        <v>8386</v>
      </c>
      <c r="H2246" t="s">
        <v>9756</v>
      </c>
      <c r="I2246" t="s">
        <v>8387</v>
      </c>
      <c r="J2246" t="s">
        <v>8405</v>
      </c>
      <c r="K2246" t="s">
        <v>32</v>
      </c>
      <c r="L2246" t="s">
        <v>32</v>
      </c>
      <c r="M2246" t="s">
        <v>43</v>
      </c>
      <c r="N2246" t="s">
        <v>44</v>
      </c>
      <c r="O2246" t="s">
        <v>54</v>
      </c>
      <c r="P2246" t="s">
        <v>79</v>
      </c>
      <c r="Q2246" t="s">
        <v>316</v>
      </c>
      <c r="R2246" t="s">
        <v>8406</v>
      </c>
      <c r="S2246" s="1" t="s">
        <v>13487</v>
      </c>
      <c r="T2246" t="s">
        <v>48</v>
      </c>
      <c r="U2246" t="s">
        <v>49</v>
      </c>
      <c r="V2246" t="s">
        <v>840</v>
      </c>
      <c r="W2246" t="s">
        <v>8407</v>
      </c>
      <c r="X2246" s="145">
        <v>24052</v>
      </c>
      <c r="Y2246" t="s">
        <v>8408</v>
      </c>
      <c r="Z2246" s="145">
        <v>43377</v>
      </c>
      <c r="AA2246" s="145">
        <v>43465</v>
      </c>
      <c r="AB2246" t="s">
        <v>39</v>
      </c>
      <c r="AC2246" t="s">
        <v>40</v>
      </c>
      <c r="AD2246" t="s">
        <v>41</v>
      </c>
      <c r="AE2246"/>
    </row>
    <row r="2247" spans="1:31" ht="15" x14ac:dyDescent="0.25">
      <c r="A2247" s="1" t="s">
        <v>8405</v>
      </c>
      <c r="B2247" t="s">
        <v>453</v>
      </c>
      <c r="C2247" t="s">
        <v>29</v>
      </c>
      <c r="D2247" t="s">
        <v>30</v>
      </c>
      <c r="E2247" t="s">
        <v>379</v>
      </c>
      <c r="F2247" t="s">
        <v>8385</v>
      </c>
      <c r="G2247" t="s">
        <v>8386</v>
      </c>
      <c r="H2247" t="s">
        <v>9756</v>
      </c>
      <c r="I2247" t="s">
        <v>8387</v>
      </c>
      <c r="J2247" t="s">
        <v>8405</v>
      </c>
      <c r="K2247" t="s">
        <v>32</v>
      </c>
      <c r="L2247" t="s">
        <v>32</v>
      </c>
      <c r="M2247" t="s">
        <v>43</v>
      </c>
      <c r="N2247" t="s">
        <v>63</v>
      </c>
      <c r="O2247" t="s">
        <v>13491</v>
      </c>
      <c r="P2247" t="s">
        <v>156</v>
      </c>
      <c r="Q2247" t="s">
        <v>178</v>
      </c>
      <c r="R2247" t="s">
        <v>2656</v>
      </c>
      <c r="S2247" s="1" t="s">
        <v>13492</v>
      </c>
      <c r="T2247" t="s">
        <v>66</v>
      </c>
      <c r="U2247" t="s">
        <v>49</v>
      </c>
      <c r="V2247" t="s">
        <v>50</v>
      </c>
      <c r="W2247" t="s">
        <v>11063</v>
      </c>
      <c r="X2247" s="145">
        <v>31183</v>
      </c>
      <c r="Y2247" t="s">
        <v>11064</v>
      </c>
      <c r="Z2247" s="145">
        <v>43378</v>
      </c>
      <c r="AA2247" s="145">
        <v>43465</v>
      </c>
      <c r="AB2247" t="s">
        <v>310</v>
      </c>
      <c r="AC2247" t="s">
        <v>68</v>
      </c>
      <c r="AD2247" t="s">
        <v>41</v>
      </c>
      <c r="AE2247"/>
    </row>
    <row r="2248" spans="1:31" ht="15" x14ac:dyDescent="0.25">
      <c r="A2248" s="1" t="s">
        <v>8409</v>
      </c>
      <c r="B2248" t="s">
        <v>453</v>
      </c>
      <c r="C2248" t="s">
        <v>29</v>
      </c>
      <c r="D2248" t="s">
        <v>30</v>
      </c>
      <c r="E2248" t="s">
        <v>379</v>
      </c>
      <c r="F2248" t="s">
        <v>8385</v>
      </c>
      <c r="G2248" t="s">
        <v>8386</v>
      </c>
      <c r="H2248" t="s">
        <v>9756</v>
      </c>
      <c r="I2248" t="s">
        <v>8387</v>
      </c>
      <c r="J2248" t="s">
        <v>8409</v>
      </c>
      <c r="K2248" t="s">
        <v>32</v>
      </c>
      <c r="L2248" t="s">
        <v>32</v>
      </c>
      <c r="M2248" t="s">
        <v>43</v>
      </c>
      <c r="N2248" t="s">
        <v>44</v>
      </c>
      <c r="O2248" t="s">
        <v>8410</v>
      </c>
      <c r="P2248" t="s">
        <v>932</v>
      </c>
      <c r="Q2248" t="s">
        <v>5998</v>
      </c>
      <c r="R2248" t="s">
        <v>8411</v>
      </c>
      <c r="S2248" s="1" t="s">
        <v>13493</v>
      </c>
      <c r="T2248" t="s">
        <v>48</v>
      </c>
      <c r="U2248" t="s">
        <v>49</v>
      </c>
      <c r="V2248" t="s">
        <v>50</v>
      </c>
      <c r="W2248" t="s">
        <v>8412</v>
      </c>
      <c r="X2248" s="145">
        <v>22974</v>
      </c>
      <c r="Y2248" t="s">
        <v>8413</v>
      </c>
      <c r="Z2248"/>
      <c r="AA2248"/>
      <c r="AB2248" t="s">
        <v>39</v>
      </c>
      <c r="AC2248" t="s">
        <v>40</v>
      </c>
      <c r="AD2248" t="s">
        <v>41</v>
      </c>
      <c r="AE2248"/>
    </row>
    <row r="2249" spans="1:31" ht="15" x14ac:dyDescent="0.25">
      <c r="A2249" s="1" t="s">
        <v>8414</v>
      </c>
      <c r="B2249" t="s">
        <v>453</v>
      </c>
      <c r="C2249" t="s">
        <v>29</v>
      </c>
      <c r="D2249" t="s">
        <v>30</v>
      </c>
      <c r="E2249" t="s">
        <v>379</v>
      </c>
      <c r="F2249" t="s">
        <v>8385</v>
      </c>
      <c r="G2249" t="s">
        <v>8386</v>
      </c>
      <c r="H2249" t="s">
        <v>9756</v>
      </c>
      <c r="I2249" t="s">
        <v>8387</v>
      </c>
      <c r="J2249" t="s">
        <v>8414</v>
      </c>
      <c r="K2249" t="s">
        <v>32</v>
      </c>
      <c r="L2249" t="s">
        <v>32</v>
      </c>
      <c r="M2249" t="s">
        <v>43</v>
      </c>
      <c r="N2249" t="s">
        <v>44</v>
      </c>
      <c r="O2249" t="s">
        <v>54</v>
      </c>
      <c r="P2249" t="s">
        <v>448</v>
      </c>
      <c r="Q2249" t="s">
        <v>314</v>
      </c>
      <c r="R2249" t="s">
        <v>959</v>
      </c>
      <c r="S2249" s="1" t="s">
        <v>13494</v>
      </c>
      <c r="T2249" t="s">
        <v>48</v>
      </c>
      <c r="U2249" t="s">
        <v>49</v>
      </c>
      <c r="V2249" t="s">
        <v>50</v>
      </c>
      <c r="W2249" t="s">
        <v>8415</v>
      </c>
      <c r="X2249" s="145">
        <v>23115</v>
      </c>
      <c r="Y2249" t="s">
        <v>8416</v>
      </c>
      <c r="Z2249"/>
      <c r="AA2249"/>
      <c r="AB2249" t="s">
        <v>39</v>
      </c>
      <c r="AC2249" t="s">
        <v>40</v>
      </c>
      <c r="AD2249" t="s">
        <v>41</v>
      </c>
      <c r="AE2249"/>
    </row>
    <row r="2250" spans="1:31" ht="15" x14ac:dyDescent="0.25">
      <c r="A2250" s="1" t="s">
        <v>8417</v>
      </c>
      <c r="B2250" t="s">
        <v>453</v>
      </c>
      <c r="C2250" t="s">
        <v>29</v>
      </c>
      <c r="D2250" t="s">
        <v>30</v>
      </c>
      <c r="E2250" t="s">
        <v>379</v>
      </c>
      <c r="F2250" t="s">
        <v>8385</v>
      </c>
      <c r="G2250" t="s">
        <v>8386</v>
      </c>
      <c r="H2250" t="s">
        <v>9756</v>
      </c>
      <c r="I2250" t="s">
        <v>8387</v>
      </c>
      <c r="J2250" t="s">
        <v>8417</v>
      </c>
      <c r="K2250" t="s">
        <v>32</v>
      </c>
      <c r="L2250" t="s">
        <v>32</v>
      </c>
      <c r="M2250" t="s">
        <v>43</v>
      </c>
      <c r="N2250" t="s">
        <v>44</v>
      </c>
      <c r="O2250" t="s">
        <v>54</v>
      </c>
      <c r="P2250" t="s">
        <v>417</v>
      </c>
      <c r="Q2250" t="s">
        <v>363</v>
      </c>
      <c r="R2250" t="s">
        <v>8418</v>
      </c>
      <c r="S2250" s="1" t="s">
        <v>13495</v>
      </c>
      <c r="T2250" t="s">
        <v>48</v>
      </c>
      <c r="U2250" t="s">
        <v>49</v>
      </c>
      <c r="V2250" t="s">
        <v>311</v>
      </c>
      <c r="W2250" t="s">
        <v>8419</v>
      </c>
      <c r="X2250" s="145">
        <v>23100</v>
      </c>
      <c r="Y2250" t="s">
        <v>8420</v>
      </c>
      <c r="Z2250" s="145">
        <v>43313</v>
      </c>
      <c r="AA2250" s="145">
        <v>43388</v>
      </c>
      <c r="AB2250" t="s">
        <v>39</v>
      </c>
      <c r="AC2250" t="s">
        <v>40</v>
      </c>
      <c r="AD2250" t="s">
        <v>41</v>
      </c>
      <c r="AE2250"/>
    </row>
    <row r="2251" spans="1:31" ht="15" x14ac:dyDescent="0.25">
      <c r="A2251" s="1" t="s">
        <v>8417</v>
      </c>
      <c r="B2251" t="s">
        <v>453</v>
      </c>
      <c r="C2251" t="s">
        <v>29</v>
      </c>
      <c r="D2251" t="s">
        <v>30</v>
      </c>
      <c r="E2251" t="s">
        <v>379</v>
      </c>
      <c r="F2251" t="s">
        <v>8385</v>
      </c>
      <c r="G2251" t="s">
        <v>8386</v>
      </c>
      <c r="H2251" t="s">
        <v>9756</v>
      </c>
      <c r="I2251" t="s">
        <v>8387</v>
      </c>
      <c r="J2251" t="s">
        <v>8417</v>
      </c>
      <c r="K2251" t="s">
        <v>32</v>
      </c>
      <c r="L2251" t="s">
        <v>32</v>
      </c>
      <c r="M2251" t="s">
        <v>43</v>
      </c>
      <c r="N2251" t="s">
        <v>63</v>
      </c>
      <c r="O2251" t="s">
        <v>10884</v>
      </c>
      <c r="P2251" t="s">
        <v>206</v>
      </c>
      <c r="Q2251" t="s">
        <v>130</v>
      </c>
      <c r="R2251" t="s">
        <v>10885</v>
      </c>
      <c r="S2251" s="1" t="s">
        <v>13496</v>
      </c>
      <c r="T2251" t="s">
        <v>66</v>
      </c>
      <c r="U2251" t="s">
        <v>49</v>
      </c>
      <c r="V2251" t="s">
        <v>50</v>
      </c>
      <c r="W2251" t="s">
        <v>10886</v>
      </c>
      <c r="X2251" s="145">
        <v>30176</v>
      </c>
      <c r="Y2251" t="s">
        <v>10887</v>
      </c>
      <c r="Z2251" s="145">
        <v>43313</v>
      </c>
      <c r="AA2251" s="145">
        <v>43388</v>
      </c>
      <c r="AB2251" t="s">
        <v>310</v>
      </c>
      <c r="AC2251" t="s">
        <v>68</v>
      </c>
      <c r="AD2251" t="s">
        <v>41</v>
      </c>
      <c r="AE2251"/>
    </row>
    <row r="2252" spans="1:31" ht="15" x14ac:dyDescent="0.25">
      <c r="A2252" s="1" t="s">
        <v>10888</v>
      </c>
      <c r="B2252" t="s">
        <v>453</v>
      </c>
      <c r="C2252" t="s">
        <v>29</v>
      </c>
      <c r="D2252" t="s">
        <v>30</v>
      </c>
      <c r="E2252" t="s">
        <v>379</v>
      </c>
      <c r="F2252" t="s">
        <v>8385</v>
      </c>
      <c r="G2252" t="s">
        <v>8386</v>
      </c>
      <c r="H2252" t="s">
        <v>9756</v>
      </c>
      <c r="I2252" t="s">
        <v>8387</v>
      </c>
      <c r="J2252" t="s">
        <v>10888</v>
      </c>
      <c r="K2252" t="s">
        <v>32</v>
      </c>
      <c r="L2252" t="s">
        <v>32</v>
      </c>
      <c r="M2252" t="s">
        <v>43</v>
      </c>
      <c r="N2252" t="s">
        <v>63</v>
      </c>
      <c r="O2252" t="s">
        <v>9727</v>
      </c>
      <c r="P2252" t="s">
        <v>237</v>
      </c>
      <c r="Q2252" t="s">
        <v>130</v>
      </c>
      <c r="R2252" t="s">
        <v>668</v>
      </c>
      <c r="S2252" s="1" t="s">
        <v>13497</v>
      </c>
      <c r="T2252" t="s">
        <v>66</v>
      </c>
      <c r="U2252" t="s">
        <v>9960</v>
      </c>
      <c r="V2252" t="s">
        <v>50</v>
      </c>
      <c r="W2252" t="s">
        <v>10889</v>
      </c>
      <c r="X2252" s="145">
        <v>27801</v>
      </c>
      <c r="Y2252" t="s">
        <v>10890</v>
      </c>
      <c r="Z2252" s="145">
        <v>43160</v>
      </c>
      <c r="AA2252" s="145">
        <v>43465</v>
      </c>
      <c r="AB2252" t="s">
        <v>2801</v>
      </c>
      <c r="AC2252" t="s">
        <v>68</v>
      </c>
      <c r="AD2252" t="s">
        <v>41</v>
      </c>
      <c r="AE2252"/>
    </row>
    <row r="2253" spans="1:31" ht="15" x14ac:dyDescent="0.25">
      <c r="A2253" s="1" t="s">
        <v>8423</v>
      </c>
      <c r="B2253" t="s">
        <v>453</v>
      </c>
      <c r="C2253" t="s">
        <v>29</v>
      </c>
      <c r="D2253" t="s">
        <v>30</v>
      </c>
      <c r="E2253" t="s">
        <v>379</v>
      </c>
      <c r="F2253" t="s">
        <v>8385</v>
      </c>
      <c r="G2253" t="s">
        <v>8386</v>
      </c>
      <c r="H2253" t="s">
        <v>9756</v>
      </c>
      <c r="I2253" t="s">
        <v>8387</v>
      </c>
      <c r="J2253" t="s">
        <v>8423</v>
      </c>
      <c r="K2253" t="s">
        <v>32</v>
      </c>
      <c r="L2253" t="s">
        <v>80</v>
      </c>
      <c r="M2253" t="s">
        <v>80</v>
      </c>
      <c r="N2253" t="s">
        <v>44</v>
      </c>
      <c r="O2253" t="s">
        <v>10891</v>
      </c>
      <c r="P2253" t="s">
        <v>162</v>
      </c>
      <c r="Q2253" t="s">
        <v>297</v>
      </c>
      <c r="R2253" t="s">
        <v>10892</v>
      </c>
      <c r="S2253" s="1" t="s">
        <v>13498</v>
      </c>
      <c r="T2253" t="s">
        <v>42</v>
      </c>
      <c r="U2253" t="s">
        <v>49</v>
      </c>
      <c r="V2253" t="s">
        <v>50</v>
      </c>
      <c r="W2253" t="s">
        <v>10893</v>
      </c>
      <c r="X2253" s="145">
        <v>27279</v>
      </c>
      <c r="Y2253" t="s">
        <v>10894</v>
      </c>
      <c r="Z2253" s="145">
        <v>43160</v>
      </c>
      <c r="AA2253"/>
      <c r="AB2253" t="s">
        <v>39</v>
      </c>
      <c r="AC2253" t="s">
        <v>83</v>
      </c>
      <c r="AD2253" t="s">
        <v>41</v>
      </c>
      <c r="AE2253"/>
    </row>
    <row r="2254" spans="1:31" ht="15" x14ac:dyDescent="0.25">
      <c r="A2254" s="1" t="s">
        <v>8427</v>
      </c>
      <c r="B2254" t="s">
        <v>453</v>
      </c>
      <c r="C2254" t="s">
        <v>29</v>
      </c>
      <c r="D2254" t="s">
        <v>30</v>
      </c>
      <c r="E2254" t="s">
        <v>379</v>
      </c>
      <c r="F2254" t="s">
        <v>8385</v>
      </c>
      <c r="G2254" t="s">
        <v>8386</v>
      </c>
      <c r="H2254" t="s">
        <v>9756</v>
      </c>
      <c r="I2254" t="s">
        <v>8387</v>
      </c>
      <c r="J2254" t="s">
        <v>8427</v>
      </c>
      <c r="K2254" t="s">
        <v>93</v>
      </c>
      <c r="L2254" t="s">
        <v>94</v>
      </c>
      <c r="M2254" t="s">
        <v>8428</v>
      </c>
      <c r="N2254" t="s">
        <v>44</v>
      </c>
      <c r="O2254" t="s">
        <v>8429</v>
      </c>
      <c r="P2254" t="s">
        <v>589</v>
      </c>
      <c r="Q2254" t="s">
        <v>262</v>
      </c>
      <c r="R2254" t="s">
        <v>8430</v>
      </c>
      <c r="S2254" s="1" t="s">
        <v>13499</v>
      </c>
      <c r="T2254" t="s">
        <v>105</v>
      </c>
      <c r="U2254" t="s">
        <v>38</v>
      </c>
      <c r="V2254" t="s">
        <v>50</v>
      </c>
      <c r="W2254" t="s">
        <v>8431</v>
      </c>
      <c r="X2254" s="145">
        <v>26357</v>
      </c>
      <c r="Y2254" t="s">
        <v>8432</v>
      </c>
      <c r="Z2254"/>
      <c r="AA2254"/>
      <c r="AB2254" t="s">
        <v>39</v>
      </c>
      <c r="AC2254" t="s">
        <v>98</v>
      </c>
      <c r="AD2254" t="s">
        <v>41</v>
      </c>
      <c r="AE2254"/>
    </row>
    <row r="2255" spans="1:31" ht="15" x14ac:dyDescent="0.25">
      <c r="A2255" s="1" t="s">
        <v>8433</v>
      </c>
      <c r="B2255" t="s">
        <v>453</v>
      </c>
      <c r="C2255" t="s">
        <v>29</v>
      </c>
      <c r="D2255" t="s">
        <v>30</v>
      </c>
      <c r="E2255" t="s">
        <v>379</v>
      </c>
      <c r="F2255" t="s">
        <v>8385</v>
      </c>
      <c r="G2255" t="s">
        <v>8386</v>
      </c>
      <c r="H2255" t="s">
        <v>9756</v>
      </c>
      <c r="I2255" t="s">
        <v>8387</v>
      </c>
      <c r="J2255" t="s">
        <v>8433</v>
      </c>
      <c r="K2255" t="s">
        <v>93</v>
      </c>
      <c r="L2255" t="s">
        <v>94</v>
      </c>
      <c r="M2255" t="s">
        <v>95</v>
      </c>
      <c r="N2255" t="s">
        <v>44</v>
      </c>
      <c r="O2255" t="s">
        <v>440</v>
      </c>
      <c r="P2255" t="s">
        <v>56</v>
      </c>
      <c r="Q2255" t="s">
        <v>64</v>
      </c>
      <c r="R2255" t="s">
        <v>1025</v>
      </c>
      <c r="S2255" s="1" t="s">
        <v>13500</v>
      </c>
      <c r="T2255" t="s">
        <v>747</v>
      </c>
      <c r="U2255" t="s">
        <v>38</v>
      </c>
      <c r="V2255" t="s">
        <v>50</v>
      </c>
      <c r="W2255" t="s">
        <v>8434</v>
      </c>
      <c r="X2255" s="145">
        <v>20097</v>
      </c>
      <c r="Y2255" t="s">
        <v>8435</v>
      </c>
      <c r="Z2255"/>
      <c r="AA2255"/>
      <c r="AB2255" t="s">
        <v>39</v>
      </c>
      <c r="AC2255" t="s">
        <v>98</v>
      </c>
      <c r="AD2255" t="s">
        <v>41</v>
      </c>
      <c r="AE2255"/>
    </row>
    <row r="2256" spans="1:31" ht="15" x14ac:dyDescent="0.25">
      <c r="A2256" s="1" t="s">
        <v>8439</v>
      </c>
      <c r="B2256" t="s">
        <v>453</v>
      </c>
      <c r="C2256" t="s">
        <v>29</v>
      </c>
      <c r="D2256" t="s">
        <v>30</v>
      </c>
      <c r="E2256" t="s">
        <v>380</v>
      </c>
      <c r="F2256" t="s">
        <v>8436</v>
      </c>
      <c r="G2256" t="s">
        <v>8437</v>
      </c>
      <c r="H2256" t="s">
        <v>9756</v>
      </c>
      <c r="I2256" t="s">
        <v>8438</v>
      </c>
      <c r="J2256" t="s">
        <v>8439</v>
      </c>
      <c r="K2256" t="s">
        <v>32</v>
      </c>
      <c r="L2256" t="s">
        <v>33</v>
      </c>
      <c r="M2256" t="s">
        <v>34</v>
      </c>
      <c r="N2256" t="s">
        <v>35</v>
      </c>
      <c r="O2256" t="s">
        <v>8440</v>
      </c>
      <c r="P2256" t="s">
        <v>104</v>
      </c>
      <c r="Q2256" t="s">
        <v>109</v>
      </c>
      <c r="R2256" t="s">
        <v>8441</v>
      </c>
      <c r="S2256" s="1" t="s">
        <v>13501</v>
      </c>
      <c r="T2256" t="s">
        <v>37</v>
      </c>
      <c r="U2256" t="s">
        <v>38</v>
      </c>
      <c r="V2256" t="s">
        <v>108</v>
      </c>
      <c r="W2256" t="s">
        <v>8442</v>
      </c>
      <c r="X2256" s="145">
        <v>22101</v>
      </c>
      <c r="Y2256" t="s">
        <v>8443</v>
      </c>
      <c r="Z2256" s="145">
        <v>42064</v>
      </c>
      <c r="AA2256" s="145">
        <v>43159</v>
      </c>
      <c r="AB2256" t="s">
        <v>39</v>
      </c>
      <c r="AC2256" t="s">
        <v>40</v>
      </c>
      <c r="AD2256" t="s">
        <v>41</v>
      </c>
      <c r="AE2256"/>
    </row>
    <row r="2257" spans="1:31" ht="15" x14ac:dyDescent="0.25">
      <c r="A2257" s="1" t="s">
        <v>8444</v>
      </c>
      <c r="B2257" t="s">
        <v>453</v>
      </c>
      <c r="C2257" t="s">
        <v>29</v>
      </c>
      <c r="D2257" t="s">
        <v>30</v>
      </c>
      <c r="E2257" t="s">
        <v>380</v>
      </c>
      <c r="F2257" t="s">
        <v>8436</v>
      </c>
      <c r="G2257" t="s">
        <v>8437</v>
      </c>
      <c r="H2257" t="s">
        <v>9756</v>
      </c>
      <c r="I2257" t="s">
        <v>8438</v>
      </c>
      <c r="J2257" t="s">
        <v>8444</v>
      </c>
      <c r="K2257" t="s">
        <v>32</v>
      </c>
      <c r="L2257" t="s">
        <v>32</v>
      </c>
      <c r="M2257" t="s">
        <v>43</v>
      </c>
      <c r="N2257" t="s">
        <v>44</v>
      </c>
      <c r="O2257" t="s">
        <v>8445</v>
      </c>
      <c r="P2257" t="s">
        <v>162</v>
      </c>
      <c r="Q2257" t="s">
        <v>399</v>
      </c>
      <c r="R2257" t="s">
        <v>829</v>
      </c>
      <c r="S2257" s="1" t="s">
        <v>13502</v>
      </c>
      <c r="T2257" t="s">
        <v>66</v>
      </c>
      <c r="U2257" t="s">
        <v>49</v>
      </c>
      <c r="V2257" t="s">
        <v>50</v>
      </c>
      <c r="W2257" t="s">
        <v>8446</v>
      </c>
      <c r="X2257" s="145">
        <v>23255</v>
      </c>
      <c r="Y2257" t="s">
        <v>8447</v>
      </c>
      <c r="Z2257"/>
      <c r="AA2257"/>
      <c r="AB2257" t="s">
        <v>39</v>
      </c>
      <c r="AC2257" t="s">
        <v>40</v>
      </c>
      <c r="AD2257" t="s">
        <v>41</v>
      </c>
      <c r="AE2257"/>
    </row>
    <row r="2258" spans="1:31" ht="15" x14ac:dyDescent="0.25">
      <c r="A2258" s="1" t="s">
        <v>8448</v>
      </c>
      <c r="B2258" t="s">
        <v>453</v>
      </c>
      <c r="C2258" t="s">
        <v>29</v>
      </c>
      <c r="D2258" t="s">
        <v>30</v>
      </c>
      <c r="E2258" t="s">
        <v>380</v>
      </c>
      <c r="F2258" t="s">
        <v>8436</v>
      </c>
      <c r="G2258" t="s">
        <v>8437</v>
      </c>
      <c r="H2258" t="s">
        <v>9756</v>
      </c>
      <c r="I2258" t="s">
        <v>8438</v>
      </c>
      <c r="J2258" t="s">
        <v>8448</v>
      </c>
      <c r="K2258" t="s">
        <v>32</v>
      </c>
      <c r="L2258" t="s">
        <v>32</v>
      </c>
      <c r="M2258" t="s">
        <v>43</v>
      </c>
      <c r="N2258" t="s">
        <v>44</v>
      </c>
      <c r="O2258" t="s">
        <v>54</v>
      </c>
      <c r="P2258" t="s">
        <v>882</v>
      </c>
      <c r="Q2258" t="s">
        <v>125</v>
      </c>
      <c r="R2258" t="s">
        <v>8449</v>
      </c>
      <c r="S2258" s="1" t="s">
        <v>13503</v>
      </c>
      <c r="T2258" t="s">
        <v>53</v>
      </c>
      <c r="U2258" t="s">
        <v>49</v>
      </c>
      <c r="V2258" t="s">
        <v>50</v>
      </c>
      <c r="W2258" t="s">
        <v>8450</v>
      </c>
      <c r="X2258" s="145">
        <v>24743</v>
      </c>
      <c r="Y2258" t="s">
        <v>8451</v>
      </c>
      <c r="Z2258" s="145">
        <v>42979</v>
      </c>
      <c r="AA2258" s="145">
        <v>43039</v>
      </c>
      <c r="AB2258" t="s">
        <v>39</v>
      </c>
      <c r="AC2258" t="s">
        <v>40</v>
      </c>
      <c r="AD2258" t="s">
        <v>41</v>
      </c>
      <c r="AE2258"/>
    </row>
    <row r="2259" spans="1:31" ht="15" x14ac:dyDescent="0.25">
      <c r="A2259" s="1" t="s">
        <v>8454</v>
      </c>
      <c r="B2259" t="s">
        <v>453</v>
      </c>
      <c r="C2259" t="s">
        <v>29</v>
      </c>
      <c r="D2259" t="s">
        <v>30</v>
      </c>
      <c r="E2259" t="s">
        <v>380</v>
      </c>
      <c r="F2259" t="s">
        <v>8436</v>
      </c>
      <c r="G2259" t="s">
        <v>8437</v>
      </c>
      <c r="H2259" t="s">
        <v>9756</v>
      </c>
      <c r="I2259" t="s">
        <v>8438</v>
      </c>
      <c r="J2259" t="s">
        <v>8454</v>
      </c>
      <c r="K2259" t="s">
        <v>32</v>
      </c>
      <c r="L2259" t="s">
        <v>32</v>
      </c>
      <c r="M2259" t="s">
        <v>43</v>
      </c>
      <c r="N2259" t="s">
        <v>44</v>
      </c>
      <c r="O2259" t="s">
        <v>54</v>
      </c>
      <c r="P2259" t="s">
        <v>137</v>
      </c>
      <c r="Q2259" t="s">
        <v>395</v>
      </c>
      <c r="R2259" t="s">
        <v>283</v>
      </c>
      <c r="S2259" s="1" t="s">
        <v>13504</v>
      </c>
      <c r="T2259" t="s">
        <v>61</v>
      </c>
      <c r="U2259" t="s">
        <v>49</v>
      </c>
      <c r="V2259" t="s">
        <v>50</v>
      </c>
      <c r="W2259" t="s">
        <v>8455</v>
      </c>
      <c r="X2259" s="145">
        <v>22373</v>
      </c>
      <c r="Y2259" t="s">
        <v>8456</v>
      </c>
      <c r="Z2259"/>
      <c r="AA2259"/>
      <c r="AB2259" t="s">
        <v>39</v>
      </c>
      <c r="AC2259" t="s">
        <v>40</v>
      </c>
      <c r="AD2259" t="s">
        <v>41</v>
      </c>
      <c r="AE2259"/>
    </row>
    <row r="2260" spans="1:31" ht="15" x14ac:dyDescent="0.25">
      <c r="A2260" s="1" t="s">
        <v>8457</v>
      </c>
      <c r="B2260" t="s">
        <v>453</v>
      </c>
      <c r="C2260" t="s">
        <v>29</v>
      </c>
      <c r="D2260" t="s">
        <v>30</v>
      </c>
      <c r="E2260" t="s">
        <v>380</v>
      </c>
      <c r="F2260" t="s">
        <v>8436</v>
      </c>
      <c r="G2260" t="s">
        <v>8437</v>
      </c>
      <c r="H2260" t="s">
        <v>9756</v>
      </c>
      <c r="I2260" t="s">
        <v>8438</v>
      </c>
      <c r="J2260" t="s">
        <v>8457</v>
      </c>
      <c r="K2260" t="s">
        <v>32</v>
      </c>
      <c r="L2260" t="s">
        <v>32</v>
      </c>
      <c r="M2260" t="s">
        <v>43</v>
      </c>
      <c r="N2260" t="s">
        <v>44</v>
      </c>
      <c r="O2260" t="s">
        <v>8458</v>
      </c>
      <c r="P2260" t="s">
        <v>135</v>
      </c>
      <c r="Q2260" t="s">
        <v>797</v>
      </c>
      <c r="R2260" t="s">
        <v>328</v>
      </c>
      <c r="S2260" s="1" t="s">
        <v>13505</v>
      </c>
      <c r="T2260" t="s">
        <v>48</v>
      </c>
      <c r="U2260" t="s">
        <v>49</v>
      </c>
      <c r="V2260" t="s">
        <v>50</v>
      </c>
      <c r="W2260" t="s">
        <v>8459</v>
      </c>
      <c r="X2260" s="145">
        <v>22126</v>
      </c>
      <c r="Y2260" t="s">
        <v>8460</v>
      </c>
      <c r="Z2260"/>
      <c r="AA2260"/>
      <c r="AB2260" t="s">
        <v>39</v>
      </c>
      <c r="AC2260" t="s">
        <v>40</v>
      </c>
      <c r="AD2260" t="s">
        <v>41</v>
      </c>
      <c r="AE2260"/>
    </row>
    <row r="2261" spans="1:31" ht="15" x14ac:dyDescent="0.25">
      <c r="A2261" s="1" t="s">
        <v>8461</v>
      </c>
      <c r="B2261" t="s">
        <v>453</v>
      </c>
      <c r="C2261" t="s">
        <v>29</v>
      </c>
      <c r="D2261" t="s">
        <v>30</v>
      </c>
      <c r="E2261" t="s">
        <v>380</v>
      </c>
      <c r="F2261" t="s">
        <v>8436</v>
      </c>
      <c r="G2261" t="s">
        <v>8437</v>
      </c>
      <c r="H2261" t="s">
        <v>9756</v>
      </c>
      <c r="I2261" t="s">
        <v>8438</v>
      </c>
      <c r="J2261" t="s">
        <v>8461</v>
      </c>
      <c r="K2261" t="s">
        <v>32</v>
      </c>
      <c r="L2261" t="s">
        <v>32</v>
      </c>
      <c r="M2261" t="s">
        <v>43</v>
      </c>
      <c r="N2261" t="s">
        <v>44</v>
      </c>
      <c r="O2261" t="s">
        <v>8462</v>
      </c>
      <c r="P2261" t="s">
        <v>537</v>
      </c>
      <c r="Q2261" t="s">
        <v>334</v>
      </c>
      <c r="R2261" t="s">
        <v>647</v>
      </c>
      <c r="S2261" s="1" t="s">
        <v>13506</v>
      </c>
      <c r="T2261" t="s">
        <v>66</v>
      </c>
      <c r="U2261" t="s">
        <v>49</v>
      </c>
      <c r="V2261" t="s">
        <v>50</v>
      </c>
      <c r="W2261" t="s">
        <v>8463</v>
      </c>
      <c r="X2261" s="145">
        <v>25422</v>
      </c>
      <c r="Y2261" t="s">
        <v>8464</v>
      </c>
      <c r="Z2261" s="145">
        <v>41883</v>
      </c>
      <c r="AA2261"/>
      <c r="AB2261" t="s">
        <v>39</v>
      </c>
      <c r="AC2261" t="s">
        <v>40</v>
      </c>
      <c r="AD2261" t="s">
        <v>41</v>
      </c>
      <c r="AE2261"/>
    </row>
    <row r="2262" spans="1:31" ht="15" x14ac:dyDescent="0.25">
      <c r="A2262" s="1" t="s">
        <v>8465</v>
      </c>
      <c r="B2262" t="s">
        <v>453</v>
      </c>
      <c r="C2262" t="s">
        <v>29</v>
      </c>
      <c r="D2262" t="s">
        <v>30</v>
      </c>
      <c r="E2262" t="s">
        <v>380</v>
      </c>
      <c r="F2262" t="s">
        <v>8436</v>
      </c>
      <c r="G2262" t="s">
        <v>8437</v>
      </c>
      <c r="H2262" t="s">
        <v>9756</v>
      </c>
      <c r="I2262" t="s">
        <v>8438</v>
      </c>
      <c r="J2262" t="s">
        <v>8465</v>
      </c>
      <c r="K2262" t="s">
        <v>32</v>
      </c>
      <c r="L2262" t="s">
        <v>32</v>
      </c>
      <c r="M2262" t="s">
        <v>43</v>
      </c>
      <c r="N2262" t="s">
        <v>44</v>
      </c>
      <c r="O2262" t="s">
        <v>8466</v>
      </c>
      <c r="P2262" t="s">
        <v>77</v>
      </c>
      <c r="Q2262" t="s">
        <v>958</v>
      </c>
      <c r="R2262" t="s">
        <v>8467</v>
      </c>
      <c r="S2262" s="1" t="s">
        <v>13507</v>
      </c>
      <c r="T2262" t="s">
        <v>53</v>
      </c>
      <c r="U2262" t="s">
        <v>49</v>
      </c>
      <c r="V2262" t="s">
        <v>50</v>
      </c>
      <c r="W2262" t="s">
        <v>8468</v>
      </c>
      <c r="X2262" s="145">
        <v>21805</v>
      </c>
      <c r="Y2262" t="s">
        <v>8469</v>
      </c>
      <c r="Z2262"/>
      <c r="AA2262"/>
      <c r="AB2262" t="s">
        <v>39</v>
      </c>
      <c r="AC2262" t="s">
        <v>40</v>
      </c>
      <c r="AD2262" t="s">
        <v>41</v>
      </c>
      <c r="AE2262"/>
    </row>
    <row r="2263" spans="1:31" ht="15" x14ac:dyDescent="0.25">
      <c r="A2263" s="1" t="s">
        <v>8470</v>
      </c>
      <c r="B2263" t="s">
        <v>453</v>
      </c>
      <c r="C2263" t="s">
        <v>29</v>
      </c>
      <c r="D2263" t="s">
        <v>30</v>
      </c>
      <c r="E2263" t="s">
        <v>380</v>
      </c>
      <c r="F2263" t="s">
        <v>8436</v>
      </c>
      <c r="G2263" t="s">
        <v>8437</v>
      </c>
      <c r="H2263" t="s">
        <v>9756</v>
      </c>
      <c r="I2263" t="s">
        <v>8438</v>
      </c>
      <c r="J2263" t="s">
        <v>8470</v>
      </c>
      <c r="K2263" t="s">
        <v>32</v>
      </c>
      <c r="L2263" t="s">
        <v>32</v>
      </c>
      <c r="M2263" t="s">
        <v>43</v>
      </c>
      <c r="N2263" t="s">
        <v>44</v>
      </c>
      <c r="O2263" t="s">
        <v>54</v>
      </c>
      <c r="P2263" t="s">
        <v>338</v>
      </c>
      <c r="Q2263" t="s">
        <v>555</v>
      </c>
      <c r="R2263" t="s">
        <v>777</v>
      </c>
      <c r="S2263" s="1" t="s">
        <v>13508</v>
      </c>
      <c r="T2263" t="s">
        <v>53</v>
      </c>
      <c r="U2263" t="s">
        <v>49</v>
      </c>
      <c r="V2263" t="s">
        <v>50</v>
      </c>
      <c r="W2263" t="s">
        <v>8471</v>
      </c>
      <c r="X2263" s="145">
        <v>25151</v>
      </c>
      <c r="Y2263" t="s">
        <v>8472</v>
      </c>
      <c r="Z2263"/>
      <c r="AA2263"/>
      <c r="AB2263" t="s">
        <v>39</v>
      </c>
      <c r="AC2263" t="s">
        <v>40</v>
      </c>
      <c r="AD2263" t="s">
        <v>41</v>
      </c>
      <c r="AE2263"/>
    </row>
    <row r="2264" spans="1:31" ht="15" x14ac:dyDescent="0.25">
      <c r="A2264" s="1" t="s">
        <v>8473</v>
      </c>
      <c r="B2264" t="s">
        <v>453</v>
      </c>
      <c r="C2264" t="s">
        <v>29</v>
      </c>
      <c r="D2264" t="s">
        <v>30</v>
      </c>
      <c r="E2264" t="s">
        <v>380</v>
      </c>
      <c r="F2264" t="s">
        <v>8436</v>
      </c>
      <c r="G2264" t="s">
        <v>8437</v>
      </c>
      <c r="H2264" t="s">
        <v>9756</v>
      </c>
      <c r="I2264" t="s">
        <v>8438</v>
      </c>
      <c r="J2264" t="s">
        <v>8473</v>
      </c>
      <c r="K2264" t="s">
        <v>32</v>
      </c>
      <c r="L2264" t="s">
        <v>80</v>
      </c>
      <c r="M2264" t="s">
        <v>80</v>
      </c>
      <c r="N2264" t="s">
        <v>44</v>
      </c>
      <c r="O2264" t="s">
        <v>8474</v>
      </c>
      <c r="P2264" t="s">
        <v>355</v>
      </c>
      <c r="Q2264" t="s">
        <v>1034</v>
      </c>
      <c r="R2264" t="s">
        <v>8475</v>
      </c>
      <c r="S2264" s="1" t="s">
        <v>13509</v>
      </c>
      <c r="T2264" t="s">
        <v>42</v>
      </c>
      <c r="U2264" t="s">
        <v>49</v>
      </c>
      <c r="V2264" t="s">
        <v>50</v>
      </c>
      <c r="W2264" t="s">
        <v>8476</v>
      </c>
      <c r="X2264" s="145">
        <v>25454</v>
      </c>
      <c r="Y2264" t="s">
        <v>8477</v>
      </c>
      <c r="Z2264" s="145">
        <v>42795</v>
      </c>
      <c r="AA2264"/>
      <c r="AB2264" t="s">
        <v>39</v>
      </c>
      <c r="AC2264" t="s">
        <v>83</v>
      </c>
      <c r="AD2264" t="s">
        <v>41</v>
      </c>
      <c r="AE2264"/>
    </row>
    <row r="2265" spans="1:31" ht="15" x14ac:dyDescent="0.25">
      <c r="A2265" s="1" t="s">
        <v>8478</v>
      </c>
      <c r="B2265" t="s">
        <v>453</v>
      </c>
      <c r="C2265" t="s">
        <v>29</v>
      </c>
      <c r="D2265" t="s">
        <v>30</v>
      </c>
      <c r="E2265" t="s">
        <v>380</v>
      </c>
      <c r="F2265" t="s">
        <v>8436</v>
      </c>
      <c r="G2265" t="s">
        <v>8437</v>
      </c>
      <c r="H2265" t="s">
        <v>9756</v>
      </c>
      <c r="I2265" t="s">
        <v>8438</v>
      </c>
      <c r="J2265" t="s">
        <v>8478</v>
      </c>
      <c r="K2265" t="s">
        <v>93</v>
      </c>
      <c r="L2265" t="s">
        <v>94</v>
      </c>
      <c r="M2265" t="s">
        <v>95</v>
      </c>
      <c r="N2265" t="s">
        <v>44</v>
      </c>
      <c r="O2265" t="s">
        <v>54</v>
      </c>
      <c r="P2265" t="s">
        <v>350</v>
      </c>
      <c r="Q2265" t="s">
        <v>130</v>
      </c>
      <c r="R2265" t="s">
        <v>725</v>
      </c>
      <c r="S2265" s="1" t="s">
        <v>13510</v>
      </c>
      <c r="T2265" t="s">
        <v>151</v>
      </c>
      <c r="U2265" t="s">
        <v>38</v>
      </c>
      <c r="V2265" t="s">
        <v>50</v>
      </c>
      <c r="W2265" t="s">
        <v>8479</v>
      </c>
      <c r="X2265" s="145">
        <v>18928</v>
      </c>
      <c r="Y2265" t="s">
        <v>8480</v>
      </c>
      <c r="Z2265"/>
      <c r="AA2265"/>
      <c r="AB2265" t="s">
        <v>39</v>
      </c>
      <c r="AC2265" t="s">
        <v>98</v>
      </c>
      <c r="AD2265" t="s">
        <v>41</v>
      </c>
      <c r="AE2265"/>
    </row>
    <row r="2266" spans="1:31" ht="15" x14ac:dyDescent="0.25">
      <c r="A2266" s="1" t="s">
        <v>8484</v>
      </c>
      <c r="B2266" t="s">
        <v>453</v>
      </c>
      <c r="C2266" t="s">
        <v>29</v>
      </c>
      <c r="D2266" t="s">
        <v>30</v>
      </c>
      <c r="E2266" t="s">
        <v>379</v>
      </c>
      <c r="F2266" t="s">
        <v>8481</v>
      </c>
      <c r="G2266" t="s">
        <v>8482</v>
      </c>
      <c r="H2266" t="s">
        <v>9756</v>
      </c>
      <c r="I2266" t="s">
        <v>8483</v>
      </c>
      <c r="J2266" t="s">
        <v>8484</v>
      </c>
      <c r="K2266" t="s">
        <v>32</v>
      </c>
      <c r="L2266" t="s">
        <v>33</v>
      </c>
      <c r="M2266" t="s">
        <v>34</v>
      </c>
      <c r="N2266" t="s">
        <v>724</v>
      </c>
      <c r="O2266" t="s">
        <v>8485</v>
      </c>
      <c r="P2266" t="s">
        <v>79</v>
      </c>
      <c r="Q2266" t="s">
        <v>357</v>
      </c>
      <c r="R2266" t="s">
        <v>8503</v>
      </c>
      <c r="S2266" s="1" t="s">
        <v>13511</v>
      </c>
      <c r="T2266" t="s">
        <v>61</v>
      </c>
      <c r="U2266" t="s">
        <v>38</v>
      </c>
      <c r="V2266" t="s">
        <v>50</v>
      </c>
      <c r="W2266" t="s">
        <v>8504</v>
      </c>
      <c r="X2266" s="145">
        <v>26288</v>
      </c>
      <c r="Y2266" t="s">
        <v>8505</v>
      </c>
      <c r="Z2266" s="145">
        <v>43101</v>
      </c>
      <c r="AA2266" s="145">
        <v>43465</v>
      </c>
      <c r="AB2266" t="s">
        <v>39</v>
      </c>
      <c r="AC2266" t="s">
        <v>40</v>
      </c>
      <c r="AD2266" t="s">
        <v>41</v>
      </c>
      <c r="AE2266"/>
    </row>
    <row r="2267" spans="1:31" ht="15" x14ac:dyDescent="0.25">
      <c r="A2267" s="1" t="s">
        <v>8486</v>
      </c>
      <c r="B2267" t="s">
        <v>453</v>
      </c>
      <c r="C2267" t="s">
        <v>29</v>
      </c>
      <c r="D2267" t="s">
        <v>30</v>
      </c>
      <c r="E2267" t="s">
        <v>379</v>
      </c>
      <c r="F2267" t="s">
        <v>8481</v>
      </c>
      <c r="G2267" t="s">
        <v>8482</v>
      </c>
      <c r="H2267" t="s">
        <v>9756</v>
      </c>
      <c r="I2267" t="s">
        <v>8483</v>
      </c>
      <c r="J2267" t="s">
        <v>8486</v>
      </c>
      <c r="K2267" t="s">
        <v>32</v>
      </c>
      <c r="L2267" t="s">
        <v>32</v>
      </c>
      <c r="M2267" t="s">
        <v>43</v>
      </c>
      <c r="N2267" t="s">
        <v>44</v>
      </c>
      <c r="O2267" t="s">
        <v>8487</v>
      </c>
      <c r="P2267" t="s">
        <v>661</v>
      </c>
      <c r="Q2267" t="s">
        <v>51</v>
      </c>
      <c r="R2267" t="s">
        <v>8488</v>
      </c>
      <c r="S2267" s="1" t="s">
        <v>13512</v>
      </c>
      <c r="T2267" t="s">
        <v>53</v>
      </c>
      <c r="U2267" t="s">
        <v>49</v>
      </c>
      <c r="V2267" t="s">
        <v>50</v>
      </c>
      <c r="W2267" t="s">
        <v>8489</v>
      </c>
      <c r="X2267" s="145">
        <v>22685</v>
      </c>
      <c r="Y2267" t="s">
        <v>8490</v>
      </c>
      <c r="Z2267"/>
      <c r="AA2267"/>
      <c r="AB2267" t="s">
        <v>39</v>
      </c>
      <c r="AC2267" t="s">
        <v>40</v>
      </c>
      <c r="AD2267" t="s">
        <v>41</v>
      </c>
      <c r="AE2267"/>
    </row>
    <row r="2268" spans="1:31" ht="15" x14ac:dyDescent="0.25">
      <c r="A2268" s="1" t="s">
        <v>8491</v>
      </c>
      <c r="B2268" t="s">
        <v>453</v>
      </c>
      <c r="C2268" t="s">
        <v>29</v>
      </c>
      <c r="D2268" t="s">
        <v>30</v>
      </c>
      <c r="E2268" t="s">
        <v>379</v>
      </c>
      <c r="F2268" t="s">
        <v>8481</v>
      </c>
      <c r="G2268" t="s">
        <v>8482</v>
      </c>
      <c r="H2268" t="s">
        <v>9756</v>
      </c>
      <c r="I2268" t="s">
        <v>8483</v>
      </c>
      <c r="J2268" t="s">
        <v>8491</v>
      </c>
      <c r="K2268" t="s">
        <v>32</v>
      </c>
      <c r="L2268" t="s">
        <v>32</v>
      </c>
      <c r="M2268" t="s">
        <v>43</v>
      </c>
      <c r="N2268" t="s">
        <v>44</v>
      </c>
      <c r="O2268" t="s">
        <v>54</v>
      </c>
      <c r="P2268" t="s">
        <v>386</v>
      </c>
      <c r="Q2268" t="s">
        <v>396</v>
      </c>
      <c r="R2268" t="s">
        <v>7435</v>
      </c>
      <c r="S2268" s="1" t="s">
        <v>13513</v>
      </c>
      <c r="T2268" t="s">
        <v>48</v>
      </c>
      <c r="U2268" t="s">
        <v>49</v>
      </c>
      <c r="V2268" t="s">
        <v>50</v>
      </c>
      <c r="W2268" t="s">
        <v>8492</v>
      </c>
      <c r="X2268" s="145">
        <v>24362</v>
      </c>
      <c r="Y2268" t="s">
        <v>8493</v>
      </c>
      <c r="Z2268"/>
      <c r="AA2268"/>
      <c r="AB2268" t="s">
        <v>39</v>
      </c>
      <c r="AC2268" t="s">
        <v>40</v>
      </c>
      <c r="AD2268" t="s">
        <v>41</v>
      </c>
      <c r="AE2268"/>
    </row>
    <row r="2269" spans="1:31" ht="15" x14ac:dyDescent="0.25">
      <c r="A2269" s="1" t="s">
        <v>8494</v>
      </c>
      <c r="B2269" t="s">
        <v>453</v>
      </c>
      <c r="C2269" t="s">
        <v>29</v>
      </c>
      <c r="D2269" t="s">
        <v>30</v>
      </c>
      <c r="E2269" t="s">
        <v>379</v>
      </c>
      <c r="F2269" t="s">
        <v>8481</v>
      </c>
      <c r="G2269" t="s">
        <v>8482</v>
      </c>
      <c r="H2269" t="s">
        <v>9756</v>
      </c>
      <c r="I2269" t="s">
        <v>8483</v>
      </c>
      <c r="J2269" t="s">
        <v>8494</v>
      </c>
      <c r="K2269" t="s">
        <v>32</v>
      </c>
      <c r="L2269" t="s">
        <v>32</v>
      </c>
      <c r="M2269" t="s">
        <v>43</v>
      </c>
      <c r="N2269" t="s">
        <v>63</v>
      </c>
      <c r="O2269" t="s">
        <v>8495</v>
      </c>
      <c r="P2269" t="s">
        <v>1046</v>
      </c>
      <c r="Q2269" t="s">
        <v>136</v>
      </c>
      <c r="R2269" t="s">
        <v>270</v>
      </c>
      <c r="S2269" s="1" t="s">
        <v>13514</v>
      </c>
      <c r="T2269" t="s">
        <v>66</v>
      </c>
      <c r="U2269" t="s">
        <v>49</v>
      </c>
      <c r="V2269" t="s">
        <v>166</v>
      </c>
      <c r="W2269" t="s">
        <v>8496</v>
      </c>
      <c r="X2269" s="145">
        <v>28351</v>
      </c>
      <c r="Y2269" t="s">
        <v>8497</v>
      </c>
      <c r="Z2269" s="145">
        <v>43160</v>
      </c>
      <c r="AA2269" s="145">
        <v>43465</v>
      </c>
      <c r="AB2269" t="s">
        <v>39</v>
      </c>
      <c r="AC2269" t="s">
        <v>68</v>
      </c>
      <c r="AD2269" t="s">
        <v>41</v>
      </c>
      <c r="AE2269"/>
    </row>
    <row r="2270" spans="1:31" ht="15" x14ac:dyDescent="0.25">
      <c r="A2270" s="1" t="s">
        <v>8498</v>
      </c>
      <c r="B2270" t="s">
        <v>453</v>
      </c>
      <c r="C2270" t="s">
        <v>29</v>
      </c>
      <c r="D2270" t="s">
        <v>30</v>
      </c>
      <c r="E2270" t="s">
        <v>379</v>
      </c>
      <c r="F2270" t="s">
        <v>8481</v>
      </c>
      <c r="G2270" t="s">
        <v>8482</v>
      </c>
      <c r="H2270" t="s">
        <v>9756</v>
      </c>
      <c r="I2270" t="s">
        <v>8483</v>
      </c>
      <c r="J2270" t="s">
        <v>8498</v>
      </c>
      <c r="K2270" t="s">
        <v>32</v>
      </c>
      <c r="L2270" t="s">
        <v>32</v>
      </c>
      <c r="M2270" t="s">
        <v>43</v>
      </c>
      <c r="N2270" t="s">
        <v>44</v>
      </c>
      <c r="O2270" t="s">
        <v>54</v>
      </c>
      <c r="P2270" t="s">
        <v>101</v>
      </c>
      <c r="Q2270" t="s">
        <v>45</v>
      </c>
      <c r="R2270" t="s">
        <v>8499</v>
      </c>
      <c r="S2270" s="1" t="s">
        <v>13515</v>
      </c>
      <c r="T2270" t="s">
        <v>66</v>
      </c>
      <c r="U2270" t="s">
        <v>49</v>
      </c>
      <c r="V2270" t="s">
        <v>50</v>
      </c>
      <c r="W2270" t="s">
        <v>8500</v>
      </c>
      <c r="X2270" s="145">
        <v>24375</v>
      </c>
      <c r="Y2270" t="s">
        <v>8501</v>
      </c>
      <c r="Z2270"/>
      <c r="AA2270"/>
      <c r="AB2270" t="s">
        <v>39</v>
      </c>
      <c r="AC2270" t="s">
        <v>40</v>
      </c>
      <c r="AD2270" t="s">
        <v>41</v>
      </c>
      <c r="AE2270"/>
    </row>
    <row r="2271" spans="1:31" ht="15" x14ac:dyDescent="0.25">
      <c r="A2271" s="1" t="s">
        <v>8502</v>
      </c>
      <c r="B2271" t="s">
        <v>453</v>
      </c>
      <c r="C2271" t="s">
        <v>29</v>
      </c>
      <c r="D2271" t="s">
        <v>30</v>
      </c>
      <c r="E2271" t="s">
        <v>379</v>
      </c>
      <c r="F2271" t="s">
        <v>8481</v>
      </c>
      <c r="G2271" t="s">
        <v>8482</v>
      </c>
      <c r="H2271" t="s">
        <v>9756</v>
      </c>
      <c r="I2271" t="s">
        <v>8483</v>
      </c>
      <c r="J2271" t="s">
        <v>8502</v>
      </c>
      <c r="K2271" t="s">
        <v>32</v>
      </c>
      <c r="L2271" t="s">
        <v>32</v>
      </c>
      <c r="M2271" t="s">
        <v>43</v>
      </c>
      <c r="N2271" t="s">
        <v>44</v>
      </c>
      <c r="O2271" t="s">
        <v>54</v>
      </c>
      <c r="P2271" t="s">
        <v>79</v>
      </c>
      <c r="Q2271" t="s">
        <v>357</v>
      </c>
      <c r="R2271" t="s">
        <v>8503</v>
      </c>
      <c r="S2271" s="1" t="s">
        <v>13511</v>
      </c>
      <c r="T2271" t="s">
        <v>61</v>
      </c>
      <c r="U2271" t="s">
        <v>49</v>
      </c>
      <c r="V2271" t="s">
        <v>840</v>
      </c>
      <c r="W2271" t="s">
        <v>8504</v>
      </c>
      <c r="X2271" s="145">
        <v>26288</v>
      </c>
      <c r="Y2271" t="s">
        <v>8505</v>
      </c>
      <c r="Z2271" s="145">
        <v>43101</v>
      </c>
      <c r="AA2271" s="145">
        <v>43465</v>
      </c>
      <c r="AB2271" t="s">
        <v>39</v>
      </c>
      <c r="AC2271" t="s">
        <v>40</v>
      </c>
      <c r="AD2271" t="s">
        <v>41</v>
      </c>
      <c r="AE2271"/>
    </row>
    <row r="2272" spans="1:31" ht="15" x14ac:dyDescent="0.25">
      <c r="A2272" s="1" t="s">
        <v>8502</v>
      </c>
      <c r="B2272" t="s">
        <v>453</v>
      </c>
      <c r="C2272" t="s">
        <v>29</v>
      </c>
      <c r="D2272" t="s">
        <v>30</v>
      </c>
      <c r="E2272" t="s">
        <v>379</v>
      </c>
      <c r="F2272" t="s">
        <v>8481</v>
      </c>
      <c r="G2272" t="s">
        <v>8482</v>
      </c>
      <c r="H2272" t="s">
        <v>9756</v>
      </c>
      <c r="I2272" t="s">
        <v>8483</v>
      </c>
      <c r="J2272" t="s">
        <v>8502</v>
      </c>
      <c r="K2272" t="s">
        <v>32</v>
      </c>
      <c r="L2272" t="s">
        <v>32</v>
      </c>
      <c r="M2272" t="s">
        <v>43</v>
      </c>
      <c r="N2272" t="s">
        <v>63</v>
      </c>
      <c r="O2272" t="s">
        <v>10895</v>
      </c>
      <c r="P2272" t="s">
        <v>78</v>
      </c>
      <c r="Q2272" t="s">
        <v>79</v>
      </c>
      <c r="R2272" t="s">
        <v>10896</v>
      </c>
      <c r="S2272" s="1" t="s">
        <v>13516</v>
      </c>
      <c r="T2272" t="s">
        <v>61</v>
      </c>
      <c r="U2272" t="s">
        <v>49</v>
      </c>
      <c r="V2272" t="s">
        <v>50</v>
      </c>
      <c r="W2272" t="s">
        <v>10897</v>
      </c>
      <c r="X2272" s="145">
        <v>32263</v>
      </c>
      <c r="Y2272" t="s">
        <v>10898</v>
      </c>
      <c r="Z2272" s="145">
        <v>43160</v>
      </c>
      <c r="AA2272" s="145">
        <v>43465</v>
      </c>
      <c r="AB2272" t="s">
        <v>310</v>
      </c>
      <c r="AC2272" t="s">
        <v>68</v>
      </c>
      <c r="AD2272" t="s">
        <v>41</v>
      </c>
      <c r="AE2272"/>
    </row>
    <row r="2273" spans="1:31" ht="15" x14ac:dyDescent="0.25">
      <c r="A2273" s="1" t="s">
        <v>8506</v>
      </c>
      <c r="B2273" t="s">
        <v>453</v>
      </c>
      <c r="C2273" t="s">
        <v>29</v>
      </c>
      <c r="D2273" t="s">
        <v>30</v>
      </c>
      <c r="E2273" t="s">
        <v>379</v>
      </c>
      <c r="F2273" t="s">
        <v>8481</v>
      </c>
      <c r="G2273" t="s">
        <v>8482</v>
      </c>
      <c r="H2273" t="s">
        <v>9756</v>
      </c>
      <c r="I2273" t="s">
        <v>8483</v>
      </c>
      <c r="J2273" t="s">
        <v>8506</v>
      </c>
      <c r="K2273" t="s">
        <v>32</v>
      </c>
      <c r="L2273" t="s">
        <v>32</v>
      </c>
      <c r="M2273" t="s">
        <v>43</v>
      </c>
      <c r="N2273" t="s">
        <v>44</v>
      </c>
      <c r="O2273" t="s">
        <v>54</v>
      </c>
      <c r="P2273" t="s">
        <v>78</v>
      </c>
      <c r="Q2273" t="s">
        <v>136</v>
      </c>
      <c r="R2273" t="s">
        <v>1069</v>
      </c>
      <c r="S2273" s="1" t="s">
        <v>13517</v>
      </c>
      <c r="T2273" t="s">
        <v>48</v>
      </c>
      <c r="U2273" t="s">
        <v>49</v>
      </c>
      <c r="V2273" t="s">
        <v>50</v>
      </c>
      <c r="W2273" t="s">
        <v>8507</v>
      </c>
      <c r="X2273" s="145">
        <v>24334</v>
      </c>
      <c r="Y2273" t="s">
        <v>8508</v>
      </c>
      <c r="Z2273"/>
      <c r="AA2273"/>
      <c r="AB2273" t="s">
        <v>39</v>
      </c>
      <c r="AC2273" t="s">
        <v>40</v>
      </c>
      <c r="AD2273" t="s">
        <v>41</v>
      </c>
      <c r="AE2273"/>
    </row>
    <row r="2274" spans="1:31" ht="15" x14ac:dyDescent="0.25">
      <c r="A2274" s="1" t="s">
        <v>8509</v>
      </c>
      <c r="B2274" t="s">
        <v>453</v>
      </c>
      <c r="C2274" t="s">
        <v>29</v>
      </c>
      <c r="D2274" t="s">
        <v>30</v>
      </c>
      <c r="E2274" t="s">
        <v>379</v>
      </c>
      <c r="F2274" t="s">
        <v>8481</v>
      </c>
      <c r="G2274" t="s">
        <v>8482</v>
      </c>
      <c r="H2274" t="s">
        <v>9756</v>
      </c>
      <c r="I2274" t="s">
        <v>8483</v>
      </c>
      <c r="J2274" t="s">
        <v>8509</v>
      </c>
      <c r="K2274" t="s">
        <v>32</v>
      </c>
      <c r="L2274" t="s">
        <v>32</v>
      </c>
      <c r="M2274" t="s">
        <v>43</v>
      </c>
      <c r="N2274" t="s">
        <v>44</v>
      </c>
      <c r="O2274" t="s">
        <v>54</v>
      </c>
      <c r="P2274" t="s">
        <v>382</v>
      </c>
      <c r="Q2274" t="s">
        <v>186</v>
      </c>
      <c r="R2274" t="s">
        <v>308</v>
      </c>
      <c r="S2274" s="1" t="s">
        <v>13518</v>
      </c>
      <c r="T2274" t="s">
        <v>48</v>
      </c>
      <c r="U2274" t="s">
        <v>49</v>
      </c>
      <c r="V2274" t="s">
        <v>50</v>
      </c>
      <c r="W2274" t="s">
        <v>8510</v>
      </c>
      <c r="X2274" s="145">
        <v>24724</v>
      </c>
      <c r="Y2274" t="s">
        <v>8511</v>
      </c>
      <c r="Z2274"/>
      <c r="AA2274"/>
      <c r="AB2274" t="s">
        <v>39</v>
      </c>
      <c r="AC2274" t="s">
        <v>40</v>
      </c>
      <c r="AD2274" t="s">
        <v>41</v>
      </c>
      <c r="AE2274"/>
    </row>
    <row r="2275" spans="1:31" ht="15" x14ac:dyDescent="0.25">
      <c r="A2275" s="1" t="s">
        <v>8512</v>
      </c>
      <c r="B2275" t="s">
        <v>453</v>
      </c>
      <c r="C2275" t="s">
        <v>29</v>
      </c>
      <c r="D2275" t="s">
        <v>30</v>
      </c>
      <c r="E2275" t="s">
        <v>379</v>
      </c>
      <c r="F2275" t="s">
        <v>8481</v>
      </c>
      <c r="G2275" t="s">
        <v>8482</v>
      </c>
      <c r="H2275" t="s">
        <v>9756</v>
      </c>
      <c r="I2275" t="s">
        <v>8483</v>
      </c>
      <c r="J2275" t="s">
        <v>8512</v>
      </c>
      <c r="K2275" t="s">
        <v>32</v>
      </c>
      <c r="L2275" t="s">
        <v>80</v>
      </c>
      <c r="M2275" t="s">
        <v>80</v>
      </c>
      <c r="N2275" t="s">
        <v>44</v>
      </c>
      <c r="O2275" t="s">
        <v>54</v>
      </c>
      <c r="P2275" t="s">
        <v>7849</v>
      </c>
      <c r="Q2275" t="s">
        <v>141</v>
      </c>
      <c r="R2275" t="s">
        <v>8513</v>
      </c>
      <c r="S2275" s="1" t="s">
        <v>13519</v>
      </c>
      <c r="T2275" t="s">
        <v>42</v>
      </c>
      <c r="U2275" t="s">
        <v>49</v>
      </c>
      <c r="V2275" t="s">
        <v>50</v>
      </c>
      <c r="W2275" t="s">
        <v>8514</v>
      </c>
      <c r="X2275" s="145">
        <v>25077</v>
      </c>
      <c r="Y2275" t="s">
        <v>8515</v>
      </c>
      <c r="Z2275"/>
      <c r="AA2275"/>
      <c r="AB2275" t="s">
        <v>39</v>
      </c>
      <c r="AC2275" t="s">
        <v>83</v>
      </c>
      <c r="AD2275" t="s">
        <v>41</v>
      </c>
      <c r="AE2275"/>
    </row>
    <row r="2276" spans="1:31" ht="15" x14ac:dyDescent="0.25">
      <c r="A2276" s="1" t="s">
        <v>8516</v>
      </c>
      <c r="B2276" t="s">
        <v>453</v>
      </c>
      <c r="C2276" t="s">
        <v>29</v>
      </c>
      <c r="D2276" t="s">
        <v>30</v>
      </c>
      <c r="E2276" t="s">
        <v>379</v>
      </c>
      <c r="F2276" t="s">
        <v>8481</v>
      </c>
      <c r="G2276" t="s">
        <v>8482</v>
      </c>
      <c r="H2276" t="s">
        <v>9756</v>
      </c>
      <c r="I2276" t="s">
        <v>8483</v>
      </c>
      <c r="J2276" t="s">
        <v>8516</v>
      </c>
      <c r="K2276" t="s">
        <v>93</v>
      </c>
      <c r="L2276" t="s">
        <v>94</v>
      </c>
      <c r="M2276" t="s">
        <v>95</v>
      </c>
      <c r="N2276" t="s">
        <v>44</v>
      </c>
      <c r="O2276" t="s">
        <v>8517</v>
      </c>
      <c r="P2276" t="s">
        <v>109</v>
      </c>
      <c r="Q2276" t="s">
        <v>306</v>
      </c>
      <c r="R2276" t="s">
        <v>10899</v>
      </c>
      <c r="S2276" s="1" t="s">
        <v>13520</v>
      </c>
      <c r="T2276" t="s">
        <v>105</v>
      </c>
      <c r="U2276" t="s">
        <v>38</v>
      </c>
      <c r="V2276" t="s">
        <v>50</v>
      </c>
      <c r="W2276" t="s">
        <v>10900</v>
      </c>
      <c r="X2276" s="145">
        <v>29111</v>
      </c>
      <c r="Y2276" t="s">
        <v>10901</v>
      </c>
      <c r="Z2276" s="145">
        <v>43101</v>
      </c>
      <c r="AA2276"/>
      <c r="AB2276" t="s">
        <v>39</v>
      </c>
      <c r="AC2276" t="s">
        <v>98</v>
      </c>
      <c r="AD2276" t="s">
        <v>41</v>
      </c>
      <c r="AE2276"/>
    </row>
    <row r="2277" spans="1:31" ht="15" x14ac:dyDescent="0.25">
      <c r="A2277" s="1" t="s">
        <v>8521</v>
      </c>
      <c r="B2277" t="s">
        <v>453</v>
      </c>
      <c r="C2277" t="s">
        <v>29</v>
      </c>
      <c r="D2277" t="s">
        <v>30</v>
      </c>
      <c r="E2277" t="s">
        <v>379</v>
      </c>
      <c r="F2277" t="s">
        <v>8518</v>
      </c>
      <c r="G2277" t="s">
        <v>8519</v>
      </c>
      <c r="H2277" t="s">
        <v>9756</v>
      </c>
      <c r="I2277" t="s">
        <v>8520</v>
      </c>
      <c r="J2277" t="s">
        <v>8521</v>
      </c>
      <c r="K2277" t="s">
        <v>32</v>
      </c>
      <c r="L2277" t="s">
        <v>33</v>
      </c>
      <c r="M2277" t="s">
        <v>34</v>
      </c>
      <c r="N2277" t="s">
        <v>35</v>
      </c>
      <c r="O2277" t="s">
        <v>8522</v>
      </c>
      <c r="P2277" t="s">
        <v>1065</v>
      </c>
      <c r="Q2277" t="s">
        <v>905</v>
      </c>
      <c r="R2277" t="s">
        <v>8523</v>
      </c>
      <c r="S2277" s="1" t="s">
        <v>13521</v>
      </c>
      <c r="T2277" t="s">
        <v>37</v>
      </c>
      <c r="U2277" t="s">
        <v>38</v>
      </c>
      <c r="V2277" t="s">
        <v>108</v>
      </c>
      <c r="W2277" t="s">
        <v>8524</v>
      </c>
      <c r="X2277" s="145">
        <v>24242</v>
      </c>
      <c r="Y2277" t="s">
        <v>8525</v>
      </c>
      <c r="Z2277" s="145">
        <v>42064</v>
      </c>
      <c r="AA2277" s="145">
        <v>43159</v>
      </c>
      <c r="AB2277" t="s">
        <v>39</v>
      </c>
      <c r="AC2277" t="s">
        <v>40</v>
      </c>
      <c r="AD2277" t="s">
        <v>41</v>
      </c>
      <c r="AE2277"/>
    </row>
    <row r="2278" spans="1:31" ht="15" x14ac:dyDescent="0.25">
      <c r="A2278" s="1" t="s">
        <v>8526</v>
      </c>
      <c r="B2278" t="s">
        <v>453</v>
      </c>
      <c r="C2278" t="s">
        <v>29</v>
      </c>
      <c r="D2278" t="s">
        <v>30</v>
      </c>
      <c r="E2278" t="s">
        <v>379</v>
      </c>
      <c r="F2278" t="s">
        <v>8518</v>
      </c>
      <c r="G2278" t="s">
        <v>8519</v>
      </c>
      <c r="H2278" t="s">
        <v>9756</v>
      </c>
      <c r="I2278" t="s">
        <v>8520</v>
      </c>
      <c r="J2278" t="s">
        <v>8526</v>
      </c>
      <c r="K2278" t="s">
        <v>32</v>
      </c>
      <c r="L2278" t="s">
        <v>32</v>
      </c>
      <c r="M2278" t="s">
        <v>43</v>
      </c>
      <c r="N2278" t="s">
        <v>44</v>
      </c>
      <c r="O2278" t="s">
        <v>54</v>
      </c>
      <c r="P2278" t="s">
        <v>130</v>
      </c>
      <c r="Q2278" t="s">
        <v>8527</v>
      </c>
      <c r="R2278" t="s">
        <v>209</v>
      </c>
      <c r="S2278" s="1" t="s">
        <v>13522</v>
      </c>
      <c r="T2278" t="s">
        <v>66</v>
      </c>
      <c r="U2278" t="s">
        <v>49</v>
      </c>
      <c r="V2278" t="s">
        <v>50</v>
      </c>
      <c r="W2278" t="s">
        <v>8528</v>
      </c>
      <c r="X2278" s="145">
        <v>20402</v>
      </c>
      <c r="Y2278" t="s">
        <v>8529</v>
      </c>
      <c r="Z2278"/>
      <c r="AA2278"/>
      <c r="AB2278" t="s">
        <v>39</v>
      </c>
      <c r="AC2278" t="s">
        <v>40</v>
      </c>
      <c r="AD2278" t="s">
        <v>41</v>
      </c>
      <c r="AE2278"/>
    </row>
    <row r="2279" spans="1:31" ht="15" x14ac:dyDescent="0.25">
      <c r="A2279" s="1" t="s">
        <v>8530</v>
      </c>
      <c r="B2279" t="s">
        <v>453</v>
      </c>
      <c r="C2279" t="s">
        <v>29</v>
      </c>
      <c r="D2279" t="s">
        <v>30</v>
      </c>
      <c r="E2279" t="s">
        <v>379</v>
      </c>
      <c r="F2279" t="s">
        <v>8518</v>
      </c>
      <c r="G2279" t="s">
        <v>8519</v>
      </c>
      <c r="H2279" t="s">
        <v>9756</v>
      </c>
      <c r="I2279" t="s">
        <v>8520</v>
      </c>
      <c r="J2279" t="s">
        <v>8530</v>
      </c>
      <c r="K2279" t="s">
        <v>32</v>
      </c>
      <c r="L2279" t="s">
        <v>32</v>
      </c>
      <c r="M2279" t="s">
        <v>43</v>
      </c>
      <c r="N2279" t="s">
        <v>44</v>
      </c>
      <c r="O2279" t="s">
        <v>54</v>
      </c>
      <c r="P2279" t="s">
        <v>71</v>
      </c>
      <c r="Q2279" t="s">
        <v>135</v>
      </c>
      <c r="R2279" t="s">
        <v>1012</v>
      </c>
      <c r="S2279" s="1" t="s">
        <v>13523</v>
      </c>
      <c r="T2279" t="s">
        <v>53</v>
      </c>
      <c r="U2279" t="s">
        <v>49</v>
      </c>
      <c r="V2279" t="s">
        <v>50</v>
      </c>
      <c r="W2279" t="s">
        <v>8531</v>
      </c>
      <c r="X2279" s="145">
        <v>25187</v>
      </c>
      <c r="Y2279" t="s">
        <v>8532</v>
      </c>
      <c r="Z2279"/>
      <c r="AA2279"/>
      <c r="AB2279" t="s">
        <v>39</v>
      </c>
      <c r="AC2279" t="s">
        <v>40</v>
      </c>
      <c r="AD2279" t="s">
        <v>41</v>
      </c>
      <c r="AE2279"/>
    </row>
    <row r="2280" spans="1:31" ht="15" x14ac:dyDescent="0.25">
      <c r="A2280" s="1" t="s">
        <v>8533</v>
      </c>
      <c r="B2280" t="s">
        <v>453</v>
      </c>
      <c r="C2280" t="s">
        <v>29</v>
      </c>
      <c r="D2280" t="s">
        <v>30</v>
      </c>
      <c r="E2280" t="s">
        <v>379</v>
      </c>
      <c r="F2280" t="s">
        <v>8518</v>
      </c>
      <c r="G2280" t="s">
        <v>8519</v>
      </c>
      <c r="H2280" t="s">
        <v>9756</v>
      </c>
      <c r="I2280" t="s">
        <v>8520</v>
      </c>
      <c r="J2280" t="s">
        <v>8533</v>
      </c>
      <c r="K2280" t="s">
        <v>32</v>
      </c>
      <c r="L2280" t="s">
        <v>32</v>
      </c>
      <c r="M2280" t="s">
        <v>43</v>
      </c>
      <c r="N2280" t="s">
        <v>44</v>
      </c>
      <c r="O2280" t="s">
        <v>54</v>
      </c>
      <c r="P2280" t="s">
        <v>110</v>
      </c>
      <c r="Q2280" t="s">
        <v>139</v>
      </c>
      <c r="R2280" t="s">
        <v>8537</v>
      </c>
      <c r="S2280" s="1" t="s">
        <v>13524</v>
      </c>
      <c r="T2280" t="s">
        <v>53</v>
      </c>
      <c r="U2280" t="s">
        <v>49</v>
      </c>
      <c r="V2280" t="s">
        <v>311</v>
      </c>
      <c r="W2280" t="s">
        <v>8538</v>
      </c>
      <c r="X2280" s="145">
        <v>24986</v>
      </c>
      <c r="Y2280" t="s">
        <v>8539</v>
      </c>
      <c r="Z2280" s="145">
        <v>43313</v>
      </c>
      <c r="AA2280" s="145">
        <v>43465</v>
      </c>
      <c r="AB2280" t="s">
        <v>39</v>
      </c>
      <c r="AC2280" t="s">
        <v>40</v>
      </c>
      <c r="AD2280" t="s">
        <v>41</v>
      </c>
      <c r="AE2280"/>
    </row>
    <row r="2281" spans="1:31" ht="15" x14ac:dyDescent="0.25">
      <c r="A2281" s="1" t="s">
        <v>8533</v>
      </c>
      <c r="B2281" t="s">
        <v>453</v>
      </c>
      <c r="C2281" t="s">
        <v>29</v>
      </c>
      <c r="D2281" t="s">
        <v>30</v>
      </c>
      <c r="E2281" t="s">
        <v>379</v>
      </c>
      <c r="F2281" t="s">
        <v>8518</v>
      </c>
      <c r="G2281" t="s">
        <v>8519</v>
      </c>
      <c r="H2281" t="s">
        <v>9756</v>
      </c>
      <c r="I2281" t="s">
        <v>8520</v>
      </c>
      <c r="J2281" t="s">
        <v>8533</v>
      </c>
      <c r="K2281" t="s">
        <v>32</v>
      </c>
      <c r="L2281" t="s">
        <v>32</v>
      </c>
      <c r="M2281" t="s">
        <v>43</v>
      </c>
      <c r="N2281" t="s">
        <v>63</v>
      </c>
      <c r="O2281" t="s">
        <v>10902</v>
      </c>
      <c r="P2281" t="s">
        <v>941</v>
      </c>
      <c r="Q2281" t="s">
        <v>74</v>
      </c>
      <c r="R2281" t="s">
        <v>10903</v>
      </c>
      <c r="S2281" s="1" t="s">
        <v>13525</v>
      </c>
      <c r="T2281" t="s">
        <v>66</v>
      </c>
      <c r="U2281" t="s">
        <v>49</v>
      </c>
      <c r="V2281" t="s">
        <v>50</v>
      </c>
      <c r="W2281" t="s">
        <v>10904</v>
      </c>
      <c r="X2281" s="145">
        <v>30552</v>
      </c>
      <c r="Y2281" t="s">
        <v>10905</v>
      </c>
      <c r="Z2281" s="145">
        <v>43313</v>
      </c>
      <c r="AA2281" s="145">
        <v>43465</v>
      </c>
      <c r="AB2281" t="s">
        <v>310</v>
      </c>
      <c r="AC2281" t="s">
        <v>68</v>
      </c>
      <c r="AD2281" t="s">
        <v>41</v>
      </c>
      <c r="AE2281"/>
    </row>
    <row r="2282" spans="1:31" ht="15" x14ac:dyDescent="0.25">
      <c r="A2282" s="1" t="s">
        <v>8540</v>
      </c>
      <c r="B2282" t="s">
        <v>453</v>
      </c>
      <c r="C2282" t="s">
        <v>29</v>
      </c>
      <c r="D2282" t="s">
        <v>30</v>
      </c>
      <c r="E2282" t="s">
        <v>379</v>
      </c>
      <c r="F2282" t="s">
        <v>8518</v>
      </c>
      <c r="G2282" t="s">
        <v>8519</v>
      </c>
      <c r="H2282" t="s">
        <v>9756</v>
      </c>
      <c r="I2282" t="s">
        <v>8520</v>
      </c>
      <c r="J2282" t="s">
        <v>8540</v>
      </c>
      <c r="K2282" t="s">
        <v>32</v>
      </c>
      <c r="L2282" t="s">
        <v>32</v>
      </c>
      <c r="M2282" t="s">
        <v>43</v>
      </c>
      <c r="N2282" t="s">
        <v>44</v>
      </c>
      <c r="O2282" t="s">
        <v>54</v>
      </c>
      <c r="P2282" t="s">
        <v>172</v>
      </c>
      <c r="Q2282" t="s">
        <v>110</v>
      </c>
      <c r="R2282" t="s">
        <v>8541</v>
      </c>
      <c r="S2282" s="1" t="s">
        <v>13526</v>
      </c>
      <c r="T2282" t="s">
        <v>53</v>
      </c>
      <c r="U2282" t="s">
        <v>49</v>
      </c>
      <c r="V2282" t="s">
        <v>50</v>
      </c>
      <c r="W2282" t="s">
        <v>8542</v>
      </c>
      <c r="X2282" s="145">
        <v>23834</v>
      </c>
      <c r="Y2282" t="s">
        <v>8543</v>
      </c>
      <c r="Z2282"/>
      <c r="AA2282"/>
      <c r="AB2282" t="s">
        <v>39</v>
      </c>
      <c r="AC2282" t="s">
        <v>40</v>
      </c>
      <c r="AD2282" t="s">
        <v>41</v>
      </c>
      <c r="AE2282"/>
    </row>
    <row r="2283" spans="1:31" ht="15" x14ac:dyDescent="0.25">
      <c r="A2283" s="1" t="s">
        <v>8544</v>
      </c>
      <c r="B2283" t="s">
        <v>453</v>
      </c>
      <c r="C2283" t="s">
        <v>29</v>
      </c>
      <c r="D2283" t="s">
        <v>30</v>
      </c>
      <c r="E2283" t="s">
        <v>379</v>
      </c>
      <c r="F2283" t="s">
        <v>8518</v>
      </c>
      <c r="G2283" t="s">
        <v>8519</v>
      </c>
      <c r="H2283" t="s">
        <v>9756</v>
      </c>
      <c r="I2283" t="s">
        <v>8520</v>
      </c>
      <c r="J2283" t="s">
        <v>8544</v>
      </c>
      <c r="K2283" t="s">
        <v>32</v>
      </c>
      <c r="L2283" t="s">
        <v>32</v>
      </c>
      <c r="M2283" t="s">
        <v>43</v>
      </c>
      <c r="N2283" t="s">
        <v>44</v>
      </c>
      <c r="O2283" t="s">
        <v>54</v>
      </c>
      <c r="P2283" t="s">
        <v>156</v>
      </c>
      <c r="Q2283" t="s">
        <v>8545</v>
      </c>
      <c r="R2283" t="s">
        <v>806</v>
      </c>
      <c r="S2283" s="1" t="s">
        <v>13527</v>
      </c>
      <c r="T2283" t="s">
        <v>61</v>
      </c>
      <c r="U2283" t="s">
        <v>49</v>
      </c>
      <c r="V2283" t="s">
        <v>50</v>
      </c>
      <c r="W2283" t="s">
        <v>8546</v>
      </c>
      <c r="X2283" s="145">
        <v>26186</v>
      </c>
      <c r="Y2283" t="s">
        <v>8547</v>
      </c>
      <c r="Z2283"/>
      <c r="AA2283"/>
      <c r="AB2283" t="s">
        <v>39</v>
      </c>
      <c r="AC2283" t="s">
        <v>40</v>
      </c>
      <c r="AD2283" t="s">
        <v>41</v>
      </c>
      <c r="AE2283"/>
    </row>
    <row r="2284" spans="1:31" ht="15" x14ac:dyDescent="0.25">
      <c r="A2284" s="1" t="s">
        <v>8548</v>
      </c>
      <c r="B2284" t="s">
        <v>453</v>
      </c>
      <c r="C2284" t="s">
        <v>29</v>
      </c>
      <c r="D2284" t="s">
        <v>30</v>
      </c>
      <c r="E2284" t="s">
        <v>379</v>
      </c>
      <c r="F2284" t="s">
        <v>8518</v>
      </c>
      <c r="G2284" t="s">
        <v>8519</v>
      </c>
      <c r="H2284" t="s">
        <v>9756</v>
      </c>
      <c r="I2284" t="s">
        <v>8520</v>
      </c>
      <c r="J2284" t="s">
        <v>8548</v>
      </c>
      <c r="K2284" t="s">
        <v>32</v>
      </c>
      <c r="L2284" t="s">
        <v>32</v>
      </c>
      <c r="M2284" t="s">
        <v>43</v>
      </c>
      <c r="N2284" t="s">
        <v>44</v>
      </c>
      <c r="O2284" t="s">
        <v>54</v>
      </c>
      <c r="P2284" t="s">
        <v>314</v>
      </c>
      <c r="Q2284" t="s">
        <v>2170</v>
      </c>
      <c r="R2284" t="s">
        <v>8549</v>
      </c>
      <c r="S2284" s="1" t="s">
        <v>13528</v>
      </c>
      <c r="T2284" t="s">
        <v>53</v>
      </c>
      <c r="U2284" t="s">
        <v>49</v>
      </c>
      <c r="V2284" t="s">
        <v>50</v>
      </c>
      <c r="W2284" t="s">
        <v>8550</v>
      </c>
      <c r="X2284" s="145">
        <v>23452</v>
      </c>
      <c r="Y2284" t="s">
        <v>8551</v>
      </c>
      <c r="Z2284"/>
      <c r="AA2284"/>
      <c r="AB2284" t="s">
        <v>39</v>
      </c>
      <c r="AC2284" t="s">
        <v>40</v>
      </c>
      <c r="AD2284" t="s">
        <v>41</v>
      </c>
      <c r="AE2284"/>
    </row>
    <row r="2285" spans="1:31" ht="15" x14ac:dyDescent="0.25">
      <c r="A2285" s="1" t="s">
        <v>8552</v>
      </c>
      <c r="B2285" t="s">
        <v>453</v>
      </c>
      <c r="C2285" t="s">
        <v>29</v>
      </c>
      <c r="D2285" t="s">
        <v>30</v>
      </c>
      <c r="E2285" t="s">
        <v>379</v>
      </c>
      <c r="F2285" t="s">
        <v>8518</v>
      </c>
      <c r="G2285" t="s">
        <v>8519</v>
      </c>
      <c r="H2285" t="s">
        <v>9756</v>
      </c>
      <c r="I2285" t="s">
        <v>8520</v>
      </c>
      <c r="J2285" t="s">
        <v>8552</v>
      </c>
      <c r="K2285" t="s">
        <v>32</v>
      </c>
      <c r="L2285" t="s">
        <v>32</v>
      </c>
      <c r="M2285" t="s">
        <v>43</v>
      </c>
      <c r="N2285" t="s">
        <v>44</v>
      </c>
      <c r="O2285" t="s">
        <v>8553</v>
      </c>
      <c r="P2285" t="s">
        <v>1073</v>
      </c>
      <c r="Q2285" t="s">
        <v>8554</v>
      </c>
      <c r="R2285" t="s">
        <v>215</v>
      </c>
      <c r="S2285" s="1" t="s">
        <v>13529</v>
      </c>
      <c r="T2285" t="s">
        <v>53</v>
      </c>
      <c r="U2285" t="s">
        <v>49</v>
      </c>
      <c r="V2285" t="s">
        <v>50</v>
      </c>
      <c r="W2285" t="s">
        <v>8555</v>
      </c>
      <c r="X2285" s="145">
        <v>22179</v>
      </c>
      <c r="Y2285" t="s">
        <v>8556</v>
      </c>
      <c r="Z2285"/>
      <c r="AA2285"/>
      <c r="AB2285" t="s">
        <v>39</v>
      </c>
      <c r="AC2285" t="s">
        <v>40</v>
      </c>
      <c r="AD2285" t="s">
        <v>41</v>
      </c>
      <c r="AE2285"/>
    </row>
    <row r="2286" spans="1:31" ht="15" x14ac:dyDescent="0.25">
      <c r="A2286" s="1" t="s">
        <v>8557</v>
      </c>
      <c r="B2286" t="s">
        <v>453</v>
      </c>
      <c r="C2286" t="s">
        <v>29</v>
      </c>
      <c r="D2286" t="s">
        <v>30</v>
      </c>
      <c r="E2286" t="s">
        <v>379</v>
      </c>
      <c r="F2286" t="s">
        <v>8518</v>
      </c>
      <c r="G2286" t="s">
        <v>8519</v>
      </c>
      <c r="H2286" t="s">
        <v>9756</v>
      </c>
      <c r="I2286" t="s">
        <v>8520</v>
      </c>
      <c r="J2286" t="s">
        <v>8557</v>
      </c>
      <c r="K2286" t="s">
        <v>32</v>
      </c>
      <c r="L2286" t="s">
        <v>80</v>
      </c>
      <c r="M2286" t="s">
        <v>80</v>
      </c>
      <c r="N2286" t="s">
        <v>44</v>
      </c>
      <c r="O2286" t="s">
        <v>8558</v>
      </c>
      <c r="P2286" t="s">
        <v>154</v>
      </c>
      <c r="Q2286" t="s">
        <v>223</v>
      </c>
      <c r="R2286" t="s">
        <v>8559</v>
      </c>
      <c r="S2286" s="1" t="s">
        <v>13530</v>
      </c>
      <c r="T2286" t="s">
        <v>42</v>
      </c>
      <c r="U2286" t="s">
        <v>49</v>
      </c>
      <c r="V2286" t="s">
        <v>50</v>
      </c>
      <c r="W2286" t="s">
        <v>8560</v>
      </c>
      <c r="X2286" s="145">
        <v>21709</v>
      </c>
      <c r="Y2286" t="s">
        <v>8561</v>
      </c>
      <c r="Z2286"/>
      <c r="AA2286"/>
      <c r="AB2286" t="s">
        <v>39</v>
      </c>
      <c r="AC2286" t="s">
        <v>83</v>
      </c>
      <c r="AD2286" t="s">
        <v>41</v>
      </c>
      <c r="AE2286"/>
    </row>
    <row r="2287" spans="1:31" ht="15" x14ac:dyDescent="0.25">
      <c r="A2287" s="1" t="s">
        <v>8562</v>
      </c>
      <c r="B2287" t="s">
        <v>453</v>
      </c>
      <c r="C2287" t="s">
        <v>29</v>
      </c>
      <c r="D2287" t="s">
        <v>30</v>
      </c>
      <c r="E2287" t="s">
        <v>379</v>
      </c>
      <c r="F2287" t="s">
        <v>8518</v>
      </c>
      <c r="G2287" t="s">
        <v>8519</v>
      </c>
      <c r="H2287" t="s">
        <v>9756</v>
      </c>
      <c r="I2287" t="s">
        <v>8520</v>
      </c>
      <c r="J2287" t="s">
        <v>8562</v>
      </c>
      <c r="K2287" t="s">
        <v>93</v>
      </c>
      <c r="L2287" t="s">
        <v>94</v>
      </c>
      <c r="M2287" t="s">
        <v>95</v>
      </c>
      <c r="N2287" t="s">
        <v>44</v>
      </c>
      <c r="O2287" t="s">
        <v>8563</v>
      </c>
      <c r="P2287" t="s">
        <v>78</v>
      </c>
      <c r="Q2287" t="s">
        <v>399</v>
      </c>
      <c r="R2287" t="s">
        <v>582</v>
      </c>
      <c r="S2287" s="1" t="s">
        <v>13531</v>
      </c>
      <c r="T2287" t="s">
        <v>105</v>
      </c>
      <c r="U2287" t="s">
        <v>38</v>
      </c>
      <c r="V2287" t="s">
        <v>50</v>
      </c>
      <c r="W2287" t="s">
        <v>8564</v>
      </c>
      <c r="X2287" s="145">
        <v>26842</v>
      </c>
      <c r="Y2287" t="s">
        <v>8565</v>
      </c>
      <c r="Z2287" s="145">
        <v>42740</v>
      </c>
      <c r="AA2287" s="145">
        <v>42771</v>
      </c>
      <c r="AB2287" t="s">
        <v>39</v>
      </c>
      <c r="AC2287" t="s">
        <v>98</v>
      </c>
      <c r="AD2287" t="s">
        <v>41</v>
      </c>
      <c r="AE2287"/>
    </row>
    <row r="2288" spans="1:31" ht="15" x14ac:dyDescent="0.25">
      <c r="A2288" s="1" t="s">
        <v>8569</v>
      </c>
      <c r="B2288" t="s">
        <v>453</v>
      </c>
      <c r="C2288" t="s">
        <v>29</v>
      </c>
      <c r="D2288" t="s">
        <v>30</v>
      </c>
      <c r="E2288" t="s">
        <v>379</v>
      </c>
      <c r="F2288" t="s">
        <v>8566</v>
      </c>
      <c r="G2288" t="s">
        <v>8567</v>
      </c>
      <c r="H2288" t="s">
        <v>9756</v>
      </c>
      <c r="I2288" t="s">
        <v>8568</v>
      </c>
      <c r="J2288" t="s">
        <v>8569</v>
      </c>
      <c r="K2288" t="s">
        <v>32</v>
      </c>
      <c r="L2288" t="s">
        <v>33</v>
      </c>
      <c r="M2288" t="s">
        <v>34</v>
      </c>
      <c r="N2288" t="s">
        <v>35</v>
      </c>
      <c r="O2288" t="s">
        <v>8570</v>
      </c>
      <c r="P2288" t="s">
        <v>5618</v>
      </c>
      <c r="Q2288" t="s">
        <v>8571</v>
      </c>
      <c r="R2288" t="s">
        <v>8572</v>
      </c>
      <c r="S2288" s="1" t="s">
        <v>13532</v>
      </c>
      <c r="T2288" t="s">
        <v>37</v>
      </c>
      <c r="U2288" t="s">
        <v>38</v>
      </c>
      <c r="V2288" t="s">
        <v>108</v>
      </c>
      <c r="W2288" t="s">
        <v>8573</v>
      </c>
      <c r="X2288" s="145">
        <v>26390</v>
      </c>
      <c r="Y2288" t="s">
        <v>8574</v>
      </c>
      <c r="Z2288" s="145">
        <v>42064</v>
      </c>
      <c r="AA2288" s="145">
        <v>43159</v>
      </c>
      <c r="AB2288" t="s">
        <v>39</v>
      </c>
      <c r="AC2288" t="s">
        <v>40</v>
      </c>
      <c r="AD2288" t="s">
        <v>41</v>
      </c>
      <c r="AE2288"/>
    </row>
    <row r="2289" spans="1:31" ht="15" x14ac:dyDescent="0.25">
      <c r="A2289" s="1" t="s">
        <v>8575</v>
      </c>
      <c r="B2289" t="s">
        <v>453</v>
      </c>
      <c r="C2289" t="s">
        <v>29</v>
      </c>
      <c r="D2289" t="s">
        <v>30</v>
      </c>
      <c r="E2289" t="s">
        <v>379</v>
      </c>
      <c r="F2289" t="s">
        <v>8566</v>
      </c>
      <c r="G2289" t="s">
        <v>8567</v>
      </c>
      <c r="H2289" t="s">
        <v>9756</v>
      </c>
      <c r="I2289" t="s">
        <v>8568</v>
      </c>
      <c r="J2289" t="s">
        <v>8575</v>
      </c>
      <c r="K2289" t="s">
        <v>32</v>
      </c>
      <c r="L2289" t="s">
        <v>32</v>
      </c>
      <c r="M2289" t="s">
        <v>43</v>
      </c>
      <c r="N2289" t="s">
        <v>44</v>
      </c>
      <c r="O2289" t="s">
        <v>8576</v>
      </c>
      <c r="P2289" t="s">
        <v>302</v>
      </c>
      <c r="Q2289" t="s">
        <v>716</v>
      </c>
      <c r="R2289" t="s">
        <v>968</v>
      </c>
      <c r="S2289" s="1" t="s">
        <v>13533</v>
      </c>
      <c r="T2289" t="s">
        <v>66</v>
      </c>
      <c r="U2289" t="s">
        <v>49</v>
      </c>
      <c r="V2289" t="s">
        <v>50</v>
      </c>
      <c r="W2289" t="s">
        <v>8577</v>
      </c>
      <c r="X2289" s="145">
        <v>24476</v>
      </c>
      <c r="Y2289" t="s">
        <v>8578</v>
      </c>
      <c r="Z2289"/>
      <c r="AA2289"/>
      <c r="AB2289" t="s">
        <v>39</v>
      </c>
      <c r="AC2289" t="s">
        <v>40</v>
      </c>
      <c r="AD2289" t="s">
        <v>41</v>
      </c>
      <c r="AE2289"/>
    </row>
    <row r="2290" spans="1:31" ht="15" x14ac:dyDescent="0.25">
      <c r="A2290" s="1" t="s">
        <v>8579</v>
      </c>
      <c r="B2290" t="s">
        <v>453</v>
      </c>
      <c r="C2290" t="s">
        <v>29</v>
      </c>
      <c r="D2290" t="s">
        <v>30</v>
      </c>
      <c r="E2290" t="s">
        <v>379</v>
      </c>
      <c r="F2290" t="s">
        <v>8566</v>
      </c>
      <c r="G2290" t="s">
        <v>8567</v>
      </c>
      <c r="H2290" t="s">
        <v>9756</v>
      </c>
      <c r="I2290" t="s">
        <v>8568</v>
      </c>
      <c r="J2290" t="s">
        <v>8579</v>
      </c>
      <c r="K2290" t="s">
        <v>32</v>
      </c>
      <c r="L2290" t="s">
        <v>32</v>
      </c>
      <c r="M2290" t="s">
        <v>43</v>
      </c>
      <c r="N2290" t="s">
        <v>44</v>
      </c>
      <c r="O2290" t="s">
        <v>8580</v>
      </c>
      <c r="P2290" t="s">
        <v>382</v>
      </c>
      <c r="Q2290" t="s">
        <v>79</v>
      </c>
      <c r="R2290" t="s">
        <v>270</v>
      </c>
      <c r="S2290" s="1" t="s">
        <v>13534</v>
      </c>
      <c r="T2290" t="s">
        <v>61</v>
      </c>
      <c r="U2290" t="s">
        <v>49</v>
      </c>
      <c r="V2290" t="s">
        <v>50</v>
      </c>
      <c r="W2290" t="s">
        <v>8581</v>
      </c>
      <c r="X2290" s="145">
        <v>27711</v>
      </c>
      <c r="Y2290" t="s">
        <v>8582</v>
      </c>
      <c r="Z2290" s="145">
        <v>42430</v>
      </c>
      <c r="AA2290"/>
      <c r="AB2290" t="s">
        <v>39</v>
      </c>
      <c r="AC2290" t="s">
        <v>40</v>
      </c>
      <c r="AD2290" t="s">
        <v>41</v>
      </c>
      <c r="AE2290"/>
    </row>
    <row r="2291" spans="1:31" ht="15" x14ac:dyDescent="0.25">
      <c r="A2291" s="1" t="s">
        <v>8583</v>
      </c>
      <c r="B2291" t="s">
        <v>453</v>
      </c>
      <c r="C2291" t="s">
        <v>29</v>
      </c>
      <c r="D2291" t="s">
        <v>30</v>
      </c>
      <c r="E2291" t="s">
        <v>379</v>
      </c>
      <c r="F2291" t="s">
        <v>8566</v>
      </c>
      <c r="G2291" t="s">
        <v>8567</v>
      </c>
      <c r="H2291" t="s">
        <v>9756</v>
      </c>
      <c r="I2291" t="s">
        <v>8568</v>
      </c>
      <c r="J2291" t="s">
        <v>8583</v>
      </c>
      <c r="K2291" t="s">
        <v>32</v>
      </c>
      <c r="L2291" t="s">
        <v>32</v>
      </c>
      <c r="M2291" t="s">
        <v>43</v>
      </c>
      <c r="N2291" t="s">
        <v>44</v>
      </c>
      <c r="O2291" t="s">
        <v>54</v>
      </c>
      <c r="P2291" t="s">
        <v>109</v>
      </c>
      <c r="Q2291" t="s">
        <v>117</v>
      </c>
      <c r="R2291" t="s">
        <v>378</v>
      </c>
      <c r="S2291" s="1" t="s">
        <v>13535</v>
      </c>
      <c r="T2291" t="s">
        <v>53</v>
      </c>
      <c r="U2291" t="s">
        <v>49</v>
      </c>
      <c r="V2291" t="s">
        <v>311</v>
      </c>
      <c r="W2291" t="s">
        <v>8584</v>
      </c>
      <c r="X2291" s="145">
        <v>23570</v>
      </c>
      <c r="Y2291" t="s">
        <v>8585</v>
      </c>
      <c r="Z2291" s="145">
        <v>43402</v>
      </c>
      <c r="AA2291" s="145">
        <v>43465</v>
      </c>
      <c r="AB2291" t="s">
        <v>39</v>
      </c>
      <c r="AC2291" t="s">
        <v>40</v>
      </c>
      <c r="AD2291" t="s">
        <v>41</v>
      </c>
      <c r="AE2291"/>
    </row>
    <row r="2292" spans="1:31" ht="15" x14ac:dyDescent="0.25">
      <c r="A2292" s="1" t="s">
        <v>8583</v>
      </c>
      <c r="B2292" t="s">
        <v>453</v>
      </c>
      <c r="C2292" t="s">
        <v>29</v>
      </c>
      <c r="D2292" t="s">
        <v>30</v>
      </c>
      <c r="E2292" t="s">
        <v>379</v>
      </c>
      <c r="F2292" t="s">
        <v>8566</v>
      </c>
      <c r="G2292" t="s">
        <v>8567</v>
      </c>
      <c r="H2292" t="s">
        <v>9756</v>
      </c>
      <c r="I2292" t="s">
        <v>8568</v>
      </c>
      <c r="J2292" t="s">
        <v>8583</v>
      </c>
      <c r="K2292" t="s">
        <v>32</v>
      </c>
      <c r="L2292" t="s">
        <v>32</v>
      </c>
      <c r="M2292" t="s">
        <v>43</v>
      </c>
      <c r="N2292" t="s">
        <v>63</v>
      </c>
      <c r="O2292" t="s">
        <v>13536</v>
      </c>
      <c r="P2292" t="s">
        <v>877</v>
      </c>
      <c r="Q2292" t="s">
        <v>889</v>
      </c>
      <c r="R2292" t="s">
        <v>9114</v>
      </c>
      <c r="S2292" s="1" t="s">
        <v>13537</v>
      </c>
      <c r="T2292" t="s">
        <v>66</v>
      </c>
      <c r="U2292" t="s">
        <v>49</v>
      </c>
      <c r="V2292" t="s">
        <v>50</v>
      </c>
      <c r="W2292" t="s">
        <v>10906</v>
      </c>
      <c r="X2292" s="145">
        <v>27555</v>
      </c>
      <c r="Y2292" t="s">
        <v>10907</v>
      </c>
      <c r="Z2292" s="145">
        <v>43402</v>
      </c>
      <c r="AA2292" s="145">
        <v>43465</v>
      </c>
      <c r="AB2292" t="s">
        <v>310</v>
      </c>
      <c r="AC2292" t="s">
        <v>68</v>
      </c>
      <c r="AD2292" t="s">
        <v>41</v>
      </c>
      <c r="AE2292"/>
    </row>
    <row r="2293" spans="1:31" ht="15" x14ac:dyDescent="0.25">
      <c r="A2293" s="1" t="s">
        <v>8586</v>
      </c>
      <c r="B2293" t="s">
        <v>453</v>
      </c>
      <c r="C2293" t="s">
        <v>29</v>
      </c>
      <c r="D2293" t="s">
        <v>30</v>
      </c>
      <c r="E2293" t="s">
        <v>379</v>
      </c>
      <c r="F2293" t="s">
        <v>8566</v>
      </c>
      <c r="G2293" t="s">
        <v>8567</v>
      </c>
      <c r="H2293" t="s">
        <v>9756</v>
      </c>
      <c r="I2293" t="s">
        <v>8568</v>
      </c>
      <c r="J2293" t="s">
        <v>8586</v>
      </c>
      <c r="K2293" t="s">
        <v>32</v>
      </c>
      <c r="L2293" t="s">
        <v>32</v>
      </c>
      <c r="M2293" t="s">
        <v>43</v>
      </c>
      <c r="N2293" t="s">
        <v>44</v>
      </c>
      <c r="O2293" t="s">
        <v>8587</v>
      </c>
      <c r="P2293" t="s">
        <v>1056</v>
      </c>
      <c r="Q2293" t="s">
        <v>197</v>
      </c>
      <c r="R2293" t="s">
        <v>8588</v>
      </c>
      <c r="S2293" s="1" t="s">
        <v>13538</v>
      </c>
      <c r="T2293" t="s">
        <v>53</v>
      </c>
      <c r="U2293" t="s">
        <v>49</v>
      </c>
      <c r="V2293" t="s">
        <v>50</v>
      </c>
      <c r="W2293" t="s">
        <v>8589</v>
      </c>
      <c r="X2293" s="145">
        <v>22878</v>
      </c>
      <c r="Y2293" t="s">
        <v>8590</v>
      </c>
      <c r="Z2293"/>
      <c r="AA2293"/>
      <c r="AB2293" t="s">
        <v>39</v>
      </c>
      <c r="AC2293" t="s">
        <v>40</v>
      </c>
      <c r="AD2293" t="s">
        <v>41</v>
      </c>
      <c r="AE2293"/>
    </row>
    <row r="2294" spans="1:31" ht="15" x14ac:dyDescent="0.25">
      <c r="A2294" s="1" t="s">
        <v>8591</v>
      </c>
      <c r="B2294" t="s">
        <v>453</v>
      </c>
      <c r="C2294" t="s">
        <v>29</v>
      </c>
      <c r="D2294" t="s">
        <v>30</v>
      </c>
      <c r="E2294" t="s">
        <v>379</v>
      </c>
      <c r="F2294" t="s">
        <v>8566</v>
      </c>
      <c r="G2294" t="s">
        <v>8567</v>
      </c>
      <c r="H2294" t="s">
        <v>9756</v>
      </c>
      <c r="I2294" t="s">
        <v>8568</v>
      </c>
      <c r="J2294" t="s">
        <v>8591</v>
      </c>
      <c r="K2294" t="s">
        <v>32</v>
      </c>
      <c r="L2294" t="s">
        <v>32</v>
      </c>
      <c r="M2294" t="s">
        <v>43</v>
      </c>
      <c r="N2294" t="s">
        <v>44</v>
      </c>
      <c r="O2294" t="s">
        <v>54</v>
      </c>
      <c r="P2294" t="s">
        <v>173</v>
      </c>
      <c r="Q2294" t="s">
        <v>142</v>
      </c>
      <c r="R2294" t="s">
        <v>814</v>
      </c>
      <c r="S2294" s="1" t="s">
        <v>13539</v>
      </c>
      <c r="T2294" t="s">
        <v>48</v>
      </c>
      <c r="U2294" t="s">
        <v>49</v>
      </c>
      <c r="V2294" t="s">
        <v>50</v>
      </c>
      <c r="W2294" t="s">
        <v>8592</v>
      </c>
      <c r="X2294" s="145">
        <v>22008</v>
      </c>
      <c r="Y2294" t="s">
        <v>8593</v>
      </c>
      <c r="Z2294"/>
      <c r="AA2294"/>
      <c r="AB2294" t="s">
        <v>39</v>
      </c>
      <c r="AC2294" t="s">
        <v>40</v>
      </c>
      <c r="AD2294" t="s">
        <v>41</v>
      </c>
      <c r="AE2294"/>
    </row>
    <row r="2295" spans="1:31" ht="15" x14ac:dyDescent="0.25">
      <c r="A2295" s="1" t="s">
        <v>8594</v>
      </c>
      <c r="B2295" t="s">
        <v>453</v>
      </c>
      <c r="C2295" t="s">
        <v>29</v>
      </c>
      <c r="D2295" t="s">
        <v>30</v>
      </c>
      <c r="E2295" t="s">
        <v>379</v>
      </c>
      <c r="F2295" t="s">
        <v>8566</v>
      </c>
      <c r="G2295" t="s">
        <v>8567</v>
      </c>
      <c r="H2295" t="s">
        <v>9756</v>
      </c>
      <c r="I2295" t="s">
        <v>8568</v>
      </c>
      <c r="J2295" t="s">
        <v>8594</v>
      </c>
      <c r="K2295" t="s">
        <v>32</v>
      </c>
      <c r="L2295" t="s">
        <v>32</v>
      </c>
      <c r="M2295" t="s">
        <v>43</v>
      </c>
      <c r="N2295" t="s">
        <v>44</v>
      </c>
      <c r="O2295" t="s">
        <v>8595</v>
      </c>
      <c r="P2295" t="s">
        <v>70</v>
      </c>
      <c r="Q2295" t="s">
        <v>386</v>
      </c>
      <c r="R2295" t="s">
        <v>1092</v>
      </c>
      <c r="S2295" s="1" t="s">
        <v>13540</v>
      </c>
      <c r="T2295" t="s">
        <v>53</v>
      </c>
      <c r="U2295" t="s">
        <v>49</v>
      </c>
      <c r="V2295" t="s">
        <v>50</v>
      </c>
      <c r="W2295" t="s">
        <v>8596</v>
      </c>
      <c r="X2295" s="145">
        <v>22095</v>
      </c>
      <c r="Y2295" t="s">
        <v>8597</v>
      </c>
      <c r="Z2295"/>
      <c r="AA2295"/>
      <c r="AB2295" t="s">
        <v>39</v>
      </c>
      <c r="AC2295" t="s">
        <v>40</v>
      </c>
      <c r="AD2295" t="s">
        <v>41</v>
      </c>
      <c r="AE2295"/>
    </row>
    <row r="2296" spans="1:31" ht="15" x14ac:dyDescent="0.25">
      <c r="A2296" s="1" t="s">
        <v>8598</v>
      </c>
      <c r="B2296" t="s">
        <v>453</v>
      </c>
      <c r="C2296" t="s">
        <v>29</v>
      </c>
      <c r="D2296" t="s">
        <v>30</v>
      </c>
      <c r="E2296" t="s">
        <v>379</v>
      </c>
      <c r="F2296" t="s">
        <v>8566</v>
      </c>
      <c r="G2296" t="s">
        <v>8567</v>
      </c>
      <c r="H2296" t="s">
        <v>9756</v>
      </c>
      <c r="I2296" t="s">
        <v>8568</v>
      </c>
      <c r="J2296" t="s">
        <v>8598</v>
      </c>
      <c r="K2296" t="s">
        <v>32</v>
      </c>
      <c r="L2296" t="s">
        <v>32</v>
      </c>
      <c r="M2296" t="s">
        <v>43</v>
      </c>
      <c r="N2296" t="s">
        <v>63</v>
      </c>
      <c r="O2296" t="s">
        <v>8599</v>
      </c>
      <c r="P2296" t="s">
        <v>10908</v>
      </c>
      <c r="Q2296" t="s">
        <v>197</v>
      </c>
      <c r="R2296" t="s">
        <v>10909</v>
      </c>
      <c r="S2296" s="1" t="s">
        <v>13541</v>
      </c>
      <c r="T2296" t="s">
        <v>66</v>
      </c>
      <c r="U2296" t="s">
        <v>49</v>
      </c>
      <c r="V2296" t="s">
        <v>108</v>
      </c>
      <c r="W2296" t="s">
        <v>10910</v>
      </c>
      <c r="X2296" s="145">
        <v>28298</v>
      </c>
      <c r="Y2296" t="s">
        <v>10911</v>
      </c>
      <c r="Z2296" s="145">
        <v>43356</v>
      </c>
      <c r="AA2296" s="145">
        <v>43465</v>
      </c>
      <c r="AB2296" t="s">
        <v>39</v>
      </c>
      <c r="AC2296" t="s">
        <v>68</v>
      </c>
      <c r="AD2296" t="s">
        <v>41</v>
      </c>
      <c r="AE2296"/>
    </row>
    <row r="2297" spans="1:31" ht="15" x14ac:dyDescent="0.25">
      <c r="A2297" s="1" t="s">
        <v>8603</v>
      </c>
      <c r="B2297" t="s">
        <v>453</v>
      </c>
      <c r="C2297" t="s">
        <v>29</v>
      </c>
      <c r="D2297" t="s">
        <v>30</v>
      </c>
      <c r="E2297" t="s">
        <v>379</v>
      </c>
      <c r="F2297" t="s">
        <v>8566</v>
      </c>
      <c r="G2297" t="s">
        <v>8567</v>
      </c>
      <c r="H2297" t="s">
        <v>9756</v>
      </c>
      <c r="I2297" t="s">
        <v>8568</v>
      </c>
      <c r="J2297" t="s">
        <v>8603</v>
      </c>
      <c r="K2297" t="s">
        <v>32</v>
      </c>
      <c r="L2297" t="s">
        <v>32</v>
      </c>
      <c r="M2297" t="s">
        <v>43</v>
      </c>
      <c r="N2297" t="s">
        <v>44</v>
      </c>
      <c r="O2297" t="s">
        <v>4050</v>
      </c>
      <c r="P2297" t="s">
        <v>716</v>
      </c>
      <c r="Q2297" t="s">
        <v>513</v>
      </c>
      <c r="R2297" t="s">
        <v>647</v>
      </c>
      <c r="S2297" s="1" t="s">
        <v>13542</v>
      </c>
      <c r="T2297" t="s">
        <v>53</v>
      </c>
      <c r="U2297" t="s">
        <v>49</v>
      </c>
      <c r="V2297" t="s">
        <v>50</v>
      </c>
      <c r="W2297" t="s">
        <v>8604</v>
      </c>
      <c r="X2297" s="145">
        <v>27750</v>
      </c>
      <c r="Y2297" t="s">
        <v>8605</v>
      </c>
      <c r="Z2297" s="145">
        <v>42430</v>
      </c>
      <c r="AA2297"/>
      <c r="AB2297" t="s">
        <v>39</v>
      </c>
      <c r="AC2297" t="s">
        <v>40</v>
      </c>
      <c r="AD2297" t="s">
        <v>41</v>
      </c>
      <c r="AE2297"/>
    </row>
    <row r="2298" spans="1:31" ht="15" x14ac:dyDescent="0.25">
      <c r="A2298" s="1" t="s">
        <v>8609</v>
      </c>
      <c r="B2298" t="s">
        <v>453</v>
      </c>
      <c r="C2298" t="s">
        <v>29</v>
      </c>
      <c r="D2298" t="s">
        <v>30</v>
      </c>
      <c r="E2298" t="s">
        <v>379</v>
      </c>
      <c r="F2298" t="s">
        <v>8566</v>
      </c>
      <c r="G2298" t="s">
        <v>8567</v>
      </c>
      <c r="H2298" t="s">
        <v>9756</v>
      </c>
      <c r="I2298" t="s">
        <v>8568</v>
      </c>
      <c r="J2298" t="s">
        <v>8609</v>
      </c>
      <c r="K2298" t="s">
        <v>32</v>
      </c>
      <c r="L2298" t="s">
        <v>80</v>
      </c>
      <c r="M2298" t="s">
        <v>80</v>
      </c>
      <c r="N2298" t="s">
        <v>44</v>
      </c>
      <c r="O2298" t="s">
        <v>54</v>
      </c>
      <c r="P2298" t="s">
        <v>774</v>
      </c>
      <c r="Q2298" t="s">
        <v>247</v>
      </c>
      <c r="R2298" t="s">
        <v>1035</v>
      </c>
      <c r="S2298" s="1" t="s">
        <v>13543</v>
      </c>
      <c r="T2298" t="s">
        <v>42</v>
      </c>
      <c r="U2298" t="s">
        <v>49</v>
      </c>
      <c r="V2298" t="s">
        <v>50</v>
      </c>
      <c r="W2298" t="s">
        <v>8610</v>
      </c>
      <c r="X2298" s="145">
        <v>20869</v>
      </c>
      <c r="Y2298" t="s">
        <v>8611</v>
      </c>
      <c r="Z2298"/>
      <c r="AA2298"/>
      <c r="AB2298" t="s">
        <v>39</v>
      </c>
      <c r="AC2298" t="s">
        <v>83</v>
      </c>
      <c r="AD2298" t="s">
        <v>41</v>
      </c>
      <c r="AE2298"/>
    </row>
    <row r="2299" spans="1:31" ht="15" x14ac:dyDescent="0.25">
      <c r="A2299" s="1" t="s">
        <v>8612</v>
      </c>
      <c r="B2299" t="s">
        <v>453</v>
      </c>
      <c r="C2299" t="s">
        <v>29</v>
      </c>
      <c r="D2299" t="s">
        <v>30</v>
      </c>
      <c r="E2299" t="s">
        <v>379</v>
      </c>
      <c r="F2299" t="s">
        <v>8566</v>
      </c>
      <c r="G2299" t="s">
        <v>8567</v>
      </c>
      <c r="H2299" t="s">
        <v>9756</v>
      </c>
      <c r="I2299" t="s">
        <v>8568</v>
      </c>
      <c r="J2299" t="s">
        <v>8612</v>
      </c>
      <c r="K2299" t="s">
        <v>93</v>
      </c>
      <c r="L2299" t="s">
        <v>94</v>
      </c>
      <c r="M2299" t="s">
        <v>99</v>
      </c>
      <c r="N2299" t="s">
        <v>44</v>
      </c>
      <c r="O2299" t="s">
        <v>8613</v>
      </c>
      <c r="P2299" t="s">
        <v>3195</v>
      </c>
      <c r="Q2299" t="s">
        <v>110</v>
      </c>
      <c r="R2299" t="s">
        <v>635</v>
      </c>
      <c r="S2299" s="1" t="s">
        <v>13544</v>
      </c>
      <c r="T2299" t="s">
        <v>97</v>
      </c>
      <c r="U2299" t="s">
        <v>38</v>
      </c>
      <c r="V2299" t="s">
        <v>50</v>
      </c>
      <c r="W2299" t="s">
        <v>8614</v>
      </c>
      <c r="X2299" s="145">
        <v>22629</v>
      </c>
      <c r="Y2299" t="s">
        <v>8615</v>
      </c>
      <c r="Z2299"/>
      <c r="AA2299"/>
      <c r="AB2299" t="s">
        <v>39</v>
      </c>
      <c r="AC2299" t="s">
        <v>98</v>
      </c>
      <c r="AD2299" t="s">
        <v>41</v>
      </c>
      <c r="AE2299"/>
    </row>
    <row r="2300" spans="1:31" ht="15" x14ac:dyDescent="0.25">
      <c r="A2300" s="1" t="s">
        <v>8619</v>
      </c>
      <c r="B2300" t="s">
        <v>453</v>
      </c>
      <c r="C2300" t="s">
        <v>29</v>
      </c>
      <c r="D2300" t="s">
        <v>240</v>
      </c>
      <c r="E2300" t="s">
        <v>241</v>
      </c>
      <c r="F2300" t="s">
        <v>8616</v>
      </c>
      <c r="G2300" t="s">
        <v>8617</v>
      </c>
      <c r="H2300" t="s">
        <v>9756</v>
      </c>
      <c r="I2300" t="s">
        <v>8618</v>
      </c>
      <c r="J2300" t="s">
        <v>8619</v>
      </c>
      <c r="K2300" t="s">
        <v>32</v>
      </c>
      <c r="L2300" t="s">
        <v>32</v>
      </c>
      <c r="M2300" t="s">
        <v>43</v>
      </c>
      <c r="N2300" t="s">
        <v>44</v>
      </c>
      <c r="O2300" t="s">
        <v>54</v>
      </c>
      <c r="P2300" t="s">
        <v>109</v>
      </c>
      <c r="Q2300" t="s">
        <v>716</v>
      </c>
      <c r="R2300" t="s">
        <v>1068</v>
      </c>
      <c r="S2300" s="1" t="s">
        <v>13545</v>
      </c>
      <c r="T2300" t="s">
        <v>53</v>
      </c>
      <c r="U2300" t="s">
        <v>49</v>
      </c>
      <c r="V2300" t="s">
        <v>50</v>
      </c>
      <c r="W2300" t="s">
        <v>8620</v>
      </c>
      <c r="X2300" s="145">
        <v>22865</v>
      </c>
      <c r="Y2300" t="s">
        <v>8621</v>
      </c>
      <c r="Z2300"/>
      <c r="AA2300"/>
      <c r="AB2300" t="s">
        <v>39</v>
      </c>
      <c r="AC2300" t="s">
        <v>40</v>
      </c>
      <c r="AD2300" t="s">
        <v>41</v>
      </c>
      <c r="AE2300"/>
    </row>
    <row r="2301" spans="1:31" ht="15" x14ac:dyDescent="0.25">
      <c r="A2301" s="1" t="s">
        <v>8629</v>
      </c>
      <c r="B2301" t="s">
        <v>463</v>
      </c>
      <c r="C2301" t="s">
        <v>29</v>
      </c>
      <c r="D2301" t="s">
        <v>30</v>
      </c>
      <c r="E2301" t="s">
        <v>464</v>
      </c>
      <c r="F2301" t="s">
        <v>8626</v>
      </c>
      <c r="G2301" t="s">
        <v>8627</v>
      </c>
      <c r="H2301" t="s">
        <v>9756</v>
      </c>
      <c r="I2301" t="s">
        <v>8628</v>
      </c>
      <c r="J2301" t="s">
        <v>8629</v>
      </c>
      <c r="K2301" t="s">
        <v>32</v>
      </c>
      <c r="L2301" t="s">
        <v>33</v>
      </c>
      <c r="M2301" t="s">
        <v>34</v>
      </c>
      <c r="N2301" t="s">
        <v>724</v>
      </c>
      <c r="O2301" t="s">
        <v>8630</v>
      </c>
      <c r="P2301" t="s">
        <v>1051</v>
      </c>
      <c r="Q2301" t="s">
        <v>84</v>
      </c>
      <c r="R2301" t="s">
        <v>8648</v>
      </c>
      <c r="S2301" s="1" t="s">
        <v>13546</v>
      </c>
      <c r="T2301" t="s">
        <v>48</v>
      </c>
      <c r="U2301" t="s">
        <v>38</v>
      </c>
      <c r="V2301" t="s">
        <v>50</v>
      </c>
      <c r="W2301" t="s">
        <v>8649</v>
      </c>
      <c r="X2301" s="145">
        <v>27599</v>
      </c>
      <c r="Y2301" t="s">
        <v>8650</v>
      </c>
      <c r="Z2301" s="145">
        <v>43101</v>
      </c>
      <c r="AA2301" s="145">
        <v>43465</v>
      </c>
      <c r="AB2301" t="s">
        <v>39</v>
      </c>
      <c r="AC2301" t="s">
        <v>40</v>
      </c>
      <c r="AD2301" t="s">
        <v>41</v>
      </c>
      <c r="AE2301"/>
    </row>
    <row r="2302" spans="1:31" ht="15" x14ac:dyDescent="0.25">
      <c r="A2302" s="1" t="s">
        <v>8631</v>
      </c>
      <c r="B2302" t="s">
        <v>463</v>
      </c>
      <c r="C2302" t="s">
        <v>29</v>
      </c>
      <c r="D2302" t="s">
        <v>30</v>
      </c>
      <c r="E2302" t="s">
        <v>464</v>
      </c>
      <c r="F2302" t="s">
        <v>8626</v>
      </c>
      <c r="G2302" t="s">
        <v>8627</v>
      </c>
      <c r="H2302" t="s">
        <v>9756</v>
      </c>
      <c r="I2302" t="s">
        <v>8628</v>
      </c>
      <c r="J2302" t="s">
        <v>8631</v>
      </c>
      <c r="K2302" t="s">
        <v>32</v>
      </c>
      <c r="L2302" t="s">
        <v>32</v>
      </c>
      <c r="M2302" t="s">
        <v>43</v>
      </c>
      <c r="N2302" t="s">
        <v>44</v>
      </c>
      <c r="O2302" t="s">
        <v>8632</v>
      </c>
      <c r="P2302" t="s">
        <v>586</v>
      </c>
      <c r="Q2302" t="s">
        <v>110</v>
      </c>
      <c r="R2302" t="s">
        <v>599</v>
      </c>
      <c r="S2302" s="1" t="s">
        <v>13547</v>
      </c>
      <c r="T2302" t="s">
        <v>53</v>
      </c>
      <c r="U2302" t="s">
        <v>49</v>
      </c>
      <c r="V2302" t="s">
        <v>50</v>
      </c>
      <c r="W2302" t="s">
        <v>8633</v>
      </c>
      <c r="X2302" s="145">
        <v>27461</v>
      </c>
      <c r="Y2302" t="s">
        <v>8634</v>
      </c>
      <c r="Z2302" s="145">
        <v>42430</v>
      </c>
      <c r="AA2302"/>
      <c r="AB2302" t="s">
        <v>39</v>
      </c>
      <c r="AC2302" t="s">
        <v>40</v>
      </c>
      <c r="AD2302" t="s">
        <v>41</v>
      </c>
      <c r="AE2302"/>
    </row>
    <row r="2303" spans="1:31" ht="15" x14ac:dyDescent="0.25">
      <c r="A2303" s="1" t="s">
        <v>8635</v>
      </c>
      <c r="B2303" t="s">
        <v>463</v>
      </c>
      <c r="C2303" t="s">
        <v>29</v>
      </c>
      <c r="D2303" t="s">
        <v>30</v>
      </c>
      <c r="E2303" t="s">
        <v>464</v>
      </c>
      <c r="F2303" t="s">
        <v>8626</v>
      </c>
      <c r="G2303" t="s">
        <v>8627</v>
      </c>
      <c r="H2303" t="s">
        <v>9756</v>
      </c>
      <c r="I2303" t="s">
        <v>8628</v>
      </c>
      <c r="J2303" t="s">
        <v>8635</v>
      </c>
      <c r="K2303" t="s">
        <v>32</v>
      </c>
      <c r="L2303" t="s">
        <v>32</v>
      </c>
      <c r="M2303" t="s">
        <v>43</v>
      </c>
      <c r="N2303" t="s">
        <v>63</v>
      </c>
      <c r="O2303" t="s">
        <v>8636</v>
      </c>
      <c r="P2303" t="s">
        <v>78</v>
      </c>
      <c r="Q2303" t="s">
        <v>2287</v>
      </c>
      <c r="R2303" t="s">
        <v>7937</v>
      </c>
      <c r="S2303" s="1" t="s">
        <v>13548</v>
      </c>
      <c r="T2303" t="s">
        <v>66</v>
      </c>
      <c r="U2303" t="s">
        <v>49</v>
      </c>
      <c r="V2303" t="s">
        <v>50</v>
      </c>
      <c r="W2303" t="s">
        <v>7938</v>
      </c>
      <c r="X2303" s="145">
        <v>29873</v>
      </c>
      <c r="Y2303" t="s">
        <v>7939</v>
      </c>
      <c r="Z2303" s="145">
        <v>43160</v>
      </c>
      <c r="AA2303" s="145">
        <v>43465</v>
      </c>
      <c r="AB2303" t="s">
        <v>39</v>
      </c>
      <c r="AC2303" t="s">
        <v>68</v>
      </c>
      <c r="AD2303" t="s">
        <v>41</v>
      </c>
      <c r="AE2303"/>
    </row>
    <row r="2304" spans="1:31" ht="15" x14ac:dyDescent="0.25">
      <c r="A2304" s="1" t="s">
        <v>8637</v>
      </c>
      <c r="B2304" t="s">
        <v>463</v>
      </c>
      <c r="C2304" t="s">
        <v>29</v>
      </c>
      <c r="D2304" t="s">
        <v>30</v>
      </c>
      <c r="E2304" t="s">
        <v>464</v>
      </c>
      <c r="F2304" t="s">
        <v>8626</v>
      </c>
      <c r="G2304" t="s">
        <v>8627</v>
      </c>
      <c r="H2304" t="s">
        <v>9756</v>
      </c>
      <c r="I2304" t="s">
        <v>8628</v>
      </c>
      <c r="J2304" t="s">
        <v>8637</v>
      </c>
      <c r="K2304" t="s">
        <v>32</v>
      </c>
      <c r="L2304" t="s">
        <v>32</v>
      </c>
      <c r="M2304" t="s">
        <v>43</v>
      </c>
      <c r="N2304" t="s">
        <v>44</v>
      </c>
      <c r="O2304" t="s">
        <v>8638</v>
      </c>
      <c r="P2304" t="s">
        <v>489</v>
      </c>
      <c r="Q2304" t="s">
        <v>59</v>
      </c>
      <c r="R2304" t="s">
        <v>8639</v>
      </c>
      <c r="S2304" s="1" t="s">
        <v>13549</v>
      </c>
      <c r="T2304" t="s">
        <v>48</v>
      </c>
      <c r="U2304" t="s">
        <v>49</v>
      </c>
      <c r="V2304" t="s">
        <v>50</v>
      </c>
      <c r="W2304" t="s">
        <v>8640</v>
      </c>
      <c r="X2304" s="145">
        <v>27878</v>
      </c>
      <c r="Y2304" t="s">
        <v>8641</v>
      </c>
      <c r="Z2304" s="145">
        <v>42795</v>
      </c>
      <c r="AA2304"/>
      <c r="AB2304" t="s">
        <v>39</v>
      </c>
      <c r="AC2304" t="s">
        <v>40</v>
      </c>
      <c r="AD2304" t="s">
        <v>41</v>
      </c>
      <c r="AE2304"/>
    </row>
    <row r="2305" spans="1:31" ht="15" x14ac:dyDescent="0.25">
      <c r="A2305" s="1" t="s">
        <v>8642</v>
      </c>
      <c r="B2305" t="s">
        <v>463</v>
      </c>
      <c r="C2305" t="s">
        <v>29</v>
      </c>
      <c r="D2305" t="s">
        <v>30</v>
      </c>
      <c r="E2305" t="s">
        <v>464</v>
      </c>
      <c r="F2305" t="s">
        <v>8626</v>
      </c>
      <c r="G2305" t="s">
        <v>8627</v>
      </c>
      <c r="H2305" t="s">
        <v>9756</v>
      </c>
      <c r="I2305" t="s">
        <v>8628</v>
      </c>
      <c r="J2305" t="s">
        <v>8642</v>
      </c>
      <c r="K2305" t="s">
        <v>32</v>
      </c>
      <c r="L2305" t="s">
        <v>32</v>
      </c>
      <c r="M2305" t="s">
        <v>43</v>
      </c>
      <c r="N2305" t="s">
        <v>44</v>
      </c>
      <c r="O2305" t="s">
        <v>8643</v>
      </c>
      <c r="P2305" t="s">
        <v>663</v>
      </c>
      <c r="Q2305" t="s">
        <v>70</v>
      </c>
      <c r="R2305" t="s">
        <v>479</v>
      </c>
      <c r="S2305" s="1" t="s">
        <v>13550</v>
      </c>
      <c r="T2305" t="s">
        <v>53</v>
      </c>
      <c r="U2305" t="s">
        <v>49</v>
      </c>
      <c r="V2305" t="s">
        <v>50</v>
      </c>
      <c r="W2305" t="s">
        <v>8644</v>
      </c>
      <c r="X2305" s="145">
        <v>28005</v>
      </c>
      <c r="Y2305" t="s">
        <v>8645</v>
      </c>
      <c r="Z2305" s="145">
        <v>42430</v>
      </c>
      <c r="AA2305"/>
      <c r="AB2305" t="s">
        <v>39</v>
      </c>
      <c r="AC2305" t="s">
        <v>40</v>
      </c>
      <c r="AD2305" t="s">
        <v>41</v>
      </c>
      <c r="AE2305"/>
    </row>
    <row r="2306" spans="1:31" ht="15" x14ac:dyDescent="0.25">
      <c r="A2306" s="1" t="s">
        <v>8646</v>
      </c>
      <c r="B2306" t="s">
        <v>463</v>
      </c>
      <c r="C2306" t="s">
        <v>29</v>
      </c>
      <c r="D2306" t="s">
        <v>30</v>
      </c>
      <c r="E2306" t="s">
        <v>464</v>
      </c>
      <c r="F2306" t="s">
        <v>8626</v>
      </c>
      <c r="G2306" t="s">
        <v>8627</v>
      </c>
      <c r="H2306" t="s">
        <v>9756</v>
      </c>
      <c r="I2306" t="s">
        <v>8628</v>
      </c>
      <c r="J2306" t="s">
        <v>8646</v>
      </c>
      <c r="K2306" t="s">
        <v>32</v>
      </c>
      <c r="L2306" t="s">
        <v>32</v>
      </c>
      <c r="M2306" t="s">
        <v>43</v>
      </c>
      <c r="N2306" t="s">
        <v>63</v>
      </c>
      <c r="O2306" t="s">
        <v>10912</v>
      </c>
      <c r="P2306" t="s">
        <v>1065</v>
      </c>
      <c r="Q2306" t="s">
        <v>79</v>
      </c>
      <c r="R2306" t="s">
        <v>8116</v>
      </c>
      <c r="S2306" s="1" t="s">
        <v>13551</v>
      </c>
      <c r="T2306" t="s">
        <v>48</v>
      </c>
      <c r="U2306" t="s">
        <v>49</v>
      </c>
      <c r="V2306" t="s">
        <v>50</v>
      </c>
      <c r="W2306" t="s">
        <v>8117</v>
      </c>
      <c r="X2306" s="145">
        <v>29305</v>
      </c>
      <c r="Y2306" t="s">
        <v>8118</v>
      </c>
      <c r="Z2306" s="145">
        <v>43160</v>
      </c>
      <c r="AA2306" s="145">
        <v>43465</v>
      </c>
      <c r="AB2306" t="s">
        <v>310</v>
      </c>
      <c r="AC2306" t="s">
        <v>68</v>
      </c>
      <c r="AD2306" t="s">
        <v>41</v>
      </c>
      <c r="AE2306"/>
    </row>
    <row r="2307" spans="1:31" ht="15" x14ac:dyDescent="0.25">
      <c r="A2307" s="1" t="s">
        <v>8646</v>
      </c>
      <c r="B2307" t="s">
        <v>463</v>
      </c>
      <c r="C2307" t="s">
        <v>29</v>
      </c>
      <c r="D2307" t="s">
        <v>30</v>
      </c>
      <c r="E2307" t="s">
        <v>464</v>
      </c>
      <c r="F2307" t="s">
        <v>8626</v>
      </c>
      <c r="G2307" t="s">
        <v>8627</v>
      </c>
      <c r="H2307" t="s">
        <v>9756</v>
      </c>
      <c r="I2307" t="s">
        <v>8628</v>
      </c>
      <c r="J2307" t="s">
        <v>8646</v>
      </c>
      <c r="K2307" t="s">
        <v>32</v>
      </c>
      <c r="L2307" t="s">
        <v>32</v>
      </c>
      <c r="M2307" t="s">
        <v>43</v>
      </c>
      <c r="N2307" t="s">
        <v>44</v>
      </c>
      <c r="O2307" t="s">
        <v>8647</v>
      </c>
      <c r="P2307" t="s">
        <v>1051</v>
      </c>
      <c r="Q2307" t="s">
        <v>84</v>
      </c>
      <c r="R2307" t="s">
        <v>8648</v>
      </c>
      <c r="S2307" s="1" t="s">
        <v>13546</v>
      </c>
      <c r="T2307" t="s">
        <v>48</v>
      </c>
      <c r="U2307" t="s">
        <v>49</v>
      </c>
      <c r="V2307" t="s">
        <v>840</v>
      </c>
      <c r="W2307" t="s">
        <v>8649</v>
      </c>
      <c r="X2307" s="145">
        <v>27599</v>
      </c>
      <c r="Y2307" t="s">
        <v>8650</v>
      </c>
      <c r="Z2307" s="145">
        <v>43101</v>
      </c>
      <c r="AA2307" s="145">
        <v>43465</v>
      </c>
      <c r="AB2307" t="s">
        <v>39</v>
      </c>
      <c r="AC2307" t="s">
        <v>40</v>
      </c>
      <c r="AD2307" t="s">
        <v>41</v>
      </c>
      <c r="AE2307"/>
    </row>
    <row r="2308" spans="1:31" ht="15" x14ac:dyDescent="0.25">
      <c r="A2308" s="1" t="s">
        <v>8651</v>
      </c>
      <c r="B2308" t="s">
        <v>463</v>
      </c>
      <c r="C2308" t="s">
        <v>29</v>
      </c>
      <c r="D2308" t="s">
        <v>30</v>
      </c>
      <c r="E2308" t="s">
        <v>464</v>
      </c>
      <c r="F2308" t="s">
        <v>8626</v>
      </c>
      <c r="G2308" t="s">
        <v>8627</v>
      </c>
      <c r="H2308" t="s">
        <v>9756</v>
      </c>
      <c r="I2308" t="s">
        <v>8628</v>
      </c>
      <c r="J2308" t="s">
        <v>8651</v>
      </c>
      <c r="K2308" t="s">
        <v>32</v>
      </c>
      <c r="L2308" t="s">
        <v>32</v>
      </c>
      <c r="M2308" t="s">
        <v>43</v>
      </c>
      <c r="N2308" t="s">
        <v>44</v>
      </c>
      <c r="O2308" t="s">
        <v>8652</v>
      </c>
      <c r="P2308" t="s">
        <v>2102</v>
      </c>
      <c r="Q2308" t="s">
        <v>62</v>
      </c>
      <c r="R2308" t="s">
        <v>8653</v>
      </c>
      <c r="S2308" s="1" t="s">
        <v>13552</v>
      </c>
      <c r="T2308" t="s">
        <v>48</v>
      </c>
      <c r="U2308" t="s">
        <v>49</v>
      </c>
      <c r="V2308" t="s">
        <v>50</v>
      </c>
      <c r="W2308" t="s">
        <v>8654</v>
      </c>
      <c r="X2308" s="145">
        <v>28670</v>
      </c>
      <c r="Y2308" t="s">
        <v>8655</v>
      </c>
      <c r="Z2308" s="145">
        <v>42430</v>
      </c>
      <c r="AA2308"/>
      <c r="AB2308" t="s">
        <v>39</v>
      </c>
      <c r="AC2308" t="s">
        <v>40</v>
      </c>
      <c r="AD2308" t="s">
        <v>41</v>
      </c>
      <c r="AE2308"/>
    </row>
    <row r="2309" spans="1:31" ht="15" x14ac:dyDescent="0.25">
      <c r="A2309" s="1" t="s">
        <v>8656</v>
      </c>
      <c r="B2309" t="s">
        <v>463</v>
      </c>
      <c r="C2309" t="s">
        <v>29</v>
      </c>
      <c r="D2309" t="s">
        <v>30</v>
      </c>
      <c r="E2309" t="s">
        <v>464</v>
      </c>
      <c r="F2309" t="s">
        <v>8626</v>
      </c>
      <c r="G2309" t="s">
        <v>8627</v>
      </c>
      <c r="H2309" t="s">
        <v>9756</v>
      </c>
      <c r="I2309" t="s">
        <v>8628</v>
      </c>
      <c r="J2309" t="s">
        <v>8656</v>
      </c>
      <c r="K2309" t="s">
        <v>32</v>
      </c>
      <c r="L2309" t="s">
        <v>32</v>
      </c>
      <c r="M2309" t="s">
        <v>43</v>
      </c>
      <c r="N2309" t="s">
        <v>44</v>
      </c>
      <c r="O2309" t="s">
        <v>8657</v>
      </c>
      <c r="P2309" t="s">
        <v>403</v>
      </c>
      <c r="Q2309" t="s">
        <v>974</v>
      </c>
      <c r="R2309" t="s">
        <v>806</v>
      </c>
      <c r="S2309" s="1" t="s">
        <v>13553</v>
      </c>
      <c r="T2309" t="s">
        <v>66</v>
      </c>
      <c r="U2309" t="s">
        <v>49</v>
      </c>
      <c r="V2309" t="s">
        <v>50</v>
      </c>
      <c r="W2309" t="s">
        <v>8658</v>
      </c>
      <c r="X2309" s="145">
        <v>25589</v>
      </c>
      <c r="Y2309" t="s">
        <v>8659</v>
      </c>
      <c r="Z2309" s="145">
        <v>42430</v>
      </c>
      <c r="AA2309"/>
      <c r="AB2309" t="s">
        <v>39</v>
      </c>
      <c r="AC2309" t="s">
        <v>40</v>
      </c>
      <c r="AD2309" t="s">
        <v>41</v>
      </c>
      <c r="AE2309"/>
    </row>
    <row r="2310" spans="1:31" ht="15" x14ac:dyDescent="0.25">
      <c r="A2310" s="1" t="s">
        <v>13554</v>
      </c>
      <c r="B2310" t="s">
        <v>463</v>
      </c>
      <c r="C2310" t="s">
        <v>29</v>
      </c>
      <c r="D2310" t="s">
        <v>30</v>
      </c>
      <c r="E2310" t="s">
        <v>464</v>
      </c>
      <c r="F2310" t="s">
        <v>8626</v>
      </c>
      <c r="G2310" t="s">
        <v>8627</v>
      </c>
      <c r="H2310" t="s">
        <v>9756</v>
      </c>
      <c r="I2310" t="s">
        <v>8628</v>
      </c>
      <c r="J2310" t="s">
        <v>13554</v>
      </c>
      <c r="K2310" t="s">
        <v>32</v>
      </c>
      <c r="L2310" t="s">
        <v>32</v>
      </c>
      <c r="M2310" t="s">
        <v>43</v>
      </c>
      <c r="N2310" t="s">
        <v>63</v>
      </c>
      <c r="O2310" t="s">
        <v>9727</v>
      </c>
      <c r="P2310" t="s">
        <v>184</v>
      </c>
      <c r="Q2310" t="s">
        <v>62</v>
      </c>
      <c r="R2310" t="s">
        <v>13555</v>
      </c>
      <c r="S2310" s="1" t="s">
        <v>13556</v>
      </c>
      <c r="T2310" t="s">
        <v>66</v>
      </c>
      <c r="U2310" t="s">
        <v>890</v>
      </c>
      <c r="V2310" t="s">
        <v>50</v>
      </c>
      <c r="W2310" t="s">
        <v>13557</v>
      </c>
      <c r="X2310" s="145">
        <v>32418</v>
      </c>
      <c r="Y2310" t="s">
        <v>13558</v>
      </c>
      <c r="Z2310" s="145">
        <v>43378</v>
      </c>
      <c r="AA2310" s="145">
        <v>43465</v>
      </c>
      <c r="AB2310" t="s">
        <v>2801</v>
      </c>
      <c r="AC2310" t="s">
        <v>68</v>
      </c>
      <c r="AD2310" t="s">
        <v>41</v>
      </c>
      <c r="AE2310"/>
    </row>
    <row r="2311" spans="1:31" ht="15" x14ac:dyDescent="0.25">
      <c r="A2311" s="1" t="s">
        <v>10913</v>
      </c>
      <c r="B2311" t="s">
        <v>463</v>
      </c>
      <c r="C2311" t="s">
        <v>29</v>
      </c>
      <c r="D2311" t="s">
        <v>30</v>
      </c>
      <c r="E2311" t="s">
        <v>464</v>
      </c>
      <c r="F2311" t="s">
        <v>8626</v>
      </c>
      <c r="G2311" t="s">
        <v>8627</v>
      </c>
      <c r="H2311" t="s">
        <v>9756</v>
      </c>
      <c r="I2311" t="s">
        <v>8628</v>
      </c>
      <c r="J2311" t="s">
        <v>10913</v>
      </c>
      <c r="K2311" t="s">
        <v>32</v>
      </c>
      <c r="L2311" t="s">
        <v>80</v>
      </c>
      <c r="M2311" t="s">
        <v>80</v>
      </c>
      <c r="N2311" t="s">
        <v>63</v>
      </c>
      <c r="O2311" t="s">
        <v>10914</v>
      </c>
      <c r="P2311" t="s">
        <v>187</v>
      </c>
      <c r="Q2311" t="s">
        <v>173</v>
      </c>
      <c r="R2311" t="s">
        <v>229</v>
      </c>
      <c r="S2311" s="1" t="s">
        <v>13559</v>
      </c>
      <c r="T2311" t="s">
        <v>42</v>
      </c>
      <c r="U2311" t="s">
        <v>49</v>
      </c>
      <c r="V2311" t="s">
        <v>50</v>
      </c>
      <c r="W2311" t="s">
        <v>5134</v>
      </c>
      <c r="X2311" s="145">
        <v>25055</v>
      </c>
      <c r="Y2311" t="s">
        <v>5135</v>
      </c>
      <c r="Z2311" s="145">
        <v>43160</v>
      </c>
      <c r="AA2311" s="145">
        <v>43465</v>
      </c>
      <c r="AB2311" t="s">
        <v>39</v>
      </c>
      <c r="AC2311" t="s">
        <v>83</v>
      </c>
      <c r="AD2311" t="s">
        <v>41</v>
      </c>
      <c r="AE2311"/>
    </row>
    <row r="2312" spans="1:31" ht="15" x14ac:dyDescent="0.25">
      <c r="A2312" s="1" t="s">
        <v>8663</v>
      </c>
      <c r="B2312" t="s">
        <v>437</v>
      </c>
      <c r="C2312" t="s">
        <v>29</v>
      </c>
      <c r="D2312" t="s">
        <v>30</v>
      </c>
      <c r="E2312" t="s">
        <v>442</v>
      </c>
      <c r="F2312" t="s">
        <v>8660</v>
      </c>
      <c r="G2312" t="s">
        <v>8661</v>
      </c>
      <c r="H2312" t="s">
        <v>9756</v>
      </c>
      <c r="I2312" t="s">
        <v>8662</v>
      </c>
      <c r="J2312" t="s">
        <v>8663</v>
      </c>
      <c r="K2312" t="s">
        <v>32</v>
      </c>
      <c r="L2312" t="s">
        <v>33</v>
      </c>
      <c r="M2312" t="s">
        <v>34</v>
      </c>
      <c r="N2312" t="s">
        <v>35</v>
      </c>
      <c r="O2312" t="s">
        <v>8664</v>
      </c>
      <c r="P2312" t="s">
        <v>197</v>
      </c>
      <c r="Q2312" t="s">
        <v>110</v>
      </c>
      <c r="R2312" t="s">
        <v>5982</v>
      </c>
      <c r="S2312" s="1" t="s">
        <v>13560</v>
      </c>
      <c r="T2312" t="s">
        <v>325</v>
      </c>
      <c r="U2312" t="s">
        <v>38</v>
      </c>
      <c r="V2312" t="s">
        <v>166</v>
      </c>
      <c r="W2312" t="s">
        <v>8665</v>
      </c>
      <c r="X2312" s="145">
        <v>24694</v>
      </c>
      <c r="Y2312" t="s">
        <v>8666</v>
      </c>
      <c r="Z2312" s="145">
        <v>42779</v>
      </c>
      <c r="AA2312" s="145">
        <v>44239</v>
      </c>
      <c r="AB2312" t="s">
        <v>39</v>
      </c>
      <c r="AC2312" t="s">
        <v>40</v>
      </c>
      <c r="AD2312" t="s">
        <v>41</v>
      </c>
      <c r="AE2312"/>
    </row>
    <row r="2313" spans="1:31" ht="15" x14ac:dyDescent="0.25">
      <c r="A2313" s="1" t="s">
        <v>8667</v>
      </c>
      <c r="B2313" t="s">
        <v>437</v>
      </c>
      <c r="C2313" t="s">
        <v>29</v>
      </c>
      <c r="D2313" t="s">
        <v>30</v>
      </c>
      <c r="E2313" t="s">
        <v>442</v>
      </c>
      <c r="F2313" t="s">
        <v>8660</v>
      </c>
      <c r="G2313" t="s">
        <v>8661</v>
      </c>
      <c r="H2313" t="s">
        <v>9756</v>
      </c>
      <c r="I2313" t="s">
        <v>8662</v>
      </c>
      <c r="J2313" t="s">
        <v>8667</v>
      </c>
      <c r="K2313" t="s">
        <v>32</v>
      </c>
      <c r="L2313" t="s">
        <v>32</v>
      </c>
      <c r="M2313" t="s">
        <v>43</v>
      </c>
      <c r="N2313" t="s">
        <v>44</v>
      </c>
      <c r="O2313" t="s">
        <v>118</v>
      </c>
      <c r="P2313" t="s">
        <v>8668</v>
      </c>
      <c r="Q2313" t="s">
        <v>59</v>
      </c>
      <c r="R2313" t="s">
        <v>8669</v>
      </c>
      <c r="S2313" s="1" t="s">
        <v>13561</v>
      </c>
      <c r="T2313" t="s">
        <v>61</v>
      </c>
      <c r="U2313" t="s">
        <v>49</v>
      </c>
      <c r="V2313" t="s">
        <v>50</v>
      </c>
      <c r="W2313" t="s">
        <v>8670</v>
      </c>
      <c r="X2313" s="145">
        <v>24780</v>
      </c>
      <c r="Y2313" t="s">
        <v>8671</v>
      </c>
      <c r="Z2313"/>
      <c r="AA2313"/>
      <c r="AB2313" t="s">
        <v>39</v>
      </c>
      <c r="AC2313" t="s">
        <v>40</v>
      </c>
      <c r="AD2313" t="s">
        <v>41</v>
      </c>
      <c r="AE2313"/>
    </row>
    <row r="2314" spans="1:31" ht="15" x14ac:dyDescent="0.25">
      <c r="A2314" s="1" t="s">
        <v>8672</v>
      </c>
      <c r="B2314" t="s">
        <v>437</v>
      </c>
      <c r="C2314" t="s">
        <v>29</v>
      </c>
      <c r="D2314" t="s">
        <v>30</v>
      </c>
      <c r="E2314" t="s">
        <v>442</v>
      </c>
      <c r="F2314" t="s">
        <v>8660</v>
      </c>
      <c r="G2314" t="s">
        <v>8661</v>
      </c>
      <c r="H2314" t="s">
        <v>9756</v>
      </c>
      <c r="I2314" t="s">
        <v>8662</v>
      </c>
      <c r="J2314" t="s">
        <v>8672</v>
      </c>
      <c r="K2314" t="s">
        <v>32</v>
      </c>
      <c r="L2314" t="s">
        <v>32</v>
      </c>
      <c r="M2314" t="s">
        <v>43</v>
      </c>
      <c r="N2314" t="s">
        <v>44</v>
      </c>
      <c r="O2314" t="s">
        <v>118</v>
      </c>
      <c r="P2314" t="s">
        <v>59</v>
      </c>
      <c r="Q2314" t="s">
        <v>8673</v>
      </c>
      <c r="R2314" t="s">
        <v>193</v>
      </c>
      <c r="S2314" s="1" t="s">
        <v>13562</v>
      </c>
      <c r="T2314" t="s">
        <v>48</v>
      </c>
      <c r="U2314" t="s">
        <v>49</v>
      </c>
      <c r="V2314" t="s">
        <v>50</v>
      </c>
      <c r="W2314" t="s">
        <v>8674</v>
      </c>
      <c r="X2314" s="145">
        <v>26478</v>
      </c>
      <c r="Y2314" t="s">
        <v>8675</v>
      </c>
      <c r="Z2314"/>
      <c r="AA2314"/>
      <c r="AB2314" t="s">
        <v>39</v>
      </c>
      <c r="AC2314" t="s">
        <v>40</v>
      </c>
      <c r="AD2314" t="s">
        <v>41</v>
      </c>
      <c r="AE2314"/>
    </row>
    <row r="2315" spans="1:31" ht="15" x14ac:dyDescent="0.25">
      <c r="A2315" s="1" t="s">
        <v>8676</v>
      </c>
      <c r="B2315" t="s">
        <v>437</v>
      </c>
      <c r="C2315" t="s">
        <v>29</v>
      </c>
      <c r="D2315" t="s">
        <v>30</v>
      </c>
      <c r="E2315" t="s">
        <v>442</v>
      </c>
      <c r="F2315" t="s">
        <v>8660</v>
      </c>
      <c r="G2315" t="s">
        <v>8661</v>
      </c>
      <c r="H2315" t="s">
        <v>9756</v>
      </c>
      <c r="I2315" t="s">
        <v>8662</v>
      </c>
      <c r="J2315" t="s">
        <v>8676</v>
      </c>
      <c r="K2315" t="s">
        <v>32</v>
      </c>
      <c r="L2315" t="s">
        <v>32</v>
      </c>
      <c r="M2315" t="s">
        <v>43</v>
      </c>
      <c r="N2315" t="s">
        <v>44</v>
      </c>
      <c r="O2315" t="s">
        <v>8677</v>
      </c>
      <c r="P2315" t="s">
        <v>156</v>
      </c>
      <c r="Q2315" t="s">
        <v>78</v>
      </c>
      <c r="R2315" t="s">
        <v>10915</v>
      </c>
      <c r="S2315" s="1" t="s">
        <v>13563</v>
      </c>
      <c r="T2315" t="s">
        <v>48</v>
      </c>
      <c r="U2315" t="s">
        <v>49</v>
      </c>
      <c r="V2315" t="s">
        <v>50</v>
      </c>
      <c r="W2315" t="s">
        <v>10916</v>
      </c>
      <c r="X2315" s="145">
        <v>30380</v>
      </c>
      <c r="Y2315" t="s">
        <v>10917</v>
      </c>
      <c r="Z2315" s="145">
        <v>43160</v>
      </c>
      <c r="AA2315"/>
      <c r="AB2315" t="s">
        <v>39</v>
      </c>
      <c r="AC2315" t="s">
        <v>40</v>
      </c>
      <c r="AD2315" t="s">
        <v>41</v>
      </c>
      <c r="AE2315"/>
    </row>
    <row r="2316" spans="1:31" ht="15" x14ac:dyDescent="0.25">
      <c r="A2316" s="1" t="s">
        <v>8678</v>
      </c>
      <c r="B2316" t="s">
        <v>437</v>
      </c>
      <c r="C2316" t="s">
        <v>29</v>
      </c>
      <c r="D2316" t="s">
        <v>30</v>
      </c>
      <c r="E2316" t="s">
        <v>442</v>
      </c>
      <c r="F2316" t="s">
        <v>8660</v>
      </c>
      <c r="G2316" t="s">
        <v>8661</v>
      </c>
      <c r="H2316" t="s">
        <v>9756</v>
      </c>
      <c r="I2316" t="s">
        <v>8662</v>
      </c>
      <c r="J2316" t="s">
        <v>8678</v>
      </c>
      <c r="K2316" t="s">
        <v>32</v>
      </c>
      <c r="L2316" t="s">
        <v>32</v>
      </c>
      <c r="M2316" t="s">
        <v>3394</v>
      </c>
      <c r="N2316" t="s">
        <v>44</v>
      </c>
      <c r="O2316" t="s">
        <v>282</v>
      </c>
      <c r="P2316" t="s">
        <v>197</v>
      </c>
      <c r="Q2316" t="s">
        <v>87</v>
      </c>
      <c r="R2316" t="s">
        <v>8679</v>
      </c>
      <c r="S2316" s="1" t="s">
        <v>13564</v>
      </c>
      <c r="T2316" t="s">
        <v>48</v>
      </c>
      <c r="U2316" t="s">
        <v>49</v>
      </c>
      <c r="V2316" t="s">
        <v>3395</v>
      </c>
      <c r="W2316" t="s">
        <v>8680</v>
      </c>
      <c r="X2316" s="145">
        <v>26176</v>
      </c>
      <c r="Y2316" t="s">
        <v>8681</v>
      </c>
      <c r="Z2316" s="145">
        <v>43160</v>
      </c>
      <c r="AA2316" s="145">
        <v>43465</v>
      </c>
      <c r="AB2316" t="s">
        <v>39</v>
      </c>
      <c r="AC2316" t="s">
        <v>40</v>
      </c>
      <c r="AD2316" t="s">
        <v>41</v>
      </c>
      <c r="AE2316"/>
    </row>
    <row r="2317" spans="1:31" ht="15" x14ac:dyDescent="0.25">
      <c r="A2317" s="1" t="s">
        <v>8678</v>
      </c>
      <c r="B2317" t="s">
        <v>437</v>
      </c>
      <c r="C2317" t="s">
        <v>29</v>
      </c>
      <c r="D2317" t="s">
        <v>30</v>
      </c>
      <c r="E2317" t="s">
        <v>442</v>
      </c>
      <c r="F2317" t="s">
        <v>8660</v>
      </c>
      <c r="G2317" t="s">
        <v>8661</v>
      </c>
      <c r="H2317" t="s">
        <v>9756</v>
      </c>
      <c r="I2317" t="s">
        <v>8662</v>
      </c>
      <c r="J2317" t="s">
        <v>8678</v>
      </c>
      <c r="K2317" t="s">
        <v>32</v>
      </c>
      <c r="L2317" t="s">
        <v>32</v>
      </c>
      <c r="M2317" t="s">
        <v>43</v>
      </c>
      <c r="N2317" t="s">
        <v>63</v>
      </c>
      <c r="O2317" t="s">
        <v>10918</v>
      </c>
      <c r="P2317" t="s">
        <v>208</v>
      </c>
      <c r="Q2317" t="s">
        <v>551</v>
      </c>
      <c r="R2317" t="s">
        <v>7172</v>
      </c>
      <c r="S2317" s="1" t="s">
        <v>13565</v>
      </c>
      <c r="T2317" t="s">
        <v>48</v>
      </c>
      <c r="U2317" t="s">
        <v>811</v>
      </c>
      <c r="V2317" t="s">
        <v>50</v>
      </c>
      <c r="W2317" t="s">
        <v>7174</v>
      </c>
      <c r="X2317" s="145">
        <v>30987</v>
      </c>
      <c r="Y2317" t="s">
        <v>7175</v>
      </c>
      <c r="Z2317" s="145">
        <v>43160</v>
      </c>
      <c r="AA2317" s="145">
        <v>43465</v>
      </c>
      <c r="AB2317" t="s">
        <v>310</v>
      </c>
      <c r="AC2317" t="s">
        <v>68</v>
      </c>
      <c r="AD2317" t="s">
        <v>41</v>
      </c>
      <c r="AE2317"/>
    </row>
    <row r="2318" spans="1:31" ht="15" x14ac:dyDescent="0.25">
      <c r="A2318" s="1" t="s">
        <v>8682</v>
      </c>
      <c r="B2318" t="s">
        <v>437</v>
      </c>
      <c r="C2318" t="s">
        <v>29</v>
      </c>
      <c r="D2318" t="s">
        <v>30</v>
      </c>
      <c r="E2318" t="s">
        <v>442</v>
      </c>
      <c r="F2318" t="s">
        <v>8660</v>
      </c>
      <c r="G2318" t="s">
        <v>8661</v>
      </c>
      <c r="H2318" t="s">
        <v>9756</v>
      </c>
      <c r="I2318" t="s">
        <v>8662</v>
      </c>
      <c r="J2318" t="s">
        <v>8682</v>
      </c>
      <c r="K2318" t="s">
        <v>32</v>
      </c>
      <c r="L2318" t="s">
        <v>32</v>
      </c>
      <c r="M2318" t="s">
        <v>43</v>
      </c>
      <c r="N2318" t="s">
        <v>44</v>
      </c>
      <c r="O2318" t="s">
        <v>282</v>
      </c>
      <c r="P2318" t="s">
        <v>757</v>
      </c>
      <c r="Q2318" t="s">
        <v>220</v>
      </c>
      <c r="R2318" t="s">
        <v>8683</v>
      </c>
      <c r="S2318" s="1" t="s">
        <v>13566</v>
      </c>
      <c r="T2318" t="s">
        <v>66</v>
      </c>
      <c r="U2318" t="s">
        <v>49</v>
      </c>
      <c r="V2318" t="s">
        <v>50</v>
      </c>
      <c r="W2318" t="s">
        <v>8684</v>
      </c>
      <c r="X2318" s="145">
        <v>20937</v>
      </c>
      <c r="Y2318" t="s">
        <v>8685</v>
      </c>
      <c r="Z2318"/>
      <c r="AA2318"/>
      <c r="AB2318" t="s">
        <v>39</v>
      </c>
      <c r="AC2318" t="s">
        <v>40</v>
      </c>
      <c r="AD2318" t="s">
        <v>41</v>
      </c>
      <c r="AE2318"/>
    </row>
    <row r="2319" spans="1:31" ht="15" x14ac:dyDescent="0.25">
      <c r="A2319" s="1" t="s">
        <v>8686</v>
      </c>
      <c r="B2319" t="s">
        <v>437</v>
      </c>
      <c r="C2319" t="s">
        <v>29</v>
      </c>
      <c r="D2319" t="s">
        <v>30</v>
      </c>
      <c r="E2319" t="s">
        <v>442</v>
      </c>
      <c r="F2319" t="s">
        <v>8660</v>
      </c>
      <c r="G2319" t="s">
        <v>8661</v>
      </c>
      <c r="H2319" t="s">
        <v>9756</v>
      </c>
      <c r="I2319" t="s">
        <v>8662</v>
      </c>
      <c r="J2319" t="s">
        <v>8686</v>
      </c>
      <c r="K2319" t="s">
        <v>32</v>
      </c>
      <c r="L2319" t="s">
        <v>32</v>
      </c>
      <c r="M2319" t="s">
        <v>43</v>
      </c>
      <c r="N2319" t="s">
        <v>63</v>
      </c>
      <c r="O2319" t="s">
        <v>10919</v>
      </c>
      <c r="P2319" t="s">
        <v>110</v>
      </c>
      <c r="Q2319" t="s">
        <v>130</v>
      </c>
      <c r="R2319" t="s">
        <v>10920</v>
      </c>
      <c r="S2319" s="1" t="s">
        <v>13567</v>
      </c>
      <c r="T2319" t="s">
        <v>66</v>
      </c>
      <c r="U2319" t="s">
        <v>811</v>
      </c>
      <c r="V2319" t="s">
        <v>50</v>
      </c>
      <c r="W2319" t="s">
        <v>10921</v>
      </c>
      <c r="X2319" s="145">
        <v>25604</v>
      </c>
      <c r="Y2319" t="s">
        <v>10922</v>
      </c>
      <c r="Z2319" s="145">
        <v>43179</v>
      </c>
      <c r="AA2319" s="145">
        <v>43465</v>
      </c>
      <c r="AB2319" t="s">
        <v>310</v>
      </c>
      <c r="AC2319" t="s">
        <v>68</v>
      </c>
      <c r="AD2319" t="s">
        <v>41</v>
      </c>
      <c r="AE2319"/>
    </row>
    <row r="2320" spans="1:31" ht="15" x14ac:dyDescent="0.25">
      <c r="A2320" s="1" t="s">
        <v>8686</v>
      </c>
      <c r="B2320" t="s">
        <v>437</v>
      </c>
      <c r="C2320" t="s">
        <v>29</v>
      </c>
      <c r="D2320" t="s">
        <v>30</v>
      </c>
      <c r="E2320" t="s">
        <v>442</v>
      </c>
      <c r="F2320" t="s">
        <v>8660</v>
      </c>
      <c r="G2320" t="s">
        <v>8661</v>
      </c>
      <c r="H2320" t="s">
        <v>9756</v>
      </c>
      <c r="I2320" t="s">
        <v>8662</v>
      </c>
      <c r="J2320" t="s">
        <v>8686</v>
      </c>
      <c r="K2320" t="s">
        <v>32</v>
      </c>
      <c r="L2320" t="s">
        <v>32</v>
      </c>
      <c r="M2320" t="s">
        <v>3552</v>
      </c>
      <c r="N2320" t="s">
        <v>44</v>
      </c>
      <c r="O2320" t="s">
        <v>4050</v>
      </c>
      <c r="P2320" t="s">
        <v>276</v>
      </c>
      <c r="Q2320" t="s">
        <v>294</v>
      </c>
      <c r="R2320" t="s">
        <v>8689</v>
      </c>
      <c r="S2320" s="1" t="s">
        <v>13568</v>
      </c>
      <c r="T2320" t="s">
        <v>48</v>
      </c>
      <c r="U2320" t="s">
        <v>49</v>
      </c>
      <c r="V2320" t="s">
        <v>3555</v>
      </c>
      <c r="W2320" t="s">
        <v>8690</v>
      </c>
      <c r="X2320" s="145">
        <v>23311</v>
      </c>
      <c r="Y2320" t="s">
        <v>8691</v>
      </c>
      <c r="Z2320" s="145">
        <v>43160</v>
      </c>
      <c r="AA2320" s="145">
        <v>43465</v>
      </c>
      <c r="AB2320" t="s">
        <v>39</v>
      </c>
      <c r="AC2320" t="s">
        <v>40</v>
      </c>
      <c r="AD2320" t="s">
        <v>41</v>
      </c>
      <c r="AE2320"/>
    </row>
    <row r="2321" spans="1:31" ht="15" x14ac:dyDescent="0.25">
      <c r="A2321" s="1" t="s">
        <v>8692</v>
      </c>
      <c r="B2321" t="s">
        <v>437</v>
      </c>
      <c r="C2321" t="s">
        <v>29</v>
      </c>
      <c r="D2321" t="s">
        <v>30</v>
      </c>
      <c r="E2321" t="s">
        <v>442</v>
      </c>
      <c r="F2321" t="s">
        <v>8660</v>
      </c>
      <c r="G2321" t="s">
        <v>8661</v>
      </c>
      <c r="H2321" t="s">
        <v>9756</v>
      </c>
      <c r="I2321" t="s">
        <v>8662</v>
      </c>
      <c r="J2321" t="s">
        <v>8692</v>
      </c>
      <c r="K2321" t="s">
        <v>32</v>
      </c>
      <c r="L2321" t="s">
        <v>32</v>
      </c>
      <c r="M2321" t="s">
        <v>43</v>
      </c>
      <c r="N2321" t="s">
        <v>242</v>
      </c>
      <c r="O2321" t="s">
        <v>13569</v>
      </c>
      <c r="P2321" t="s">
        <v>42</v>
      </c>
      <c r="Q2321" t="s">
        <v>42</v>
      </c>
      <c r="R2321" t="s">
        <v>42</v>
      </c>
      <c r="S2321" s="1" t="s">
        <v>11736</v>
      </c>
      <c r="T2321" t="s">
        <v>66</v>
      </c>
      <c r="U2321" t="s">
        <v>49</v>
      </c>
      <c r="V2321" t="s">
        <v>50</v>
      </c>
      <c r="W2321" t="s">
        <v>42</v>
      </c>
      <c r="X2321" t="s">
        <v>243</v>
      </c>
      <c r="Y2321" t="s">
        <v>42</v>
      </c>
      <c r="Z2321" s="145">
        <v>43419</v>
      </c>
      <c r="AA2321" s="145">
        <v>43434</v>
      </c>
      <c r="AB2321" t="s">
        <v>310</v>
      </c>
      <c r="AC2321" t="s">
        <v>68</v>
      </c>
      <c r="AD2321" t="s">
        <v>41</v>
      </c>
      <c r="AE2321"/>
    </row>
    <row r="2322" spans="1:31" ht="15" x14ac:dyDescent="0.25">
      <c r="A2322" s="1" t="s">
        <v>8692</v>
      </c>
      <c r="B2322" t="s">
        <v>437</v>
      </c>
      <c r="C2322" t="s">
        <v>29</v>
      </c>
      <c r="D2322" t="s">
        <v>30</v>
      </c>
      <c r="E2322" t="s">
        <v>442</v>
      </c>
      <c r="F2322" t="s">
        <v>8660</v>
      </c>
      <c r="G2322" t="s">
        <v>8661</v>
      </c>
      <c r="H2322" t="s">
        <v>9756</v>
      </c>
      <c r="I2322" t="s">
        <v>8662</v>
      </c>
      <c r="J2322" t="s">
        <v>8692</v>
      </c>
      <c r="K2322" t="s">
        <v>32</v>
      </c>
      <c r="L2322" t="s">
        <v>32</v>
      </c>
      <c r="M2322" t="s">
        <v>43</v>
      </c>
      <c r="N2322" t="s">
        <v>44</v>
      </c>
      <c r="O2322" t="s">
        <v>4050</v>
      </c>
      <c r="P2322" t="s">
        <v>156</v>
      </c>
      <c r="Q2322" t="s">
        <v>284</v>
      </c>
      <c r="R2322" t="s">
        <v>8693</v>
      </c>
      <c r="S2322" s="1" t="s">
        <v>13570</v>
      </c>
      <c r="T2322" t="s">
        <v>61</v>
      </c>
      <c r="U2322" t="s">
        <v>49</v>
      </c>
      <c r="V2322" t="s">
        <v>311</v>
      </c>
      <c r="W2322" t="s">
        <v>8694</v>
      </c>
      <c r="X2322" s="145">
        <v>24220</v>
      </c>
      <c r="Y2322" t="s">
        <v>8695</v>
      </c>
      <c r="Z2322" s="145">
        <v>43419</v>
      </c>
      <c r="AA2322" s="145">
        <v>43434</v>
      </c>
      <c r="AB2322" t="s">
        <v>39</v>
      </c>
      <c r="AC2322" t="s">
        <v>40</v>
      </c>
      <c r="AD2322" t="s">
        <v>41</v>
      </c>
      <c r="AE2322"/>
    </row>
    <row r="2323" spans="1:31" ht="15" x14ac:dyDescent="0.25">
      <c r="A2323" s="1" t="s">
        <v>10923</v>
      </c>
      <c r="B2323" t="s">
        <v>437</v>
      </c>
      <c r="C2323" t="s">
        <v>29</v>
      </c>
      <c r="D2323" t="s">
        <v>30</v>
      </c>
      <c r="E2323" t="s">
        <v>442</v>
      </c>
      <c r="F2323" t="s">
        <v>8660</v>
      </c>
      <c r="G2323" t="s">
        <v>8661</v>
      </c>
      <c r="H2323" t="s">
        <v>9756</v>
      </c>
      <c r="I2323" t="s">
        <v>8662</v>
      </c>
      <c r="J2323" t="s">
        <v>10923</v>
      </c>
      <c r="K2323" t="s">
        <v>32</v>
      </c>
      <c r="L2323" t="s">
        <v>32</v>
      </c>
      <c r="M2323" t="s">
        <v>43</v>
      </c>
      <c r="N2323" t="s">
        <v>63</v>
      </c>
      <c r="O2323" t="s">
        <v>9727</v>
      </c>
      <c r="P2323" t="s">
        <v>137</v>
      </c>
      <c r="Q2323" t="s">
        <v>110</v>
      </c>
      <c r="R2323" t="s">
        <v>8696</v>
      </c>
      <c r="S2323" s="1" t="s">
        <v>13571</v>
      </c>
      <c r="T2323" t="s">
        <v>66</v>
      </c>
      <c r="U2323" t="s">
        <v>890</v>
      </c>
      <c r="V2323" t="s">
        <v>50</v>
      </c>
      <c r="W2323" t="s">
        <v>8697</v>
      </c>
      <c r="X2323" s="145">
        <v>27997</v>
      </c>
      <c r="Y2323" t="s">
        <v>8698</v>
      </c>
      <c r="Z2323" s="145">
        <v>43160</v>
      </c>
      <c r="AA2323" s="145">
        <v>43465</v>
      </c>
      <c r="AB2323" t="s">
        <v>2801</v>
      </c>
      <c r="AC2323" t="s">
        <v>68</v>
      </c>
      <c r="AD2323" t="s">
        <v>41</v>
      </c>
      <c r="AE2323"/>
    </row>
    <row r="2324" spans="1:31" ht="15" x14ac:dyDescent="0.25">
      <c r="A2324" s="1" t="s">
        <v>10924</v>
      </c>
      <c r="B2324" t="s">
        <v>437</v>
      </c>
      <c r="C2324" t="s">
        <v>29</v>
      </c>
      <c r="D2324" t="s">
        <v>30</v>
      </c>
      <c r="E2324" t="s">
        <v>442</v>
      </c>
      <c r="F2324" t="s">
        <v>8660</v>
      </c>
      <c r="G2324" t="s">
        <v>8661</v>
      </c>
      <c r="H2324" t="s">
        <v>9756</v>
      </c>
      <c r="I2324" t="s">
        <v>8662</v>
      </c>
      <c r="J2324" t="s">
        <v>10924</v>
      </c>
      <c r="K2324" t="s">
        <v>32</v>
      </c>
      <c r="L2324" t="s">
        <v>32</v>
      </c>
      <c r="M2324" t="s">
        <v>43</v>
      </c>
      <c r="N2324" t="s">
        <v>63</v>
      </c>
      <c r="O2324" t="s">
        <v>9727</v>
      </c>
      <c r="P2324" t="s">
        <v>235</v>
      </c>
      <c r="Q2324" t="s">
        <v>406</v>
      </c>
      <c r="R2324" t="s">
        <v>2797</v>
      </c>
      <c r="S2324" s="1" t="s">
        <v>13572</v>
      </c>
      <c r="T2324" t="s">
        <v>66</v>
      </c>
      <c r="U2324" t="s">
        <v>9946</v>
      </c>
      <c r="V2324" t="s">
        <v>50</v>
      </c>
      <c r="W2324" t="s">
        <v>2799</v>
      </c>
      <c r="X2324" s="145">
        <v>26397</v>
      </c>
      <c r="Y2324" t="s">
        <v>2800</v>
      </c>
      <c r="Z2324" s="145">
        <v>43174</v>
      </c>
      <c r="AA2324" s="145">
        <v>43465</v>
      </c>
      <c r="AB2324" t="s">
        <v>2801</v>
      </c>
      <c r="AC2324" t="s">
        <v>68</v>
      </c>
      <c r="AD2324" t="s">
        <v>41</v>
      </c>
      <c r="AE2324"/>
    </row>
    <row r="2325" spans="1:31" ht="15" x14ac:dyDescent="0.25">
      <c r="A2325" s="1" t="s">
        <v>10925</v>
      </c>
      <c r="B2325" t="s">
        <v>437</v>
      </c>
      <c r="C2325" t="s">
        <v>29</v>
      </c>
      <c r="D2325" t="s">
        <v>30</v>
      </c>
      <c r="E2325" t="s">
        <v>442</v>
      </c>
      <c r="F2325" t="s">
        <v>8660</v>
      </c>
      <c r="G2325" t="s">
        <v>8661</v>
      </c>
      <c r="H2325" t="s">
        <v>9756</v>
      </c>
      <c r="I2325" t="s">
        <v>8662</v>
      </c>
      <c r="J2325" t="s">
        <v>10925</v>
      </c>
      <c r="K2325" t="s">
        <v>32</v>
      </c>
      <c r="L2325" t="s">
        <v>32</v>
      </c>
      <c r="M2325" t="s">
        <v>43</v>
      </c>
      <c r="N2325" t="s">
        <v>63</v>
      </c>
      <c r="O2325" t="s">
        <v>9727</v>
      </c>
      <c r="P2325" t="s">
        <v>110</v>
      </c>
      <c r="Q2325" t="s">
        <v>130</v>
      </c>
      <c r="R2325" t="s">
        <v>10920</v>
      </c>
      <c r="S2325" s="1" t="s">
        <v>13567</v>
      </c>
      <c r="T2325" t="s">
        <v>66</v>
      </c>
      <c r="U2325" t="s">
        <v>811</v>
      </c>
      <c r="V2325" t="s">
        <v>50</v>
      </c>
      <c r="W2325" t="s">
        <v>10921</v>
      </c>
      <c r="X2325" s="145">
        <v>25604</v>
      </c>
      <c r="Y2325" t="s">
        <v>10922</v>
      </c>
      <c r="Z2325" s="145">
        <v>43179</v>
      </c>
      <c r="AA2325" s="145">
        <v>43465</v>
      </c>
      <c r="AB2325" t="s">
        <v>2801</v>
      </c>
      <c r="AC2325" t="s">
        <v>68</v>
      </c>
      <c r="AD2325" t="s">
        <v>41</v>
      </c>
      <c r="AE2325"/>
    </row>
    <row r="2326" spans="1:31" ht="15" x14ac:dyDescent="0.25">
      <c r="A2326" s="1" t="s">
        <v>10926</v>
      </c>
      <c r="B2326" t="s">
        <v>437</v>
      </c>
      <c r="C2326" t="s">
        <v>29</v>
      </c>
      <c r="D2326" t="s">
        <v>30</v>
      </c>
      <c r="E2326" t="s">
        <v>442</v>
      </c>
      <c r="F2326" t="s">
        <v>8660</v>
      </c>
      <c r="G2326" t="s">
        <v>8661</v>
      </c>
      <c r="H2326" t="s">
        <v>9756</v>
      </c>
      <c r="I2326" t="s">
        <v>8662</v>
      </c>
      <c r="J2326" t="s">
        <v>10926</v>
      </c>
      <c r="K2326" t="s">
        <v>32</v>
      </c>
      <c r="L2326" t="s">
        <v>32</v>
      </c>
      <c r="M2326" t="s">
        <v>43</v>
      </c>
      <c r="N2326" t="s">
        <v>63</v>
      </c>
      <c r="O2326" t="s">
        <v>9727</v>
      </c>
      <c r="P2326" t="s">
        <v>565</v>
      </c>
      <c r="Q2326" t="s">
        <v>8702</v>
      </c>
      <c r="R2326" t="s">
        <v>8703</v>
      </c>
      <c r="S2326" s="1" t="s">
        <v>13573</v>
      </c>
      <c r="T2326" t="s">
        <v>66</v>
      </c>
      <c r="U2326" t="s">
        <v>890</v>
      </c>
      <c r="V2326" t="s">
        <v>50</v>
      </c>
      <c r="W2326" t="s">
        <v>8704</v>
      </c>
      <c r="X2326" s="145">
        <v>28592</v>
      </c>
      <c r="Y2326" t="s">
        <v>8705</v>
      </c>
      <c r="Z2326" s="145">
        <v>43160</v>
      </c>
      <c r="AA2326" s="145">
        <v>43465</v>
      </c>
      <c r="AB2326" t="s">
        <v>2801</v>
      </c>
      <c r="AC2326" t="s">
        <v>68</v>
      </c>
      <c r="AD2326" t="s">
        <v>41</v>
      </c>
      <c r="AE2326"/>
    </row>
    <row r="2327" spans="1:31" ht="15" x14ac:dyDescent="0.25">
      <c r="A2327" s="1" t="s">
        <v>10927</v>
      </c>
      <c r="B2327" t="s">
        <v>437</v>
      </c>
      <c r="C2327" t="s">
        <v>29</v>
      </c>
      <c r="D2327" t="s">
        <v>30</v>
      </c>
      <c r="E2327" t="s">
        <v>442</v>
      </c>
      <c r="F2327" t="s">
        <v>8660</v>
      </c>
      <c r="G2327" t="s">
        <v>8661</v>
      </c>
      <c r="H2327" t="s">
        <v>9756</v>
      </c>
      <c r="I2327" t="s">
        <v>8662</v>
      </c>
      <c r="J2327" t="s">
        <v>10927</v>
      </c>
      <c r="K2327" t="s">
        <v>32</v>
      </c>
      <c r="L2327" t="s">
        <v>32</v>
      </c>
      <c r="M2327" t="s">
        <v>43</v>
      </c>
      <c r="N2327" t="s">
        <v>63</v>
      </c>
      <c r="O2327" t="s">
        <v>9727</v>
      </c>
      <c r="P2327" t="s">
        <v>208</v>
      </c>
      <c r="Q2327" t="s">
        <v>551</v>
      </c>
      <c r="R2327" t="s">
        <v>7172</v>
      </c>
      <c r="S2327" s="1" t="s">
        <v>13565</v>
      </c>
      <c r="T2327" t="s">
        <v>66</v>
      </c>
      <c r="U2327" t="s">
        <v>811</v>
      </c>
      <c r="V2327" t="s">
        <v>50</v>
      </c>
      <c r="W2327" t="s">
        <v>7174</v>
      </c>
      <c r="X2327" s="145">
        <v>30987</v>
      </c>
      <c r="Y2327" t="s">
        <v>7175</v>
      </c>
      <c r="Z2327" s="145">
        <v>43160</v>
      </c>
      <c r="AA2327" s="145">
        <v>43465</v>
      </c>
      <c r="AB2327" t="s">
        <v>2801</v>
      </c>
      <c r="AC2327" t="s">
        <v>68</v>
      </c>
      <c r="AD2327" t="s">
        <v>41</v>
      </c>
      <c r="AE2327"/>
    </row>
    <row r="2328" spans="1:31" ht="15" x14ac:dyDescent="0.25">
      <c r="A2328" s="1" t="s">
        <v>8706</v>
      </c>
      <c r="B2328" t="s">
        <v>437</v>
      </c>
      <c r="C2328" t="s">
        <v>29</v>
      </c>
      <c r="D2328" t="s">
        <v>30</v>
      </c>
      <c r="E2328" t="s">
        <v>442</v>
      </c>
      <c r="F2328" t="s">
        <v>8660</v>
      </c>
      <c r="G2328" t="s">
        <v>8661</v>
      </c>
      <c r="H2328" t="s">
        <v>9756</v>
      </c>
      <c r="I2328" t="s">
        <v>8662</v>
      </c>
      <c r="J2328" t="s">
        <v>8706</v>
      </c>
      <c r="K2328" t="s">
        <v>93</v>
      </c>
      <c r="L2328" t="s">
        <v>94</v>
      </c>
      <c r="M2328" t="s">
        <v>95</v>
      </c>
      <c r="N2328" t="s">
        <v>63</v>
      </c>
      <c r="O2328" t="s">
        <v>8707</v>
      </c>
      <c r="P2328" t="s">
        <v>110</v>
      </c>
      <c r="Q2328" t="s">
        <v>149</v>
      </c>
      <c r="R2328" t="s">
        <v>270</v>
      </c>
      <c r="S2328" s="1" t="s">
        <v>13574</v>
      </c>
      <c r="T2328" t="s">
        <v>105</v>
      </c>
      <c r="U2328" t="s">
        <v>38</v>
      </c>
      <c r="V2328" t="s">
        <v>50</v>
      </c>
      <c r="W2328" t="s">
        <v>8708</v>
      </c>
      <c r="X2328" s="145">
        <v>29155</v>
      </c>
      <c r="Y2328" t="s">
        <v>8709</v>
      </c>
      <c r="Z2328" s="145">
        <v>43101</v>
      </c>
      <c r="AA2328" s="145">
        <v>43465</v>
      </c>
      <c r="AB2328" t="s">
        <v>39</v>
      </c>
      <c r="AC2328" t="s">
        <v>98</v>
      </c>
      <c r="AD2328" t="s">
        <v>41</v>
      </c>
      <c r="AE2328"/>
    </row>
    <row r="2329" spans="1:31" ht="15" x14ac:dyDescent="0.25">
      <c r="A2329" s="1" t="s">
        <v>8710</v>
      </c>
      <c r="B2329" t="s">
        <v>437</v>
      </c>
      <c r="C2329" t="s">
        <v>29</v>
      </c>
      <c r="D2329" t="s">
        <v>30</v>
      </c>
      <c r="E2329" t="s">
        <v>442</v>
      </c>
      <c r="F2329" t="s">
        <v>8660</v>
      </c>
      <c r="G2329" t="s">
        <v>8661</v>
      </c>
      <c r="H2329" t="s">
        <v>9756</v>
      </c>
      <c r="I2329" t="s">
        <v>8662</v>
      </c>
      <c r="J2329" t="s">
        <v>8710</v>
      </c>
      <c r="K2329" t="s">
        <v>799</v>
      </c>
      <c r="L2329" t="s">
        <v>3305</v>
      </c>
      <c r="M2329" t="s">
        <v>3306</v>
      </c>
      <c r="N2329" t="s">
        <v>63</v>
      </c>
      <c r="O2329" t="s">
        <v>9981</v>
      </c>
      <c r="P2329" t="s">
        <v>693</v>
      </c>
      <c r="Q2329" t="s">
        <v>5071</v>
      </c>
      <c r="R2329" t="s">
        <v>10928</v>
      </c>
      <c r="S2329" s="1" t="s">
        <v>13575</v>
      </c>
      <c r="T2329" t="s">
        <v>801</v>
      </c>
      <c r="U2329" t="s">
        <v>802</v>
      </c>
      <c r="V2329" t="s">
        <v>50</v>
      </c>
      <c r="W2329" t="s">
        <v>265</v>
      </c>
      <c r="X2329" s="145">
        <v>31188</v>
      </c>
      <c r="Y2329" t="s">
        <v>10929</v>
      </c>
      <c r="Z2329" s="145">
        <v>43228</v>
      </c>
      <c r="AA2329" s="145">
        <v>43320</v>
      </c>
      <c r="AB2329" t="s">
        <v>123</v>
      </c>
      <c r="AC2329" t="s">
        <v>804</v>
      </c>
      <c r="AD2329" t="s">
        <v>41</v>
      </c>
      <c r="AE2329"/>
    </row>
    <row r="2330" spans="1:31" ht="15" x14ac:dyDescent="0.25">
      <c r="A2330" s="1" t="s">
        <v>8711</v>
      </c>
      <c r="B2330" t="s">
        <v>437</v>
      </c>
      <c r="C2330" t="s">
        <v>29</v>
      </c>
      <c r="D2330" t="s">
        <v>30</v>
      </c>
      <c r="E2330" t="s">
        <v>442</v>
      </c>
      <c r="F2330" t="s">
        <v>8660</v>
      </c>
      <c r="G2330" t="s">
        <v>8661</v>
      </c>
      <c r="H2330" t="s">
        <v>9756</v>
      </c>
      <c r="I2330" t="s">
        <v>8662</v>
      </c>
      <c r="J2330" t="s">
        <v>8711</v>
      </c>
      <c r="K2330" t="s">
        <v>799</v>
      </c>
      <c r="L2330" t="s">
        <v>3305</v>
      </c>
      <c r="M2330" t="s">
        <v>5575</v>
      </c>
      <c r="N2330" t="s">
        <v>63</v>
      </c>
      <c r="O2330" t="s">
        <v>9981</v>
      </c>
      <c r="P2330" t="s">
        <v>495</v>
      </c>
      <c r="Q2330" t="s">
        <v>130</v>
      </c>
      <c r="R2330" t="s">
        <v>942</v>
      </c>
      <c r="S2330" s="1" t="s">
        <v>13576</v>
      </c>
      <c r="T2330" t="s">
        <v>801</v>
      </c>
      <c r="U2330" t="s">
        <v>38</v>
      </c>
      <c r="V2330" t="s">
        <v>50</v>
      </c>
      <c r="W2330" t="s">
        <v>265</v>
      </c>
      <c r="X2330" s="145">
        <v>30965</v>
      </c>
      <c r="Y2330" t="s">
        <v>8712</v>
      </c>
      <c r="Z2330" s="145">
        <v>43101</v>
      </c>
      <c r="AA2330" s="145">
        <v>43190</v>
      </c>
      <c r="AB2330" t="s">
        <v>123</v>
      </c>
      <c r="AC2330" t="s">
        <v>804</v>
      </c>
      <c r="AD2330" t="s">
        <v>41</v>
      </c>
      <c r="AE2330"/>
    </row>
    <row r="2331" spans="1:31" ht="15" x14ac:dyDescent="0.25">
      <c r="A2331" s="1" t="s">
        <v>8713</v>
      </c>
      <c r="B2331" t="s">
        <v>437</v>
      </c>
      <c r="C2331" t="s">
        <v>29</v>
      </c>
      <c r="D2331" t="s">
        <v>30</v>
      </c>
      <c r="E2331" t="s">
        <v>442</v>
      </c>
      <c r="F2331" t="s">
        <v>8660</v>
      </c>
      <c r="G2331" t="s">
        <v>8661</v>
      </c>
      <c r="H2331" t="s">
        <v>9756</v>
      </c>
      <c r="I2331" t="s">
        <v>8662</v>
      </c>
      <c r="J2331" t="s">
        <v>8713</v>
      </c>
      <c r="K2331" t="s">
        <v>799</v>
      </c>
      <c r="L2331" t="s">
        <v>3305</v>
      </c>
      <c r="M2331" t="s">
        <v>3315</v>
      </c>
      <c r="N2331" t="s">
        <v>63</v>
      </c>
      <c r="O2331" t="s">
        <v>9981</v>
      </c>
      <c r="P2331" t="s">
        <v>510</v>
      </c>
      <c r="Q2331" t="s">
        <v>408</v>
      </c>
      <c r="R2331" t="s">
        <v>8714</v>
      </c>
      <c r="S2331" s="1" t="s">
        <v>13577</v>
      </c>
      <c r="T2331" t="s">
        <v>801</v>
      </c>
      <c r="U2331" t="s">
        <v>38</v>
      </c>
      <c r="V2331" t="s">
        <v>50</v>
      </c>
      <c r="W2331" t="s">
        <v>265</v>
      </c>
      <c r="X2331" s="145">
        <v>31653</v>
      </c>
      <c r="Y2331" t="s">
        <v>8715</v>
      </c>
      <c r="Z2331" s="145">
        <v>43101</v>
      </c>
      <c r="AA2331" s="145">
        <v>43190</v>
      </c>
      <c r="AB2331" t="s">
        <v>123</v>
      </c>
      <c r="AC2331" t="s">
        <v>804</v>
      </c>
      <c r="AD2331" t="s">
        <v>41</v>
      </c>
      <c r="AE2331"/>
    </row>
    <row r="2332" spans="1:31" ht="15" x14ac:dyDescent="0.25">
      <c r="A2332" s="1" t="s">
        <v>8716</v>
      </c>
      <c r="B2332" t="s">
        <v>437</v>
      </c>
      <c r="C2332" t="s">
        <v>29</v>
      </c>
      <c r="D2332" t="s">
        <v>30</v>
      </c>
      <c r="E2332" t="s">
        <v>442</v>
      </c>
      <c r="F2332" t="s">
        <v>8660</v>
      </c>
      <c r="G2332" t="s">
        <v>8661</v>
      </c>
      <c r="H2332" t="s">
        <v>9756</v>
      </c>
      <c r="I2332" t="s">
        <v>8662</v>
      </c>
      <c r="J2332" t="s">
        <v>8716</v>
      </c>
      <c r="K2332" t="s">
        <v>799</v>
      </c>
      <c r="L2332" t="s">
        <v>3305</v>
      </c>
      <c r="M2332" t="s">
        <v>3315</v>
      </c>
      <c r="N2332" t="s">
        <v>63</v>
      </c>
      <c r="O2332" t="s">
        <v>9981</v>
      </c>
      <c r="P2332" t="s">
        <v>78</v>
      </c>
      <c r="Q2332" t="s">
        <v>119</v>
      </c>
      <c r="R2332" t="s">
        <v>8717</v>
      </c>
      <c r="S2332" s="1" t="s">
        <v>13578</v>
      </c>
      <c r="T2332" t="s">
        <v>801</v>
      </c>
      <c r="U2332" t="s">
        <v>38</v>
      </c>
      <c r="V2332" t="s">
        <v>50</v>
      </c>
      <c r="W2332" t="s">
        <v>265</v>
      </c>
      <c r="X2332" s="145">
        <v>27673</v>
      </c>
      <c r="Y2332" t="s">
        <v>8718</v>
      </c>
      <c r="Z2332" s="145">
        <v>43101</v>
      </c>
      <c r="AA2332" s="145">
        <v>43190</v>
      </c>
      <c r="AB2332" t="s">
        <v>123</v>
      </c>
      <c r="AC2332" t="s">
        <v>804</v>
      </c>
      <c r="AD2332" t="s">
        <v>41</v>
      </c>
      <c r="AE2332"/>
    </row>
    <row r="2333" spans="1:31" ht="15" x14ac:dyDescent="0.25">
      <c r="A2333" s="1" t="s">
        <v>8719</v>
      </c>
      <c r="B2333" t="s">
        <v>437</v>
      </c>
      <c r="C2333" t="s">
        <v>29</v>
      </c>
      <c r="D2333" t="s">
        <v>30</v>
      </c>
      <c r="E2333" t="s">
        <v>442</v>
      </c>
      <c r="F2333" t="s">
        <v>8660</v>
      </c>
      <c r="G2333" t="s">
        <v>8661</v>
      </c>
      <c r="H2333" t="s">
        <v>9756</v>
      </c>
      <c r="I2333" t="s">
        <v>8662</v>
      </c>
      <c r="J2333" t="s">
        <v>8719</v>
      </c>
      <c r="K2333" t="s">
        <v>799</v>
      </c>
      <c r="L2333" t="s">
        <v>3305</v>
      </c>
      <c r="M2333" t="s">
        <v>3315</v>
      </c>
      <c r="N2333" t="s">
        <v>63</v>
      </c>
      <c r="O2333" t="s">
        <v>9981</v>
      </c>
      <c r="P2333" t="s">
        <v>237</v>
      </c>
      <c r="Q2333" t="s">
        <v>753</v>
      </c>
      <c r="R2333" t="s">
        <v>8720</v>
      </c>
      <c r="S2333" s="1" t="s">
        <v>13579</v>
      </c>
      <c r="T2333" t="s">
        <v>801</v>
      </c>
      <c r="U2333" t="s">
        <v>38</v>
      </c>
      <c r="V2333" t="s">
        <v>50</v>
      </c>
      <c r="W2333" t="s">
        <v>265</v>
      </c>
      <c r="X2333" s="145">
        <v>31255</v>
      </c>
      <c r="Y2333" t="s">
        <v>8721</v>
      </c>
      <c r="Z2333" s="145">
        <v>43101</v>
      </c>
      <c r="AA2333" s="145">
        <v>43190</v>
      </c>
      <c r="AB2333" t="s">
        <v>123</v>
      </c>
      <c r="AC2333" t="s">
        <v>804</v>
      </c>
      <c r="AD2333" t="s">
        <v>41</v>
      </c>
      <c r="AE2333"/>
    </row>
    <row r="2334" spans="1:31" ht="15" x14ac:dyDescent="0.25">
      <c r="A2334" s="1" t="s">
        <v>10930</v>
      </c>
      <c r="B2334" t="s">
        <v>437</v>
      </c>
      <c r="C2334" t="s">
        <v>29</v>
      </c>
      <c r="D2334" t="s">
        <v>30</v>
      </c>
      <c r="E2334" t="s">
        <v>442</v>
      </c>
      <c r="F2334" t="s">
        <v>8660</v>
      </c>
      <c r="G2334" t="s">
        <v>8661</v>
      </c>
      <c r="H2334" t="s">
        <v>9756</v>
      </c>
      <c r="I2334" t="s">
        <v>8662</v>
      </c>
      <c r="J2334" t="s">
        <v>10930</v>
      </c>
      <c r="K2334" t="s">
        <v>799</v>
      </c>
      <c r="L2334" t="s">
        <v>3305</v>
      </c>
      <c r="M2334" t="s">
        <v>3309</v>
      </c>
      <c r="N2334" t="s">
        <v>63</v>
      </c>
      <c r="O2334" t="s">
        <v>9983</v>
      </c>
      <c r="P2334" t="s">
        <v>489</v>
      </c>
      <c r="Q2334" t="s">
        <v>59</v>
      </c>
      <c r="R2334" t="s">
        <v>924</v>
      </c>
      <c r="S2334" s="1" t="s">
        <v>13580</v>
      </c>
      <c r="T2334" t="s">
        <v>801</v>
      </c>
      <c r="U2334" t="s">
        <v>802</v>
      </c>
      <c r="V2334" t="s">
        <v>50</v>
      </c>
      <c r="W2334" t="s">
        <v>265</v>
      </c>
      <c r="X2334" s="145">
        <v>29955</v>
      </c>
      <c r="Y2334" t="s">
        <v>6189</v>
      </c>
      <c r="Z2334" s="145">
        <v>43263</v>
      </c>
      <c r="AA2334" s="145">
        <v>43355</v>
      </c>
      <c r="AB2334" t="s">
        <v>123</v>
      </c>
      <c r="AC2334" t="s">
        <v>804</v>
      </c>
      <c r="AD2334" t="s">
        <v>41</v>
      </c>
      <c r="AE2334"/>
    </row>
    <row r="2335" spans="1:31" ht="15" x14ac:dyDescent="0.25">
      <c r="A2335" s="1" t="s">
        <v>10931</v>
      </c>
      <c r="B2335" t="s">
        <v>437</v>
      </c>
      <c r="C2335" t="s">
        <v>29</v>
      </c>
      <c r="D2335" t="s">
        <v>30</v>
      </c>
      <c r="E2335" t="s">
        <v>442</v>
      </c>
      <c r="F2335" t="s">
        <v>8660</v>
      </c>
      <c r="G2335" t="s">
        <v>8661</v>
      </c>
      <c r="H2335" t="s">
        <v>9756</v>
      </c>
      <c r="I2335" t="s">
        <v>8662</v>
      </c>
      <c r="J2335" t="s">
        <v>10931</v>
      </c>
      <c r="K2335" t="s">
        <v>799</v>
      </c>
      <c r="L2335" t="s">
        <v>3305</v>
      </c>
      <c r="M2335" t="s">
        <v>9988</v>
      </c>
      <c r="N2335" t="s">
        <v>63</v>
      </c>
      <c r="O2335" t="s">
        <v>9983</v>
      </c>
      <c r="P2335" t="s">
        <v>831</v>
      </c>
      <c r="Q2335" t="s">
        <v>530</v>
      </c>
      <c r="R2335" t="s">
        <v>4364</v>
      </c>
      <c r="S2335" s="1" t="s">
        <v>13581</v>
      </c>
      <c r="T2335" t="s">
        <v>801</v>
      </c>
      <c r="U2335" t="s">
        <v>802</v>
      </c>
      <c r="V2335" t="s">
        <v>50</v>
      </c>
      <c r="W2335" t="s">
        <v>265</v>
      </c>
      <c r="X2335" s="145">
        <v>26185</v>
      </c>
      <c r="Y2335" t="s">
        <v>6206</v>
      </c>
      <c r="Z2335" s="145">
        <v>43263</v>
      </c>
      <c r="AA2335" s="145">
        <v>43355</v>
      </c>
      <c r="AB2335" t="s">
        <v>123</v>
      </c>
      <c r="AC2335" t="s">
        <v>804</v>
      </c>
      <c r="AD2335" t="s">
        <v>41</v>
      </c>
      <c r="AE2335"/>
    </row>
    <row r="2336" spans="1:31" ht="15" x14ac:dyDescent="0.25">
      <c r="A2336" s="1" t="s">
        <v>10932</v>
      </c>
      <c r="B2336" t="s">
        <v>437</v>
      </c>
      <c r="C2336" t="s">
        <v>29</v>
      </c>
      <c r="D2336" t="s">
        <v>30</v>
      </c>
      <c r="E2336" t="s">
        <v>442</v>
      </c>
      <c r="F2336" t="s">
        <v>8660</v>
      </c>
      <c r="G2336" t="s">
        <v>8661</v>
      </c>
      <c r="H2336" t="s">
        <v>9756</v>
      </c>
      <c r="I2336" t="s">
        <v>8662</v>
      </c>
      <c r="J2336" t="s">
        <v>10932</v>
      </c>
      <c r="K2336" t="s">
        <v>799</v>
      </c>
      <c r="L2336" t="s">
        <v>9991</v>
      </c>
      <c r="M2336" t="s">
        <v>10337</v>
      </c>
      <c r="N2336" t="s">
        <v>63</v>
      </c>
      <c r="O2336" t="s">
        <v>9983</v>
      </c>
      <c r="P2336" t="s">
        <v>224</v>
      </c>
      <c r="Q2336" t="s">
        <v>10933</v>
      </c>
      <c r="R2336" t="s">
        <v>10934</v>
      </c>
      <c r="S2336" s="1" t="s">
        <v>13582</v>
      </c>
      <c r="T2336" t="s">
        <v>801</v>
      </c>
      <c r="U2336" t="s">
        <v>802</v>
      </c>
      <c r="V2336" t="s">
        <v>50</v>
      </c>
      <c r="W2336" t="s">
        <v>265</v>
      </c>
      <c r="X2336" s="145">
        <v>32656</v>
      </c>
      <c r="Y2336" t="s">
        <v>10935</v>
      </c>
      <c r="Z2336" s="145">
        <v>43228</v>
      </c>
      <c r="AA2336" s="145">
        <v>43320</v>
      </c>
      <c r="AB2336" t="s">
        <v>123</v>
      </c>
      <c r="AC2336" t="s">
        <v>804</v>
      </c>
      <c r="AD2336" t="s">
        <v>41</v>
      </c>
      <c r="AE2336"/>
    </row>
    <row r="2337" spans="1:31" ht="15" x14ac:dyDescent="0.25">
      <c r="A2337" s="1" t="s">
        <v>8725</v>
      </c>
      <c r="B2337" t="s">
        <v>437</v>
      </c>
      <c r="C2337" t="s">
        <v>29</v>
      </c>
      <c r="D2337" t="s">
        <v>30</v>
      </c>
      <c r="E2337" t="s">
        <v>464</v>
      </c>
      <c r="F2337" t="s">
        <v>8722</v>
      </c>
      <c r="G2337" t="s">
        <v>8723</v>
      </c>
      <c r="H2337" t="s">
        <v>9756</v>
      </c>
      <c r="I2337" t="s">
        <v>8724</v>
      </c>
      <c r="J2337" t="s">
        <v>8725</v>
      </c>
      <c r="K2337" t="s">
        <v>32</v>
      </c>
      <c r="L2337" t="s">
        <v>33</v>
      </c>
      <c r="M2337" t="s">
        <v>34</v>
      </c>
      <c r="N2337" t="s">
        <v>35</v>
      </c>
      <c r="O2337" t="s">
        <v>287</v>
      </c>
      <c r="P2337" t="s">
        <v>710</v>
      </c>
      <c r="Q2337" t="s">
        <v>175</v>
      </c>
      <c r="R2337" t="s">
        <v>8726</v>
      </c>
      <c r="S2337" s="1" t="s">
        <v>13583</v>
      </c>
      <c r="T2337" t="s">
        <v>37</v>
      </c>
      <c r="U2337" t="s">
        <v>38</v>
      </c>
      <c r="V2337" t="s">
        <v>166</v>
      </c>
      <c r="W2337" t="s">
        <v>8727</v>
      </c>
      <c r="X2337" s="145">
        <v>21795</v>
      </c>
      <c r="Y2337" t="s">
        <v>8728</v>
      </c>
      <c r="Z2337" s="145">
        <v>43101</v>
      </c>
      <c r="AA2337" s="145">
        <v>43465</v>
      </c>
      <c r="AB2337" t="s">
        <v>123</v>
      </c>
      <c r="AC2337" t="s">
        <v>40</v>
      </c>
      <c r="AD2337" t="s">
        <v>41</v>
      </c>
      <c r="AE2337"/>
    </row>
    <row r="2338" spans="1:31" ht="15" x14ac:dyDescent="0.25">
      <c r="A2338" s="1" t="s">
        <v>8729</v>
      </c>
      <c r="B2338" t="s">
        <v>437</v>
      </c>
      <c r="C2338" t="s">
        <v>29</v>
      </c>
      <c r="D2338" t="s">
        <v>30</v>
      </c>
      <c r="E2338" t="s">
        <v>464</v>
      </c>
      <c r="F2338" t="s">
        <v>8722</v>
      </c>
      <c r="G2338" t="s">
        <v>8723</v>
      </c>
      <c r="H2338" t="s">
        <v>9756</v>
      </c>
      <c r="I2338" t="s">
        <v>8724</v>
      </c>
      <c r="J2338" t="s">
        <v>8729</v>
      </c>
      <c r="K2338" t="s">
        <v>32</v>
      </c>
      <c r="L2338" t="s">
        <v>32</v>
      </c>
      <c r="M2338" t="s">
        <v>43</v>
      </c>
      <c r="N2338" t="s">
        <v>63</v>
      </c>
      <c r="O2338" t="s">
        <v>10936</v>
      </c>
      <c r="P2338" t="s">
        <v>78</v>
      </c>
      <c r="Q2338" t="s">
        <v>203</v>
      </c>
      <c r="R2338" t="s">
        <v>112</v>
      </c>
      <c r="S2338" s="1" t="s">
        <v>13584</v>
      </c>
      <c r="T2338" t="s">
        <v>66</v>
      </c>
      <c r="U2338" t="s">
        <v>49</v>
      </c>
      <c r="V2338" t="s">
        <v>50</v>
      </c>
      <c r="W2338" t="s">
        <v>10937</v>
      </c>
      <c r="X2338" s="145">
        <v>26241</v>
      </c>
      <c r="Y2338" t="s">
        <v>10938</v>
      </c>
      <c r="Z2338" s="145">
        <v>43171</v>
      </c>
      <c r="AA2338" s="145">
        <v>43465</v>
      </c>
      <c r="AB2338" t="s">
        <v>39</v>
      </c>
      <c r="AC2338" t="s">
        <v>68</v>
      </c>
      <c r="AD2338" t="s">
        <v>41</v>
      </c>
      <c r="AE2338"/>
    </row>
    <row r="2339" spans="1:31" ht="15" x14ac:dyDescent="0.25">
      <c r="A2339" s="1" t="s">
        <v>8730</v>
      </c>
      <c r="B2339" t="s">
        <v>437</v>
      </c>
      <c r="C2339" t="s">
        <v>29</v>
      </c>
      <c r="D2339" t="s">
        <v>30</v>
      </c>
      <c r="E2339" t="s">
        <v>464</v>
      </c>
      <c r="F2339" t="s">
        <v>8722</v>
      </c>
      <c r="G2339" t="s">
        <v>8723</v>
      </c>
      <c r="H2339" t="s">
        <v>9756</v>
      </c>
      <c r="I2339" t="s">
        <v>8724</v>
      </c>
      <c r="J2339" t="s">
        <v>8730</v>
      </c>
      <c r="K2339" t="s">
        <v>32</v>
      </c>
      <c r="L2339" t="s">
        <v>32</v>
      </c>
      <c r="M2339" t="s">
        <v>43</v>
      </c>
      <c r="N2339" t="s">
        <v>44</v>
      </c>
      <c r="O2339" t="s">
        <v>8731</v>
      </c>
      <c r="P2339" t="s">
        <v>307</v>
      </c>
      <c r="Q2339" t="s">
        <v>340</v>
      </c>
      <c r="R2339" t="s">
        <v>8732</v>
      </c>
      <c r="S2339" s="1" t="s">
        <v>13585</v>
      </c>
      <c r="T2339" t="s">
        <v>48</v>
      </c>
      <c r="U2339" t="s">
        <v>49</v>
      </c>
      <c r="V2339" t="s">
        <v>50</v>
      </c>
      <c r="W2339" t="s">
        <v>8733</v>
      </c>
      <c r="X2339" s="145">
        <v>24745</v>
      </c>
      <c r="Y2339" t="s">
        <v>8734</v>
      </c>
      <c r="Z2339" s="145">
        <v>42381</v>
      </c>
      <c r="AA2339" s="145">
        <v>42735</v>
      </c>
      <c r="AB2339" t="s">
        <v>39</v>
      </c>
      <c r="AC2339" t="s">
        <v>40</v>
      </c>
      <c r="AD2339" t="s">
        <v>41</v>
      </c>
      <c r="AE2339"/>
    </row>
    <row r="2340" spans="1:31" ht="15" x14ac:dyDescent="0.25">
      <c r="A2340" s="1" t="s">
        <v>8735</v>
      </c>
      <c r="B2340" t="s">
        <v>437</v>
      </c>
      <c r="C2340" t="s">
        <v>29</v>
      </c>
      <c r="D2340" t="s">
        <v>30</v>
      </c>
      <c r="E2340" t="s">
        <v>464</v>
      </c>
      <c r="F2340" t="s">
        <v>8722</v>
      </c>
      <c r="G2340" t="s">
        <v>8723</v>
      </c>
      <c r="H2340" t="s">
        <v>9756</v>
      </c>
      <c r="I2340" t="s">
        <v>8724</v>
      </c>
      <c r="J2340" t="s">
        <v>8735</v>
      </c>
      <c r="K2340" t="s">
        <v>32</v>
      </c>
      <c r="L2340" t="s">
        <v>32</v>
      </c>
      <c r="M2340" t="s">
        <v>43</v>
      </c>
      <c r="N2340" t="s">
        <v>44</v>
      </c>
      <c r="O2340" t="s">
        <v>8736</v>
      </c>
      <c r="P2340" t="s">
        <v>679</v>
      </c>
      <c r="Q2340" t="s">
        <v>551</v>
      </c>
      <c r="R2340" t="s">
        <v>466</v>
      </c>
      <c r="S2340" s="1" t="s">
        <v>13586</v>
      </c>
      <c r="T2340" t="s">
        <v>53</v>
      </c>
      <c r="U2340" t="s">
        <v>49</v>
      </c>
      <c r="V2340" t="s">
        <v>50</v>
      </c>
      <c r="W2340" t="s">
        <v>8737</v>
      </c>
      <c r="X2340" s="145">
        <v>28485</v>
      </c>
      <c r="Y2340" t="s">
        <v>8738</v>
      </c>
      <c r="Z2340"/>
      <c r="AA2340"/>
      <c r="AB2340" t="s">
        <v>39</v>
      </c>
      <c r="AC2340" t="s">
        <v>40</v>
      </c>
      <c r="AD2340" t="s">
        <v>41</v>
      </c>
      <c r="AE2340"/>
    </row>
    <row r="2341" spans="1:31" ht="15" x14ac:dyDescent="0.25">
      <c r="A2341" s="1" t="s">
        <v>8739</v>
      </c>
      <c r="B2341" t="s">
        <v>437</v>
      </c>
      <c r="C2341" t="s">
        <v>29</v>
      </c>
      <c r="D2341" t="s">
        <v>30</v>
      </c>
      <c r="E2341" t="s">
        <v>464</v>
      </c>
      <c r="F2341" t="s">
        <v>8722</v>
      </c>
      <c r="G2341" t="s">
        <v>8723</v>
      </c>
      <c r="H2341" t="s">
        <v>9756</v>
      </c>
      <c r="I2341" t="s">
        <v>8724</v>
      </c>
      <c r="J2341" t="s">
        <v>8739</v>
      </c>
      <c r="K2341" t="s">
        <v>32</v>
      </c>
      <c r="L2341" t="s">
        <v>32</v>
      </c>
      <c r="M2341" t="s">
        <v>43</v>
      </c>
      <c r="N2341" t="s">
        <v>44</v>
      </c>
      <c r="O2341" t="s">
        <v>8740</v>
      </c>
      <c r="P2341" t="s">
        <v>184</v>
      </c>
      <c r="Q2341" t="s">
        <v>416</v>
      </c>
      <c r="R2341" t="s">
        <v>122</v>
      </c>
      <c r="S2341" s="1" t="s">
        <v>13587</v>
      </c>
      <c r="T2341" t="s">
        <v>53</v>
      </c>
      <c r="U2341" t="s">
        <v>49</v>
      </c>
      <c r="V2341" t="s">
        <v>50</v>
      </c>
      <c r="W2341" t="s">
        <v>8741</v>
      </c>
      <c r="X2341" s="145">
        <v>25822</v>
      </c>
      <c r="Y2341" t="s">
        <v>8742</v>
      </c>
      <c r="Z2341" s="145">
        <v>42430</v>
      </c>
      <c r="AA2341"/>
      <c r="AB2341" t="s">
        <v>39</v>
      </c>
      <c r="AC2341" t="s">
        <v>40</v>
      </c>
      <c r="AD2341" t="s">
        <v>41</v>
      </c>
      <c r="AE2341"/>
    </row>
    <row r="2342" spans="1:31" ht="15" x14ac:dyDescent="0.25">
      <c r="A2342" s="1" t="s">
        <v>8743</v>
      </c>
      <c r="B2342" t="s">
        <v>437</v>
      </c>
      <c r="C2342" t="s">
        <v>29</v>
      </c>
      <c r="D2342" t="s">
        <v>30</v>
      </c>
      <c r="E2342" t="s">
        <v>464</v>
      </c>
      <c r="F2342" t="s">
        <v>8722</v>
      </c>
      <c r="G2342" t="s">
        <v>8723</v>
      </c>
      <c r="H2342" t="s">
        <v>9756</v>
      </c>
      <c r="I2342" t="s">
        <v>8724</v>
      </c>
      <c r="J2342" t="s">
        <v>8743</v>
      </c>
      <c r="K2342" t="s">
        <v>32</v>
      </c>
      <c r="L2342" t="s">
        <v>32</v>
      </c>
      <c r="M2342" t="s">
        <v>43</v>
      </c>
      <c r="N2342" t="s">
        <v>44</v>
      </c>
      <c r="O2342" t="s">
        <v>8744</v>
      </c>
      <c r="P2342" t="s">
        <v>62</v>
      </c>
      <c r="Q2342" t="s">
        <v>438</v>
      </c>
      <c r="R2342" t="s">
        <v>420</v>
      </c>
      <c r="S2342" s="1" t="s">
        <v>13588</v>
      </c>
      <c r="T2342" t="s">
        <v>53</v>
      </c>
      <c r="U2342" t="s">
        <v>49</v>
      </c>
      <c r="V2342" t="s">
        <v>50</v>
      </c>
      <c r="W2342" t="s">
        <v>8745</v>
      </c>
      <c r="X2342" s="145">
        <v>22240</v>
      </c>
      <c r="Y2342" t="s">
        <v>8746</v>
      </c>
      <c r="Z2342" s="145">
        <v>42430</v>
      </c>
      <c r="AA2342"/>
      <c r="AB2342" t="s">
        <v>39</v>
      </c>
      <c r="AC2342" t="s">
        <v>40</v>
      </c>
      <c r="AD2342" t="s">
        <v>41</v>
      </c>
      <c r="AE2342"/>
    </row>
    <row r="2343" spans="1:31" ht="15" x14ac:dyDescent="0.25">
      <c r="A2343" s="1" t="s">
        <v>8747</v>
      </c>
      <c r="B2343" t="s">
        <v>437</v>
      </c>
      <c r="C2343" t="s">
        <v>29</v>
      </c>
      <c r="D2343" t="s">
        <v>30</v>
      </c>
      <c r="E2343" t="s">
        <v>464</v>
      </c>
      <c r="F2343" t="s">
        <v>8722</v>
      </c>
      <c r="G2343" t="s">
        <v>8723</v>
      </c>
      <c r="H2343" t="s">
        <v>9756</v>
      </c>
      <c r="I2343" t="s">
        <v>8724</v>
      </c>
      <c r="J2343" t="s">
        <v>8747</v>
      </c>
      <c r="K2343" t="s">
        <v>32</v>
      </c>
      <c r="L2343" t="s">
        <v>32</v>
      </c>
      <c r="M2343" t="s">
        <v>43</v>
      </c>
      <c r="N2343" t="s">
        <v>44</v>
      </c>
      <c r="O2343" t="s">
        <v>8748</v>
      </c>
      <c r="P2343" t="s">
        <v>109</v>
      </c>
      <c r="Q2343" t="s">
        <v>8749</v>
      </c>
      <c r="R2343" t="s">
        <v>8750</v>
      </c>
      <c r="S2343" s="1" t="s">
        <v>13589</v>
      </c>
      <c r="T2343" t="s">
        <v>53</v>
      </c>
      <c r="U2343" t="s">
        <v>49</v>
      </c>
      <c r="V2343" t="s">
        <v>50</v>
      </c>
      <c r="W2343" t="s">
        <v>8751</v>
      </c>
      <c r="X2343" s="145">
        <v>21750</v>
      </c>
      <c r="Y2343" t="s">
        <v>8752</v>
      </c>
      <c r="Z2343" s="145">
        <v>42102</v>
      </c>
      <c r="AA2343" s="145">
        <v>42369</v>
      </c>
      <c r="AB2343" t="s">
        <v>39</v>
      </c>
      <c r="AC2343" t="s">
        <v>40</v>
      </c>
      <c r="AD2343" t="s">
        <v>41</v>
      </c>
      <c r="AE2343"/>
    </row>
    <row r="2344" spans="1:31" ht="15" x14ac:dyDescent="0.25">
      <c r="A2344" s="1" t="s">
        <v>8753</v>
      </c>
      <c r="B2344" t="s">
        <v>437</v>
      </c>
      <c r="C2344" t="s">
        <v>29</v>
      </c>
      <c r="D2344" t="s">
        <v>30</v>
      </c>
      <c r="E2344" t="s">
        <v>464</v>
      </c>
      <c r="F2344" t="s">
        <v>8722</v>
      </c>
      <c r="G2344" t="s">
        <v>8723</v>
      </c>
      <c r="H2344" t="s">
        <v>9756</v>
      </c>
      <c r="I2344" t="s">
        <v>8724</v>
      </c>
      <c r="J2344" t="s">
        <v>8753</v>
      </c>
      <c r="K2344" t="s">
        <v>32</v>
      </c>
      <c r="L2344" t="s">
        <v>32</v>
      </c>
      <c r="M2344" t="s">
        <v>43</v>
      </c>
      <c r="N2344" t="s">
        <v>63</v>
      </c>
      <c r="O2344" t="s">
        <v>13590</v>
      </c>
      <c r="P2344" t="s">
        <v>78</v>
      </c>
      <c r="Q2344" t="s">
        <v>10939</v>
      </c>
      <c r="R2344" t="s">
        <v>10940</v>
      </c>
      <c r="S2344" s="1" t="s">
        <v>13591</v>
      </c>
      <c r="T2344" t="s">
        <v>66</v>
      </c>
      <c r="U2344" t="s">
        <v>49</v>
      </c>
      <c r="V2344" t="s">
        <v>50</v>
      </c>
      <c r="W2344" t="s">
        <v>10941</v>
      </c>
      <c r="X2344" s="145">
        <v>26909</v>
      </c>
      <c r="Y2344" t="s">
        <v>10942</v>
      </c>
      <c r="Z2344" s="145">
        <v>43395</v>
      </c>
      <c r="AA2344" s="145">
        <v>43455</v>
      </c>
      <c r="AB2344" t="s">
        <v>310</v>
      </c>
      <c r="AC2344" t="s">
        <v>68</v>
      </c>
      <c r="AD2344" t="s">
        <v>41</v>
      </c>
      <c r="AE2344"/>
    </row>
    <row r="2345" spans="1:31" ht="15" x14ac:dyDescent="0.25">
      <c r="A2345" s="1" t="s">
        <v>8753</v>
      </c>
      <c r="B2345" t="s">
        <v>437</v>
      </c>
      <c r="C2345" t="s">
        <v>29</v>
      </c>
      <c r="D2345" t="s">
        <v>30</v>
      </c>
      <c r="E2345" t="s">
        <v>464</v>
      </c>
      <c r="F2345" t="s">
        <v>8722</v>
      </c>
      <c r="G2345" t="s">
        <v>8723</v>
      </c>
      <c r="H2345" t="s">
        <v>9756</v>
      </c>
      <c r="I2345" t="s">
        <v>8724</v>
      </c>
      <c r="J2345" t="s">
        <v>8753</v>
      </c>
      <c r="K2345" t="s">
        <v>32</v>
      </c>
      <c r="L2345" t="s">
        <v>32</v>
      </c>
      <c r="M2345" t="s">
        <v>43</v>
      </c>
      <c r="N2345" t="s">
        <v>44</v>
      </c>
      <c r="O2345" t="s">
        <v>8754</v>
      </c>
      <c r="P2345" t="s">
        <v>327</v>
      </c>
      <c r="Q2345" t="s">
        <v>156</v>
      </c>
      <c r="R2345" t="s">
        <v>8755</v>
      </c>
      <c r="S2345" s="1" t="s">
        <v>13592</v>
      </c>
      <c r="T2345" t="s">
        <v>48</v>
      </c>
      <c r="U2345" t="s">
        <v>49</v>
      </c>
      <c r="V2345" t="s">
        <v>311</v>
      </c>
      <c r="W2345" t="s">
        <v>8756</v>
      </c>
      <c r="X2345" s="145">
        <v>28023</v>
      </c>
      <c r="Y2345" t="s">
        <v>8757</v>
      </c>
      <c r="Z2345" s="145">
        <v>43395</v>
      </c>
      <c r="AA2345" s="145">
        <v>43455</v>
      </c>
      <c r="AB2345" t="s">
        <v>39</v>
      </c>
      <c r="AC2345" t="s">
        <v>40</v>
      </c>
      <c r="AD2345" t="s">
        <v>41</v>
      </c>
      <c r="AE2345"/>
    </row>
    <row r="2346" spans="1:31" ht="15" x14ac:dyDescent="0.25">
      <c r="A2346" s="1" t="s">
        <v>10943</v>
      </c>
      <c r="B2346" t="s">
        <v>437</v>
      </c>
      <c r="C2346" t="s">
        <v>29</v>
      </c>
      <c r="D2346" t="s">
        <v>30</v>
      </c>
      <c r="E2346" t="s">
        <v>464</v>
      </c>
      <c r="F2346" t="s">
        <v>8722</v>
      </c>
      <c r="G2346" t="s">
        <v>8723</v>
      </c>
      <c r="H2346" t="s">
        <v>9756</v>
      </c>
      <c r="I2346" t="s">
        <v>8724</v>
      </c>
      <c r="J2346" t="s">
        <v>10943</v>
      </c>
      <c r="K2346" t="s">
        <v>32</v>
      </c>
      <c r="L2346" t="s">
        <v>32</v>
      </c>
      <c r="M2346" t="s">
        <v>43</v>
      </c>
      <c r="N2346" t="s">
        <v>63</v>
      </c>
      <c r="O2346" t="s">
        <v>9727</v>
      </c>
      <c r="P2346" t="s">
        <v>172</v>
      </c>
      <c r="Q2346" t="s">
        <v>136</v>
      </c>
      <c r="R2346" t="s">
        <v>3361</v>
      </c>
      <c r="S2346" s="1" t="s">
        <v>13593</v>
      </c>
      <c r="T2346" t="s">
        <v>66</v>
      </c>
      <c r="U2346" t="s">
        <v>5049</v>
      </c>
      <c r="V2346" t="s">
        <v>50</v>
      </c>
      <c r="W2346" t="s">
        <v>6605</v>
      </c>
      <c r="X2346" s="145">
        <v>31303</v>
      </c>
      <c r="Y2346" t="s">
        <v>6606</v>
      </c>
      <c r="Z2346" s="145">
        <v>43160</v>
      </c>
      <c r="AA2346" s="145">
        <v>43465</v>
      </c>
      <c r="AB2346" t="s">
        <v>2801</v>
      </c>
      <c r="AC2346" t="s">
        <v>68</v>
      </c>
      <c r="AD2346" t="s">
        <v>41</v>
      </c>
      <c r="AE2346"/>
    </row>
    <row r="2347" spans="1:31" ht="15" x14ac:dyDescent="0.25">
      <c r="A2347" s="1" t="s">
        <v>8758</v>
      </c>
      <c r="B2347" t="s">
        <v>437</v>
      </c>
      <c r="C2347" t="s">
        <v>29</v>
      </c>
      <c r="D2347" t="s">
        <v>30</v>
      </c>
      <c r="E2347" t="s">
        <v>464</v>
      </c>
      <c r="F2347" t="s">
        <v>8722</v>
      </c>
      <c r="G2347" t="s">
        <v>8723</v>
      </c>
      <c r="H2347" t="s">
        <v>9756</v>
      </c>
      <c r="I2347" t="s">
        <v>8724</v>
      </c>
      <c r="J2347" t="s">
        <v>8758</v>
      </c>
      <c r="K2347" t="s">
        <v>32</v>
      </c>
      <c r="L2347" t="s">
        <v>80</v>
      </c>
      <c r="M2347" t="s">
        <v>80</v>
      </c>
      <c r="N2347" t="s">
        <v>63</v>
      </c>
      <c r="O2347" t="s">
        <v>124</v>
      </c>
      <c r="P2347" t="s">
        <v>110</v>
      </c>
      <c r="Q2347" t="s">
        <v>461</v>
      </c>
      <c r="R2347" t="s">
        <v>10944</v>
      </c>
      <c r="S2347" s="1" t="s">
        <v>13594</v>
      </c>
      <c r="T2347" t="s">
        <v>42</v>
      </c>
      <c r="U2347" t="s">
        <v>49</v>
      </c>
      <c r="V2347" t="s">
        <v>50</v>
      </c>
      <c r="W2347" t="s">
        <v>10945</v>
      </c>
      <c r="X2347" s="145">
        <v>23909</v>
      </c>
      <c r="Y2347" t="s">
        <v>10946</v>
      </c>
      <c r="Z2347" s="145">
        <v>43160</v>
      </c>
      <c r="AA2347" s="145">
        <v>43465</v>
      </c>
      <c r="AB2347" t="s">
        <v>39</v>
      </c>
      <c r="AC2347" t="s">
        <v>83</v>
      </c>
      <c r="AD2347" t="s">
        <v>41</v>
      </c>
      <c r="AE2347"/>
    </row>
    <row r="2348" spans="1:31" ht="15" x14ac:dyDescent="0.25">
      <c r="A2348" s="1" t="s">
        <v>8759</v>
      </c>
      <c r="B2348" t="s">
        <v>437</v>
      </c>
      <c r="C2348" t="s">
        <v>29</v>
      </c>
      <c r="D2348" t="s">
        <v>30</v>
      </c>
      <c r="E2348" t="s">
        <v>464</v>
      </c>
      <c r="F2348" t="s">
        <v>8722</v>
      </c>
      <c r="G2348" t="s">
        <v>8723</v>
      </c>
      <c r="H2348" t="s">
        <v>9756</v>
      </c>
      <c r="I2348" t="s">
        <v>8724</v>
      </c>
      <c r="J2348" t="s">
        <v>8759</v>
      </c>
      <c r="K2348" t="s">
        <v>93</v>
      </c>
      <c r="L2348" t="s">
        <v>94</v>
      </c>
      <c r="M2348" t="s">
        <v>375</v>
      </c>
      <c r="N2348" t="s">
        <v>63</v>
      </c>
      <c r="O2348" t="s">
        <v>124</v>
      </c>
      <c r="P2348" t="s">
        <v>337</v>
      </c>
      <c r="Q2348" t="s">
        <v>338</v>
      </c>
      <c r="R2348" t="s">
        <v>8760</v>
      </c>
      <c r="S2348" s="1" t="s">
        <v>13595</v>
      </c>
      <c r="T2348" t="s">
        <v>105</v>
      </c>
      <c r="U2348" t="s">
        <v>38</v>
      </c>
      <c r="V2348" t="s">
        <v>50</v>
      </c>
      <c r="W2348" t="s">
        <v>8761</v>
      </c>
      <c r="X2348" s="145">
        <v>33339</v>
      </c>
      <c r="Y2348" t="s">
        <v>8762</v>
      </c>
      <c r="Z2348" s="145">
        <v>43101</v>
      </c>
      <c r="AA2348" s="145">
        <v>43465</v>
      </c>
      <c r="AB2348" t="s">
        <v>39</v>
      </c>
      <c r="AC2348" t="s">
        <v>98</v>
      </c>
      <c r="AD2348" t="s">
        <v>41</v>
      </c>
      <c r="AE2348"/>
    </row>
    <row r="2349" spans="1:31" ht="15" x14ac:dyDescent="0.25">
      <c r="A2349" s="1" t="s">
        <v>8766</v>
      </c>
      <c r="B2349" t="s">
        <v>388</v>
      </c>
      <c r="C2349" t="s">
        <v>29</v>
      </c>
      <c r="D2349" t="s">
        <v>30</v>
      </c>
      <c r="E2349" t="s">
        <v>380</v>
      </c>
      <c r="F2349" t="s">
        <v>8763</v>
      </c>
      <c r="G2349" t="s">
        <v>8764</v>
      </c>
      <c r="H2349" t="s">
        <v>9756</v>
      </c>
      <c r="I2349" t="s">
        <v>8765</v>
      </c>
      <c r="J2349" t="s">
        <v>8766</v>
      </c>
      <c r="K2349" t="s">
        <v>32</v>
      </c>
      <c r="L2349" t="s">
        <v>33</v>
      </c>
      <c r="M2349" t="s">
        <v>34</v>
      </c>
      <c r="N2349" t="s">
        <v>724</v>
      </c>
      <c r="O2349" t="s">
        <v>10947</v>
      </c>
      <c r="P2349" t="s">
        <v>294</v>
      </c>
      <c r="Q2349" t="s">
        <v>70</v>
      </c>
      <c r="R2349" t="s">
        <v>4784</v>
      </c>
      <c r="S2349" s="1" t="s">
        <v>12298</v>
      </c>
      <c r="T2349" t="s">
        <v>37</v>
      </c>
      <c r="U2349" t="s">
        <v>38</v>
      </c>
      <c r="V2349" t="s">
        <v>50</v>
      </c>
      <c r="W2349" t="s">
        <v>4785</v>
      </c>
      <c r="X2349" s="145">
        <v>24680</v>
      </c>
      <c r="Y2349" t="s">
        <v>4786</v>
      </c>
      <c r="Z2349" s="145">
        <v>43101</v>
      </c>
      <c r="AA2349" s="145">
        <v>43465</v>
      </c>
      <c r="AB2349" t="s">
        <v>39</v>
      </c>
      <c r="AC2349" t="s">
        <v>40</v>
      </c>
      <c r="AD2349" t="s">
        <v>41</v>
      </c>
      <c r="AE2349"/>
    </row>
    <row r="2350" spans="1:31" ht="15" x14ac:dyDescent="0.25">
      <c r="A2350" s="1" t="s">
        <v>8767</v>
      </c>
      <c r="B2350" t="s">
        <v>388</v>
      </c>
      <c r="C2350" t="s">
        <v>29</v>
      </c>
      <c r="D2350" t="s">
        <v>30</v>
      </c>
      <c r="E2350" t="s">
        <v>380</v>
      </c>
      <c r="F2350" t="s">
        <v>8763</v>
      </c>
      <c r="G2350" t="s">
        <v>8764</v>
      </c>
      <c r="H2350" t="s">
        <v>9756</v>
      </c>
      <c r="I2350" t="s">
        <v>8765</v>
      </c>
      <c r="J2350" t="s">
        <v>8767</v>
      </c>
      <c r="K2350" t="s">
        <v>32</v>
      </c>
      <c r="L2350" t="s">
        <v>32</v>
      </c>
      <c r="M2350" t="s">
        <v>43</v>
      </c>
      <c r="N2350" t="s">
        <v>44</v>
      </c>
      <c r="O2350" t="s">
        <v>8768</v>
      </c>
      <c r="P2350" t="s">
        <v>257</v>
      </c>
      <c r="Q2350" t="s">
        <v>297</v>
      </c>
      <c r="R2350" t="s">
        <v>8769</v>
      </c>
      <c r="S2350" s="1" t="s">
        <v>13596</v>
      </c>
      <c r="T2350" t="s">
        <v>61</v>
      </c>
      <c r="U2350" t="s">
        <v>49</v>
      </c>
      <c r="V2350" t="s">
        <v>311</v>
      </c>
      <c r="W2350" t="s">
        <v>8770</v>
      </c>
      <c r="X2350" s="145">
        <v>21958</v>
      </c>
      <c r="Y2350" t="s">
        <v>8771</v>
      </c>
      <c r="Z2350" s="145">
        <v>43282</v>
      </c>
      <c r="AA2350" s="145">
        <v>43465</v>
      </c>
      <c r="AB2350" t="s">
        <v>39</v>
      </c>
      <c r="AC2350" t="s">
        <v>40</v>
      </c>
      <c r="AD2350" t="s">
        <v>41</v>
      </c>
      <c r="AE2350"/>
    </row>
    <row r="2351" spans="1:31" ht="15" x14ac:dyDescent="0.25">
      <c r="A2351" s="1" t="s">
        <v>8767</v>
      </c>
      <c r="B2351" t="s">
        <v>388</v>
      </c>
      <c r="C2351" t="s">
        <v>29</v>
      </c>
      <c r="D2351" t="s">
        <v>30</v>
      </c>
      <c r="E2351" t="s">
        <v>380</v>
      </c>
      <c r="F2351" t="s">
        <v>8763</v>
      </c>
      <c r="G2351" t="s">
        <v>8764</v>
      </c>
      <c r="H2351" t="s">
        <v>9756</v>
      </c>
      <c r="I2351" t="s">
        <v>8765</v>
      </c>
      <c r="J2351" t="s">
        <v>8767</v>
      </c>
      <c r="K2351" t="s">
        <v>32</v>
      </c>
      <c r="L2351" t="s">
        <v>32</v>
      </c>
      <c r="M2351" t="s">
        <v>43</v>
      </c>
      <c r="N2351" t="s">
        <v>63</v>
      </c>
      <c r="O2351" t="s">
        <v>10948</v>
      </c>
      <c r="P2351" t="s">
        <v>1104</v>
      </c>
      <c r="Q2351" t="s">
        <v>155</v>
      </c>
      <c r="R2351" t="s">
        <v>10949</v>
      </c>
      <c r="S2351" s="1" t="s">
        <v>13597</v>
      </c>
      <c r="T2351" t="s">
        <v>66</v>
      </c>
      <c r="U2351" t="s">
        <v>49</v>
      </c>
      <c r="V2351" t="s">
        <v>50</v>
      </c>
      <c r="W2351" t="s">
        <v>10950</v>
      </c>
      <c r="X2351" s="145">
        <v>31950</v>
      </c>
      <c r="Y2351" t="s">
        <v>10951</v>
      </c>
      <c r="Z2351" s="145">
        <v>43282</v>
      </c>
      <c r="AA2351" s="145">
        <v>43465</v>
      </c>
      <c r="AB2351" t="s">
        <v>310</v>
      </c>
      <c r="AC2351" t="s">
        <v>68</v>
      </c>
      <c r="AD2351" t="s">
        <v>41</v>
      </c>
      <c r="AE2351"/>
    </row>
    <row r="2352" spans="1:31" ht="15" x14ac:dyDescent="0.25">
      <c r="A2352" s="1" t="s">
        <v>8772</v>
      </c>
      <c r="B2352" t="s">
        <v>388</v>
      </c>
      <c r="C2352" t="s">
        <v>29</v>
      </c>
      <c r="D2352" t="s">
        <v>30</v>
      </c>
      <c r="E2352" t="s">
        <v>380</v>
      </c>
      <c r="F2352" t="s">
        <v>8763</v>
      </c>
      <c r="G2352" t="s">
        <v>8764</v>
      </c>
      <c r="H2352" t="s">
        <v>9756</v>
      </c>
      <c r="I2352" t="s">
        <v>8765</v>
      </c>
      <c r="J2352" t="s">
        <v>8772</v>
      </c>
      <c r="K2352" t="s">
        <v>32</v>
      </c>
      <c r="L2352" t="s">
        <v>32</v>
      </c>
      <c r="M2352" t="s">
        <v>43</v>
      </c>
      <c r="N2352" t="s">
        <v>63</v>
      </c>
      <c r="O2352" t="s">
        <v>10952</v>
      </c>
      <c r="P2352" t="s">
        <v>597</v>
      </c>
      <c r="Q2352" t="s">
        <v>254</v>
      </c>
      <c r="R2352" t="s">
        <v>1005</v>
      </c>
      <c r="S2352" s="1" t="s">
        <v>13598</v>
      </c>
      <c r="T2352" t="s">
        <v>66</v>
      </c>
      <c r="U2352" t="s">
        <v>49</v>
      </c>
      <c r="V2352" t="s">
        <v>50</v>
      </c>
      <c r="W2352" t="s">
        <v>10953</v>
      </c>
      <c r="X2352" s="145">
        <v>28865</v>
      </c>
      <c r="Y2352" t="s">
        <v>10954</v>
      </c>
      <c r="Z2352" s="145">
        <v>43160</v>
      </c>
      <c r="AA2352" s="145">
        <v>43465</v>
      </c>
      <c r="AB2352" t="s">
        <v>39</v>
      </c>
      <c r="AC2352" t="s">
        <v>68</v>
      </c>
      <c r="AD2352" t="s">
        <v>41</v>
      </c>
      <c r="AE2352"/>
    </row>
    <row r="2353" spans="1:31" ht="15" x14ac:dyDescent="0.25">
      <c r="A2353" s="1" t="s">
        <v>8775</v>
      </c>
      <c r="B2353" t="s">
        <v>388</v>
      </c>
      <c r="C2353" t="s">
        <v>29</v>
      </c>
      <c r="D2353" t="s">
        <v>30</v>
      </c>
      <c r="E2353" t="s">
        <v>380</v>
      </c>
      <c r="F2353" t="s">
        <v>8763</v>
      </c>
      <c r="G2353" t="s">
        <v>8764</v>
      </c>
      <c r="H2353" t="s">
        <v>9756</v>
      </c>
      <c r="I2353" t="s">
        <v>8765</v>
      </c>
      <c r="J2353" t="s">
        <v>8775</v>
      </c>
      <c r="K2353" t="s">
        <v>32</v>
      </c>
      <c r="L2353" t="s">
        <v>32</v>
      </c>
      <c r="M2353" t="s">
        <v>43</v>
      </c>
      <c r="N2353" t="s">
        <v>44</v>
      </c>
      <c r="O2353" t="s">
        <v>8776</v>
      </c>
      <c r="P2353" t="s">
        <v>889</v>
      </c>
      <c r="Q2353" t="s">
        <v>376</v>
      </c>
      <c r="R2353" t="s">
        <v>742</v>
      </c>
      <c r="S2353" s="1" t="s">
        <v>13599</v>
      </c>
      <c r="T2353" t="s">
        <v>53</v>
      </c>
      <c r="U2353" t="s">
        <v>49</v>
      </c>
      <c r="V2353" t="s">
        <v>50</v>
      </c>
      <c r="W2353" t="s">
        <v>8777</v>
      </c>
      <c r="X2353" s="145">
        <v>25641</v>
      </c>
      <c r="Y2353" t="s">
        <v>8778</v>
      </c>
      <c r="Z2353"/>
      <c r="AA2353"/>
      <c r="AB2353" t="s">
        <v>39</v>
      </c>
      <c r="AC2353" t="s">
        <v>40</v>
      </c>
      <c r="AD2353" t="s">
        <v>41</v>
      </c>
      <c r="AE2353"/>
    </row>
    <row r="2354" spans="1:31" ht="15" x14ac:dyDescent="0.25">
      <c r="A2354" s="1" t="s">
        <v>8779</v>
      </c>
      <c r="B2354" t="s">
        <v>388</v>
      </c>
      <c r="C2354" t="s">
        <v>29</v>
      </c>
      <c r="D2354" t="s">
        <v>30</v>
      </c>
      <c r="E2354" t="s">
        <v>380</v>
      </c>
      <c r="F2354" t="s">
        <v>8763</v>
      </c>
      <c r="G2354" t="s">
        <v>8764</v>
      </c>
      <c r="H2354" t="s">
        <v>9756</v>
      </c>
      <c r="I2354" t="s">
        <v>8765</v>
      </c>
      <c r="J2354" t="s">
        <v>8779</v>
      </c>
      <c r="K2354" t="s">
        <v>32</v>
      </c>
      <c r="L2354" t="s">
        <v>32</v>
      </c>
      <c r="M2354" t="s">
        <v>43</v>
      </c>
      <c r="N2354" t="s">
        <v>63</v>
      </c>
      <c r="O2354" t="s">
        <v>291</v>
      </c>
      <c r="P2354" t="s">
        <v>783</v>
      </c>
      <c r="Q2354" t="s">
        <v>329</v>
      </c>
      <c r="R2354" t="s">
        <v>7971</v>
      </c>
      <c r="S2354" s="1" t="s">
        <v>13600</v>
      </c>
      <c r="T2354" t="s">
        <v>66</v>
      </c>
      <c r="U2354" t="s">
        <v>49</v>
      </c>
      <c r="V2354" t="s">
        <v>50</v>
      </c>
      <c r="W2354" t="s">
        <v>7972</v>
      </c>
      <c r="X2354" s="145">
        <v>32808</v>
      </c>
      <c r="Y2354" t="s">
        <v>7973</v>
      </c>
      <c r="Z2354" s="145">
        <v>43160</v>
      </c>
      <c r="AA2354" s="145">
        <v>43465</v>
      </c>
      <c r="AB2354" t="s">
        <v>123</v>
      </c>
      <c r="AC2354" t="s">
        <v>68</v>
      </c>
      <c r="AD2354" t="s">
        <v>41</v>
      </c>
      <c r="AE2354"/>
    </row>
    <row r="2355" spans="1:31" ht="15" x14ac:dyDescent="0.25">
      <c r="A2355" s="1" t="s">
        <v>8782</v>
      </c>
      <c r="B2355" t="s">
        <v>388</v>
      </c>
      <c r="C2355" t="s">
        <v>29</v>
      </c>
      <c r="D2355" t="s">
        <v>30</v>
      </c>
      <c r="E2355" t="s">
        <v>380</v>
      </c>
      <c r="F2355" t="s">
        <v>8763</v>
      </c>
      <c r="G2355" t="s">
        <v>8764</v>
      </c>
      <c r="H2355" t="s">
        <v>9756</v>
      </c>
      <c r="I2355" t="s">
        <v>8765</v>
      </c>
      <c r="J2355" t="s">
        <v>8782</v>
      </c>
      <c r="K2355" t="s">
        <v>32</v>
      </c>
      <c r="L2355" t="s">
        <v>32</v>
      </c>
      <c r="M2355" t="s">
        <v>43</v>
      </c>
      <c r="N2355" t="s">
        <v>63</v>
      </c>
      <c r="O2355" t="s">
        <v>291</v>
      </c>
      <c r="P2355" t="s">
        <v>306</v>
      </c>
      <c r="Q2355" t="s">
        <v>306</v>
      </c>
      <c r="R2355" t="s">
        <v>6730</v>
      </c>
      <c r="S2355" s="1" t="s">
        <v>13601</v>
      </c>
      <c r="T2355" t="s">
        <v>66</v>
      </c>
      <c r="U2355" t="s">
        <v>49</v>
      </c>
      <c r="V2355" t="s">
        <v>50</v>
      </c>
      <c r="W2355" t="s">
        <v>10955</v>
      </c>
      <c r="X2355" s="145">
        <v>27785</v>
      </c>
      <c r="Y2355" t="s">
        <v>6731</v>
      </c>
      <c r="Z2355" s="145">
        <v>43160</v>
      </c>
      <c r="AA2355" s="145">
        <v>43465</v>
      </c>
      <c r="AB2355" t="s">
        <v>123</v>
      </c>
      <c r="AC2355" t="s">
        <v>68</v>
      </c>
      <c r="AD2355" t="s">
        <v>41</v>
      </c>
      <c r="AE2355"/>
    </row>
    <row r="2356" spans="1:31" ht="15" x14ac:dyDescent="0.25">
      <c r="A2356" s="1" t="s">
        <v>8786</v>
      </c>
      <c r="B2356" t="s">
        <v>388</v>
      </c>
      <c r="C2356" t="s">
        <v>29</v>
      </c>
      <c r="D2356" t="s">
        <v>30</v>
      </c>
      <c r="E2356" t="s">
        <v>380</v>
      </c>
      <c r="F2356" t="s">
        <v>8763</v>
      </c>
      <c r="G2356" t="s">
        <v>8764</v>
      </c>
      <c r="H2356" t="s">
        <v>9756</v>
      </c>
      <c r="I2356" t="s">
        <v>8765</v>
      </c>
      <c r="J2356" t="s">
        <v>8786</v>
      </c>
      <c r="K2356" t="s">
        <v>32</v>
      </c>
      <c r="L2356" t="s">
        <v>32</v>
      </c>
      <c r="M2356" t="s">
        <v>43</v>
      </c>
      <c r="N2356" t="s">
        <v>63</v>
      </c>
      <c r="O2356" t="s">
        <v>291</v>
      </c>
      <c r="P2356" t="s">
        <v>1004</v>
      </c>
      <c r="Q2356" t="s">
        <v>780</v>
      </c>
      <c r="R2356" t="s">
        <v>10956</v>
      </c>
      <c r="S2356" s="1" t="s">
        <v>13602</v>
      </c>
      <c r="T2356" t="s">
        <v>66</v>
      </c>
      <c r="U2356" t="s">
        <v>49</v>
      </c>
      <c r="V2356" t="s">
        <v>50</v>
      </c>
      <c r="W2356" t="s">
        <v>10957</v>
      </c>
      <c r="X2356" s="145">
        <v>32383</v>
      </c>
      <c r="Y2356" t="s">
        <v>10958</v>
      </c>
      <c r="Z2356" s="145">
        <v>43160</v>
      </c>
      <c r="AA2356" s="145">
        <v>43465</v>
      </c>
      <c r="AB2356" t="s">
        <v>123</v>
      </c>
      <c r="AC2356" t="s">
        <v>68</v>
      </c>
      <c r="AD2356" t="s">
        <v>41</v>
      </c>
      <c r="AE2356"/>
    </row>
    <row r="2357" spans="1:31" ht="15" x14ac:dyDescent="0.25">
      <c r="A2357" s="1" t="s">
        <v>8787</v>
      </c>
      <c r="B2357" t="s">
        <v>388</v>
      </c>
      <c r="C2357" t="s">
        <v>29</v>
      </c>
      <c r="D2357" t="s">
        <v>30</v>
      </c>
      <c r="E2357" t="s">
        <v>380</v>
      </c>
      <c r="F2357" t="s">
        <v>8763</v>
      </c>
      <c r="G2357" t="s">
        <v>8764</v>
      </c>
      <c r="H2357" t="s">
        <v>9756</v>
      </c>
      <c r="I2357" t="s">
        <v>8765</v>
      </c>
      <c r="J2357" t="s">
        <v>8787</v>
      </c>
      <c r="K2357" t="s">
        <v>32</v>
      </c>
      <c r="L2357" t="s">
        <v>32</v>
      </c>
      <c r="M2357" t="s">
        <v>43</v>
      </c>
      <c r="N2357" t="s">
        <v>44</v>
      </c>
      <c r="O2357" t="s">
        <v>124</v>
      </c>
      <c r="P2357" t="s">
        <v>327</v>
      </c>
      <c r="Q2357" t="s">
        <v>224</v>
      </c>
      <c r="R2357" t="s">
        <v>825</v>
      </c>
      <c r="S2357" s="1" t="s">
        <v>13603</v>
      </c>
      <c r="T2357" t="s">
        <v>61</v>
      </c>
      <c r="U2357" t="s">
        <v>49</v>
      </c>
      <c r="V2357" t="s">
        <v>50</v>
      </c>
      <c r="W2357" t="s">
        <v>8788</v>
      </c>
      <c r="X2357" s="145">
        <v>25570</v>
      </c>
      <c r="Y2357" t="s">
        <v>8789</v>
      </c>
      <c r="Z2357"/>
      <c r="AA2357"/>
      <c r="AB2357" t="s">
        <v>39</v>
      </c>
      <c r="AC2357" t="s">
        <v>40</v>
      </c>
      <c r="AD2357" t="s">
        <v>41</v>
      </c>
      <c r="AE2357"/>
    </row>
    <row r="2358" spans="1:31" ht="15" x14ac:dyDescent="0.25">
      <c r="A2358" s="1" t="s">
        <v>8790</v>
      </c>
      <c r="B2358" t="s">
        <v>388</v>
      </c>
      <c r="C2358" t="s">
        <v>29</v>
      </c>
      <c r="D2358" t="s">
        <v>30</v>
      </c>
      <c r="E2358" t="s">
        <v>380</v>
      </c>
      <c r="F2358" t="s">
        <v>8763</v>
      </c>
      <c r="G2358" t="s">
        <v>8764</v>
      </c>
      <c r="H2358" t="s">
        <v>9756</v>
      </c>
      <c r="I2358" t="s">
        <v>8765</v>
      </c>
      <c r="J2358" t="s">
        <v>8790</v>
      </c>
      <c r="K2358" t="s">
        <v>32</v>
      </c>
      <c r="L2358" t="s">
        <v>32</v>
      </c>
      <c r="M2358" t="s">
        <v>43</v>
      </c>
      <c r="N2358" t="s">
        <v>44</v>
      </c>
      <c r="O2358" t="s">
        <v>124</v>
      </c>
      <c r="P2358" t="s">
        <v>403</v>
      </c>
      <c r="Q2358" t="s">
        <v>156</v>
      </c>
      <c r="R2358" t="s">
        <v>8791</v>
      </c>
      <c r="S2358" s="1" t="s">
        <v>13604</v>
      </c>
      <c r="T2358" t="s">
        <v>48</v>
      </c>
      <c r="U2358" t="s">
        <v>49</v>
      </c>
      <c r="V2358" t="s">
        <v>50</v>
      </c>
      <c r="W2358" t="s">
        <v>8792</v>
      </c>
      <c r="X2358" s="145">
        <v>26549</v>
      </c>
      <c r="Y2358" t="s">
        <v>8793</v>
      </c>
      <c r="Z2358" s="145">
        <v>42430</v>
      </c>
      <c r="AA2358"/>
      <c r="AB2358" t="s">
        <v>39</v>
      </c>
      <c r="AC2358" t="s">
        <v>40</v>
      </c>
      <c r="AD2358" t="s">
        <v>41</v>
      </c>
      <c r="AE2358"/>
    </row>
    <row r="2359" spans="1:31" ht="15" x14ac:dyDescent="0.25">
      <c r="A2359" s="1" t="s">
        <v>8794</v>
      </c>
      <c r="B2359" t="s">
        <v>388</v>
      </c>
      <c r="C2359" t="s">
        <v>29</v>
      </c>
      <c r="D2359" t="s">
        <v>30</v>
      </c>
      <c r="E2359" t="s">
        <v>380</v>
      </c>
      <c r="F2359" t="s">
        <v>8763</v>
      </c>
      <c r="G2359" t="s">
        <v>8764</v>
      </c>
      <c r="H2359" t="s">
        <v>9756</v>
      </c>
      <c r="I2359" t="s">
        <v>8765</v>
      </c>
      <c r="J2359" t="s">
        <v>8794</v>
      </c>
      <c r="K2359" t="s">
        <v>93</v>
      </c>
      <c r="L2359" t="s">
        <v>94</v>
      </c>
      <c r="M2359" t="s">
        <v>375</v>
      </c>
      <c r="N2359" t="s">
        <v>44</v>
      </c>
      <c r="O2359" t="s">
        <v>8795</v>
      </c>
      <c r="P2359" t="s">
        <v>197</v>
      </c>
      <c r="Q2359" t="s">
        <v>178</v>
      </c>
      <c r="R2359" t="s">
        <v>10959</v>
      </c>
      <c r="S2359" s="1" t="s">
        <v>13605</v>
      </c>
      <c r="T2359" t="s">
        <v>747</v>
      </c>
      <c r="U2359" t="s">
        <v>38</v>
      </c>
      <c r="V2359" t="s">
        <v>50</v>
      </c>
      <c r="W2359" t="s">
        <v>10960</v>
      </c>
      <c r="X2359" s="145">
        <v>21851</v>
      </c>
      <c r="Y2359" t="s">
        <v>10961</v>
      </c>
      <c r="Z2359" s="145">
        <v>42737</v>
      </c>
      <c r="AA2359" s="145">
        <v>43100</v>
      </c>
      <c r="AB2359" t="s">
        <v>39</v>
      </c>
      <c r="AC2359" t="s">
        <v>98</v>
      </c>
      <c r="AD2359" t="s">
        <v>41</v>
      </c>
      <c r="AE2359"/>
    </row>
    <row r="2360" spans="1:31" ht="15" x14ac:dyDescent="0.25">
      <c r="A2360" s="1" t="s">
        <v>8799</v>
      </c>
      <c r="B2360" t="s">
        <v>28</v>
      </c>
      <c r="C2360" t="s">
        <v>29</v>
      </c>
      <c r="D2360" t="s">
        <v>240</v>
      </c>
      <c r="E2360" t="s">
        <v>31</v>
      </c>
      <c r="F2360" t="s">
        <v>8796</v>
      </c>
      <c r="G2360" t="s">
        <v>8797</v>
      </c>
      <c r="H2360" t="s">
        <v>9756</v>
      </c>
      <c r="I2360" t="s">
        <v>8798</v>
      </c>
      <c r="J2360" t="s">
        <v>8799</v>
      </c>
      <c r="K2360" t="s">
        <v>32</v>
      </c>
      <c r="L2360" t="s">
        <v>33</v>
      </c>
      <c r="M2360" t="s">
        <v>734</v>
      </c>
      <c r="N2360" t="s">
        <v>35</v>
      </c>
      <c r="O2360" t="s">
        <v>8800</v>
      </c>
      <c r="P2360" t="s">
        <v>470</v>
      </c>
      <c r="Q2360" t="s">
        <v>508</v>
      </c>
      <c r="R2360" t="s">
        <v>8801</v>
      </c>
      <c r="S2360" s="1" t="s">
        <v>13606</v>
      </c>
      <c r="T2360" t="s">
        <v>37</v>
      </c>
      <c r="U2360" t="s">
        <v>38</v>
      </c>
      <c r="V2360" t="s">
        <v>166</v>
      </c>
      <c r="W2360" t="s">
        <v>8802</v>
      </c>
      <c r="X2360" s="145">
        <v>26159</v>
      </c>
      <c r="Y2360" t="s">
        <v>8803</v>
      </c>
      <c r="Z2360" s="145">
        <v>42779</v>
      </c>
      <c r="AA2360" s="145">
        <v>44239</v>
      </c>
      <c r="AB2360" t="s">
        <v>39</v>
      </c>
      <c r="AC2360" t="s">
        <v>40</v>
      </c>
      <c r="AD2360" t="s">
        <v>41</v>
      </c>
      <c r="AE2360"/>
    </row>
    <row r="2361" spans="1:31" ht="15" x14ac:dyDescent="0.25">
      <c r="A2361" s="1" t="s">
        <v>8804</v>
      </c>
      <c r="B2361" t="s">
        <v>28</v>
      </c>
      <c r="C2361" t="s">
        <v>29</v>
      </c>
      <c r="D2361" t="s">
        <v>240</v>
      </c>
      <c r="E2361" t="s">
        <v>31</v>
      </c>
      <c r="F2361" t="s">
        <v>8796</v>
      </c>
      <c r="G2361" t="s">
        <v>8797</v>
      </c>
      <c r="H2361" t="s">
        <v>9756</v>
      </c>
      <c r="I2361" t="s">
        <v>8798</v>
      </c>
      <c r="J2361" t="s">
        <v>8804</v>
      </c>
      <c r="K2361" t="s">
        <v>32</v>
      </c>
      <c r="L2361" t="s">
        <v>33</v>
      </c>
      <c r="M2361" t="s">
        <v>34</v>
      </c>
      <c r="N2361" t="s">
        <v>35</v>
      </c>
      <c r="O2361" t="s">
        <v>287</v>
      </c>
      <c r="P2361" t="s">
        <v>301</v>
      </c>
      <c r="Q2361" t="s">
        <v>343</v>
      </c>
      <c r="R2361" t="s">
        <v>8805</v>
      </c>
      <c r="S2361" s="1" t="s">
        <v>13607</v>
      </c>
      <c r="T2361" t="s">
        <v>61</v>
      </c>
      <c r="U2361" t="s">
        <v>38</v>
      </c>
      <c r="V2361" t="s">
        <v>166</v>
      </c>
      <c r="W2361" t="s">
        <v>8806</v>
      </c>
      <c r="X2361" s="145">
        <v>26976</v>
      </c>
      <c r="Y2361" t="s">
        <v>8807</v>
      </c>
      <c r="Z2361" s="145">
        <v>43101</v>
      </c>
      <c r="AA2361" s="145">
        <v>43465</v>
      </c>
      <c r="AB2361" t="s">
        <v>123</v>
      </c>
      <c r="AC2361" t="s">
        <v>40</v>
      </c>
      <c r="AD2361" t="s">
        <v>41</v>
      </c>
      <c r="AE2361"/>
    </row>
    <row r="2362" spans="1:31" ht="15" x14ac:dyDescent="0.25">
      <c r="A2362" s="1" t="s">
        <v>8808</v>
      </c>
      <c r="B2362" t="s">
        <v>28</v>
      </c>
      <c r="C2362" t="s">
        <v>29</v>
      </c>
      <c r="D2362" t="s">
        <v>240</v>
      </c>
      <c r="E2362" t="s">
        <v>31</v>
      </c>
      <c r="F2362" t="s">
        <v>8796</v>
      </c>
      <c r="G2362" t="s">
        <v>8797</v>
      </c>
      <c r="H2362" t="s">
        <v>9756</v>
      </c>
      <c r="I2362" t="s">
        <v>8798</v>
      </c>
      <c r="J2362" t="s">
        <v>8808</v>
      </c>
      <c r="K2362" t="s">
        <v>32</v>
      </c>
      <c r="L2362" t="s">
        <v>32</v>
      </c>
      <c r="M2362" t="s">
        <v>43</v>
      </c>
      <c r="N2362" t="s">
        <v>63</v>
      </c>
      <c r="O2362" t="s">
        <v>8809</v>
      </c>
      <c r="P2362" t="s">
        <v>156</v>
      </c>
      <c r="Q2362" t="s">
        <v>715</v>
      </c>
      <c r="R2362" t="s">
        <v>8810</v>
      </c>
      <c r="S2362" s="1" t="s">
        <v>13608</v>
      </c>
      <c r="T2362" t="s">
        <v>66</v>
      </c>
      <c r="U2362" t="s">
        <v>49</v>
      </c>
      <c r="V2362" t="s">
        <v>166</v>
      </c>
      <c r="W2362" t="s">
        <v>8811</v>
      </c>
      <c r="X2362" s="145">
        <v>28200</v>
      </c>
      <c r="Y2362" t="s">
        <v>8812</v>
      </c>
      <c r="Z2362" s="145">
        <v>43160</v>
      </c>
      <c r="AA2362" s="145">
        <v>43465</v>
      </c>
      <c r="AB2362" t="s">
        <v>39</v>
      </c>
      <c r="AC2362" t="s">
        <v>68</v>
      </c>
      <c r="AD2362" t="s">
        <v>41</v>
      </c>
      <c r="AE2362"/>
    </row>
    <row r="2363" spans="1:31" ht="15" x14ac:dyDescent="0.25">
      <c r="A2363" s="1" t="s">
        <v>8813</v>
      </c>
      <c r="B2363" t="s">
        <v>28</v>
      </c>
      <c r="C2363" t="s">
        <v>29</v>
      </c>
      <c r="D2363" t="s">
        <v>240</v>
      </c>
      <c r="E2363" t="s">
        <v>31</v>
      </c>
      <c r="F2363" t="s">
        <v>8796</v>
      </c>
      <c r="G2363" t="s">
        <v>8797</v>
      </c>
      <c r="H2363" t="s">
        <v>9756</v>
      </c>
      <c r="I2363" t="s">
        <v>8798</v>
      </c>
      <c r="J2363" t="s">
        <v>8813</v>
      </c>
      <c r="K2363" t="s">
        <v>32</v>
      </c>
      <c r="L2363" t="s">
        <v>32</v>
      </c>
      <c r="M2363" t="s">
        <v>43</v>
      </c>
      <c r="N2363" t="s">
        <v>63</v>
      </c>
      <c r="O2363" t="s">
        <v>1045</v>
      </c>
      <c r="P2363" t="s">
        <v>178</v>
      </c>
      <c r="Q2363" t="s">
        <v>358</v>
      </c>
      <c r="R2363" t="s">
        <v>8842</v>
      </c>
      <c r="S2363" s="1" t="s">
        <v>13609</v>
      </c>
      <c r="T2363" t="s">
        <v>66</v>
      </c>
      <c r="U2363" t="s">
        <v>49</v>
      </c>
      <c r="V2363" t="s">
        <v>50</v>
      </c>
      <c r="W2363" t="s">
        <v>8843</v>
      </c>
      <c r="X2363" s="145">
        <v>30285</v>
      </c>
      <c r="Y2363" t="s">
        <v>8844</v>
      </c>
      <c r="Z2363" s="145">
        <v>43160</v>
      </c>
      <c r="AA2363" s="145">
        <v>43465</v>
      </c>
      <c r="AB2363" t="s">
        <v>39</v>
      </c>
      <c r="AC2363" t="s">
        <v>68</v>
      </c>
      <c r="AD2363" t="s">
        <v>41</v>
      </c>
      <c r="AE2363"/>
    </row>
    <row r="2364" spans="1:31" ht="15" x14ac:dyDescent="0.25">
      <c r="A2364" s="1" t="s">
        <v>8817</v>
      </c>
      <c r="B2364" t="s">
        <v>28</v>
      </c>
      <c r="C2364" t="s">
        <v>29</v>
      </c>
      <c r="D2364" t="s">
        <v>240</v>
      </c>
      <c r="E2364" t="s">
        <v>31</v>
      </c>
      <c r="F2364" t="s">
        <v>8796</v>
      </c>
      <c r="G2364" t="s">
        <v>8797</v>
      </c>
      <c r="H2364" t="s">
        <v>9756</v>
      </c>
      <c r="I2364" t="s">
        <v>8798</v>
      </c>
      <c r="J2364" t="s">
        <v>8817</v>
      </c>
      <c r="K2364" t="s">
        <v>32</v>
      </c>
      <c r="L2364" t="s">
        <v>32</v>
      </c>
      <c r="M2364" t="s">
        <v>43</v>
      </c>
      <c r="N2364" t="s">
        <v>44</v>
      </c>
      <c r="O2364" t="s">
        <v>8818</v>
      </c>
      <c r="P2364" t="s">
        <v>350</v>
      </c>
      <c r="Q2364" t="s">
        <v>100</v>
      </c>
      <c r="R2364" t="s">
        <v>8819</v>
      </c>
      <c r="S2364" s="1" t="s">
        <v>13610</v>
      </c>
      <c r="T2364" t="s">
        <v>61</v>
      </c>
      <c r="U2364" t="s">
        <v>49</v>
      </c>
      <c r="V2364" t="s">
        <v>50</v>
      </c>
      <c r="W2364" t="s">
        <v>8820</v>
      </c>
      <c r="X2364" s="145">
        <v>24832</v>
      </c>
      <c r="Y2364" t="s">
        <v>8821</v>
      </c>
      <c r="Z2364"/>
      <c r="AA2364"/>
      <c r="AB2364" t="s">
        <v>39</v>
      </c>
      <c r="AC2364" t="s">
        <v>40</v>
      </c>
      <c r="AD2364" t="s">
        <v>41</v>
      </c>
      <c r="AE2364"/>
    </row>
    <row r="2365" spans="1:31" ht="15" x14ac:dyDescent="0.25">
      <c r="A2365" s="1" t="s">
        <v>8822</v>
      </c>
      <c r="B2365" t="s">
        <v>28</v>
      </c>
      <c r="C2365" t="s">
        <v>29</v>
      </c>
      <c r="D2365" t="s">
        <v>240</v>
      </c>
      <c r="E2365" t="s">
        <v>31</v>
      </c>
      <c r="F2365" t="s">
        <v>8796</v>
      </c>
      <c r="G2365" t="s">
        <v>8797</v>
      </c>
      <c r="H2365" t="s">
        <v>9756</v>
      </c>
      <c r="I2365" t="s">
        <v>8798</v>
      </c>
      <c r="J2365" t="s">
        <v>8822</v>
      </c>
      <c r="K2365" t="s">
        <v>32</v>
      </c>
      <c r="L2365" t="s">
        <v>32</v>
      </c>
      <c r="M2365" t="s">
        <v>43</v>
      </c>
      <c r="N2365" t="s">
        <v>63</v>
      </c>
      <c r="O2365" t="s">
        <v>1045</v>
      </c>
      <c r="P2365" t="s">
        <v>139</v>
      </c>
      <c r="Q2365" t="s">
        <v>136</v>
      </c>
      <c r="R2365" t="s">
        <v>704</v>
      </c>
      <c r="S2365" s="1" t="s">
        <v>13611</v>
      </c>
      <c r="T2365" t="s">
        <v>66</v>
      </c>
      <c r="U2365" t="s">
        <v>49</v>
      </c>
      <c r="V2365" t="s">
        <v>50</v>
      </c>
      <c r="W2365" t="s">
        <v>8835</v>
      </c>
      <c r="X2365" s="145">
        <v>29947</v>
      </c>
      <c r="Y2365" t="s">
        <v>8836</v>
      </c>
      <c r="Z2365" s="145">
        <v>43160</v>
      </c>
      <c r="AA2365" s="145">
        <v>43465</v>
      </c>
      <c r="AB2365" t="s">
        <v>39</v>
      </c>
      <c r="AC2365" t="s">
        <v>68</v>
      </c>
      <c r="AD2365" t="s">
        <v>41</v>
      </c>
      <c r="AE2365"/>
    </row>
    <row r="2366" spans="1:31" ht="15" x14ac:dyDescent="0.25">
      <c r="A2366" s="1" t="s">
        <v>8826</v>
      </c>
      <c r="B2366" t="s">
        <v>28</v>
      </c>
      <c r="C2366" t="s">
        <v>29</v>
      </c>
      <c r="D2366" t="s">
        <v>240</v>
      </c>
      <c r="E2366" t="s">
        <v>31</v>
      </c>
      <c r="F2366" t="s">
        <v>8796</v>
      </c>
      <c r="G2366" t="s">
        <v>8797</v>
      </c>
      <c r="H2366" t="s">
        <v>9756</v>
      </c>
      <c r="I2366" t="s">
        <v>8798</v>
      </c>
      <c r="J2366" t="s">
        <v>8826</v>
      </c>
      <c r="K2366" t="s">
        <v>32</v>
      </c>
      <c r="L2366" t="s">
        <v>32</v>
      </c>
      <c r="M2366" t="s">
        <v>43</v>
      </c>
      <c r="N2366" t="s">
        <v>63</v>
      </c>
      <c r="O2366" t="s">
        <v>10962</v>
      </c>
      <c r="P2366" t="s">
        <v>172</v>
      </c>
      <c r="Q2366" t="s">
        <v>580</v>
      </c>
      <c r="R2366" t="s">
        <v>8827</v>
      </c>
      <c r="S2366" s="1" t="s">
        <v>13612</v>
      </c>
      <c r="T2366" t="s">
        <v>66</v>
      </c>
      <c r="U2366" t="s">
        <v>49</v>
      </c>
      <c r="V2366" t="s">
        <v>50</v>
      </c>
      <c r="W2366" t="s">
        <v>8828</v>
      </c>
      <c r="X2366" s="145">
        <v>26746</v>
      </c>
      <c r="Y2366" t="s">
        <v>8829</v>
      </c>
      <c r="Z2366" s="145">
        <v>43160</v>
      </c>
      <c r="AA2366" s="145">
        <v>43465</v>
      </c>
      <c r="AB2366" t="s">
        <v>39</v>
      </c>
      <c r="AC2366" t="s">
        <v>68</v>
      </c>
      <c r="AD2366" t="s">
        <v>41</v>
      </c>
      <c r="AE2366"/>
    </row>
    <row r="2367" spans="1:31" ht="15" x14ac:dyDescent="0.25">
      <c r="A2367" s="1" t="s">
        <v>8830</v>
      </c>
      <c r="B2367" t="s">
        <v>28</v>
      </c>
      <c r="C2367" t="s">
        <v>29</v>
      </c>
      <c r="D2367" t="s">
        <v>240</v>
      </c>
      <c r="E2367" t="s">
        <v>31</v>
      </c>
      <c r="F2367" t="s">
        <v>8796</v>
      </c>
      <c r="G2367" t="s">
        <v>8797</v>
      </c>
      <c r="H2367" t="s">
        <v>9756</v>
      </c>
      <c r="I2367" t="s">
        <v>8798</v>
      </c>
      <c r="J2367" t="s">
        <v>8830</v>
      </c>
      <c r="K2367" t="s">
        <v>32</v>
      </c>
      <c r="L2367" t="s">
        <v>32</v>
      </c>
      <c r="M2367" t="s">
        <v>43</v>
      </c>
      <c r="N2367" t="s">
        <v>44</v>
      </c>
      <c r="O2367" t="s">
        <v>124</v>
      </c>
      <c r="P2367" t="s">
        <v>679</v>
      </c>
      <c r="Q2367" t="s">
        <v>679</v>
      </c>
      <c r="R2367" t="s">
        <v>8831</v>
      </c>
      <c r="S2367" s="1" t="s">
        <v>13613</v>
      </c>
      <c r="T2367" t="s">
        <v>48</v>
      </c>
      <c r="U2367" t="s">
        <v>49</v>
      </c>
      <c r="V2367" t="s">
        <v>50</v>
      </c>
      <c r="W2367" t="s">
        <v>8832</v>
      </c>
      <c r="X2367" s="145">
        <v>24499</v>
      </c>
      <c r="Y2367" t="s">
        <v>8833</v>
      </c>
      <c r="Z2367" s="145">
        <v>42795</v>
      </c>
      <c r="AA2367"/>
      <c r="AB2367" t="s">
        <v>39</v>
      </c>
      <c r="AC2367" t="s">
        <v>40</v>
      </c>
      <c r="AD2367" t="s">
        <v>41</v>
      </c>
      <c r="AE2367"/>
    </row>
    <row r="2368" spans="1:31" ht="15" x14ac:dyDescent="0.25">
      <c r="A2368" s="1" t="s">
        <v>8834</v>
      </c>
      <c r="B2368" t="s">
        <v>28</v>
      </c>
      <c r="C2368" t="s">
        <v>29</v>
      </c>
      <c r="D2368" t="s">
        <v>240</v>
      </c>
      <c r="E2368" t="s">
        <v>31</v>
      </c>
      <c r="F2368" t="s">
        <v>8796</v>
      </c>
      <c r="G2368" t="s">
        <v>8797</v>
      </c>
      <c r="H2368" t="s">
        <v>9756</v>
      </c>
      <c r="I2368" t="s">
        <v>8798</v>
      </c>
      <c r="J2368" t="s">
        <v>8834</v>
      </c>
      <c r="K2368" t="s">
        <v>32</v>
      </c>
      <c r="L2368" t="s">
        <v>32</v>
      </c>
      <c r="M2368" t="s">
        <v>43</v>
      </c>
      <c r="N2368" t="s">
        <v>63</v>
      </c>
      <c r="O2368" t="s">
        <v>13614</v>
      </c>
      <c r="P2368" t="s">
        <v>137</v>
      </c>
      <c r="Q2368" t="s">
        <v>62</v>
      </c>
      <c r="R2368" t="s">
        <v>8814</v>
      </c>
      <c r="S2368" s="1" t="s">
        <v>13615</v>
      </c>
      <c r="T2368" t="s">
        <v>66</v>
      </c>
      <c r="U2368" t="s">
        <v>49</v>
      </c>
      <c r="V2368" t="s">
        <v>50</v>
      </c>
      <c r="W2368" t="s">
        <v>8815</v>
      </c>
      <c r="X2368" s="145">
        <v>29814</v>
      </c>
      <c r="Y2368" t="s">
        <v>8816</v>
      </c>
      <c r="Z2368" s="145">
        <v>43435</v>
      </c>
      <c r="AA2368" s="145">
        <v>43465</v>
      </c>
      <c r="AB2368" t="s">
        <v>310</v>
      </c>
      <c r="AC2368" t="s">
        <v>68</v>
      </c>
      <c r="AD2368" t="s">
        <v>41</v>
      </c>
      <c r="AE2368"/>
    </row>
    <row r="2369" spans="1:31" ht="15" x14ac:dyDescent="0.25">
      <c r="A2369" s="1" t="s">
        <v>8834</v>
      </c>
      <c r="B2369" t="s">
        <v>28</v>
      </c>
      <c r="C2369" t="s">
        <v>29</v>
      </c>
      <c r="D2369" t="s">
        <v>240</v>
      </c>
      <c r="E2369" t="s">
        <v>31</v>
      </c>
      <c r="F2369" t="s">
        <v>8796</v>
      </c>
      <c r="G2369" t="s">
        <v>8797</v>
      </c>
      <c r="H2369" t="s">
        <v>9756</v>
      </c>
      <c r="I2369" t="s">
        <v>8798</v>
      </c>
      <c r="J2369" t="s">
        <v>8834</v>
      </c>
      <c r="K2369" t="s">
        <v>32</v>
      </c>
      <c r="L2369" t="s">
        <v>32</v>
      </c>
      <c r="M2369" t="s">
        <v>43</v>
      </c>
      <c r="N2369" t="s">
        <v>44</v>
      </c>
      <c r="O2369" t="s">
        <v>124</v>
      </c>
      <c r="P2369" t="s">
        <v>276</v>
      </c>
      <c r="Q2369" t="s">
        <v>476</v>
      </c>
      <c r="R2369" t="s">
        <v>1069</v>
      </c>
      <c r="S2369" s="1" t="s">
        <v>13616</v>
      </c>
      <c r="T2369" t="s">
        <v>53</v>
      </c>
      <c r="U2369" t="s">
        <v>49</v>
      </c>
      <c r="V2369" t="s">
        <v>311</v>
      </c>
      <c r="W2369" t="s">
        <v>8837</v>
      </c>
      <c r="X2369" s="145">
        <v>26075</v>
      </c>
      <c r="Y2369" t="s">
        <v>8838</v>
      </c>
      <c r="Z2369" s="145">
        <v>43435</v>
      </c>
      <c r="AA2369" s="145">
        <v>43465</v>
      </c>
      <c r="AB2369" t="s">
        <v>39</v>
      </c>
      <c r="AC2369" t="s">
        <v>40</v>
      </c>
      <c r="AD2369" t="s">
        <v>41</v>
      </c>
      <c r="AE2369"/>
    </row>
    <row r="2370" spans="1:31" ht="15" x14ac:dyDescent="0.25">
      <c r="A2370" s="1" t="s">
        <v>8839</v>
      </c>
      <c r="B2370" t="s">
        <v>28</v>
      </c>
      <c r="C2370" t="s">
        <v>29</v>
      </c>
      <c r="D2370" t="s">
        <v>240</v>
      </c>
      <c r="E2370" t="s">
        <v>31</v>
      </c>
      <c r="F2370" t="s">
        <v>8796</v>
      </c>
      <c r="G2370" t="s">
        <v>8797</v>
      </c>
      <c r="H2370" t="s">
        <v>9756</v>
      </c>
      <c r="I2370" t="s">
        <v>8798</v>
      </c>
      <c r="J2370" t="s">
        <v>8839</v>
      </c>
      <c r="K2370" t="s">
        <v>32</v>
      </c>
      <c r="L2370" t="s">
        <v>32</v>
      </c>
      <c r="M2370" t="s">
        <v>43</v>
      </c>
      <c r="N2370" t="s">
        <v>44</v>
      </c>
      <c r="O2370" t="s">
        <v>124</v>
      </c>
      <c r="P2370" t="s">
        <v>70</v>
      </c>
      <c r="Q2370" t="s">
        <v>432</v>
      </c>
      <c r="R2370" t="s">
        <v>1027</v>
      </c>
      <c r="S2370" s="1" t="s">
        <v>13617</v>
      </c>
      <c r="T2370" t="s">
        <v>37</v>
      </c>
      <c r="U2370" t="s">
        <v>49</v>
      </c>
      <c r="V2370" t="s">
        <v>50</v>
      </c>
      <c r="W2370" t="s">
        <v>8840</v>
      </c>
      <c r="X2370" s="145">
        <v>25837</v>
      </c>
      <c r="Y2370" t="s">
        <v>8841</v>
      </c>
      <c r="Z2370"/>
      <c r="AA2370"/>
      <c r="AB2370" t="s">
        <v>39</v>
      </c>
      <c r="AC2370" t="s">
        <v>40</v>
      </c>
      <c r="AD2370" t="s">
        <v>41</v>
      </c>
      <c r="AE2370"/>
    </row>
    <row r="2371" spans="1:31" ht="15" x14ac:dyDescent="0.25">
      <c r="A2371" s="1" t="s">
        <v>10963</v>
      </c>
      <c r="B2371" t="s">
        <v>28</v>
      </c>
      <c r="C2371" t="s">
        <v>29</v>
      </c>
      <c r="D2371" t="s">
        <v>240</v>
      </c>
      <c r="E2371" t="s">
        <v>31</v>
      </c>
      <c r="F2371" t="s">
        <v>8796</v>
      </c>
      <c r="G2371" t="s">
        <v>8797</v>
      </c>
      <c r="H2371" t="s">
        <v>9756</v>
      </c>
      <c r="I2371" t="s">
        <v>8798</v>
      </c>
      <c r="J2371" t="s">
        <v>10963</v>
      </c>
      <c r="K2371" t="s">
        <v>32</v>
      </c>
      <c r="L2371" t="s">
        <v>32</v>
      </c>
      <c r="M2371" t="s">
        <v>43</v>
      </c>
      <c r="N2371" t="s">
        <v>63</v>
      </c>
      <c r="O2371" t="s">
        <v>9727</v>
      </c>
      <c r="P2371" t="s">
        <v>534</v>
      </c>
      <c r="Q2371" t="s">
        <v>160</v>
      </c>
      <c r="R2371" t="s">
        <v>10964</v>
      </c>
      <c r="S2371" s="1" t="s">
        <v>13618</v>
      </c>
      <c r="T2371" t="s">
        <v>66</v>
      </c>
      <c r="U2371" t="s">
        <v>9960</v>
      </c>
      <c r="V2371" t="s">
        <v>50</v>
      </c>
      <c r="W2371" t="s">
        <v>10965</v>
      </c>
      <c r="X2371" s="145">
        <v>28060</v>
      </c>
      <c r="Y2371" t="s">
        <v>10966</v>
      </c>
      <c r="Z2371" s="145">
        <v>43160</v>
      </c>
      <c r="AA2371" s="145">
        <v>43465</v>
      </c>
      <c r="AB2371" t="s">
        <v>2801</v>
      </c>
      <c r="AC2371" t="s">
        <v>68</v>
      </c>
      <c r="AD2371" t="s">
        <v>41</v>
      </c>
      <c r="AE2371"/>
    </row>
    <row r="2372" spans="1:31" ht="15" x14ac:dyDescent="0.25">
      <c r="A2372" s="1" t="s">
        <v>10967</v>
      </c>
      <c r="B2372" t="s">
        <v>28</v>
      </c>
      <c r="C2372" t="s">
        <v>29</v>
      </c>
      <c r="D2372" t="s">
        <v>240</v>
      </c>
      <c r="E2372" t="s">
        <v>31</v>
      </c>
      <c r="F2372" t="s">
        <v>8796</v>
      </c>
      <c r="G2372" t="s">
        <v>8797</v>
      </c>
      <c r="H2372" t="s">
        <v>9756</v>
      </c>
      <c r="I2372" t="s">
        <v>8798</v>
      </c>
      <c r="J2372" t="s">
        <v>10967</v>
      </c>
      <c r="K2372" t="s">
        <v>32</v>
      </c>
      <c r="L2372" t="s">
        <v>32</v>
      </c>
      <c r="M2372" t="s">
        <v>43</v>
      </c>
      <c r="N2372" t="s">
        <v>63</v>
      </c>
      <c r="O2372" t="s">
        <v>9727</v>
      </c>
      <c r="P2372" t="s">
        <v>162</v>
      </c>
      <c r="Q2372" t="s">
        <v>137</v>
      </c>
      <c r="R2372" t="s">
        <v>374</v>
      </c>
      <c r="S2372" s="1" t="s">
        <v>13619</v>
      </c>
      <c r="T2372" t="s">
        <v>66</v>
      </c>
      <c r="U2372" t="s">
        <v>9126</v>
      </c>
      <c r="V2372" t="s">
        <v>50</v>
      </c>
      <c r="W2372" t="s">
        <v>8845</v>
      </c>
      <c r="X2372" s="145">
        <v>24311</v>
      </c>
      <c r="Y2372" t="s">
        <v>8846</v>
      </c>
      <c r="Z2372" s="145">
        <v>43160</v>
      </c>
      <c r="AA2372" s="145">
        <v>43465</v>
      </c>
      <c r="AB2372" t="s">
        <v>2801</v>
      </c>
      <c r="AC2372" t="s">
        <v>68</v>
      </c>
      <c r="AD2372" t="s">
        <v>41</v>
      </c>
      <c r="AE2372"/>
    </row>
    <row r="2373" spans="1:31" ht="15" x14ac:dyDescent="0.25">
      <c r="A2373" s="1" t="s">
        <v>10968</v>
      </c>
      <c r="B2373" t="s">
        <v>28</v>
      </c>
      <c r="C2373" t="s">
        <v>29</v>
      </c>
      <c r="D2373" t="s">
        <v>240</v>
      </c>
      <c r="E2373" t="s">
        <v>31</v>
      </c>
      <c r="F2373" t="s">
        <v>8796</v>
      </c>
      <c r="G2373" t="s">
        <v>8797</v>
      </c>
      <c r="H2373" t="s">
        <v>9756</v>
      </c>
      <c r="I2373" t="s">
        <v>8798</v>
      </c>
      <c r="J2373" t="s">
        <v>10968</v>
      </c>
      <c r="K2373" t="s">
        <v>32</v>
      </c>
      <c r="L2373" t="s">
        <v>32</v>
      </c>
      <c r="M2373" t="s">
        <v>43</v>
      </c>
      <c r="N2373" t="s">
        <v>63</v>
      </c>
      <c r="O2373" t="s">
        <v>9727</v>
      </c>
      <c r="P2373" t="s">
        <v>782</v>
      </c>
      <c r="Q2373" t="s">
        <v>1041</v>
      </c>
      <c r="R2373" t="s">
        <v>8823</v>
      </c>
      <c r="S2373" s="1" t="s">
        <v>13620</v>
      </c>
      <c r="T2373" t="s">
        <v>66</v>
      </c>
      <c r="U2373" t="s">
        <v>9126</v>
      </c>
      <c r="V2373" t="s">
        <v>50</v>
      </c>
      <c r="W2373" t="s">
        <v>8824</v>
      </c>
      <c r="X2373" s="145">
        <v>26549</v>
      </c>
      <c r="Y2373" t="s">
        <v>8825</v>
      </c>
      <c r="Z2373" s="145">
        <v>43160</v>
      </c>
      <c r="AA2373" s="145">
        <v>43465</v>
      </c>
      <c r="AB2373" t="s">
        <v>2801</v>
      </c>
      <c r="AC2373" t="s">
        <v>68</v>
      </c>
      <c r="AD2373" t="s">
        <v>41</v>
      </c>
      <c r="AE2373"/>
    </row>
    <row r="2374" spans="1:31" ht="15" x14ac:dyDescent="0.25">
      <c r="A2374" s="1" t="s">
        <v>10969</v>
      </c>
      <c r="B2374" t="s">
        <v>28</v>
      </c>
      <c r="C2374" t="s">
        <v>29</v>
      </c>
      <c r="D2374" t="s">
        <v>240</v>
      </c>
      <c r="E2374" t="s">
        <v>31</v>
      </c>
      <c r="F2374" t="s">
        <v>8796</v>
      </c>
      <c r="G2374" t="s">
        <v>8797</v>
      </c>
      <c r="H2374" t="s">
        <v>9756</v>
      </c>
      <c r="I2374" t="s">
        <v>8798</v>
      </c>
      <c r="J2374" t="s">
        <v>10969</v>
      </c>
      <c r="K2374" t="s">
        <v>32</v>
      </c>
      <c r="L2374" t="s">
        <v>32</v>
      </c>
      <c r="M2374" t="s">
        <v>43</v>
      </c>
      <c r="N2374" t="s">
        <v>63</v>
      </c>
      <c r="O2374" t="s">
        <v>9727</v>
      </c>
      <c r="P2374" t="s">
        <v>130</v>
      </c>
      <c r="Q2374" t="s">
        <v>1087</v>
      </c>
      <c r="R2374" t="s">
        <v>10970</v>
      </c>
      <c r="S2374" s="1" t="s">
        <v>13621</v>
      </c>
      <c r="T2374" t="s">
        <v>66</v>
      </c>
      <c r="U2374" t="s">
        <v>9126</v>
      </c>
      <c r="V2374" t="s">
        <v>50</v>
      </c>
      <c r="W2374" t="s">
        <v>10971</v>
      </c>
      <c r="X2374" s="145">
        <v>27258</v>
      </c>
      <c r="Y2374" t="s">
        <v>10972</v>
      </c>
      <c r="Z2374" s="145">
        <v>43160</v>
      </c>
      <c r="AA2374" s="145">
        <v>43465</v>
      </c>
      <c r="AB2374" t="s">
        <v>2801</v>
      </c>
      <c r="AC2374" t="s">
        <v>68</v>
      </c>
      <c r="AD2374" t="s">
        <v>41</v>
      </c>
      <c r="AE2374"/>
    </row>
    <row r="2375" spans="1:31" ht="15" x14ac:dyDescent="0.25">
      <c r="A2375" s="1" t="s">
        <v>10973</v>
      </c>
      <c r="B2375" t="s">
        <v>28</v>
      </c>
      <c r="C2375" t="s">
        <v>29</v>
      </c>
      <c r="D2375" t="s">
        <v>240</v>
      </c>
      <c r="E2375" t="s">
        <v>31</v>
      </c>
      <c r="F2375" t="s">
        <v>8796</v>
      </c>
      <c r="G2375" t="s">
        <v>8797</v>
      </c>
      <c r="H2375" t="s">
        <v>9756</v>
      </c>
      <c r="I2375" t="s">
        <v>8798</v>
      </c>
      <c r="J2375" t="s">
        <v>10973</v>
      </c>
      <c r="K2375" t="s">
        <v>32</v>
      </c>
      <c r="L2375" t="s">
        <v>32</v>
      </c>
      <c r="M2375" t="s">
        <v>43</v>
      </c>
      <c r="N2375" t="s">
        <v>63</v>
      </c>
      <c r="O2375" t="s">
        <v>9727</v>
      </c>
      <c r="P2375" t="s">
        <v>295</v>
      </c>
      <c r="Q2375" t="s">
        <v>396</v>
      </c>
      <c r="R2375" t="s">
        <v>830</v>
      </c>
      <c r="S2375" s="1" t="s">
        <v>13622</v>
      </c>
      <c r="T2375" t="s">
        <v>66</v>
      </c>
      <c r="U2375" t="s">
        <v>9960</v>
      </c>
      <c r="V2375" t="s">
        <v>50</v>
      </c>
      <c r="W2375" t="s">
        <v>10974</v>
      </c>
      <c r="X2375" s="145">
        <v>30342</v>
      </c>
      <c r="Y2375" t="s">
        <v>10975</v>
      </c>
      <c r="Z2375" s="145">
        <v>43160</v>
      </c>
      <c r="AA2375" s="145">
        <v>43465</v>
      </c>
      <c r="AB2375" t="s">
        <v>2801</v>
      </c>
      <c r="AC2375" t="s">
        <v>68</v>
      </c>
      <c r="AD2375" t="s">
        <v>41</v>
      </c>
      <c r="AE2375"/>
    </row>
    <row r="2376" spans="1:31" ht="15" x14ac:dyDescent="0.25">
      <c r="A2376" s="1" t="s">
        <v>8850</v>
      </c>
      <c r="B2376" t="s">
        <v>28</v>
      </c>
      <c r="C2376" t="s">
        <v>29</v>
      </c>
      <c r="D2376" t="s">
        <v>240</v>
      </c>
      <c r="E2376" t="s">
        <v>31</v>
      </c>
      <c r="F2376" t="s">
        <v>8796</v>
      </c>
      <c r="G2376" t="s">
        <v>8797</v>
      </c>
      <c r="H2376" t="s">
        <v>9756</v>
      </c>
      <c r="I2376" t="s">
        <v>8798</v>
      </c>
      <c r="J2376" t="s">
        <v>8850</v>
      </c>
      <c r="K2376" t="s">
        <v>93</v>
      </c>
      <c r="L2376" t="s">
        <v>94</v>
      </c>
      <c r="M2376" t="s">
        <v>375</v>
      </c>
      <c r="N2376" t="s">
        <v>44</v>
      </c>
      <c r="O2376" t="s">
        <v>8851</v>
      </c>
      <c r="P2376" t="s">
        <v>316</v>
      </c>
      <c r="Q2376" t="s">
        <v>130</v>
      </c>
      <c r="R2376" t="s">
        <v>711</v>
      </c>
      <c r="S2376" s="1" t="s">
        <v>13623</v>
      </c>
      <c r="T2376" t="s">
        <v>105</v>
      </c>
      <c r="U2376" t="s">
        <v>38</v>
      </c>
      <c r="V2376" t="s">
        <v>50</v>
      </c>
      <c r="W2376" t="s">
        <v>8852</v>
      </c>
      <c r="X2376" s="145">
        <v>22743</v>
      </c>
      <c r="Y2376" t="s">
        <v>8853</v>
      </c>
      <c r="Z2376"/>
      <c r="AA2376"/>
      <c r="AB2376" t="s">
        <v>39</v>
      </c>
      <c r="AC2376" t="s">
        <v>98</v>
      </c>
      <c r="AD2376" t="s">
        <v>41</v>
      </c>
      <c r="AE2376"/>
    </row>
    <row r="2377" spans="1:31" ht="15" x14ac:dyDescent="0.25">
      <c r="A2377" s="1" t="s">
        <v>8857</v>
      </c>
      <c r="B2377" t="s">
        <v>427</v>
      </c>
      <c r="C2377" t="s">
        <v>29</v>
      </c>
      <c r="D2377" t="s">
        <v>30</v>
      </c>
      <c r="E2377" t="s">
        <v>379</v>
      </c>
      <c r="F2377" t="s">
        <v>8854</v>
      </c>
      <c r="G2377" t="s">
        <v>8855</v>
      </c>
      <c r="H2377" t="s">
        <v>9756</v>
      </c>
      <c r="I2377" t="s">
        <v>8856</v>
      </c>
      <c r="J2377" t="s">
        <v>8857</v>
      </c>
      <c r="K2377" t="s">
        <v>32</v>
      </c>
      <c r="L2377" t="s">
        <v>33</v>
      </c>
      <c r="M2377" t="s">
        <v>34</v>
      </c>
      <c r="N2377" t="s">
        <v>35</v>
      </c>
      <c r="O2377" t="s">
        <v>287</v>
      </c>
      <c r="P2377" t="s">
        <v>130</v>
      </c>
      <c r="Q2377" t="s">
        <v>78</v>
      </c>
      <c r="R2377" t="s">
        <v>8858</v>
      </c>
      <c r="S2377" s="1" t="s">
        <v>13624</v>
      </c>
      <c r="T2377" t="s">
        <v>61</v>
      </c>
      <c r="U2377" t="s">
        <v>38</v>
      </c>
      <c r="V2377" t="s">
        <v>166</v>
      </c>
      <c r="W2377" t="s">
        <v>8859</v>
      </c>
      <c r="X2377" s="145">
        <v>24247</v>
      </c>
      <c r="Y2377" t="s">
        <v>8860</v>
      </c>
      <c r="Z2377" s="145">
        <v>43101</v>
      </c>
      <c r="AA2377" s="145">
        <v>43465</v>
      </c>
      <c r="AB2377" t="s">
        <v>123</v>
      </c>
      <c r="AC2377" t="s">
        <v>40</v>
      </c>
      <c r="AD2377" t="s">
        <v>41</v>
      </c>
      <c r="AE2377"/>
    </row>
    <row r="2378" spans="1:31" ht="15" x14ac:dyDescent="0.25">
      <c r="A2378" s="1" t="s">
        <v>8861</v>
      </c>
      <c r="B2378" t="s">
        <v>427</v>
      </c>
      <c r="C2378" t="s">
        <v>29</v>
      </c>
      <c r="D2378" t="s">
        <v>30</v>
      </c>
      <c r="E2378" t="s">
        <v>379</v>
      </c>
      <c r="F2378" t="s">
        <v>8854</v>
      </c>
      <c r="G2378" t="s">
        <v>8855</v>
      </c>
      <c r="H2378" t="s">
        <v>9756</v>
      </c>
      <c r="I2378" t="s">
        <v>8856</v>
      </c>
      <c r="J2378" t="s">
        <v>8861</v>
      </c>
      <c r="K2378" t="s">
        <v>32</v>
      </c>
      <c r="L2378" t="s">
        <v>32</v>
      </c>
      <c r="M2378" t="s">
        <v>43</v>
      </c>
      <c r="N2378" t="s">
        <v>44</v>
      </c>
      <c r="O2378" t="s">
        <v>8862</v>
      </c>
      <c r="P2378" t="s">
        <v>119</v>
      </c>
      <c r="Q2378" t="s">
        <v>143</v>
      </c>
      <c r="R2378" t="s">
        <v>8863</v>
      </c>
      <c r="S2378" s="1" t="s">
        <v>13625</v>
      </c>
      <c r="T2378" t="s">
        <v>53</v>
      </c>
      <c r="U2378" t="s">
        <v>49</v>
      </c>
      <c r="V2378" t="s">
        <v>50</v>
      </c>
      <c r="W2378" t="s">
        <v>8864</v>
      </c>
      <c r="X2378" s="145">
        <v>24825</v>
      </c>
      <c r="Y2378" t="s">
        <v>8865</v>
      </c>
      <c r="Z2378"/>
      <c r="AA2378"/>
      <c r="AB2378" t="s">
        <v>39</v>
      </c>
      <c r="AC2378" t="s">
        <v>40</v>
      </c>
      <c r="AD2378" t="s">
        <v>41</v>
      </c>
      <c r="AE2378"/>
    </row>
    <row r="2379" spans="1:31" ht="15" x14ac:dyDescent="0.25">
      <c r="A2379" s="1" t="s">
        <v>8866</v>
      </c>
      <c r="B2379" t="s">
        <v>427</v>
      </c>
      <c r="C2379" t="s">
        <v>29</v>
      </c>
      <c r="D2379" t="s">
        <v>30</v>
      </c>
      <c r="E2379" t="s">
        <v>379</v>
      </c>
      <c r="F2379" t="s">
        <v>8854</v>
      </c>
      <c r="G2379" t="s">
        <v>8855</v>
      </c>
      <c r="H2379" t="s">
        <v>9756</v>
      </c>
      <c r="I2379" t="s">
        <v>8856</v>
      </c>
      <c r="J2379" t="s">
        <v>8866</v>
      </c>
      <c r="K2379" t="s">
        <v>32</v>
      </c>
      <c r="L2379" t="s">
        <v>32</v>
      </c>
      <c r="M2379" t="s">
        <v>43</v>
      </c>
      <c r="N2379" t="s">
        <v>44</v>
      </c>
      <c r="O2379" t="s">
        <v>8867</v>
      </c>
      <c r="P2379" t="s">
        <v>110</v>
      </c>
      <c r="Q2379" t="s">
        <v>79</v>
      </c>
      <c r="R2379" t="s">
        <v>1002</v>
      </c>
      <c r="S2379" s="1" t="s">
        <v>13626</v>
      </c>
      <c r="T2379" t="s">
        <v>53</v>
      </c>
      <c r="U2379" t="s">
        <v>49</v>
      </c>
      <c r="V2379" t="s">
        <v>50</v>
      </c>
      <c r="W2379" t="s">
        <v>8868</v>
      </c>
      <c r="X2379" s="145">
        <v>24260</v>
      </c>
      <c r="Y2379" t="s">
        <v>8869</v>
      </c>
      <c r="Z2379"/>
      <c r="AA2379"/>
      <c r="AB2379" t="s">
        <v>39</v>
      </c>
      <c r="AC2379" t="s">
        <v>40</v>
      </c>
      <c r="AD2379" t="s">
        <v>41</v>
      </c>
      <c r="AE2379"/>
    </row>
    <row r="2380" spans="1:31" ht="15" x14ac:dyDescent="0.25">
      <c r="A2380" s="1" t="s">
        <v>8870</v>
      </c>
      <c r="B2380" t="s">
        <v>427</v>
      </c>
      <c r="C2380" t="s">
        <v>29</v>
      </c>
      <c r="D2380" t="s">
        <v>30</v>
      </c>
      <c r="E2380" t="s">
        <v>379</v>
      </c>
      <c r="F2380" t="s">
        <v>8854</v>
      </c>
      <c r="G2380" t="s">
        <v>8855</v>
      </c>
      <c r="H2380" t="s">
        <v>9756</v>
      </c>
      <c r="I2380" t="s">
        <v>8856</v>
      </c>
      <c r="J2380" t="s">
        <v>8870</v>
      </c>
      <c r="K2380" t="s">
        <v>32</v>
      </c>
      <c r="L2380" t="s">
        <v>32</v>
      </c>
      <c r="M2380" t="s">
        <v>43</v>
      </c>
      <c r="N2380" t="s">
        <v>44</v>
      </c>
      <c r="O2380" t="s">
        <v>8871</v>
      </c>
      <c r="P2380" t="s">
        <v>78</v>
      </c>
      <c r="Q2380" t="s">
        <v>163</v>
      </c>
      <c r="R2380" t="s">
        <v>290</v>
      </c>
      <c r="S2380" s="1" t="s">
        <v>13627</v>
      </c>
      <c r="T2380" t="s">
        <v>48</v>
      </c>
      <c r="U2380" t="s">
        <v>49</v>
      </c>
      <c r="V2380" t="s">
        <v>50</v>
      </c>
      <c r="W2380" t="s">
        <v>8872</v>
      </c>
      <c r="X2380" s="145">
        <v>24070</v>
      </c>
      <c r="Y2380" t="s">
        <v>8873</v>
      </c>
      <c r="Z2380" s="145">
        <v>42795</v>
      </c>
      <c r="AA2380"/>
      <c r="AB2380" t="s">
        <v>39</v>
      </c>
      <c r="AC2380" t="s">
        <v>40</v>
      </c>
      <c r="AD2380" t="s">
        <v>41</v>
      </c>
      <c r="AE2380"/>
    </row>
    <row r="2381" spans="1:31" ht="15" x14ac:dyDescent="0.25">
      <c r="A2381" s="1" t="s">
        <v>8874</v>
      </c>
      <c r="B2381" t="s">
        <v>427</v>
      </c>
      <c r="C2381" t="s">
        <v>29</v>
      </c>
      <c r="D2381" t="s">
        <v>30</v>
      </c>
      <c r="E2381" t="s">
        <v>379</v>
      </c>
      <c r="F2381" t="s">
        <v>8854</v>
      </c>
      <c r="G2381" t="s">
        <v>8855</v>
      </c>
      <c r="H2381" t="s">
        <v>9756</v>
      </c>
      <c r="I2381" t="s">
        <v>8856</v>
      </c>
      <c r="J2381" t="s">
        <v>8874</v>
      </c>
      <c r="K2381" t="s">
        <v>32</v>
      </c>
      <c r="L2381" t="s">
        <v>32</v>
      </c>
      <c r="M2381" t="s">
        <v>43</v>
      </c>
      <c r="N2381" t="s">
        <v>63</v>
      </c>
      <c r="O2381" t="s">
        <v>8875</v>
      </c>
      <c r="P2381" t="s">
        <v>523</v>
      </c>
      <c r="Q2381" t="s">
        <v>156</v>
      </c>
      <c r="R2381" t="s">
        <v>10976</v>
      </c>
      <c r="S2381" s="1" t="s">
        <v>13628</v>
      </c>
      <c r="T2381" t="s">
        <v>66</v>
      </c>
      <c r="U2381" t="s">
        <v>49</v>
      </c>
      <c r="V2381" t="s">
        <v>166</v>
      </c>
      <c r="W2381" t="s">
        <v>10977</v>
      </c>
      <c r="X2381" s="145">
        <v>32339</v>
      </c>
      <c r="Y2381" t="s">
        <v>10978</v>
      </c>
      <c r="Z2381" s="145">
        <v>43222</v>
      </c>
      <c r="AA2381" s="145">
        <v>43465</v>
      </c>
      <c r="AB2381" t="s">
        <v>39</v>
      </c>
      <c r="AC2381" t="s">
        <v>68</v>
      </c>
      <c r="AD2381" t="s">
        <v>41</v>
      </c>
      <c r="AE2381"/>
    </row>
    <row r="2382" spans="1:31" ht="15" x14ac:dyDescent="0.25">
      <c r="A2382" s="1" t="s">
        <v>8879</v>
      </c>
      <c r="B2382" t="s">
        <v>427</v>
      </c>
      <c r="C2382" t="s">
        <v>29</v>
      </c>
      <c r="D2382" t="s">
        <v>30</v>
      </c>
      <c r="E2382" t="s">
        <v>379</v>
      </c>
      <c r="F2382" t="s">
        <v>8854</v>
      </c>
      <c r="G2382" t="s">
        <v>8855</v>
      </c>
      <c r="H2382" t="s">
        <v>9756</v>
      </c>
      <c r="I2382" t="s">
        <v>8856</v>
      </c>
      <c r="J2382" t="s">
        <v>8879</v>
      </c>
      <c r="K2382" t="s">
        <v>32</v>
      </c>
      <c r="L2382" t="s">
        <v>32</v>
      </c>
      <c r="M2382" t="s">
        <v>43</v>
      </c>
      <c r="N2382" t="s">
        <v>44</v>
      </c>
      <c r="O2382" t="s">
        <v>124</v>
      </c>
      <c r="P2382" t="s">
        <v>197</v>
      </c>
      <c r="Q2382" t="s">
        <v>455</v>
      </c>
      <c r="R2382" t="s">
        <v>8880</v>
      </c>
      <c r="S2382" s="1" t="s">
        <v>13629</v>
      </c>
      <c r="T2382" t="s">
        <v>66</v>
      </c>
      <c r="U2382" t="s">
        <v>49</v>
      </c>
      <c r="V2382" t="s">
        <v>50</v>
      </c>
      <c r="W2382" t="s">
        <v>8881</v>
      </c>
      <c r="X2382" s="145">
        <v>25731</v>
      </c>
      <c r="Y2382" t="s">
        <v>8882</v>
      </c>
      <c r="Z2382"/>
      <c r="AA2382"/>
      <c r="AB2382" t="s">
        <v>39</v>
      </c>
      <c r="AC2382" t="s">
        <v>40</v>
      </c>
      <c r="AD2382" t="s">
        <v>41</v>
      </c>
      <c r="AE2382"/>
    </row>
    <row r="2383" spans="1:31" ht="15" x14ac:dyDescent="0.25">
      <c r="A2383" s="1" t="s">
        <v>8883</v>
      </c>
      <c r="B2383" t="s">
        <v>427</v>
      </c>
      <c r="C2383" t="s">
        <v>29</v>
      </c>
      <c r="D2383" t="s">
        <v>30</v>
      </c>
      <c r="E2383" t="s">
        <v>379</v>
      </c>
      <c r="F2383" t="s">
        <v>8854</v>
      </c>
      <c r="G2383" t="s">
        <v>8855</v>
      </c>
      <c r="H2383" t="s">
        <v>9756</v>
      </c>
      <c r="I2383" t="s">
        <v>8856</v>
      </c>
      <c r="J2383" t="s">
        <v>8883</v>
      </c>
      <c r="K2383" t="s">
        <v>32</v>
      </c>
      <c r="L2383" t="s">
        <v>32</v>
      </c>
      <c r="M2383" t="s">
        <v>43</v>
      </c>
      <c r="N2383" t="s">
        <v>44</v>
      </c>
      <c r="O2383" t="s">
        <v>124</v>
      </c>
      <c r="P2383" t="s">
        <v>8884</v>
      </c>
      <c r="Q2383" t="s">
        <v>78</v>
      </c>
      <c r="R2383" t="s">
        <v>8885</v>
      </c>
      <c r="S2383" s="1" t="s">
        <v>13630</v>
      </c>
      <c r="T2383" t="s">
        <v>66</v>
      </c>
      <c r="U2383" t="s">
        <v>49</v>
      </c>
      <c r="V2383" t="s">
        <v>50</v>
      </c>
      <c r="W2383" t="s">
        <v>8886</v>
      </c>
      <c r="X2383" s="145">
        <v>26167</v>
      </c>
      <c r="Y2383" t="s">
        <v>8887</v>
      </c>
      <c r="Z2383"/>
      <c r="AA2383"/>
      <c r="AB2383" t="s">
        <v>39</v>
      </c>
      <c r="AC2383" t="s">
        <v>40</v>
      </c>
      <c r="AD2383" t="s">
        <v>41</v>
      </c>
      <c r="AE2383"/>
    </row>
    <row r="2384" spans="1:31" ht="15" x14ac:dyDescent="0.25">
      <c r="A2384" s="1" t="s">
        <v>10979</v>
      </c>
      <c r="B2384" t="s">
        <v>427</v>
      </c>
      <c r="C2384" t="s">
        <v>29</v>
      </c>
      <c r="D2384" t="s">
        <v>30</v>
      </c>
      <c r="E2384" t="s">
        <v>379</v>
      </c>
      <c r="F2384" t="s">
        <v>8854</v>
      </c>
      <c r="G2384" t="s">
        <v>8855</v>
      </c>
      <c r="H2384" t="s">
        <v>9756</v>
      </c>
      <c r="I2384" t="s">
        <v>8856</v>
      </c>
      <c r="J2384" t="s">
        <v>10979</v>
      </c>
      <c r="K2384" t="s">
        <v>32</v>
      </c>
      <c r="L2384" t="s">
        <v>32</v>
      </c>
      <c r="M2384" t="s">
        <v>43</v>
      </c>
      <c r="N2384" t="s">
        <v>63</v>
      </c>
      <c r="O2384" t="s">
        <v>9727</v>
      </c>
      <c r="P2384" t="s">
        <v>930</v>
      </c>
      <c r="Q2384" t="s">
        <v>130</v>
      </c>
      <c r="R2384" t="s">
        <v>727</v>
      </c>
      <c r="S2384" s="1" t="s">
        <v>13631</v>
      </c>
      <c r="T2384" t="s">
        <v>66</v>
      </c>
      <c r="U2384" t="s">
        <v>5049</v>
      </c>
      <c r="V2384" t="s">
        <v>50</v>
      </c>
      <c r="W2384" t="s">
        <v>8687</v>
      </c>
      <c r="X2384" s="145">
        <v>31185</v>
      </c>
      <c r="Y2384" t="s">
        <v>8688</v>
      </c>
      <c r="Z2384" s="145">
        <v>43160</v>
      </c>
      <c r="AA2384" s="145">
        <v>43465</v>
      </c>
      <c r="AB2384" t="s">
        <v>2801</v>
      </c>
      <c r="AC2384" t="s">
        <v>68</v>
      </c>
      <c r="AD2384" t="s">
        <v>41</v>
      </c>
      <c r="AE2384"/>
    </row>
    <row r="2385" spans="1:31" ht="15" x14ac:dyDescent="0.25">
      <c r="A2385" s="1" t="s">
        <v>8891</v>
      </c>
      <c r="B2385" t="s">
        <v>430</v>
      </c>
      <c r="C2385" t="s">
        <v>29</v>
      </c>
      <c r="D2385" t="s">
        <v>240</v>
      </c>
      <c r="E2385" t="s">
        <v>379</v>
      </c>
      <c r="F2385" t="s">
        <v>8888</v>
      </c>
      <c r="G2385" t="s">
        <v>8889</v>
      </c>
      <c r="H2385" t="s">
        <v>9756</v>
      </c>
      <c r="I2385" t="s">
        <v>8890</v>
      </c>
      <c r="J2385" t="s">
        <v>8891</v>
      </c>
      <c r="K2385" t="s">
        <v>32</v>
      </c>
      <c r="L2385" t="s">
        <v>33</v>
      </c>
      <c r="M2385" t="s">
        <v>34</v>
      </c>
      <c r="N2385" t="s">
        <v>724</v>
      </c>
      <c r="O2385" t="s">
        <v>287</v>
      </c>
      <c r="P2385" t="s">
        <v>609</v>
      </c>
      <c r="Q2385" t="s">
        <v>78</v>
      </c>
      <c r="R2385" t="s">
        <v>8903</v>
      </c>
      <c r="S2385" s="1" t="s">
        <v>13632</v>
      </c>
      <c r="T2385" t="s">
        <v>61</v>
      </c>
      <c r="U2385" t="s">
        <v>38</v>
      </c>
      <c r="V2385" t="s">
        <v>50</v>
      </c>
      <c r="W2385" t="s">
        <v>8904</v>
      </c>
      <c r="X2385" s="145">
        <v>24964</v>
      </c>
      <c r="Y2385" t="s">
        <v>8905</v>
      </c>
      <c r="Z2385" s="145">
        <v>43171</v>
      </c>
      <c r="AA2385" s="145">
        <v>43465</v>
      </c>
      <c r="AB2385" t="s">
        <v>123</v>
      </c>
      <c r="AC2385" t="s">
        <v>40</v>
      </c>
      <c r="AD2385" t="s">
        <v>41</v>
      </c>
      <c r="AE2385"/>
    </row>
    <row r="2386" spans="1:31" ht="15" x14ac:dyDescent="0.25">
      <c r="A2386" s="1" t="s">
        <v>8895</v>
      </c>
      <c r="B2386" t="s">
        <v>430</v>
      </c>
      <c r="C2386" t="s">
        <v>29</v>
      </c>
      <c r="D2386" t="s">
        <v>240</v>
      </c>
      <c r="E2386" t="s">
        <v>379</v>
      </c>
      <c r="F2386" t="s">
        <v>8888</v>
      </c>
      <c r="G2386" t="s">
        <v>8889</v>
      </c>
      <c r="H2386" t="s">
        <v>9756</v>
      </c>
      <c r="I2386" t="s">
        <v>8890</v>
      </c>
      <c r="J2386" t="s">
        <v>8895</v>
      </c>
      <c r="K2386" t="s">
        <v>32</v>
      </c>
      <c r="L2386" t="s">
        <v>32</v>
      </c>
      <c r="M2386" t="s">
        <v>43</v>
      </c>
      <c r="N2386" t="s">
        <v>44</v>
      </c>
      <c r="O2386" t="s">
        <v>8896</v>
      </c>
      <c r="P2386" t="s">
        <v>110</v>
      </c>
      <c r="Q2386" t="s">
        <v>8897</v>
      </c>
      <c r="R2386" t="s">
        <v>8898</v>
      </c>
      <c r="S2386" s="1" t="s">
        <v>13633</v>
      </c>
      <c r="T2386" t="s">
        <v>66</v>
      </c>
      <c r="U2386" t="s">
        <v>49</v>
      </c>
      <c r="V2386" t="s">
        <v>50</v>
      </c>
      <c r="W2386" t="s">
        <v>8899</v>
      </c>
      <c r="X2386" s="145">
        <v>23956</v>
      </c>
      <c r="Y2386" t="s">
        <v>8900</v>
      </c>
      <c r="Z2386"/>
      <c r="AA2386"/>
      <c r="AB2386" t="s">
        <v>39</v>
      </c>
      <c r="AC2386" t="s">
        <v>40</v>
      </c>
      <c r="AD2386" t="s">
        <v>41</v>
      </c>
      <c r="AE2386"/>
    </row>
    <row r="2387" spans="1:31" ht="15" x14ac:dyDescent="0.25">
      <c r="A2387" s="1" t="s">
        <v>8901</v>
      </c>
      <c r="B2387" t="s">
        <v>430</v>
      </c>
      <c r="C2387" t="s">
        <v>29</v>
      </c>
      <c r="D2387" t="s">
        <v>240</v>
      </c>
      <c r="E2387" t="s">
        <v>379</v>
      </c>
      <c r="F2387" t="s">
        <v>8888</v>
      </c>
      <c r="G2387" t="s">
        <v>8889</v>
      </c>
      <c r="H2387" t="s">
        <v>9756</v>
      </c>
      <c r="I2387" t="s">
        <v>8890</v>
      </c>
      <c r="J2387" t="s">
        <v>8901</v>
      </c>
      <c r="K2387" t="s">
        <v>32</v>
      </c>
      <c r="L2387" t="s">
        <v>32</v>
      </c>
      <c r="M2387" t="s">
        <v>43</v>
      </c>
      <c r="N2387" t="s">
        <v>63</v>
      </c>
      <c r="O2387" t="s">
        <v>10980</v>
      </c>
      <c r="P2387" t="s">
        <v>323</v>
      </c>
      <c r="Q2387" t="s">
        <v>197</v>
      </c>
      <c r="R2387" t="s">
        <v>10981</v>
      </c>
      <c r="S2387" s="1" t="s">
        <v>13634</v>
      </c>
      <c r="T2387" t="s">
        <v>66</v>
      </c>
      <c r="U2387" t="s">
        <v>49</v>
      </c>
      <c r="V2387" t="s">
        <v>50</v>
      </c>
      <c r="W2387" t="s">
        <v>10982</v>
      </c>
      <c r="X2387" s="145">
        <v>29961</v>
      </c>
      <c r="Y2387" t="s">
        <v>10983</v>
      </c>
      <c r="Z2387" s="145">
        <v>43174</v>
      </c>
      <c r="AA2387" s="145">
        <v>43465</v>
      </c>
      <c r="AB2387" t="s">
        <v>310</v>
      </c>
      <c r="AC2387" t="s">
        <v>68</v>
      </c>
      <c r="AD2387" t="s">
        <v>41</v>
      </c>
      <c r="AE2387"/>
    </row>
    <row r="2388" spans="1:31" ht="15" x14ac:dyDescent="0.25">
      <c r="A2388" s="1" t="s">
        <v>8901</v>
      </c>
      <c r="B2388" t="s">
        <v>430</v>
      </c>
      <c r="C2388" t="s">
        <v>29</v>
      </c>
      <c r="D2388" t="s">
        <v>240</v>
      </c>
      <c r="E2388" t="s">
        <v>379</v>
      </c>
      <c r="F2388" t="s">
        <v>8888</v>
      </c>
      <c r="G2388" t="s">
        <v>8889</v>
      </c>
      <c r="H2388" t="s">
        <v>9756</v>
      </c>
      <c r="I2388" t="s">
        <v>8890</v>
      </c>
      <c r="J2388" t="s">
        <v>8901</v>
      </c>
      <c r="K2388" t="s">
        <v>32</v>
      </c>
      <c r="L2388" t="s">
        <v>32</v>
      </c>
      <c r="M2388" t="s">
        <v>43</v>
      </c>
      <c r="N2388" t="s">
        <v>44</v>
      </c>
      <c r="O2388" t="s">
        <v>8902</v>
      </c>
      <c r="P2388" t="s">
        <v>609</v>
      </c>
      <c r="Q2388" t="s">
        <v>78</v>
      </c>
      <c r="R2388" t="s">
        <v>8903</v>
      </c>
      <c r="S2388" s="1" t="s">
        <v>13632</v>
      </c>
      <c r="T2388" t="s">
        <v>61</v>
      </c>
      <c r="U2388" t="s">
        <v>49</v>
      </c>
      <c r="V2388" t="s">
        <v>840</v>
      </c>
      <c r="W2388" t="s">
        <v>8904</v>
      </c>
      <c r="X2388" s="145">
        <v>24964</v>
      </c>
      <c r="Y2388" t="s">
        <v>8905</v>
      </c>
      <c r="Z2388" s="145">
        <v>43171</v>
      </c>
      <c r="AA2388" s="145">
        <v>43465</v>
      </c>
      <c r="AB2388" t="s">
        <v>39</v>
      </c>
      <c r="AC2388" t="s">
        <v>40</v>
      </c>
      <c r="AD2388" t="s">
        <v>41</v>
      </c>
      <c r="AE2388"/>
    </row>
    <row r="2389" spans="1:31" ht="15" x14ac:dyDescent="0.25">
      <c r="A2389" s="1" t="s">
        <v>8906</v>
      </c>
      <c r="B2389" t="s">
        <v>430</v>
      </c>
      <c r="C2389" t="s">
        <v>29</v>
      </c>
      <c r="D2389" t="s">
        <v>240</v>
      </c>
      <c r="E2389" t="s">
        <v>379</v>
      </c>
      <c r="F2389" t="s">
        <v>8888</v>
      </c>
      <c r="G2389" t="s">
        <v>8889</v>
      </c>
      <c r="H2389" t="s">
        <v>9756</v>
      </c>
      <c r="I2389" t="s">
        <v>8890</v>
      </c>
      <c r="J2389" t="s">
        <v>8906</v>
      </c>
      <c r="K2389" t="s">
        <v>32</v>
      </c>
      <c r="L2389" t="s">
        <v>32</v>
      </c>
      <c r="M2389" t="s">
        <v>43</v>
      </c>
      <c r="N2389" t="s">
        <v>63</v>
      </c>
      <c r="O2389" t="s">
        <v>8907</v>
      </c>
      <c r="P2389" t="s">
        <v>360</v>
      </c>
      <c r="Q2389" t="s">
        <v>197</v>
      </c>
      <c r="R2389" t="s">
        <v>10984</v>
      </c>
      <c r="S2389" s="1" t="s">
        <v>13635</v>
      </c>
      <c r="T2389" t="s">
        <v>66</v>
      </c>
      <c r="U2389" t="s">
        <v>49</v>
      </c>
      <c r="V2389" t="s">
        <v>67</v>
      </c>
      <c r="W2389" t="s">
        <v>10985</v>
      </c>
      <c r="X2389" s="145">
        <v>34153</v>
      </c>
      <c r="Y2389" t="s">
        <v>10986</v>
      </c>
      <c r="Z2389" s="145">
        <v>43160</v>
      </c>
      <c r="AA2389" s="145">
        <v>43465</v>
      </c>
      <c r="AB2389" t="s">
        <v>39</v>
      </c>
      <c r="AC2389" t="s">
        <v>68</v>
      </c>
      <c r="AD2389" t="s">
        <v>41</v>
      </c>
      <c r="AE2389"/>
    </row>
    <row r="2390" spans="1:31" ht="15" x14ac:dyDescent="0.25">
      <c r="A2390" s="1" t="s">
        <v>8911</v>
      </c>
      <c r="B2390" t="s">
        <v>430</v>
      </c>
      <c r="C2390" t="s">
        <v>29</v>
      </c>
      <c r="D2390" t="s">
        <v>240</v>
      </c>
      <c r="E2390" t="s">
        <v>379</v>
      </c>
      <c r="F2390" t="s">
        <v>8888</v>
      </c>
      <c r="G2390" t="s">
        <v>8889</v>
      </c>
      <c r="H2390" t="s">
        <v>9756</v>
      </c>
      <c r="I2390" t="s">
        <v>8890</v>
      </c>
      <c r="J2390" t="s">
        <v>8911</v>
      </c>
      <c r="K2390" t="s">
        <v>32</v>
      </c>
      <c r="L2390" t="s">
        <v>32</v>
      </c>
      <c r="M2390" t="s">
        <v>43</v>
      </c>
      <c r="N2390" t="s">
        <v>44</v>
      </c>
      <c r="O2390" t="s">
        <v>4050</v>
      </c>
      <c r="P2390" t="s">
        <v>178</v>
      </c>
      <c r="Q2390" t="s">
        <v>697</v>
      </c>
      <c r="R2390" t="s">
        <v>962</v>
      </c>
      <c r="S2390" s="1" t="s">
        <v>13636</v>
      </c>
      <c r="T2390" t="s">
        <v>325</v>
      </c>
      <c r="U2390" t="s">
        <v>49</v>
      </c>
      <c r="V2390" t="s">
        <v>50</v>
      </c>
      <c r="W2390" t="s">
        <v>8912</v>
      </c>
      <c r="X2390" s="145">
        <v>24397</v>
      </c>
      <c r="Y2390" t="s">
        <v>8913</v>
      </c>
      <c r="Z2390" s="145">
        <v>42065</v>
      </c>
      <c r="AA2390" s="145">
        <v>42369</v>
      </c>
      <c r="AB2390" t="s">
        <v>39</v>
      </c>
      <c r="AC2390" t="s">
        <v>40</v>
      </c>
      <c r="AD2390" t="s">
        <v>41</v>
      </c>
      <c r="AE2390"/>
    </row>
    <row r="2391" spans="1:31" ht="15" x14ac:dyDescent="0.25">
      <c r="A2391" s="1" t="s">
        <v>8914</v>
      </c>
      <c r="B2391" t="s">
        <v>430</v>
      </c>
      <c r="C2391" t="s">
        <v>29</v>
      </c>
      <c r="D2391" t="s">
        <v>240</v>
      </c>
      <c r="E2391" t="s">
        <v>379</v>
      </c>
      <c r="F2391" t="s">
        <v>8888</v>
      </c>
      <c r="G2391" t="s">
        <v>8889</v>
      </c>
      <c r="H2391" t="s">
        <v>9756</v>
      </c>
      <c r="I2391" t="s">
        <v>8890</v>
      </c>
      <c r="J2391" t="s">
        <v>8914</v>
      </c>
      <c r="K2391" t="s">
        <v>32</v>
      </c>
      <c r="L2391" t="s">
        <v>32</v>
      </c>
      <c r="M2391" t="s">
        <v>43</v>
      </c>
      <c r="N2391" t="s">
        <v>44</v>
      </c>
      <c r="O2391" t="s">
        <v>124</v>
      </c>
      <c r="P2391" t="s">
        <v>262</v>
      </c>
      <c r="Q2391" t="s">
        <v>4580</v>
      </c>
      <c r="R2391" t="s">
        <v>8915</v>
      </c>
      <c r="S2391" s="1" t="s">
        <v>13637</v>
      </c>
      <c r="T2391" t="s">
        <v>53</v>
      </c>
      <c r="U2391" t="s">
        <v>49</v>
      </c>
      <c r="V2391" t="s">
        <v>50</v>
      </c>
      <c r="W2391" t="s">
        <v>8916</v>
      </c>
      <c r="X2391" s="145">
        <v>20209</v>
      </c>
      <c r="Y2391" t="s">
        <v>8917</v>
      </c>
      <c r="Z2391"/>
      <c r="AA2391"/>
      <c r="AB2391" t="s">
        <v>39</v>
      </c>
      <c r="AC2391" t="s">
        <v>40</v>
      </c>
      <c r="AD2391" t="s">
        <v>41</v>
      </c>
      <c r="AE2391"/>
    </row>
    <row r="2392" spans="1:31" ht="15" x14ac:dyDescent="0.25">
      <c r="A2392" s="1" t="s">
        <v>8918</v>
      </c>
      <c r="B2392" t="s">
        <v>430</v>
      </c>
      <c r="C2392" t="s">
        <v>29</v>
      </c>
      <c r="D2392" t="s">
        <v>240</v>
      </c>
      <c r="E2392" t="s">
        <v>379</v>
      </c>
      <c r="F2392" t="s">
        <v>8888</v>
      </c>
      <c r="G2392" t="s">
        <v>8889</v>
      </c>
      <c r="H2392" t="s">
        <v>9756</v>
      </c>
      <c r="I2392" t="s">
        <v>8890</v>
      </c>
      <c r="J2392" t="s">
        <v>8918</v>
      </c>
      <c r="K2392" t="s">
        <v>32</v>
      </c>
      <c r="L2392" t="s">
        <v>32</v>
      </c>
      <c r="M2392" t="s">
        <v>43</v>
      </c>
      <c r="N2392" t="s">
        <v>44</v>
      </c>
      <c r="O2392" t="s">
        <v>124</v>
      </c>
      <c r="P2392" t="s">
        <v>381</v>
      </c>
      <c r="Q2392" t="s">
        <v>110</v>
      </c>
      <c r="R2392" t="s">
        <v>917</v>
      </c>
      <c r="S2392" s="1" t="s">
        <v>13638</v>
      </c>
      <c r="T2392" t="s">
        <v>48</v>
      </c>
      <c r="U2392" t="s">
        <v>49</v>
      </c>
      <c r="V2392" t="s">
        <v>50</v>
      </c>
      <c r="W2392" t="s">
        <v>8919</v>
      </c>
      <c r="X2392" s="145">
        <v>21711</v>
      </c>
      <c r="Y2392" t="s">
        <v>8920</v>
      </c>
      <c r="Z2392" s="145">
        <v>41715</v>
      </c>
      <c r="AA2392" s="145">
        <v>42004</v>
      </c>
      <c r="AB2392" t="s">
        <v>39</v>
      </c>
      <c r="AC2392" t="s">
        <v>40</v>
      </c>
      <c r="AD2392" t="s">
        <v>41</v>
      </c>
      <c r="AE2392"/>
    </row>
    <row r="2393" spans="1:31" ht="15" x14ac:dyDescent="0.25">
      <c r="A2393" s="1" t="s">
        <v>8921</v>
      </c>
      <c r="B2393" t="s">
        <v>430</v>
      </c>
      <c r="C2393" t="s">
        <v>29</v>
      </c>
      <c r="D2393" t="s">
        <v>240</v>
      </c>
      <c r="E2393" t="s">
        <v>379</v>
      </c>
      <c r="F2393" t="s">
        <v>8888</v>
      </c>
      <c r="G2393" t="s">
        <v>8889</v>
      </c>
      <c r="H2393" t="s">
        <v>9756</v>
      </c>
      <c r="I2393" t="s">
        <v>8890</v>
      </c>
      <c r="J2393" t="s">
        <v>8921</v>
      </c>
      <c r="K2393" t="s">
        <v>32</v>
      </c>
      <c r="L2393" t="s">
        <v>32</v>
      </c>
      <c r="M2393" t="s">
        <v>43</v>
      </c>
      <c r="N2393" t="s">
        <v>63</v>
      </c>
      <c r="O2393" t="s">
        <v>8922</v>
      </c>
      <c r="P2393" t="s">
        <v>78</v>
      </c>
      <c r="Q2393" t="s">
        <v>78</v>
      </c>
      <c r="R2393" t="s">
        <v>9242</v>
      </c>
      <c r="S2393" s="1" t="s">
        <v>11119</v>
      </c>
      <c r="T2393" t="s">
        <v>66</v>
      </c>
      <c r="U2393" t="s">
        <v>49</v>
      </c>
      <c r="V2393" t="s">
        <v>67</v>
      </c>
      <c r="W2393" t="s">
        <v>9243</v>
      </c>
      <c r="X2393" s="145">
        <v>29898</v>
      </c>
      <c r="Y2393" t="s">
        <v>9244</v>
      </c>
      <c r="Z2393" s="145">
        <v>43160</v>
      </c>
      <c r="AA2393" s="145">
        <v>43465</v>
      </c>
      <c r="AB2393" t="s">
        <v>39</v>
      </c>
      <c r="AC2393" t="s">
        <v>68</v>
      </c>
      <c r="AD2393" t="s">
        <v>41</v>
      </c>
      <c r="AE2393"/>
    </row>
    <row r="2394" spans="1:31" ht="15" x14ac:dyDescent="0.25">
      <c r="A2394" s="1" t="s">
        <v>8929</v>
      </c>
      <c r="B2394" t="s">
        <v>412</v>
      </c>
      <c r="C2394" t="s">
        <v>29</v>
      </c>
      <c r="D2394" t="s">
        <v>30</v>
      </c>
      <c r="E2394" t="s">
        <v>442</v>
      </c>
      <c r="F2394" t="s">
        <v>8926</v>
      </c>
      <c r="G2394" t="s">
        <v>8927</v>
      </c>
      <c r="H2394" t="s">
        <v>9756</v>
      </c>
      <c r="I2394" t="s">
        <v>8928</v>
      </c>
      <c r="J2394" t="s">
        <v>8929</v>
      </c>
      <c r="K2394" t="s">
        <v>32</v>
      </c>
      <c r="L2394" t="s">
        <v>32</v>
      </c>
      <c r="M2394" t="s">
        <v>43</v>
      </c>
      <c r="N2394" t="s">
        <v>63</v>
      </c>
      <c r="O2394" t="s">
        <v>124</v>
      </c>
      <c r="P2394" t="s">
        <v>110</v>
      </c>
      <c r="Q2394" t="s">
        <v>2102</v>
      </c>
      <c r="R2394" t="s">
        <v>8930</v>
      </c>
      <c r="S2394" s="1" t="s">
        <v>13639</v>
      </c>
      <c r="T2394" t="s">
        <v>66</v>
      </c>
      <c r="U2394" t="s">
        <v>49</v>
      </c>
      <c r="V2394" t="s">
        <v>50</v>
      </c>
      <c r="W2394" t="s">
        <v>8931</v>
      </c>
      <c r="X2394" s="145">
        <v>28497</v>
      </c>
      <c r="Y2394" t="s">
        <v>8932</v>
      </c>
      <c r="Z2394" s="145">
        <v>43160</v>
      </c>
      <c r="AA2394" s="145">
        <v>43465</v>
      </c>
      <c r="AB2394" t="s">
        <v>39</v>
      </c>
      <c r="AC2394" t="s">
        <v>68</v>
      </c>
      <c r="AD2394" t="s">
        <v>41</v>
      </c>
      <c r="AE2394"/>
    </row>
    <row r="2395" spans="1:31" ht="15" x14ac:dyDescent="0.25">
      <c r="A2395" s="1" t="s">
        <v>8933</v>
      </c>
      <c r="B2395" t="s">
        <v>412</v>
      </c>
      <c r="C2395" t="s">
        <v>29</v>
      </c>
      <c r="D2395" t="s">
        <v>30</v>
      </c>
      <c r="E2395" t="s">
        <v>442</v>
      </c>
      <c r="F2395" t="s">
        <v>8926</v>
      </c>
      <c r="G2395" t="s">
        <v>8927</v>
      </c>
      <c r="H2395" t="s">
        <v>9756</v>
      </c>
      <c r="I2395" t="s">
        <v>8928</v>
      </c>
      <c r="J2395" t="s">
        <v>8933</v>
      </c>
      <c r="K2395" t="s">
        <v>32</v>
      </c>
      <c r="L2395" t="s">
        <v>32</v>
      </c>
      <c r="M2395" t="s">
        <v>43</v>
      </c>
      <c r="N2395" t="s">
        <v>63</v>
      </c>
      <c r="O2395" t="s">
        <v>124</v>
      </c>
      <c r="P2395" t="s">
        <v>231</v>
      </c>
      <c r="Q2395" t="s">
        <v>977</v>
      </c>
      <c r="R2395" t="s">
        <v>10987</v>
      </c>
      <c r="S2395" s="1" t="s">
        <v>13640</v>
      </c>
      <c r="T2395" t="s">
        <v>66</v>
      </c>
      <c r="U2395" t="s">
        <v>49</v>
      </c>
      <c r="V2395" t="s">
        <v>12045</v>
      </c>
      <c r="W2395" t="s">
        <v>10988</v>
      </c>
      <c r="X2395" s="145">
        <v>32257</v>
      </c>
      <c r="Y2395" t="s">
        <v>10989</v>
      </c>
      <c r="Z2395" s="145">
        <v>43160</v>
      </c>
      <c r="AA2395" s="145">
        <v>43465</v>
      </c>
      <c r="AB2395" t="s">
        <v>39</v>
      </c>
      <c r="AC2395" t="s">
        <v>68</v>
      </c>
      <c r="AD2395" t="s">
        <v>41</v>
      </c>
      <c r="AE2395"/>
    </row>
    <row r="2396" spans="1:31" ht="15" x14ac:dyDescent="0.25">
      <c r="A2396" s="1" t="s">
        <v>8933</v>
      </c>
      <c r="B2396" t="s">
        <v>412</v>
      </c>
      <c r="C2396" t="s">
        <v>29</v>
      </c>
      <c r="D2396" t="s">
        <v>30</v>
      </c>
      <c r="E2396" t="s">
        <v>442</v>
      </c>
      <c r="F2396" t="s">
        <v>8926</v>
      </c>
      <c r="G2396" t="s">
        <v>8927</v>
      </c>
      <c r="H2396" t="s">
        <v>9756</v>
      </c>
      <c r="I2396" t="s">
        <v>8928</v>
      </c>
      <c r="J2396" t="s">
        <v>8933</v>
      </c>
      <c r="K2396" t="s">
        <v>32</v>
      </c>
      <c r="L2396" t="s">
        <v>32</v>
      </c>
      <c r="M2396" t="s">
        <v>43</v>
      </c>
      <c r="N2396" t="s">
        <v>63</v>
      </c>
      <c r="O2396" t="s">
        <v>13641</v>
      </c>
      <c r="P2396" t="s">
        <v>13642</v>
      </c>
      <c r="Q2396" t="s">
        <v>609</v>
      </c>
      <c r="R2396" t="s">
        <v>13643</v>
      </c>
      <c r="S2396" s="1" t="s">
        <v>13644</v>
      </c>
      <c r="T2396" t="s">
        <v>66</v>
      </c>
      <c r="U2396" t="s">
        <v>49</v>
      </c>
      <c r="V2396" t="s">
        <v>50</v>
      </c>
      <c r="W2396" t="s">
        <v>13645</v>
      </c>
      <c r="X2396" s="145">
        <v>31798</v>
      </c>
      <c r="Y2396" t="s">
        <v>13646</v>
      </c>
      <c r="Z2396" s="145">
        <v>43346</v>
      </c>
      <c r="AA2396" s="145">
        <v>43375</v>
      </c>
      <c r="AB2396" t="s">
        <v>310</v>
      </c>
      <c r="AC2396" t="s">
        <v>68</v>
      </c>
      <c r="AD2396" t="s">
        <v>41</v>
      </c>
      <c r="AE2396"/>
    </row>
    <row r="2397" spans="1:31" ht="15" x14ac:dyDescent="0.25">
      <c r="A2397" s="1" t="s">
        <v>8937</v>
      </c>
      <c r="B2397" t="s">
        <v>412</v>
      </c>
      <c r="C2397" t="s">
        <v>29</v>
      </c>
      <c r="D2397" t="s">
        <v>30</v>
      </c>
      <c r="E2397" t="s">
        <v>442</v>
      </c>
      <c r="F2397" t="s">
        <v>8926</v>
      </c>
      <c r="G2397" t="s">
        <v>8927</v>
      </c>
      <c r="H2397" t="s">
        <v>9756</v>
      </c>
      <c r="I2397" t="s">
        <v>8928</v>
      </c>
      <c r="J2397" t="s">
        <v>8937</v>
      </c>
      <c r="K2397" t="s">
        <v>32</v>
      </c>
      <c r="L2397" t="s">
        <v>32</v>
      </c>
      <c r="M2397" t="s">
        <v>43</v>
      </c>
      <c r="N2397" t="s">
        <v>63</v>
      </c>
      <c r="O2397" t="s">
        <v>124</v>
      </c>
      <c r="P2397" t="s">
        <v>10990</v>
      </c>
      <c r="Q2397" t="s">
        <v>979</v>
      </c>
      <c r="R2397" t="s">
        <v>10991</v>
      </c>
      <c r="S2397" s="1" t="s">
        <v>13647</v>
      </c>
      <c r="T2397" t="s">
        <v>66</v>
      </c>
      <c r="U2397" t="s">
        <v>49</v>
      </c>
      <c r="V2397" t="s">
        <v>50</v>
      </c>
      <c r="W2397" t="s">
        <v>10992</v>
      </c>
      <c r="X2397" s="145">
        <v>25349</v>
      </c>
      <c r="Y2397" t="s">
        <v>10993</v>
      </c>
      <c r="Z2397" s="145">
        <v>43160</v>
      </c>
      <c r="AA2397" s="145">
        <v>43465</v>
      </c>
      <c r="AB2397" t="s">
        <v>39</v>
      </c>
      <c r="AC2397" t="s">
        <v>68</v>
      </c>
      <c r="AD2397" t="s">
        <v>41</v>
      </c>
      <c r="AE2397"/>
    </row>
    <row r="2398" spans="1:31" ht="15" x14ac:dyDescent="0.25">
      <c r="A2398" s="1" t="s">
        <v>8938</v>
      </c>
      <c r="B2398" t="s">
        <v>412</v>
      </c>
      <c r="C2398" t="s">
        <v>29</v>
      </c>
      <c r="D2398" t="s">
        <v>30</v>
      </c>
      <c r="E2398" t="s">
        <v>442</v>
      </c>
      <c r="F2398" t="s">
        <v>8926</v>
      </c>
      <c r="G2398" t="s">
        <v>8927</v>
      </c>
      <c r="H2398" t="s">
        <v>9756</v>
      </c>
      <c r="I2398" t="s">
        <v>8928</v>
      </c>
      <c r="J2398" t="s">
        <v>8938</v>
      </c>
      <c r="K2398" t="s">
        <v>32</v>
      </c>
      <c r="L2398" t="s">
        <v>32</v>
      </c>
      <c r="M2398" t="s">
        <v>43</v>
      </c>
      <c r="N2398" t="s">
        <v>63</v>
      </c>
      <c r="O2398" t="s">
        <v>124</v>
      </c>
      <c r="P2398" t="s">
        <v>788</v>
      </c>
      <c r="Q2398" t="s">
        <v>119</v>
      </c>
      <c r="R2398" t="s">
        <v>8939</v>
      </c>
      <c r="S2398" s="1" t="s">
        <v>13648</v>
      </c>
      <c r="T2398" t="s">
        <v>66</v>
      </c>
      <c r="U2398" t="s">
        <v>49</v>
      </c>
      <c r="V2398" t="s">
        <v>50</v>
      </c>
      <c r="W2398" t="s">
        <v>8940</v>
      </c>
      <c r="X2398" s="145">
        <v>30400</v>
      </c>
      <c r="Y2398" t="s">
        <v>8941</v>
      </c>
      <c r="Z2398" s="145">
        <v>43160</v>
      </c>
      <c r="AA2398" s="145">
        <v>43465</v>
      </c>
      <c r="AB2398" t="s">
        <v>39</v>
      </c>
      <c r="AC2398" t="s">
        <v>68</v>
      </c>
      <c r="AD2398" t="s">
        <v>41</v>
      </c>
      <c r="AE2398"/>
    </row>
    <row r="2399" spans="1:31" ht="15" x14ac:dyDescent="0.25">
      <c r="A2399" s="1" t="s">
        <v>8942</v>
      </c>
      <c r="B2399" t="s">
        <v>412</v>
      </c>
      <c r="C2399" t="s">
        <v>29</v>
      </c>
      <c r="D2399" t="s">
        <v>30</v>
      </c>
      <c r="E2399" t="s">
        <v>442</v>
      </c>
      <c r="F2399" t="s">
        <v>8926</v>
      </c>
      <c r="G2399" t="s">
        <v>8927</v>
      </c>
      <c r="H2399" t="s">
        <v>9756</v>
      </c>
      <c r="I2399" t="s">
        <v>8928</v>
      </c>
      <c r="J2399" t="s">
        <v>8942</v>
      </c>
      <c r="K2399" t="s">
        <v>32</v>
      </c>
      <c r="L2399" t="s">
        <v>32</v>
      </c>
      <c r="M2399" t="s">
        <v>43</v>
      </c>
      <c r="N2399" t="s">
        <v>63</v>
      </c>
      <c r="O2399" t="s">
        <v>124</v>
      </c>
      <c r="P2399" t="s">
        <v>362</v>
      </c>
      <c r="Q2399" t="s">
        <v>3195</v>
      </c>
      <c r="R2399" t="s">
        <v>8943</v>
      </c>
      <c r="S2399" s="1" t="s">
        <v>13649</v>
      </c>
      <c r="T2399" t="s">
        <v>66</v>
      </c>
      <c r="U2399" t="s">
        <v>49</v>
      </c>
      <c r="V2399" t="s">
        <v>50</v>
      </c>
      <c r="W2399" t="s">
        <v>8944</v>
      </c>
      <c r="X2399" s="145">
        <v>31623</v>
      </c>
      <c r="Y2399" t="s">
        <v>8945</v>
      </c>
      <c r="Z2399" s="145">
        <v>43160</v>
      </c>
      <c r="AA2399" s="145">
        <v>43465</v>
      </c>
      <c r="AB2399" t="s">
        <v>39</v>
      </c>
      <c r="AC2399" t="s">
        <v>68</v>
      </c>
      <c r="AD2399" t="s">
        <v>41</v>
      </c>
      <c r="AE2399"/>
    </row>
    <row r="2400" spans="1:31" ht="15" x14ac:dyDescent="0.25">
      <c r="A2400" s="1" t="s">
        <v>8946</v>
      </c>
      <c r="B2400" t="s">
        <v>412</v>
      </c>
      <c r="C2400" t="s">
        <v>29</v>
      </c>
      <c r="D2400" t="s">
        <v>30</v>
      </c>
      <c r="E2400" t="s">
        <v>442</v>
      </c>
      <c r="F2400" t="s">
        <v>8926</v>
      </c>
      <c r="G2400" t="s">
        <v>8927</v>
      </c>
      <c r="H2400" t="s">
        <v>9756</v>
      </c>
      <c r="I2400" t="s">
        <v>8928</v>
      </c>
      <c r="J2400" t="s">
        <v>8946</v>
      </c>
      <c r="K2400" t="s">
        <v>32</v>
      </c>
      <c r="L2400" t="s">
        <v>32</v>
      </c>
      <c r="M2400" t="s">
        <v>43</v>
      </c>
      <c r="N2400" t="s">
        <v>63</v>
      </c>
      <c r="O2400" t="s">
        <v>124</v>
      </c>
      <c r="P2400" t="s">
        <v>8947</v>
      </c>
      <c r="Q2400" t="s">
        <v>3311</v>
      </c>
      <c r="R2400" t="s">
        <v>8948</v>
      </c>
      <c r="S2400" s="1" t="s">
        <v>13650</v>
      </c>
      <c r="T2400" t="s">
        <v>66</v>
      </c>
      <c r="U2400" t="s">
        <v>49</v>
      </c>
      <c r="V2400" t="s">
        <v>50</v>
      </c>
      <c r="W2400" t="s">
        <v>8949</v>
      </c>
      <c r="X2400" s="145">
        <v>33265</v>
      </c>
      <c r="Y2400" t="s">
        <v>8950</v>
      </c>
      <c r="Z2400" s="145">
        <v>43160</v>
      </c>
      <c r="AA2400" s="145">
        <v>43465</v>
      </c>
      <c r="AB2400" t="s">
        <v>39</v>
      </c>
      <c r="AC2400" t="s">
        <v>68</v>
      </c>
      <c r="AD2400" t="s">
        <v>41</v>
      </c>
      <c r="AE2400"/>
    </row>
    <row r="2401" spans="1:31" ht="15" x14ac:dyDescent="0.25">
      <c r="A2401" s="1" t="s">
        <v>10994</v>
      </c>
      <c r="B2401" t="s">
        <v>412</v>
      </c>
      <c r="C2401" t="s">
        <v>29</v>
      </c>
      <c r="D2401" t="s">
        <v>30</v>
      </c>
      <c r="E2401" t="s">
        <v>442</v>
      </c>
      <c r="F2401" t="s">
        <v>8926</v>
      </c>
      <c r="G2401" t="s">
        <v>8927</v>
      </c>
      <c r="H2401" t="s">
        <v>9756</v>
      </c>
      <c r="I2401" t="s">
        <v>8928</v>
      </c>
      <c r="J2401" t="s">
        <v>10994</v>
      </c>
      <c r="K2401" t="s">
        <v>32</v>
      </c>
      <c r="L2401" t="s">
        <v>32</v>
      </c>
      <c r="M2401" t="s">
        <v>43</v>
      </c>
      <c r="N2401" t="s">
        <v>63</v>
      </c>
      <c r="O2401" t="s">
        <v>9727</v>
      </c>
      <c r="P2401" t="s">
        <v>559</v>
      </c>
      <c r="Q2401" t="s">
        <v>565</v>
      </c>
      <c r="R2401" t="s">
        <v>10995</v>
      </c>
      <c r="S2401" s="1" t="s">
        <v>13651</v>
      </c>
      <c r="T2401" t="s">
        <v>66</v>
      </c>
      <c r="U2401" t="s">
        <v>49</v>
      </c>
      <c r="V2401" t="s">
        <v>50</v>
      </c>
      <c r="W2401" t="s">
        <v>10996</v>
      </c>
      <c r="X2401" s="145">
        <v>31941</v>
      </c>
      <c r="Y2401" t="s">
        <v>10997</v>
      </c>
      <c r="Z2401" s="145">
        <v>43160</v>
      </c>
      <c r="AA2401" s="145">
        <v>43465</v>
      </c>
      <c r="AB2401" t="s">
        <v>2801</v>
      </c>
      <c r="AC2401" t="s">
        <v>68</v>
      </c>
      <c r="AD2401" t="s">
        <v>41</v>
      </c>
      <c r="AE2401"/>
    </row>
    <row r="2402" spans="1:31" ht="15" x14ac:dyDescent="0.25">
      <c r="A2402" s="1" t="s">
        <v>10998</v>
      </c>
      <c r="B2402" t="s">
        <v>412</v>
      </c>
      <c r="C2402" t="s">
        <v>29</v>
      </c>
      <c r="D2402" t="s">
        <v>30</v>
      </c>
      <c r="E2402" t="s">
        <v>442</v>
      </c>
      <c r="F2402" t="s">
        <v>8926</v>
      </c>
      <c r="G2402" t="s">
        <v>8927</v>
      </c>
      <c r="H2402" t="s">
        <v>9756</v>
      </c>
      <c r="I2402" t="s">
        <v>8928</v>
      </c>
      <c r="J2402" t="s">
        <v>10998</v>
      </c>
      <c r="K2402" t="s">
        <v>32</v>
      </c>
      <c r="L2402" t="s">
        <v>32</v>
      </c>
      <c r="M2402" t="s">
        <v>43</v>
      </c>
      <c r="N2402" t="s">
        <v>63</v>
      </c>
      <c r="O2402" t="s">
        <v>9727</v>
      </c>
      <c r="P2402" t="s">
        <v>197</v>
      </c>
      <c r="Q2402" t="s">
        <v>684</v>
      </c>
      <c r="R2402" t="s">
        <v>914</v>
      </c>
      <c r="S2402" s="1" t="s">
        <v>13652</v>
      </c>
      <c r="T2402" t="s">
        <v>66</v>
      </c>
      <c r="U2402" t="s">
        <v>890</v>
      </c>
      <c r="V2402" t="s">
        <v>50</v>
      </c>
      <c r="W2402" t="s">
        <v>5136</v>
      </c>
      <c r="X2402" s="145">
        <v>31223</v>
      </c>
      <c r="Y2402" t="s">
        <v>5137</v>
      </c>
      <c r="Z2402" s="145">
        <v>43160</v>
      </c>
      <c r="AA2402" s="145">
        <v>43465</v>
      </c>
      <c r="AB2402" t="s">
        <v>2801</v>
      </c>
      <c r="AC2402" t="s">
        <v>68</v>
      </c>
      <c r="AD2402" t="s">
        <v>41</v>
      </c>
      <c r="AE2402"/>
    </row>
    <row r="2403" spans="1:31" ht="15" x14ac:dyDescent="0.25">
      <c r="A2403" s="1" t="s">
        <v>10999</v>
      </c>
      <c r="B2403" t="s">
        <v>412</v>
      </c>
      <c r="C2403" t="s">
        <v>29</v>
      </c>
      <c r="D2403" t="s">
        <v>30</v>
      </c>
      <c r="E2403" t="s">
        <v>442</v>
      </c>
      <c r="F2403" t="s">
        <v>8926</v>
      </c>
      <c r="G2403" t="s">
        <v>8927</v>
      </c>
      <c r="H2403" t="s">
        <v>9756</v>
      </c>
      <c r="I2403" t="s">
        <v>8928</v>
      </c>
      <c r="J2403" t="s">
        <v>10999</v>
      </c>
      <c r="K2403" t="s">
        <v>32</v>
      </c>
      <c r="L2403" t="s">
        <v>32</v>
      </c>
      <c r="M2403" t="s">
        <v>43</v>
      </c>
      <c r="N2403" t="s">
        <v>63</v>
      </c>
      <c r="O2403" t="s">
        <v>9727</v>
      </c>
      <c r="P2403" t="s">
        <v>2287</v>
      </c>
      <c r="Q2403" t="s">
        <v>237</v>
      </c>
      <c r="R2403" t="s">
        <v>11000</v>
      </c>
      <c r="S2403" s="1" t="s">
        <v>13653</v>
      </c>
      <c r="T2403" t="s">
        <v>66</v>
      </c>
      <c r="U2403" t="s">
        <v>3607</v>
      </c>
      <c r="V2403" t="s">
        <v>50</v>
      </c>
      <c r="W2403" t="s">
        <v>11001</v>
      </c>
      <c r="X2403" s="145">
        <v>28546</v>
      </c>
      <c r="Y2403" t="s">
        <v>11002</v>
      </c>
      <c r="Z2403" s="145">
        <v>43160</v>
      </c>
      <c r="AA2403" s="145">
        <v>43465</v>
      </c>
      <c r="AB2403" t="s">
        <v>2801</v>
      </c>
      <c r="AC2403" t="s">
        <v>68</v>
      </c>
      <c r="AD2403" t="s">
        <v>41</v>
      </c>
      <c r="AE2403"/>
    </row>
    <row r="2404" spans="1:31" ht="15" x14ac:dyDescent="0.25">
      <c r="A2404" s="1" t="s">
        <v>11003</v>
      </c>
      <c r="B2404" t="s">
        <v>412</v>
      </c>
      <c r="C2404" t="s">
        <v>29</v>
      </c>
      <c r="D2404" t="s">
        <v>30</v>
      </c>
      <c r="E2404" t="s">
        <v>442</v>
      </c>
      <c r="F2404" t="s">
        <v>8926</v>
      </c>
      <c r="G2404" t="s">
        <v>8927</v>
      </c>
      <c r="H2404" t="s">
        <v>9756</v>
      </c>
      <c r="I2404" t="s">
        <v>8928</v>
      </c>
      <c r="J2404" t="s">
        <v>11003</v>
      </c>
      <c r="K2404" t="s">
        <v>32</v>
      </c>
      <c r="L2404" t="s">
        <v>32</v>
      </c>
      <c r="M2404" t="s">
        <v>43</v>
      </c>
      <c r="N2404" t="s">
        <v>63</v>
      </c>
      <c r="O2404" t="s">
        <v>9727</v>
      </c>
      <c r="P2404" t="s">
        <v>110</v>
      </c>
      <c r="Q2404" t="s">
        <v>58</v>
      </c>
      <c r="R2404" t="s">
        <v>11004</v>
      </c>
      <c r="S2404" s="1" t="s">
        <v>13654</v>
      </c>
      <c r="T2404" t="s">
        <v>66</v>
      </c>
      <c r="U2404" t="s">
        <v>6548</v>
      </c>
      <c r="V2404" t="s">
        <v>50</v>
      </c>
      <c r="W2404" t="s">
        <v>11005</v>
      </c>
      <c r="X2404" s="145">
        <v>27583</v>
      </c>
      <c r="Y2404" t="s">
        <v>11006</v>
      </c>
      <c r="Z2404" s="145">
        <v>43171</v>
      </c>
      <c r="AA2404" s="145">
        <v>43465</v>
      </c>
      <c r="AB2404" t="s">
        <v>2801</v>
      </c>
      <c r="AC2404" t="s">
        <v>68</v>
      </c>
      <c r="AD2404" t="s">
        <v>41</v>
      </c>
      <c r="AE2404"/>
    </row>
    <row r="2405" spans="1:31" ht="15" x14ac:dyDescent="0.25">
      <c r="A2405" s="1" t="s">
        <v>11007</v>
      </c>
      <c r="B2405" t="s">
        <v>412</v>
      </c>
      <c r="C2405" t="s">
        <v>29</v>
      </c>
      <c r="D2405" t="s">
        <v>30</v>
      </c>
      <c r="E2405" t="s">
        <v>442</v>
      </c>
      <c r="F2405" t="s">
        <v>8926</v>
      </c>
      <c r="G2405" t="s">
        <v>8927</v>
      </c>
      <c r="H2405" t="s">
        <v>9756</v>
      </c>
      <c r="I2405" t="s">
        <v>8928</v>
      </c>
      <c r="J2405" t="s">
        <v>11007</v>
      </c>
      <c r="K2405" t="s">
        <v>32</v>
      </c>
      <c r="L2405" t="s">
        <v>32</v>
      </c>
      <c r="M2405" t="s">
        <v>43</v>
      </c>
      <c r="N2405" t="s">
        <v>63</v>
      </c>
      <c r="O2405" t="s">
        <v>9727</v>
      </c>
      <c r="P2405" t="s">
        <v>130</v>
      </c>
      <c r="Q2405" t="s">
        <v>110</v>
      </c>
      <c r="R2405" t="s">
        <v>8923</v>
      </c>
      <c r="S2405" s="1" t="s">
        <v>13655</v>
      </c>
      <c r="T2405" t="s">
        <v>66</v>
      </c>
      <c r="U2405" t="s">
        <v>890</v>
      </c>
      <c r="V2405" t="s">
        <v>50</v>
      </c>
      <c r="W2405" t="s">
        <v>8924</v>
      </c>
      <c r="X2405" s="145">
        <v>30137</v>
      </c>
      <c r="Y2405" t="s">
        <v>8925</v>
      </c>
      <c r="Z2405" s="145">
        <v>43160</v>
      </c>
      <c r="AA2405" s="145">
        <v>43465</v>
      </c>
      <c r="AB2405" t="s">
        <v>2801</v>
      </c>
      <c r="AC2405" t="s">
        <v>68</v>
      </c>
      <c r="AD2405" t="s">
        <v>41</v>
      </c>
      <c r="AE2405"/>
    </row>
    <row r="2406" spans="1:31" ht="15" x14ac:dyDescent="0.25">
      <c r="A2406" s="1" t="s">
        <v>11008</v>
      </c>
      <c r="B2406" t="s">
        <v>412</v>
      </c>
      <c r="C2406" t="s">
        <v>29</v>
      </c>
      <c r="D2406" t="s">
        <v>30</v>
      </c>
      <c r="E2406" t="s">
        <v>442</v>
      </c>
      <c r="F2406" t="s">
        <v>8926</v>
      </c>
      <c r="G2406" t="s">
        <v>8927</v>
      </c>
      <c r="H2406" t="s">
        <v>9756</v>
      </c>
      <c r="I2406" t="s">
        <v>8928</v>
      </c>
      <c r="J2406" t="s">
        <v>11008</v>
      </c>
      <c r="K2406" t="s">
        <v>32</v>
      </c>
      <c r="L2406" t="s">
        <v>32</v>
      </c>
      <c r="M2406" t="s">
        <v>43</v>
      </c>
      <c r="N2406" t="s">
        <v>63</v>
      </c>
      <c r="O2406" t="s">
        <v>9727</v>
      </c>
      <c r="P2406" t="s">
        <v>326</v>
      </c>
      <c r="Q2406" t="s">
        <v>5905</v>
      </c>
      <c r="R2406" t="s">
        <v>8954</v>
      </c>
      <c r="S2406" s="1" t="s">
        <v>13656</v>
      </c>
      <c r="T2406" t="s">
        <v>66</v>
      </c>
      <c r="U2406" t="s">
        <v>3607</v>
      </c>
      <c r="V2406" t="s">
        <v>50</v>
      </c>
      <c r="W2406" t="s">
        <v>8955</v>
      </c>
      <c r="X2406" s="145">
        <v>23966</v>
      </c>
      <c r="Y2406" t="s">
        <v>8956</v>
      </c>
      <c r="Z2406" s="145">
        <v>43160</v>
      </c>
      <c r="AA2406" s="145">
        <v>43465</v>
      </c>
      <c r="AB2406" t="s">
        <v>2801</v>
      </c>
      <c r="AC2406" t="s">
        <v>68</v>
      </c>
      <c r="AD2406" t="s">
        <v>41</v>
      </c>
      <c r="AE2406"/>
    </row>
    <row r="2407" spans="1:31" ht="15" x14ac:dyDescent="0.25">
      <c r="A2407" s="1" t="s">
        <v>8957</v>
      </c>
      <c r="B2407" t="s">
        <v>412</v>
      </c>
      <c r="C2407" t="s">
        <v>29</v>
      </c>
      <c r="D2407" t="s">
        <v>30</v>
      </c>
      <c r="E2407" t="s">
        <v>442</v>
      </c>
      <c r="F2407" t="s">
        <v>8926</v>
      </c>
      <c r="G2407" t="s">
        <v>8927</v>
      </c>
      <c r="H2407" t="s">
        <v>9756</v>
      </c>
      <c r="I2407" t="s">
        <v>8928</v>
      </c>
      <c r="J2407" t="s">
        <v>8957</v>
      </c>
      <c r="K2407" t="s">
        <v>93</v>
      </c>
      <c r="L2407" t="s">
        <v>94</v>
      </c>
      <c r="M2407" t="s">
        <v>375</v>
      </c>
      <c r="N2407" t="s">
        <v>63</v>
      </c>
      <c r="O2407" t="s">
        <v>8958</v>
      </c>
      <c r="P2407" t="s">
        <v>117</v>
      </c>
      <c r="Q2407" t="s">
        <v>548</v>
      </c>
      <c r="R2407" t="s">
        <v>8959</v>
      </c>
      <c r="S2407" s="1" t="s">
        <v>13657</v>
      </c>
      <c r="T2407" t="s">
        <v>105</v>
      </c>
      <c r="U2407" t="s">
        <v>38</v>
      </c>
      <c r="V2407" t="s">
        <v>50</v>
      </c>
      <c r="W2407" t="s">
        <v>8960</v>
      </c>
      <c r="X2407" s="145">
        <v>26307</v>
      </c>
      <c r="Y2407" t="s">
        <v>8961</v>
      </c>
      <c r="Z2407" s="145">
        <v>43101</v>
      </c>
      <c r="AA2407" s="145">
        <v>43465</v>
      </c>
      <c r="AB2407" t="s">
        <v>39</v>
      </c>
      <c r="AC2407" t="s">
        <v>98</v>
      </c>
      <c r="AD2407" t="s">
        <v>41</v>
      </c>
      <c r="AE2407"/>
    </row>
    <row r="2408" spans="1:31" ht="15" x14ac:dyDescent="0.25">
      <c r="A2408" s="1" t="s">
        <v>11009</v>
      </c>
      <c r="B2408" t="s">
        <v>412</v>
      </c>
      <c r="C2408" t="s">
        <v>29</v>
      </c>
      <c r="D2408" t="s">
        <v>30</v>
      </c>
      <c r="E2408" t="s">
        <v>442</v>
      </c>
      <c r="F2408" t="s">
        <v>8926</v>
      </c>
      <c r="G2408" t="s">
        <v>8927</v>
      </c>
      <c r="H2408" t="s">
        <v>9756</v>
      </c>
      <c r="I2408" t="s">
        <v>8928</v>
      </c>
      <c r="J2408" t="s">
        <v>11009</v>
      </c>
      <c r="K2408" t="s">
        <v>799</v>
      </c>
      <c r="L2408" t="s">
        <v>8962</v>
      </c>
      <c r="M2408" t="s">
        <v>8967</v>
      </c>
      <c r="N2408" t="s">
        <v>63</v>
      </c>
      <c r="O2408" t="s">
        <v>9983</v>
      </c>
      <c r="P2408" t="s">
        <v>443</v>
      </c>
      <c r="Q2408" t="s">
        <v>8968</v>
      </c>
      <c r="R2408" t="s">
        <v>921</v>
      </c>
      <c r="S2408" s="1" t="s">
        <v>13658</v>
      </c>
      <c r="T2408" t="s">
        <v>801</v>
      </c>
      <c r="U2408" t="s">
        <v>802</v>
      </c>
      <c r="V2408" t="s">
        <v>50</v>
      </c>
      <c r="W2408" t="s">
        <v>265</v>
      </c>
      <c r="X2408" s="145">
        <v>28064</v>
      </c>
      <c r="Y2408" t="s">
        <v>8969</v>
      </c>
      <c r="Z2408" s="145">
        <v>43228</v>
      </c>
      <c r="AA2408" s="145">
        <v>43320</v>
      </c>
      <c r="AB2408" t="s">
        <v>123</v>
      </c>
      <c r="AC2408" t="s">
        <v>804</v>
      </c>
      <c r="AD2408" t="s">
        <v>41</v>
      </c>
      <c r="AE2408"/>
    </row>
    <row r="2409" spans="1:31" ht="15" x14ac:dyDescent="0.25">
      <c r="A2409" s="1" t="s">
        <v>11010</v>
      </c>
      <c r="B2409" t="s">
        <v>412</v>
      </c>
      <c r="C2409" t="s">
        <v>29</v>
      </c>
      <c r="D2409" t="s">
        <v>30</v>
      </c>
      <c r="E2409" t="s">
        <v>442</v>
      </c>
      <c r="F2409" t="s">
        <v>8926</v>
      </c>
      <c r="G2409" t="s">
        <v>8927</v>
      </c>
      <c r="H2409" t="s">
        <v>9756</v>
      </c>
      <c r="I2409" t="s">
        <v>8928</v>
      </c>
      <c r="J2409" t="s">
        <v>11010</v>
      </c>
      <c r="K2409" t="s">
        <v>799</v>
      </c>
      <c r="L2409" t="s">
        <v>8962</v>
      </c>
      <c r="M2409" t="s">
        <v>8963</v>
      </c>
      <c r="N2409" t="s">
        <v>63</v>
      </c>
      <c r="O2409" t="s">
        <v>9983</v>
      </c>
      <c r="P2409" t="s">
        <v>990</v>
      </c>
      <c r="Q2409" t="s">
        <v>70</v>
      </c>
      <c r="R2409" t="s">
        <v>959</v>
      </c>
      <c r="S2409" s="1" t="s">
        <v>13659</v>
      </c>
      <c r="T2409" t="s">
        <v>801</v>
      </c>
      <c r="U2409" t="s">
        <v>802</v>
      </c>
      <c r="V2409" t="s">
        <v>50</v>
      </c>
      <c r="W2409" t="s">
        <v>265</v>
      </c>
      <c r="X2409" s="145">
        <v>27154</v>
      </c>
      <c r="Y2409" t="s">
        <v>8964</v>
      </c>
      <c r="Z2409" s="145">
        <v>43228</v>
      </c>
      <c r="AA2409" s="145">
        <v>43228</v>
      </c>
      <c r="AB2409" t="s">
        <v>123</v>
      </c>
      <c r="AC2409" t="s">
        <v>804</v>
      </c>
      <c r="AD2409" t="s">
        <v>41</v>
      </c>
      <c r="AE2409"/>
    </row>
    <row r="2410" spans="1:31" ht="15" x14ac:dyDescent="0.25">
      <c r="A2410" s="1" t="s">
        <v>11011</v>
      </c>
      <c r="B2410" t="s">
        <v>412</v>
      </c>
      <c r="C2410" t="s">
        <v>29</v>
      </c>
      <c r="D2410" t="s">
        <v>30</v>
      </c>
      <c r="E2410" t="s">
        <v>442</v>
      </c>
      <c r="F2410" t="s">
        <v>8926</v>
      </c>
      <c r="G2410" t="s">
        <v>8927</v>
      </c>
      <c r="H2410" t="s">
        <v>9756</v>
      </c>
      <c r="I2410" t="s">
        <v>8928</v>
      </c>
      <c r="J2410" t="s">
        <v>11011</v>
      </c>
      <c r="K2410" t="s">
        <v>799</v>
      </c>
      <c r="L2410" t="s">
        <v>8962</v>
      </c>
      <c r="M2410" t="s">
        <v>8965</v>
      </c>
      <c r="N2410" t="s">
        <v>63</v>
      </c>
      <c r="O2410" t="s">
        <v>9983</v>
      </c>
      <c r="P2410" t="s">
        <v>436</v>
      </c>
      <c r="Q2410" t="s">
        <v>59</v>
      </c>
      <c r="R2410" t="s">
        <v>1048</v>
      </c>
      <c r="S2410" s="1" t="s">
        <v>13660</v>
      </c>
      <c r="T2410" t="s">
        <v>801</v>
      </c>
      <c r="U2410" t="s">
        <v>802</v>
      </c>
      <c r="V2410" t="s">
        <v>50</v>
      </c>
      <c r="W2410" t="s">
        <v>265</v>
      </c>
      <c r="X2410" s="145">
        <v>30748</v>
      </c>
      <c r="Y2410" t="s">
        <v>8966</v>
      </c>
      <c r="Z2410" s="145">
        <v>43228</v>
      </c>
      <c r="AA2410" s="145">
        <v>43320</v>
      </c>
      <c r="AB2410" t="s">
        <v>123</v>
      </c>
      <c r="AC2410" t="s">
        <v>804</v>
      </c>
      <c r="AD2410" t="s">
        <v>41</v>
      </c>
    </row>
    <row r="2411" spans="1:31" ht="15" x14ac:dyDescent="0.25">
      <c r="A2411" s="1" t="s">
        <v>8973</v>
      </c>
      <c r="B2411" t="s">
        <v>419</v>
      </c>
      <c r="C2411" t="s">
        <v>349</v>
      </c>
      <c r="D2411" t="s">
        <v>30</v>
      </c>
      <c r="E2411" t="s">
        <v>380</v>
      </c>
      <c r="F2411" t="s">
        <v>8970</v>
      </c>
      <c r="G2411" t="s">
        <v>8971</v>
      </c>
      <c r="H2411" t="s">
        <v>9756</v>
      </c>
      <c r="I2411" t="s">
        <v>8972</v>
      </c>
      <c r="J2411" t="s">
        <v>8973</v>
      </c>
      <c r="K2411" t="s">
        <v>32</v>
      </c>
      <c r="L2411" t="s">
        <v>33</v>
      </c>
      <c r="M2411" t="s">
        <v>34</v>
      </c>
      <c r="N2411" t="s">
        <v>35</v>
      </c>
      <c r="O2411" t="s">
        <v>287</v>
      </c>
      <c r="P2411" t="s">
        <v>396</v>
      </c>
      <c r="Q2411" t="s">
        <v>78</v>
      </c>
      <c r="R2411" t="s">
        <v>617</v>
      </c>
      <c r="S2411" s="1" t="s">
        <v>13661</v>
      </c>
      <c r="T2411" t="s">
        <v>325</v>
      </c>
      <c r="U2411" t="s">
        <v>38</v>
      </c>
      <c r="V2411" t="s">
        <v>166</v>
      </c>
      <c r="W2411" t="s">
        <v>8974</v>
      </c>
      <c r="X2411" s="145">
        <v>25134</v>
      </c>
      <c r="Y2411" t="s">
        <v>8975</v>
      </c>
      <c r="Z2411" s="145">
        <v>43101</v>
      </c>
      <c r="AA2411" s="145">
        <v>43465</v>
      </c>
      <c r="AB2411" t="s">
        <v>123</v>
      </c>
      <c r="AC2411" t="s">
        <v>40</v>
      </c>
      <c r="AD2411" t="s">
        <v>41</v>
      </c>
    </row>
    <row r="2412" spans="1:31" ht="15" x14ac:dyDescent="0.25">
      <c r="A2412" s="1" t="s">
        <v>8976</v>
      </c>
      <c r="B2412" t="s">
        <v>419</v>
      </c>
      <c r="C2412" t="s">
        <v>349</v>
      </c>
      <c r="D2412" t="s">
        <v>30</v>
      </c>
      <c r="E2412" t="s">
        <v>380</v>
      </c>
      <c r="F2412" t="s">
        <v>8970</v>
      </c>
      <c r="G2412" t="s">
        <v>8971</v>
      </c>
      <c r="H2412" t="s">
        <v>9756</v>
      </c>
      <c r="I2412" t="s">
        <v>8972</v>
      </c>
      <c r="J2412" t="s">
        <v>8976</v>
      </c>
      <c r="K2412" t="s">
        <v>32</v>
      </c>
      <c r="L2412" t="s">
        <v>32</v>
      </c>
      <c r="M2412" t="s">
        <v>43</v>
      </c>
      <c r="N2412" t="s">
        <v>63</v>
      </c>
      <c r="O2412" t="s">
        <v>8977</v>
      </c>
      <c r="P2412" t="s">
        <v>162</v>
      </c>
      <c r="Q2412" t="s">
        <v>58</v>
      </c>
      <c r="R2412" t="s">
        <v>1072</v>
      </c>
      <c r="S2412" s="1" t="s">
        <v>13662</v>
      </c>
      <c r="T2412" t="s">
        <v>66</v>
      </c>
      <c r="U2412" t="s">
        <v>49</v>
      </c>
      <c r="V2412" t="s">
        <v>108</v>
      </c>
      <c r="W2412" t="s">
        <v>4716</v>
      </c>
      <c r="X2412" s="145">
        <v>27556</v>
      </c>
      <c r="Y2412" t="s">
        <v>4717</v>
      </c>
      <c r="Z2412" s="145">
        <v>43160</v>
      </c>
      <c r="AA2412" s="145">
        <v>43465</v>
      </c>
      <c r="AB2412" t="s">
        <v>39</v>
      </c>
      <c r="AC2412" t="s">
        <v>68</v>
      </c>
      <c r="AD2412" t="s">
        <v>41</v>
      </c>
    </row>
    <row r="2413" spans="1:31" ht="15" x14ac:dyDescent="0.25">
      <c r="A2413" s="1" t="s">
        <v>8978</v>
      </c>
      <c r="B2413" t="s">
        <v>419</v>
      </c>
      <c r="C2413" t="s">
        <v>349</v>
      </c>
      <c r="D2413" t="s">
        <v>30</v>
      </c>
      <c r="E2413" t="s">
        <v>380</v>
      </c>
      <c r="F2413" t="s">
        <v>8970</v>
      </c>
      <c r="G2413" t="s">
        <v>8971</v>
      </c>
      <c r="H2413" t="s">
        <v>9756</v>
      </c>
      <c r="I2413" t="s">
        <v>8972</v>
      </c>
      <c r="J2413" t="s">
        <v>8978</v>
      </c>
      <c r="K2413" t="s">
        <v>32</v>
      </c>
      <c r="L2413" t="s">
        <v>32</v>
      </c>
      <c r="M2413" t="s">
        <v>43</v>
      </c>
      <c r="N2413" t="s">
        <v>44</v>
      </c>
      <c r="O2413" t="s">
        <v>4699</v>
      </c>
      <c r="P2413" t="s">
        <v>639</v>
      </c>
      <c r="Q2413" t="s">
        <v>467</v>
      </c>
      <c r="R2413" t="s">
        <v>1037</v>
      </c>
      <c r="S2413" s="1" t="s">
        <v>13663</v>
      </c>
      <c r="T2413" t="s">
        <v>66</v>
      </c>
      <c r="U2413" t="s">
        <v>49</v>
      </c>
      <c r="V2413" t="s">
        <v>311</v>
      </c>
      <c r="W2413" t="s">
        <v>8979</v>
      </c>
      <c r="X2413" s="145">
        <v>23468</v>
      </c>
      <c r="Y2413" t="s">
        <v>8980</v>
      </c>
      <c r="Z2413" s="145">
        <v>43331</v>
      </c>
      <c r="AA2413" s="145">
        <v>43390</v>
      </c>
      <c r="AB2413" t="s">
        <v>39</v>
      </c>
      <c r="AC2413" t="s">
        <v>40</v>
      </c>
      <c r="AD2413" t="s">
        <v>41</v>
      </c>
    </row>
    <row r="2414" spans="1:31" ht="15" x14ac:dyDescent="0.25">
      <c r="A2414" s="1" t="s">
        <v>8978</v>
      </c>
      <c r="B2414" t="s">
        <v>419</v>
      </c>
      <c r="C2414" t="s">
        <v>349</v>
      </c>
      <c r="D2414" t="s">
        <v>30</v>
      </c>
      <c r="E2414" t="s">
        <v>380</v>
      </c>
      <c r="F2414" t="s">
        <v>8970</v>
      </c>
      <c r="G2414" t="s">
        <v>8971</v>
      </c>
      <c r="H2414" t="s">
        <v>9756</v>
      </c>
      <c r="I2414" t="s">
        <v>8972</v>
      </c>
      <c r="J2414" t="s">
        <v>8978</v>
      </c>
      <c r="K2414" t="s">
        <v>32</v>
      </c>
      <c r="L2414" t="s">
        <v>32</v>
      </c>
      <c r="M2414" t="s">
        <v>43</v>
      </c>
      <c r="N2414" t="s">
        <v>63</v>
      </c>
      <c r="O2414" t="s">
        <v>11012</v>
      </c>
      <c r="P2414" t="s">
        <v>262</v>
      </c>
      <c r="Q2414" t="s">
        <v>723</v>
      </c>
      <c r="R2414" t="s">
        <v>8606</v>
      </c>
      <c r="S2414" s="1" t="s">
        <v>13664</v>
      </c>
      <c r="T2414" t="s">
        <v>66</v>
      </c>
      <c r="U2414" t="s">
        <v>49</v>
      </c>
      <c r="V2414" t="s">
        <v>50</v>
      </c>
      <c r="W2414" t="s">
        <v>8607</v>
      </c>
      <c r="X2414" s="145">
        <v>31508</v>
      </c>
      <c r="Y2414" t="s">
        <v>8608</v>
      </c>
      <c r="Z2414" s="145">
        <v>43331</v>
      </c>
      <c r="AA2414" s="145">
        <v>43390</v>
      </c>
      <c r="AB2414" t="s">
        <v>310</v>
      </c>
      <c r="AC2414" t="s">
        <v>68</v>
      </c>
      <c r="AD2414" t="s">
        <v>41</v>
      </c>
    </row>
    <row r="2415" spans="1:31" ht="15" x14ac:dyDescent="0.25">
      <c r="A2415" s="1" t="s">
        <v>11013</v>
      </c>
      <c r="B2415" t="s">
        <v>419</v>
      </c>
      <c r="C2415" t="s">
        <v>349</v>
      </c>
      <c r="D2415" t="s">
        <v>30</v>
      </c>
      <c r="E2415" t="s">
        <v>380</v>
      </c>
      <c r="F2415" t="s">
        <v>8970</v>
      </c>
      <c r="G2415" t="s">
        <v>8971</v>
      </c>
      <c r="H2415" t="s">
        <v>9756</v>
      </c>
      <c r="I2415" t="s">
        <v>8972</v>
      </c>
      <c r="J2415" t="s">
        <v>11013</v>
      </c>
      <c r="K2415" t="s">
        <v>32</v>
      </c>
      <c r="L2415" t="s">
        <v>32</v>
      </c>
      <c r="M2415" t="s">
        <v>43</v>
      </c>
      <c r="N2415" t="s">
        <v>242</v>
      </c>
      <c r="O2415" t="s">
        <v>9903</v>
      </c>
      <c r="P2415" t="s">
        <v>42</v>
      </c>
      <c r="Q2415" t="s">
        <v>42</v>
      </c>
      <c r="R2415" t="s">
        <v>42</v>
      </c>
      <c r="S2415" s="1" t="s">
        <v>11736</v>
      </c>
      <c r="T2415" t="s">
        <v>66</v>
      </c>
      <c r="U2415" t="s">
        <v>49</v>
      </c>
      <c r="V2415" t="s">
        <v>50</v>
      </c>
      <c r="W2415" t="s">
        <v>42</v>
      </c>
      <c r="X2415" t="s">
        <v>243</v>
      </c>
      <c r="Y2415" t="s">
        <v>42</v>
      </c>
      <c r="Z2415" s="145">
        <v>42066</v>
      </c>
      <c r="AA2415" s="145">
        <v>42369</v>
      </c>
      <c r="AB2415" t="s">
        <v>39</v>
      </c>
      <c r="AC2415" t="s">
        <v>68</v>
      </c>
      <c r="AD2415" t="s">
        <v>41</v>
      </c>
    </row>
    <row r="2416" spans="1:31" ht="15" x14ac:dyDescent="0.25">
      <c r="A2416" s="1" t="s">
        <v>8981</v>
      </c>
      <c r="B2416" t="s">
        <v>419</v>
      </c>
      <c r="C2416" t="s">
        <v>349</v>
      </c>
      <c r="D2416" t="s">
        <v>30</v>
      </c>
      <c r="E2416" t="s">
        <v>380</v>
      </c>
      <c r="F2416" t="s">
        <v>8970</v>
      </c>
      <c r="G2416" t="s">
        <v>8971</v>
      </c>
      <c r="H2416" t="s">
        <v>9756</v>
      </c>
      <c r="I2416" t="s">
        <v>8972</v>
      </c>
      <c r="J2416" t="s">
        <v>8981</v>
      </c>
      <c r="K2416" t="s">
        <v>32</v>
      </c>
      <c r="L2416" t="s">
        <v>32</v>
      </c>
      <c r="M2416" t="s">
        <v>43</v>
      </c>
      <c r="N2416" t="s">
        <v>44</v>
      </c>
      <c r="O2416" t="s">
        <v>8982</v>
      </c>
      <c r="P2416" t="s">
        <v>304</v>
      </c>
      <c r="Q2416" t="s">
        <v>71</v>
      </c>
      <c r="R2416" t="s">
        <v>11014</v>
      </c>
      <c r="S2416" s="1" t="s">
        <v>13665</v>
      </c>
      <c r="T2416" t="s">
        <v>53</v>
      </c>
      <c r="U2416" t="s">
        <v>49</v>
      </c>
      <c r="V2416" t="s">
        <v>50</v>
      </c>
      <c r="W2416" t="s">
        <v>11015</v>
      </c>
      <c r="X2416" s="145">
        <v>22495</v>
      </c>
      <c r="Y2416" t="s">
        <v>11016</v>
      </c>
      <c r="Z2416" s="145">
        <v>43160</v>
      </c>
      <c r="AA2416"/>
      <c r="AB2416" t="s">
        <v>39</v>
      </c>
      <c r="AC2416" t="s">
        <v>40</v>
      </c>
      <c r="AD2416" t="s">
        <v>41</v>
      </c>
    </row>
    <row r="2417" spans="1:30" ht="15" x14ac:dyDescent="0.25">
      <c r="A2417" s="1" t="s">
        <v>8987</v>
      </c>
      <c r="B2417" t="s">
        <v>419</v>
      </c>
      <c r="C2417" t="s">
        <v>349</v>
      </c>
      <c r="D2417" t="s">
        <v>30</v>
      </c>
      <c r="E2417" t="s">
        <v>380</v>
      </c>
      <c r="F2417" t="s">
        <v>8970</v>
      </c>
      <c r="G2417" t="s">
        <v>8971</v>
      </c>
      <c r="H2417" t="s">
        <v>9756</v>
      </c>
      <c r="I2417" t="s">
        <v>8972</v>
      </c>
      <c r="J2417" t="s">
        <v>8987</v>
      </c>
      <c r="K2417" t="s">
        <v>32</v>
      </c>
      <c r="L2417" t="s">
        <v>32</v>
      </c>
      <c r="M2417" t="s">
        <v>43</v>
      </c>
      <c r="N2417" t="s">
        <v>44</v>
      </c>
      <c r="O2417" t="s">
        <v>8988</v>
      </c>
      <c r="P2417" t="s">
        <v>392</v>
      </c>
      <c r="Q2417" t="s">
        <v>316</v>
      </c>
      <c r="R2417" t="s">
        <v>305</v>
      </c>
      <c r="S2417" s="1" t="s">
        <v>13666</v>
      </c>
      <c r="T2417" t="s">
        <v>66</v>
      </c>
      <c r="U2417" t="s">
        <v>49</v>
      </c>
      <c r="V2417" t="s">
        <v>50</v>
      </c>
      <c r="W2417" t="s">
        <v>8989</v>
      </c>
      <c r="X2417" s="145">
        <v>24956</v>
      </c>
      <c r="Y2417" t="s">
        <v>8990</v>
      </c>
      <c r="Z2417"/>
      <c r="AA2417"/>
      <c r="AB2417" t="s">
        <v>39</v>
      </c>
      <c r="AC2417" t="s">
        <v>40</v>
      </c>
      <c r="AD2417" t="s">
        <v>41</v>
      </c>
    </row>
    <row r="2418" spans="1:30" ht="15" x14ac:dyDescent="0.25">
      <c r="A2418" s="1" t="s">
        <v>8991</v>
      </c>
      <c r="B2418" t="s">
        <v>419</v>
      </c>
      <c r="C2418" t="s">
        <v>349</v>
      </c>
      <c r="D2418" t="s">
        <v>30</v>
      </c>
      <c r="E2418" t="s">
        <v>380</v>
      </c>
      <c r="F2418" t="s">
        <v>8970</v>
      </c>
      <c r="G2418" t="s">
        <v>8971</v>
      </c>
      <c r="H2418" t="s">
        <v>9756</v>
      </c>
      <c r="I2418" t="s">
        <v>8972</v>
      </c>
      <c r="J2418" t="s">
        <v>8991</v>
      </c>
      <c r="K2418" t="s">
        <v>32</v>
      </c>
      <c r="L2418" t="s">
        <v>32</v>
      </c>
      <c r="M2418" t="s">
        <v>43</v>
      </c>
      <c r="N2418" t="s">
        <v>44</v>
      </c>
      <c r="O2418" t="s">
        <v>4699</v>
      </c>
      <c r="P2418" t="s">
        <v>274</v>
      </c>
      <c r="Q2418" t="s">
        <v>79</v>
      </c>
      <c r="R2418" t="s">
        <v>8992</v>
      </c>
      <c r="S2418" s="1" t="s">
        <v>13667</v>
      </c>
      <c r="T2418" t="s">
        <v>53</v>
      </c>
      <c r="U2418" t="s">
        <v>49</v>
      </c>
      <c r="V2418" t="s">
        <v>50</v>
      </c>
      <c r="W2418" t="s">
        <v>8993</v>
      </c>
      <c r="X2418" s="145">
        <v>25813</v>
      </c>
      <c r="Y2418" t="s">
        <v>8994</v>
      </c>
      <c r="Z2418"/>
      <c r="AA2418"/>
      <c r="AB2418" t="s">
        <v>39</v>
      </c>
      <c r="AC2418" t="s">
        <v>40</v>
      </c>
      <c r="AD2418" t="s">
        <v>41</v>
      </c>
    </row>
    <row r="2419" spans="1:30" ht="15" x14ac:dyDescent="0.25">
      <c r="A2419" s="1" t="s">
        <v>11017</v>
      </c>
      <c r="B2419" t="s">
        <v>419</v>
      </c>
      <c r="C2419" t="s">
        <v>349</v>
      </c>
      <c r="D2419" t="s">
        <v>30</v>
      </c>
      <c r="E2419" t="s">
        <v>380</v>
      </c>
      <c r="F2419" t="s">
        <v>8970</v>
      </c>
      <c r="G2419" t="s">
        <v>8971</v>
      </c>
      <c r="H2419" t="s">
        <v>9756</v>
      </c>
      <c r="I2419" t="s">
        <v>8972</v>
      </c>
      <c r="J2419" t="s">
        <v>11017</v>
      </c>
      <c r="K2419" t="s">
        <v>32</v>
      </c>
      <c r="L2419" t="s">
        <v>32</v>
      </c>
      <c r="M2419" t="s">
        <v>43</v>
      </c>
      <c r="N2419" t="s">
        <v>63</v>
      </c>
      <c r="O2419" t="s">
        <v>9727</v>
      </c>
      <c r="P2419" t="s">
        <v>292</v>
      </c>
      <c r="Q2419" t="s">
        <v>113</v>
      </c>
      <c r="R2419" t="s">
        <v>11018</v>
      </c>
      <c r="S2419" s="1" t="s">
        <v>13668</v>
      </c>
      <c r="T2419" t="s">
        <v>66</v>
      </c>
      <c r="U2419" t="s">
        <v>890</v>
      </c>
      <c r="V2419" t="s">
        <v>50</v>
      </c>
      <c r="W2419" t="s">
        <v>11019</v>
      </c>
      <c r="X2419" s="145">
        <v>29637</v>
      </c>
      <c r="Y2419" t="s">
        <v>11020</v>
      </c>
      <c r="Z2419" s="145">
        <v>43160</v>
      </c>
      <c r="AA2419" s="145">
        <v>43465</v>
      </c>
      <c r="AB2419" t="s">
        <v>2801</v>
      </c>
      <c r="AC2419" t="s">
        <v>68</v>
      </c>
      <c r="AD2419" t="s">
        <v>41</v>
      </c>
    </row>
    <row r="2420" spans="1:30" ht="15" x14ac:dyDescent="0.25">
      <c r="A2420" s="1" t="s">
        <v>11021</v>
      </c>
      <c r="B2420" t="s">
        <v>419</v>
      </c>
      <c r="C2420" t="s">
        <v>349</v>
      </c>
      <c r="D2420" t="s">
        <v>30</v>
      </c>
      <c r="E2420" t="s">
        <v>380</v>
      </c>
      <c r="F2420" t="s">
        <v>8970</v>
      </c>
      <c r="G2420" t="s">
        <v>8971</v>
      </c>
      <c r="H2420" t="s">
        <v>9756</v>
      </c>
      <c r="I2420" t="s">
        <v>8972</v>
      </c>
      <c r="J2420" t="s">
        <v>11021</v>
      </c>
      <c r="K2420" t="s">
        <v>32</v>
      </c>
      <c r="L2420" t="s">
        <v>32</v>
      </c>
      <c r="M2420" t="s">
        <v>43</v>
      </c>
      <c r="N2420" t="s">
        <v>63</v>
      </c>
      <c r="O2420" t="s">
        <v>9727</v>
      </c>
      <c r="P2420" t="s">
        <v>56</v>
      </c>
      <c r="Q2420" t="s">
        <v>110</v>
      </c>
      <c r="R2420" t="s">
        <v>11022</v>
      </c>
      <c r="S2420" s="1" t="s">
        <v>13669</v>
      </c>
      <c r="T2420" t="s">
        <v>66</v>
      </c>
      <c r="U2420" t="s">
        <v>5049</v>
      </c>
      <c r="V2420" t="s">
        <v>50</v>
      </c>
      <c r="W2420" t="s">
        <v>11023</v>
      </c>
      <c r="X2420" s="145">
        <v>28326</v>
      </c>
      <c r="Y2420" t="s">
        <v>11024</v>
      </c>
      <c r="Z2420" s="145">
        <v>43259</v>
      </c>
      <c r="AA2420" s="145">
        <v>43465</v>
      </c>
      <c r="AB2420" t="s">
        <v>2801</v>
      </c>
      <c r="AC2420" t="s">
        <v>68</v>
      </c>
      <c r="AD2420" t="s">
        <v>41</v>
      </c>
    </row>
    <row r="2421" spans="1:30" ht="15" x14ac:dyDescent="0.25">
      <c r="A2421" s="1" t="s">
        <v>8365</v>
      </c>
      <c r="B2421" t="s">
        <v>419</v>
      </c>
      <c r="C2421" t="s">
        <v>349</v>
      </c>
      <c r="D2421" t="s">
        <v>30</v>
      </c>
      <c r="E2421" t="s">
        <v>380</v>
      </c>
      <c r="F2421" t="s">
        <v>8970</v>
      </c>
      <c r="G2421" t="s">
        <v>8971</v>
      </c>
      <c r="H2421" t="s">
        <v>9756</v>
      </c>
      <c r="I2421" t="s">
        <v>8972</v>
      </c>
      <c r="J2421" t="s">
        <v>8365</v>
      </c>
      <c r="K2421" t="s">
        <v>32</v>
      </c>
      <c r="L2421" t="s">
        <v>80</v>
      </c>
      <c r="M2421" t="s">
        <v>80</v>
      </c>
      <c r="N2421" t="s">
        <v>242</v>
      </c>
      <c r="O2421" t="s">
        <v>13670</v>
      </c>
      <c r="P2421" t="s">
        <v>42</v>
      </c>
      <c r="Q2421" t="s">
        <v>42</v>
      </c>
      <c r="R2421" t="s">
        <v>42</v>
      </c>
      <c r="S2421" s="1" t="s">
        <v>11736</v>
      </c>
      <c r="T2421" t="s">
        <v>9396</v>
      </c>
      <c r="U2421" t="s">
        <v>49</v>
      </c>
      <c r="V2421" t="s">
        <v>50</v>
      </c>
      <c r="W2421" t="s">
        <v>42</v>
      </c>
      <c r="X2421" t="s">
        <v>243</v>
      </c>
      <c r="Y2421" t="s">
        <v>42</v>
      </c>
      <c r="Z2421" s="145">
        <v>43383</v>
      </c>
      <c r="AA2421" s="145">
        <v>43465</v>
      </c>
      <c r="AB2421" t="s">
        <v>39</v>
      </c>
      <c r="AC2421" t="s">
        <v>68</v>
      </c>
      <c r="AD2421" t="s">
        <v>41</v>
      </c>
    </row>
    <row r="2422" spans="1:30" ht="15" x14ac:dyDescent="0.25">
      <c r="A2422" s="1" t="s">
        <v>8998</v>
      </c>
      <c r="B2422" t="s">
        <v>412</v>
      </c>
      <c r="C2422" t="s">
        <v>29</v>
      </c>
      <c r="D2422" t="s">
        <v>30</v>
      </c>
      <c r="E2422" t="s">
        <v>241</v>
      </c>
      <c r="F2422" t="s">
        <v>8995</v>
      </c>
      <c r="G2422" t="s">
        <v>8996</v>
      </c>
      <c r="H2422" t="s">
        <v>9756</v>
      </c>
      <c r="I2422" t="s">
        <v>8997</v>
      </c>
      <c r="J2422" t="s">
        <v>8998</v>
      </c>
      <c r="K2422" t="s">
        <v>32</v>
      </c>
      <c r="L2422" t="s">
        <v>33</v>
      </c>
      <c r="M2422" t="s">
        <v>34</v>
      </c>
      <c r="N2422" t="s">
        <v>35</v>
      </c>
      <c r="O2422" t="s">
        <v>287</v>
      </c>
      <c r="P2422" t="s">
        <v>163</v>
      </c>
      <c r="Q2422" t="s">
        <v>338</v>
      </c>
      <c r="R2422" t="s">
        <v>8999</v>
      </c>
      <c r="S2422" s="1" t="s">
        <v>13671</v>
      </c>
      <c r="T2422" t="s">
        <v>61</v>
      </c>
      <c r="U2422" t="s">
        <v>38</v>
      </c>
      <c r="V2422" t="s">
        <v>166</v>
      </c>
      <c r="W2422" t="s">
        <v>9000</v>
      </c>
      <c r="X2422" s="145">
        <v>27633</v>
      </c>
      <c r="Y2422" t="s">
        <v>9001</v>
      </c>
      <c r="Z2422" s="145">
        <v>43101</v>
      </c>
      <c r="AA2422" s="145">
        <v>43465</v>
      </c>
      <c r="AB2422" t="s">
        <v>123</v>
      </c>
      <c r="AC2422" t="s">
        <v>40</v>
      </c>
      <c r="AD2422" t="s">
        <v>41</v>
      </c>
    </row>
    <row r="2423" spans="1:30" ht="15" x14ac:dyDescent="0.25">
      <c r="A2423" s="1" t="s">
        <v>9002</v>
      </c>
      <c r="B2423" t="s">
        <v>412</v>
      </c>
      <c r="C2423" t="s">
        <v>29</v>
      </c>
      <c r="D2423" t="s">
        <v>30</v>
      </c>
      <c r="E2423" t="s">
        <v>241</v>
      </c>
      <c r="F2423" t="s">
        <v>8995</v>
      </c>
      <c r="G2423" t="s">
        <v>8996</v>
      </c>
      <c r="H2423" t="s">
        <v>9756</v>
      </c>
      <c r="I2423" t="s">
        <v>8997</v>
      </c>
      <c r="J2423" t="s">
        <v>9002</v>
      </c>
      <c r="K2423" t="s">
        <v>32</v>
      </c>
      <c r="L2423" t="s">
        <v>32</v>
      </c>
      <c r="M2423" t="s">
        <v>43</v>
      </c>
      <c r="N2423" t="s">
        <v>44</v>
      </c>
      <c r="O2423" t="s">
        <v>9003</v>
      </c>
      <c r="P2423" t="s">
        <v>79</v>
      </c>
      <c r="Q2423" t="s">
        <v>841</v>
      </c>
      <c r="R2423" t="s">
        <v>9004</v>
      </c>
      <c r="S2423" s="1" t="s">
        <v>13672</v>
      </c>
      <c r="T2423" t="s">
        <v>37</v>
      </c>
      <c r="U2423" t="s">
        <v>49</v>
      </c>
      <c r="V2423" t="s">
        <v>50</v>
      </c>
      <c r="W2423" t="s">
        <v>9005</v>
      </c>
      <c r="X2423" s="145">
        <v>23717</v>
      </c>
      <c r="Y2423" t="s">
        <v>9006</v>
      </c>
      <c r="Z2423" s="145">
        <v>42373</v>
      </c>
      <c r="AA2423" s="145">
        <v>42735</v>
      </c>
      <c r="AB2423" t="s">
        <v>39</v>
      </c>
      <c r="AC2423" t="s">
        <v>40</v>
      </c>
      <c r="AD2423" t="s">
        <v>41</v>
      </c>
    </row>
    <row r="2424" spans="1:30" ht="15" x14ac:dyDescent="0.25">
      <c r="A2424" s="1" t="s">
        <v>9007</v>
      </c>
      <c r="B2424" t="s">
        <v>412</v>
      </c>
      <c r="C2424" t="s">
        <v>29</v>
      </c>
      <c r="D2424" t="s">
        <v>30</v>
      </c>
      <c r="E2424" t="s">
        <v>241</v>
      </c>
      <c r="F2424" t="s">
        <v>8995</v>
      </c>
      <c r="G2424" t="s">
        <v>8996</v>
      </c>
      <c r="H2424" t="s">
        <v>9756</v>
      </c>
      <c r="I2424" t="s">
        <v>8997</v>
      </c>
      <c r="J2424" t="s">
        <v>9007</v>
      </c>
      <c r="K2424" t="s">
        <v>32</v>
      </c>
      <c r="L2424" t="s">
        <v>32</v>
      </c>
      <c r="M2424" t="s">
        <v>43</v>
      </c>
      <c r="N2424" t="s">
        <v>63</v>
      </c>
      <c r="O2424" t="s">
        <v>9008</v>
      </c>
      <c r="P2424" t="s">
        <v>110</v>
      </c>
      <c r="Q2424" t="s">
        <v>110</v>
      </c>
      <c r="R2424" t="s">
        <v>3570</v>
      </c>
      <c r="S2424" s="1" t="s">
        <v>13673</v>
      </c>
      <c r="T2424" t="s">
        <v>66</v>
      </c>
      <c r="U2424" t="s">
        <v>49</v>
      </c>
      <c r="V2424" t="s">
        <v>166</v>
      </c>
      <c r="W2424" t="s">
        <v>3571</v>
      </c>
      <c r="X2424" s="145">
        <v>28256</v>
      </c>
      <c r="Y2424" t="s">
        <v>3572</v>
      </c>
      <c r="Z2424" s="145">
        <v>43160</v>
      </c>
      <c r="AA2424" s="145">
        <v>43465</v>
      </c>
      <c r="AB2424" t="s">
        <v>39</v>
      </c>
      <c r="AC2424" t="s">
        <v>68</v>
      </c>
      <c r="AD2424" t="s">
        <v>41</v>
      </c>
    </row>
    <row r="2425" spans="1:30" ht="15" x14ac:dyDescent="0.25">
      <c r="A2425" s="1" t="s">
        <v>9012</v>
      </c>
      <c r="B2425" t="s">
        <v>412</v>
      </c>
      <c r="C2425" t="s">
        <v>29</v>
      </c>
      <c r="D2425" t="s">
        <v>30</v>
      </c>
      <c r="E2425" t="s">
        <v>241</v>
      </c>
      <c r="F2425" t="s">
        <v>8995</v>
      </c>
      <c r="G2425" t="s">
        <v>8996</v>
      </c>
      <c r="H2425" t="s">
        <v>9756</v>
      </c>
      <c r="I2425" t="s">
        <v>8997</v>
      </c>
      <c r="J2425" t="s">
        <v>9012</v>
      </c>
      <c r="K2425" t="s">
        <v>32</v>
      </c>
      <c r="L2425" t="s">
        <v>32</v>
      </c>
      <c r="M2425" t="s">
        <v>43</v>
      </c>
      <c r="N2425" t="s">
        <v>44</v>
      </c>
      <c r="O2425" t="s">
        <v>1045</v>
      </c>
      <c r="P2425" t="s">
        <v>314</v>
      </c>
      <c r="Q2425" t="s">
        <v>9013</v>
      </c>
      <c r="R2425" t="s">
        <v>9014</v>
      </c>
      <c r="S2425" s="1" t="s">
        <v>13674</v>
      </c>
      <c r="T2425" t="s">
        <v>48</v>
      </c>
      <c r="U2425" t="s">
        <v>49</v>
      </c>
      <c r="V2425" t="s">
        <v>50</v>
      </c>
      <c r="W2425" t="s">
        <v>9015</v>
      </c>
      <c r="X2425" s="145">
        <v>20147</v>
      </c>
      <c r="Y2425" t="s">
        <v>9016</v>
      </c>
      <c r="Z2425" s="145">
        <v>42090</v>
      </c>
      <c r="AA2425" s="145">
        <v>42369</v>
      </c>
      <c r="AB2425" t="s">
        <v>39</v>
      </c>
      <c r="AC2425" t="s">
        <v>40</v>
      </c>
      <c r="AD2425" t="s">
        <v>41</v>
      </c>
    </row>
    <row r="2426" spans="1:30" ht="15" x14ac:dyDescent="0.25">
      <c r="A2426" s="1" t="s">
        <v>9017</v>
      </c>
      <c r="B2426" t="s">
        <v>412</v>
      </c>
      <c r="C2426" t="s">
        <v>29</v>
      </c>
      <c r="D2426" t="s">
        <v>30</v>
      </c>
      <c r="E2426" t="s">
        <v>241</v>
      </c>
      <c r="F2426" t="s">
        <v>8995</v>
      </c>
      <c r="G2426" t="s">
        <v>8996</v>
      </c>
      <c r="H2426" t="s">
        <v>9756</v>
      </c>
      <c r="I2426" t="s">
        <v>8997</v>
      </c>
      <c r="J2426" t="s">
        <v>9017</v>
      </c>
      <c r="K2426" t="s">
        <v>32</v>
      </c>
      <c r="L2426" t="s">
        <v>32</v>
      </c>
      <c r="M2426" t="s">
        <v>43</v>
      </c>
      <c r="N2426" t="s">
        <v>44</v>
      </c>
      <c r="O2426" t="s">
        <v>9018</v>
      </c>
      <c r="P2426" t="s">
        <v>2102</v>
      </c>
      <c r="Q2426" t="s">
        <v>79</v>
      </c>
      <c r="R2426" t="s">
        <v>9019</v>
      </c>
      <c r="S2426" s="1" t="s">
        <v>13675</v>
      </c>
      <c r="T2426" t="s">
        <v>53</v>
      </c>
      <c r="U2426" t="s">
        <v>49</v>
      </c>
      <c r="V2426" t="s">
        <v>50</v>
      </c>
      <c r="W2426" t="s">
        <v>9020</v>
      </c>
      <c r="X2426" s="145">
        <v>21697</v>
      </c>
      <c r="Y2426" t="s">
        <v>9021</v>
      </c>
      <c r="Z2426" s="145">
        <v>41918</v>
      </c>
      <c r="AA2426" s="145">
        <v>42004</v>
      </c>
      <c r="AB2426" t="s">
        <v>39</v>
      </c>
      <c r="AC2426" t="s">
        <v>40</v>
      </c>
      <c r="AD2426" t="s">
        <v>41</v>
      </c>
    </row>
    <row r="2427" spans="1:30" ht="15" x14ac:dyDescent="0.25">
      <c r="A2427" s="1" t="s">
        <v>9022</v>
      </c>
      <c r="B2427" t="s">
        <v>412</v>
      </c>
      <c r="C2427" t="s">
        <v>29</v>
      </c>
      <c r="D2427" t="s">
        <v>30</v>
      </c>
      <c r="E2427" t="s">
        <v>241</v>
      </c>
      <c r="F2427" t="s">
        <v>8995</v>
      </c>
      <c r="G2427" t="s">
        <v>8996</v>
      </c>
      <c r="H2427" t="s">
        <v>9756</v>
      </c>
      <c r="I2427" t="s">
        <v>8997</v>
      </c>
      <c r="J2427" t="s">
        <v>9022</v>
      </c>
      <c r="K2427" t="s">
        <v>32</v>
      </c>
      <c r="L2427" t="s">
        <v>32</v>
      </c>
      <c r="M2427" t="s">
        <v>43</v>
      </c>
      <c r="N2427" t="s">
        <v>44</v>
      </c>
      <c r="O2427" t="s">
        <v>9023</v>
      </c>
      <c r="P2427" t="s">
        <v>813</v>
      </c>
      <c r="Q2427" t="s">
        <v>9024</v>
      </c>
      <c r="R2427" t="s">
        <v>9025</v>
      </c>
      <c r="S2427" s="1" t="s">
        <v>13676</v>
      </c>
      <c r="T2427" t="s">
        <v>61</v>
      </c>
      <c r="U2427" t="s">
        <v>49</v>
      </c>
      <c r="V2427" t="s">
        <v>50</v>
      </c>
      <c r="W2427" t="s">
        <v>9026</v>
      </c>
      <c r="X2427" s="145">
        <v>26501</v>
      </c>
      <c r="Y2427" t="s">
        <v>9027</v>
      </c>
      <c r="Z2427" s="145">
        <v>42104</v>
      </c>
      <c r="AA2427" s="145">
        <v>42369</v>
      </c>
      <c r="AB2427" t="s">
        <v>39</v>
      </c>
      <c r="AC2427" t="s">
        <v>40</v>
      </c>
      <c r="AD2427" t="s">
        <v>41</v>
      </c>
    </row>
    <row r="2428" spans="1:30" ht="15" x14ac:dyDescent="0.25">
      <c r="A2428" s="1" t="s">
        <v>9028</v>
      </c>
      <c r="B2428" t="s">
        <v>412</v>
      </c>
      <c r="C2428" t="s">
        <v>29</v>
      </c>
      <c r="D2428" t="s">
        <v>30</v>
      </c>
      <c r="E2428" t="s">
        <v>241</v>
      </c>
      <c r="F2428" t="s">
        <v>8995</v>
      </c>
      <c r="G2428" t="s">
        <v>8996</v>
      </c>
      <c r="H2428" t="s">
        <v>9756</v>
      </c>
      <c r="I2428" t="s">
        <v>8997</v>
      </c>
      <c r="J2428" t="s">
        <v>9028</v>
      </c>
      <c r="K2428" t="s">
        <v>32</v>
      </c>
      <c r="L2428" t="s">
        <v>32</v>
      </c>
      <c r="M2428" t="s">
        <v>43</v>
      </c>
      <c r="N2428" t="s">
        <v>44</v>
      </c>
      <c r="O2428" t="s">
        <v>9029</v>
      </c>
      <c r="P2428" t="s">
        <v>59</v>
      </c>
      <c r="Q2428" t="s">
        <v>59</v>
      </c>
      <c r="R2428" t="s">
        <v>727</v>
      </c>
      <c r="S2428" s="1" t="s">
        <v>13677</v>
      </c>
      <c r="T2428" t="s">
        <v>48</v>
      </c>
      <c r="U2428" t="s">
        <v>49</v>
      </c>
      <c r="V2428" t="s">
        <v>50</v>
      </c>
      <c r="W2428" t="s">
        <v>9030</v>
      </c>
      <c r="X2428" s="145">
        <v>20259</v>
      </c>
      <c r="Y2428" t="s">
        <v>9031</v>
      </c>
      <c r="Z2428" s="145">
        <v>41740</v>
      </c>
      <c r="AA2428" s="145">
        <v>42004</v>
      </c>
      <c r="AB2428" t="s">
        <v>39</v>
      </c>
      <c r="AC2428" t="s">
        <v>40</v>
      </c>
      <c r="AD2428" t="s">
        <v>41</v>
      </c>
    </row>
    <row r="2429" spans="1:30" ht="15" x14ac:dyDescent="0.25">
      <c r="A2429" s="1" t="s">
        <v>11025</v>
      </c>
      <c r="B2429" t="s">
        <v>412</v>
      </c>
      <c r="C2429" t="s">
        <v>29</v>
      </c>
      <c r="D2429" t="s">
        <v>30</v>
      </c>
      <c r="E2429" t="s">
        <v>241</v>
      </c>
      <c r="F2429" t="s">
        <v>8995</v>
      </c>
      <c r="G2429" t="s">
        <v>8996</v>
      </c>
      <c r="H2429" t="s">
        <v>9756</v>
      </c>
      <c r="I2429" t="s">
        <v>8997</v>
      </c>
      <c r="J2429" t="s">
        <v>11025</v>
      </c>
      <c r="K2429" t="s">
        <v>32</v>
      </c>
      <c r="L2429" t="s">
        <v>32</v>
      </c>
      <c r="M2429" t="s">
        <v>43</v>
      </c>
      <c r="N2429" t="s">
        <v>63</v>
      </c>
      <c r="O2429" t="s">
        <v>9727</v>
      </c>
      <c r="P2429" t="s">
        <v>78</v>
      </c>
      <c r="Q2429" t="s">
        <v>224</v>
      </c>
      <c r="R2429" t="s">
        <v>8130</v>
      </c>
      <c r="S2429" s="1" t="s">
        <v>13678</v>
      </c>
      <c r="T2429" t="s">
        <v>66</v>
      </c>
      <c r="U2429" t="s">
        <v>5049</v>
      </c>
      <c r="V2429" t="s">
        <v>50</v>
      </c>
      <c r="W2429" t="s">
        <v>8131</v>
      </c>
      <c r="X2429" s="145">
        <v>24810</v>
      </c>
      <c r="Y2429" t="s">
        <v>8132</v>
      </c>
      <c r="Z2429" s="145">
        <v>43193</v>
      </c>
      <c r="AA2429" s="145">
        <v>43465</v>
      </c>
      <c r="AB2429" t="s">
        <v>2801</v>
      </c>
      <c r="AC2429" t="s">
        <v>68</v>
      </c>
      <c r="AD2429" t="s">
        <v>41</v>
      </c>
    </row>
    <row r="2430" spans="1:30" ht="15" x14ac:dyDescent="0.25">
      <c r="A2430" s="1" t="s">
        <v>13679</v>
      </c>
      <c r="B2430" t="s">
        <v>412</v>
      </c>
      <c r="C2430" t="s">
        <v>29</v>
      </c>
      <c r="D2430" t="s">
        <v>30</v>
      </c>
      <c r="E2430" t="s">
        <v>241</v>
      </c>
      <c r="F2430" t="s">
        <v>8995</v>
      </c>
      <c r="G2430" t="s">
        <v>8996</v>
      </c>
      <c r="H2430" t="s">
        <v>9756</v>
      </c>
      <c r="I2430" t="s">
        <v>8997</v>
      </c>
      <c r="J2430" t="s">
        <v>13679</v>
      </c>
      <c r="K2430" t="s">
        <v>32</v>
      </c>
      <c r="L2430" t="s">
        <v>80</v>
      </c>
      <c r="M2430" t="s">
        <v>80</v>
      </c>
      <c r="N2430" t="s">
        <v>242</v>
      </c>
      <c r="O2430" t="s">
        <v>13680</v>
      </c>
      <c r="P2430" t="s">
        <v>42</v>
      </c>
      <c r="Q2430" t="s">
        <v>42</v>
      </c>
      <c r="R2430" t="s">
        <v>42</v>
      </c>
      <c r="S2430" s="1" t="s">
        <v>11736</v>
      </c>
      <c r="T2430" t="s">
        <v>9396</v>
      </c>
      <c r="U2430" t="s">
        <v>49</v>
      </c>
      <c r="V2430" t="s">
        <v>50</v>
      </c>
      <c r="W2430" t="s">
        <v>42</v>
      </c>
      <c r="X2430" t="s">
        <v>243</v>
      </c>
      <c r="Y2430" t="s">
        <v>42</v>
      </c>
      <c r="Z2430"/>
      <c r="AA2430"/>
      <c r="AB2430" t="s">
        <v>39</v>
      </c>
      <c r="AC2430" t="s">
        <v>68</v>
      </c>
      <c r="AD2430" t="s">
        <v>41</v>
      </c>
    </row>
    <row r="2431" spans="1:30" ht="15" x14ac:dyDescent="0.25">
      <c r="A2431" s="1" t="s">
        <v>9035</v>
      </c>
      <c r="B2431" t="s">
        <v>445</v>
      </c>
      <c r="C2431" t="s">
        <v>29</v>
      </c>
      <c r="D2431" t="s">
        <v>30</v>
      </c>
      <c r="E2431" t="s">
        <v>504</v>
      </c>
      <c r="F2431" t="s">
        <v>9032</v>
      </c>
      <c r="G2431" t="s">
        <v>9033</v>
      </c>
      <c r="H2431" t="s">
        <v>9756</v>
      </c>
      <c r="I2431" t="s">
        <v>9034</v>
      </c>
      <c r="J2431" t="s">
        <v>9035</v>
      </c>
      <c r="K2431" t="s">
        <v>32</v>
      </c>
      <c r="L2431" t="s">
        <v>32</v>
      </c>
      <c r="M2431" t="s">
        <v>43</v>
      </c>
      <c r="N2431" t="s">
        <v>44</v>
      </c>
      <c r="O2431" t="s">
        <v>9036</v>
      </c>
      <c r="P2431" t="s">
        <v>536</v>
      </c>
      <c r="Q2431" t="s">
        <v>110</v>
      </c>
      <c r="R2431" t="s">
        <v>9037</v>
      </c>
      <c r="S2431" s="1" t="s">
        <v>13681</v>
      </c>
      <c r="T2431" t="s">
        <v>66</v>
      </c>
      <c r="U2431" t="s">
        <v>49</v>
      </c>
      <c r="V2431" t="s">
        <v>50</v>
      </c>
      <c r="W2431" t="s">
        <v>9038</v>
      </c>
      <c r="X2431" s="145">
        <v>25605</v>
      </c>
      <c r="Y2431" t="s">
        <v>9039</v>
      </c>
      <c r="Z2431" s="145">
        <v>42795</v>
      </c>
      <c r="AA2431" s="145">
        <v>43100</v>
      </c>
      <c r="AB2431" t="s">
        <v>39</v>
      </c>
      <c r="AC2431" t="s">
        <v>40</v>
      </c>
      <c r="AD2431" t="s">
        <v>41</v>
      </c>
    </row>
    <row r="2432" spans="1:30" ht="15" x14ac:dyDescent="0.25">
      <c r="A2432" s="1" t="s">
        <v>9040</v>
      </c>
      <c r="B2432" t="s">
        <v>445</v>
      </c>
      <c r="C2432" t="s">
        <v>29</v>
      </c>
      <c r="D2432" t="s">
        <v>30</v>
      </c>
      <c r="E2432" t="s">
        <v>504</v>
      </c>
      <c r="F2432" t="s">
        <v>9032</v>
      </c>
      <c r="G2432" t="s">
        <v>9033</v>
      </c>
      <c r="H2432" t="s">
        <v>9756</v>
      </c>
      <c r="I2432" t="s">
        <v>9034</v>
      </c>
      <c r="J2432" t="s">
        <v>9040</v>
      </c>
      <c r="K2432" t="s">
        <v>32</v>
      </c>
      <c r="L2432" t="s">
        <v>32</v>
      </c>
      <c r="M2432" t="s">
        <v>43</v>
      </c>
      <c r="N2432" t="s">
        <v>63</v>
      </c>
      <c r="O2432" t="s">
        <v>518</v>
      </c>
      <c r="P2432" t="s">
        <v>197</v>
      </c>
      <c r="Q2432" t="s">
        <v>110</v>
      </c>
      <c r="R2432" t="s">
        <v>11026</v>
      </c>
      <c r="S2432" s="1" t="s">
        <v>13682</v>
      </c>
      <c r="T2432" t="s">
        <v>66</v>
      </c>
      <c r="U2432" t="s">
        <v>49</v>
      </c>
      <c r="V2432" t="s">
        <v>50</v>
      </c>
      <c r="W2432" t="s">
        <v>11027</v>
      </c>
      <c r="X2432" s="145">
        <v>32197</v>
      </c>
      <c r="Y2432" t="s">
        <v>11028</v>
      </c>
      <c r="Z2432" s="145">
        <v>43160</v>
      </c>
      <c r="AA2432" s="145">
        <v>43465</v>
      </c>
      <c r="AB2432" t="s">
        <v>39</v>
      </c>
      <c r="AC2432" t="s">
        <v>68</v>
      </c>
      <c r="AD2432" t="s">
        <v>41</v>
      </c>
    </row>
    <row r="2433" spans="1:30" ht="15" x14ac:dyDescent="0.25">
      <c r="A2433" s="1" t="s">
        <v>11029</v>
      </c>
      <c r="B2433" t="s">
        <v>445</v>
      </c>
      <c r="C2433" t="s">
        <v>29</v>
      </c>
      <c r="D2433" t="s">
        <v>30</v>
      </c>
      <c r="E2433" t="s">
        <v>504</v>
      </c>
      <c r="F2433" t="s">
        <v>9032</v>
      </c>
      <c r="G2433" t="s">
        <v>9033</v>
      </c>
      <c r="H2433" t="s">
        <v>9756</v>
      </c>
      <c r="I2433" t="s">
        <v>9034</v>
      </c>
      <c r="J2433" t="s">
        <v>11029</v>
      </c>
      <c r="K2433" t="s">
        <v>32</v>
      </c>
      <c r="L2433" t="s">
        <v>32</v>
      </c>
      <c r="M2433" t="s">
        <v>43</v>
      </c>
      <c r="N2433" t="s">
        <v>63</v>
      </c>
      <c r="O2433" t="s">
        <v>518</v>
      </c>
      <c r="P2433" t="s">
        <v>78</v>
      </c>
      <c r="Q2433" t="s">
        <v>78</v>
      </c>
      <c r="R2433" t="s">
        <v>994</v>
      </c>
      <c r="S2433" s="1" t="s">
        <v>13683</v>
      </c>
      <c r="T2433" t="s">
        <v>66</v>
      </c>
      <c r="U2433" t="s">
        <v>49</v>
      </c>
      <c r="V2433" t="s">
        <v>50</v>
      </c>
      <c r="W2433" t="s">
        <v>9047</v>
      </c>
      <c r="X2433" s="145">
        <v>29712</v>
      </c>
      <c r="Y2433" t="s">
        <v>9048</v>
      </c>
      <c r="Z2433" s="145">
        <v>43160</v>
      </c>
      <c r="AA2433" s="145">
        <v>43465</v>
      </c>
      <c r="AB2433" t="s">
        <v>39</v>
      </c>
      <c r="AC2433" t="s">
        <v>68</v>
      </c>
      <c r="AD2433" t="s">
        <v>41</v>
      </c>
    </row>
    <row r="2434" spans="1:30" ht="15" x14ac:dyDescent="0.25">
      <c r="A2434" s="1" t="s">
        <v>13684</v>
      </c>
      <c r="B2434" t="s">
        <v>445</v>
      </c>
      <c r="C2434" t="s">
        <v>29</v>
      </c>
      <c r="D2434" t="s">
        <v>30</v>
      </c>
      <c r="E2434" t="s">
        <v>504</v>
      </c>
      <c r="F2434" t="s">
        <v>9032</v>
      </c>
      <c r="G2434" t="s">
        <v>9033</v>
      </c>
      <c r="H2434" t="s">
        <v>9756</v>
      </c>
      <c r="I2434" t="s">
        <v>9034</v>
      </c>
      <c r="J2434" t="s">
        <v>13684</v>
      </c>
      <c r="K2434" t="s">
        <v>32</v>
      </c>
      <c r="L2434" t="s">
        <v>32</v>
      </c>
      <c r="M2434" t="s">
        <v>43</v>
      </c>
      <c r="N2434" t="s">
        <v>44</v>
      </c>
      <c r="O2434" t="s">
        <v>13685</v>
      </c>
      <c r="P2434" t="s">
        <v>235</v>
      </c>
      <c r="Q2434" t="s">
        <v>137</v>
      </c>
      <c r="R2434" t="s">
        <v>13686</v>
      </c>
      <c r="S2434" s="1" t="s">
        <v>13687</v>
      </c>
      <c r="T2434" t="s">
        <v>53</v>
      </c>
      <c r="U2434" t="s">
        <v>890</v>
      </c>
      <c r="V2434" t="s">
        <v>50</v>
      </c>
      <c r="W2434" t="s">
        <v>13688</v>
      </c>
      <c r="X2434" s="145">
        <v>23048</v>
      </c>
      <c r="Y2434" t="s">
        <v>13689</v>
      </c>
      <c r="Z2434"/>
      <c r="AA2434"/>
      <c r="AB2434" t="s">
        <v>39</v>
      </c>
      <c r="AC2434" t="s">
        <v>40</v>
      </c>
      <c r="AD2434" t="s">
        <v>41</v>
      </c>
    </row>
    <row r="2435" spans="1:30" ht="15" x14ac:dyDescent="0.25">
      <c r="A2435" s="1" t="s">
        <v>9041</v>
      </c>
      <c r="B2435" t="s">
        <v>445</v>
      </c>
      <c r="C2435" t="s">
        <v>29</v>
      </c>
      <c r="D2435" t="s">
        <v>30</v>
      </c>
      <c r="E2435" t="s">
        <v>504</v>
      </c>
      <c r="F2435" t="s">
        <v>9032</v>
      </c>
      <c r="G2435" t="s">
        <v>9033</v>
      </c>
      <c r="H2435" t="s">
        <v>9756</v>
      </c>
      <c r="I2435" t="s">
        <v>9034</v>
      </c>
      <c r="J2435" t="s">
        <v>9041</v>
      </c>
      <c r="K2435" t="s">
        <v>32</v>
      </c>
      <c r="L2435" t="s">
        <v>32</v>
      </c>
      <c r="M2435" t="s">
        <v>299</v>
      </c>
      <c r="N2435" t="s">
        <v>44</v>
      </c>
      <c r="O2435" t="s">
        <v>4050</v>
      </c>
      <c r="P2435" t="s">
        <v>3132</v>
      </c>
      <c r="Q2435" t="s">
        <v>1020</v>
      </c>
      <c r="R2435" t="s">
        <v>9042</v>
      </c>
      <c r="S2435" s="1" t="s">
        <v>13690</v>
      </c>
      <c r="T2435" t="s">
        <v>48</v>
      </c>
      <c r="U2435" t="s">
        <v>49</v>
      </c>
      <c r="V2435" t="s">
        <v>50</v>
      </c>
      <c r="W2435" t="s">
        <v>9043</v>
      </c>
      <c r="X2435" s="145">
        <v>21532</v>
      </c>
      <c r="Y2435" t="s">
        <v>9044</v>
      </c>
      <c r="Z2435" s="145">
        <v>43115</v>
      </c>
      <c r="AA2435" s="145">
        <v>43465</v>
      </c>
      <c r="AB2435" t="s">
        <v>39</v>
      </c>
      <c r="AC2435" t="s">
        <v>40</v>
      </c>
      <c r="AD2435" t="s">
        <v>41</v>
      </c>
    </row>
    <row r="2436" spans="1:30" ht="15" x14ac:dyDescent="0.25">
      <c r="A2436" s="1" t="s">
        <v>11030</v>
      </c>
      <c r="B2436" t="s">
        <v>445</v>
      </c>
      <c r="C2436" t="s">
        <v>29</v>
      </c>
      <c r="D2436" t="s">
        <v>30</v>
      </c>
      <c r="E2436" t="s">
        <v>504</v>
      </c>
      <c r="F2436" t="s">
        <v>9032</v>
      </c>
      <c r="G2436" t="s">
        <v>9033</v>
      </c>
      <c r="H2436" t="s">
        <v>9756</v>
      </c>
      <c r="I2436" t="s">
        <v>9034</v>
      </c>
      <c r="J2436" t="s">
        <v>11030</v>
      </c>
      <c r="K2436" t="s">
        <v>32</v>
      </c>
      <c r="L2436" t="s">
        <v>32</v>
      </c>
      <c r="M2436" t="s">
        <v>43</v>
      </c>
      <c r="N2436" t="s">
        <v>44</v>
      </c>
      <c r="O2436" t="s">
        <v>9903</v>
      </c>
      <c r="P2436" t="s">
        <v>258</v>
      </c>
      <c r="Q2436" t="s">
        <v>432</v>
      </c>
      <c r="R2436" t="s">
        <v>6896</v>
      </c>
      <c r="S2436" s="1" t="s">
        <v>13691</v>
      </c>
      <c r="T2436" t="s">
        <v>37</v>
      </c>
      <c r="U2436" t="s">
        <v>49</v>
      </c>
      <c r="V2436" t="s">
        <v>50</v>
      </c>
      <c r="W2436" t="s">
        <v>6897</v>
      </c>
      <c r="X2436" s="145">
        <v>24267</v>
      </c>
      <c r="Y2436" t="s">
        <v>6898</v>
      </c>
      <c r="Z2436"/>
      <c r="AA2436"/>
      <c r="AB2436" t="s">
        <v>39</v>
      </c>
      <c r="AC2436" t="s">
        <v>40</v>
      </c>
      <c r="AD2436" t="s">
        <v>41</v>
      </c>
    </row>
    <row r="2437" spans="1:30" ht="15" x14ac:dyDescent="0.25">
      <c r="A2437" s="1" t="s">
        <v>11031</v>
      </c>
      <c r="B2437" t="s">
        <v>445</v>
      </c>
      <c r="C2437" t="s">
        <v>29</v>
      </c>
      <c r="D2437" t="s">
        <v>30</v>
      </c>
      <c r="E2437" t="s">
        <v>504</v>
      </c>
      <c r="F2437" t="s">
        <v>9032</v>
      </c>
      <c r="G2437" t="s">
        <v>9033</v>
      </c>
      <c r="H2437" t="s">
        <v>9756</v>
      </c>
      <c r="I2437" t="s">
        <v>9034</v>
      </c>
      <c r="J2437" t="s">
        <v>11031</v>
      </c>
      <c r="K2437" t="s">
        <v>32</v>
      </c>
      <c r="L2437" t="s">
        <v>32</v>
      </c>
      <c r="M2437" t="s">
        <v>43</v>
      </c>
      <c r="N2437" t="s">
        <v>63</v>
      </c>
      <c r="O2437" t="s">
        <v>9727</v>
      </c>
      <c r="P2437" t="s">
        <v>502</v>
      </c>
      <c r="Q2437" t="s">
        <v>138</v>
      </c>
      <c r="R2437" t="s">
        <v>921</v>
      </c>
      <c r="S2437" s="1" t="s">
        <v>13692</v>
      </c>
      <c r="T2437" t="s">
        <v>66</v>
      </c>
      <c r="U2437" t="s">
        <v>5049</v>
      </c>
      <c r="V2437" t="s">
        <v>50</v>
      </c>
      <c r="W2437" t="s">
        <v>11032</v>
      </c>
      <c r="X2437" s="145">
        <v>31559</v>
      </c>
      <c r="Y2437" t="s">
        <v>11033</v>
      </c>
      <c r="Z2437" s="145">
        <v>43160</v>
      </c>
      <c r="AA2437" s="145">
        <v>43465</v>
      </c>
      <c r="AB2437" t="s">
        <v>2801</v>
      </c>
      <c r="AC2437" t="s">
        <v>68</v>
      </c>
      <c r="AD2437" t="s">
        <v>41</v>
      </c>
    </row>
    <row r="2438" spans="1:30" ht="15" x14ac:dyDescent="0.25">
      <c r="A2438" s="1" t="s">
        <v>11034</v>
      </c>
      <c r="B2438" t="s">
        <v>445</v>
      </c>
      <c r="C2438" t="s">
        <v>29</v>
      </c>
      <c r="D2438" t="s">
        <v>30</v>
      </c>
      <c r="E2438" t="s">
        <v>504</v>
      </c>
      <c r="F2438" t="s">
        <v>9032</v>
      </c>
      <c r="G2438" t="s">
        <v>9033</v>
      </c>
      <c r="H2438" t="s">
        <v>9756</v>
      </c>
      <c r="I2438" t="s">
        <v>9034</v>
      </c>
      <c r="J2438" t="s">
        <v>11034</v>
      </c>
      <c r="K2438" t="s">
        <v>32</v>
      </c>
      <c r="L2438" t="s">
        <v>32</v>
      </c>
      <c r="M2438" t="s">
        <v>43</v>
      </c>
      <c r="N2438" t="s">
        <v>63</v>
      </c>
      <c r="O2438" t="s">
        <v>9727</v>
      </c>
      <c r="P2438" t="s">
        <v>428</v>
      </c>
      <c r="Q2438" t="s">
        <v>551</v>
      </c>
      <c r="R2438" t="s">
        <v>668</v>
      </c>
      <c r="S2438" s="1" t="s">
        <v>13693</v>
      </c>
      <c r="T2438" t="s">
        <v>66</v>
      </c>
      <c r="U2438" t="s">
        <v>890</v>
      </c>
      <c r="V2438" t="s">
        <v>50</v>
      </c>
      <c r="W2438" t="s">
        <v>4745</v>
      </c>
      <c r="X2438" s="145">
        <v>29993</v>
      </c>
      <c r="Y2438" t="s">
        <v>4746</v>
      </c>
      <c r="Z2438" s="145">
        <v>43248</v>
      </c>
      <c r="AA2438" s="145">
        <v>43465</v>
      </c>
      <c r="AB2438" t="s">
        <v>2801</v>
      </c>
      <c r="AC2438" t="s">
        <v>68</v>
      </c>
      <c r="AD2438" t="s">
        <v>41</v>
      </c>
    </row>
    <row r="2439" spans="1:30" ht="15" x14ac:dyDescent="0.25">
      <c r="A2439" s="1" t="s">
        <v>11035</v>
      </c>
      <c r="B2439" t="s">
        <v>445</v>
      </c>
      <c r="C2439" t="s">
        <v>29</v>
      </c>
      <c r="D2439" t="s">
        <v>30</v>
      </c>
      <c r="E2439" t="s">
        <v>504</v>
      </c>
      <c r="F2439" t="s">
        <v>9032</v>
      </c>
      <c r="G2439" t="s">
        <v>9033</v>
      </c>
      <c r="H2439" t="s">
        <v>9756</v>
      </c>
      <c r="I2439" t="s">
        <v>9034</v>
      </c>
      <c r="J2439" t="s">
        <v>11035</v>
      </c>
      <c r="K2439" t="s">
        <v>32</v>
      </c>
      <c r="L2439" t="s">
        <v>32</v>
      </c>
      <c r="M2439" t="s">
        <v>43</v>
      </c>
      <c r="N2439" t="s">
        <v>63</v>
      </c>
      <c r="O2439" t="s">
        <v>9727</v>
      </c>
      <c r="P2439" t="s">
        <v>274</v>
      </c>
      <c r="Q2439" t="s">
        <v>551</v>
      </c>
      <c r="R2439" t="s">
        <v>1958</v>
      </c>
      <c r="S2439" s="1" t="s">
        <v>13694</v>
      </c>
      <c r="T2439" t="s">
        <v>66</v>
      </c>
      <c r="U2439" t="s">
        <v>890</v>
      </c>
      <c r="V2439" t="s">
        <v>50</v>
      </c>
      <c r="W2439" t="s">
        <v>11036</v>
      </c>
      <c r="X2439" s="145">
        <v>28734</v>
      </c>
      <c r="Y2439" t="s">
        <v>11037</v>
      </c>
      <c r="Z2439" s="145">
        <v>43307</v>
      </c>
      <c r="AA2439" s="145">
        <v>43465</v>
      </c>
      <c r="AB2439" t="s">
        <v>2801</v>
      </c>
      <c r="AC2439" t="s">
        <v>68</v>
      </c>
      <c r="AD2439" t="s">
        <v>41</v>
      </c>
    </row>
    <row r="2440" spans="1:30" ht="15" x14ac:dyDescent="0.25">
      <c r="A2440" s="1" t="s">
        <v>11038</v>
      </c>
      <c r="B2440" t="s">
        <v>445</v>
      </c>
      <c r="C2440" t="s">
        <v>29</v>
      </c>
      <c r="D2440" t="s">
        <v>30</v>
      </c>
      <c r="E2440" t="s">
        <v>504</v>
      </c>
      <c r="F2440" t="s">
        <v>9032</v>
      </c>
      <c r="G2440" t="s">
        <v>9033</v>
      </c>
      <c r="H2440" t="s">
        <v>9756</v>
      </c>
      <c r="I2440" t="s">
        <v>9034</v>
      </c>
      <c r="J2440" t="s">
        <v>11038</v>
      </c>
      <c r="K2440" t="s">
        <v>32</v>
      </c>
      <c r="L2440" t="s">
        <v>32</v>
      </c>
      <c r="M2440" t="s">
        <v>43</v>
      </c>
      <c r="N2440" t="s">
        <v>63</v>
      </c>
      <c r="O2440" t="s">
        <v>9727</v>
      </c>
      <c r="P2440" t="s">
        <v>513</v>
      </c>
      <c r="Q2440" t="s">
        <v>126</v>
      </c>
      <c r="R2440" t="s">
        <v>5950</v>
      </c>
      <c r="S2440" s="1" t="s">
        <v>13695</v>
      </c>
      <c r="T2440" t="s">
        <v>66</v>
      </c>
      <c r="U2440" t="s">
        <v>890</v>
      </c>
      <c r="V2440" t="s">
        <v>50</v>
      </c>
      <c r="W2440" t="s">
        <v>5951</v>
      </c>
      <c r="X2440" s="145">
        <v>31695</v>
      </c>
      <c r="Y2440" t="s">
        <v>5952</v>
      </c>
      <c r="Z2440" s="145">
        <v>43160</v>
      </c>
      <c r="AA2440" s="145">
        <v>43465</v>
      </c>
      <c r="AB2440" t="s">
        <v>2801</v>
      </c>
      <c r="AC2440" t="s">
        <v>68</v>
      </c>
      <c r="AD2440" t="s">
        <v>41</v>
      </c>
    </row>
    <row r="2441" spans="1:30" ht="15" x14ac:dyDescent="0.25">
      <c r="A2441" s="1" t="s">
        <v>9052</v>
      </c>
      <c r="B2441" t="s">
        <v>28</v>
      </c>
      <c r="C2441" t="s">
        <v>29</v>
      </c>
      <c r="D2441" t="s">
        <v>30</v>
      </c>
      <c r="E2441" t="s">
        <v>556</v>
      </c>
      <c r="F2441" t="s">
        <v>9049</v>
      </c>
      <c r="G2441" t="s">
        <v>9050</v>
      </c>
      <c r="H2441" t="s">
        <v>9756</v>
      </c>
      <c r="I2441" t="s">
        <v>9051</v>
      </c>
      <c r="J2441" t="s">
        <v>9052</v>
      </c>
      <c r="K2441" t="s">
        <v>32</v>
      </c>
      <c r="L2441" t="s">
        <v>33</v>
      </c>
      <c r="M2441" t="s">
        <v>34</v>
      </c>
      <c r="N2441" t="s">
        <v>35</v>
      </c>
      <c r="O2441" t="s">
        <v>287</v>
      </c>
      <c r="P2441" t="s">
        <v>200</v>
      </c>
      <c r="Q2441" t="s">
        <v>200</v>
      </c>
      <c r="R2441" t="s">
        <v>9053</v>
      </c>
      <c r="S2441" s="1" t="s">
        <v>13696</v>
      </c>
      <c r="T2441" t="s">
        <v>37</v>
      </c>
      <c r="U2441" t="s">
        <v>38</v>
      </c>
      <c r="V2441" t="s">
        <v>166</v>
      </c>
      <c r="W2441" t="s">
        <v>9054</v>
      </c>
      <c r="X2441" s="145">
        <v>23675</v>
      </c>
      <c r="Y2441" t="s">
        <v>9055</v>
      </c>
      <c r="Z2441" s="145">
        <v>43101</v>
      </c>
      <c r="AA2441" s="145">
        <v>43465</v>
      </c>
      <c r="AB2441" t="s">
        <v>123</v>
      </c>
      <c r="AC2441" t="s">
        <v>40</v>
      </c>
      <c r="AD2441" t="s">
        <v>41</v>
      </c>
    </row>
    <row r="2442" spans="1:30" ht="15" x14ac:dyDescent="0.25">
      <c r="A2442" s="1" t="s">
        <v>8622</v>
      </c>
      <c r="B2442" t="s">
        <v>28</v>
      </c>
      <c r="C2442" t="s">
        <v>29</v>
      </c>
      <c r="D2442" t="s">
        <v>30</v>
      </c>
      <c r="E2442" t="s">
        <v>556</v>
      </c>
      <c r="F2442" t="s">
        <v>9049</v>
      </c>
      <c r="G2442" t="s">
        <v>9050</v>
      </c>
      <c r="H2442" t="s">
        <v>9756</v>
      </c>
      <c r="I2442" t="s">
        <v>9051</v>
      </c>
      <c r="J2442" t="s">
        <v>8622</v>
      </c>
      <c r="K2442" t="s">
        <v>32</v>
      </c>
      <c r="L2442" t="s">
        <v>32</v>
      </c>
      <c r="M2442" t="s">
        <v>43</v>
      </c>
      <c r="N2442" t="s">
        <v>44</v>
      </c>
      <c r="O2442" t="s">
        <v>13697</v>
      </c>
      <c r="P2442" t="s">
        <v>70</v>
      </c>
      <c r="Q2442" t="s">
        <v>386</v>
      </c>
      <c r="R2442" t="s">
        <v>8623</v>
      </c>
      <c r="S2442" s="1" t="s">
        <v>13698</v>
      </c>
      <c r="T2442" t="s">
        <v>53</v>
      </c>
      <c r="U2442" t="s">
        <v>49</v>
      </c>
      <c r="V2442" t="s">
        <v>50</v>
      </c>
      <c r="W2442" t="s">
        <v>8624</v>
      </c>
      <c r="X2442" s="145">
        <v>24143</v>
      </c>
      <c r="Y2442" t="s">
        <v>8625</v>
      </c>
      <c r="Z2442"/>
      <c r="AA2442"/>
      <c r="AB2442" t="s">
        <v>39</v>
      </c>
      <c r="AC2442" t="s">
        <v>40</v>
      </c>
      <c r="AD2442" t="s">
        <v>41</v>
      </c>
    </row>
    <row r="2443" spans="1:30" ht="15" x14ac:dyDescent="0.25">
      <c r="A2443" s="1" t="s">
        <v>13699</v>
      </c>
      <c r="B2443" t="s">
        <v>28</v>
      </c>
      <c r="C2443" t="s">
        <v>29</v>
      </c>
      <c r="D2443" t="s">
        <v>30</v>
      </c>
      <c r="E2443" t="s">
        <v>556</v>
      </c>
      <c r="F2443" t="s">
        <v>9049</v>
      </c>
      <c r="G2443" t="s">
        <v>9050</v>
      </c>
      <c r="H2443" t="s">
        <v>9756</v>
      </c>
      <c r="I2443" t="s">
        <v>9051</v>
      </c>
      <c r="J2443" t="s">
        <v>13699</v>
      </c>
      <c r="K2443" t="s">
        <v>32</v>
      </c>
      <c r="L2443" t="s">
        <v>32</v>
      </c>
      <c r="M2443" t="s">
        <v>43</v>
      </c>
      <c r="N2443" t="s">
        <v>44</v>
      </c>
      <c r="O2443" t="s">
        <v>13700</v>
      </c>
      <c r="P2443" t="s">
        <v>13701</v>
      </c>
      <c r="Q2443" t="s">
        <v>470</v>
      </c>
      <c r="R2443" t="s">
        <v>13702</v>
      </c>
      <c r="S2443" s="1" t="s">
        <v>13703</v>
      </c>
      <c r="T2443" t="s">
        <v>53</v>
      </c>
      <c r="U2443" t="s">
        <v>890</v>
      </c>
      <c r="V2443" t="s">
        <v>50</v>
      </c>
      <c r="W2443" t="s">
        <v>13704</v>
      </c>
      <c r="X2443" s="145">
        <v>23247</v>
      </c>
      <c r="Y2443" t="s">
        <v>13705</v>
      </c>
      <c r="Z2443"/>
      <c r="AA2443"/>
      <c r="AB2443" t="s">
        <v>39</v>
      </c>
      <c r="AC2443" t="s">
        <v>40</v>
      </c>
      <c r="AD2443" t="s">
        <v>41</v>
      </c>
    </row>
    <row r="2444" spans="1:30" ht="15" x14ac:dyDescent="0.25">
      <c r="A2444" s="1" t="s">
        <v>9056</v>
      </c>
      <c r="B2444" t="s">
        <v>28</v>
      </c>
      <c r="C2444" t="s">
        <v>29</v>
      </c>
      <c r="D2444" t="s">
        <v>30</v>
      </c>
      <c r="E2444" t="s">
        <v>556</v>
      </c>
      <c r="F2444" t="s">
        <v>9049</v>
      </c>
      <c r="G2444" t="s">
        <v>9050</v>
      </c>
      <c r="H2444" t="s">
        <v>9756</v>
      </c>
      <c r="I2444" t="s">
        <v>9051</v>
      </c>
      <c r="J2444" t="s">
        <v>9056</v>
      </c>
      <c r="K2444" t="s">
        <v>32</v>
      </c>
      <c r="L2444" t="s">
        <v>32</v>
      </c>
      <c r="M2444" t="s">
        <v>43</v>
      </c>
      <c r="N2444" t="s">
        <v>44</v>
      </c>
      <c r="O2444" t="s">
        <v>194</v>
      </c>
      <c r="P2444" t="s">
        <v>113</v>
      </c>
      <c r="Q2444" t="s">
        <v>438</v>
      </c>
      <c r="R2444" t="s">
        <v>2199</v>
      </c>
      <c r="S2444" s="1" t="s">
        <v>13706</v>
      </c>
      <c r="T2444" t="s">
        <v>66</v>
      </c>
      <c r="U2444" t="s">
        <v>49</v>
      </c>
      <c r="V2444" t="s">
        <v>50</v>
      </c>
      <c r="W2444" t="s">
        <v>2200</v>
      </c>
      <c r="X2444" s="145">
        <v>32393</v>
      </c>
      <c r="Y2444" t="s">
        <v>2201</v>
      </c>
      <c r="Z2444" s="145">
        <v>43160</v>
      </c>
      <c r="AA2444" s="145">
        <v>43465</v>
      </c>
      <c r="AB2444" t="s">
        <v>39</v>
      </c>
      <c r="AC2444" t="s">
        <v>40</v>
      </c>
      <c r="AD2444" t="s">
        <v>41</v>
      </c>
    </row>
    <row r="2445" spans="1:30" ht="15" x14ac:dyDescent="0.25">
      <c r="A2445" s="1" t="s">
        <v>9060</v>
      </c>
      <c r="B2445" t="s">
        <v>28</v>
      </c>
      <c r="C2445" t="s">
        <v>29</v>
      </c>
      <c r="D2445" t="s">
        <v>30</v>
      </c>
      <c r="E2445" t="s">
        <v>556</v>
      </c>
      <c r="F2445" t="s">
        <v>9049</v>
      </c>
      <c r="G2445" t="s">
        <v>9050</v>
      </c>
      <c r="H2445" t="s">
        <v>9756</v>
      </c>
      <c r="I2445" t="s">
        <v>9051</v>
      </c>
      <c r="J2445" t="s">
        <v>9060</v>
      </c>
      <c r="K2445" t="s">
        <v>32</v>
      </c>
      <c r="L2445" t="s">
        <v>32</v>
      </c>
      <c r="M2445" t="s">
        <v>43</v>
      </c>
      <c r="N2445" t="s">
        <v>63</v>
      </c>
      <c r="O2445" t="s">
        <v>120</v>
      </c>
      <c r="P2445" t="s">
        <v>197</v>
      </c>
      <c r="Q2445" t="s">
        <v>1020</v>
      </c>
      <c r="R2445" t="s">
        <v>11039</v>
      </c>
      <c r="S2445" s="1" t="s">
        <v>13707</v>
      </c>
      <c r="T2445" t="s">
        <v>66</v>
      </c>
      <c r="U2445" t="s">
        <v>49</v>
      </c>
      <c r="V2445" t="s">
        <v>50</v>
      </c>
      <c r="W2445" t="s">
        <v>11040</v>
      </c>
      <c r="X2445" s="145">
        <v>34038</v>
      </c>
      <c r="Y2445" t="s">
        <v>11041</v>
      </c>
      <c r="Z2445" s="145">
        <v>43160</v>
      </c>
      <c r="AA2445" s="145">
        <v>43465</v>
      </c>
      <c r="AB2445" t="s">
        <v>123</v>
      </c>
      <c r="AC2445" t="s">
        <v>68</v>
      </c>
      <c r="AD2445" t="s">
        <v>41</v>
      </c>
    </row>
    <row r="2446" spans="1:30" ht="15" x14ac:dyDescent="0.25">
      <c r="A2446" s="1" t="s">
        <v>9061</v>
      </c>
      <c r="B2446" t="s">
        <v>28</v>
      </c>
      <c r="C2446" t="s">
        <v>29</v>
      </c>
      <c r="D2446" t="s">
        <v>30</v>
      </c>
      <c r="E2446" t="s">
        <v>556</v>
      </c>
      <c r="F2446" t="s">
        <v>9049</v>
      </c>
      <c r="G2446" t="s">
        <v>9050</v>
      </c>
      <c r="H2446" t="s">
        <v>9756</v>
      </c>
      <c r="I2446" t="s">
        <v>9051</v>
      </c>
      <c r="J2446" t="s">
        <v>9061</v>
      </c>
      <c r="K2446" t="s">
        <v>32</v>
      </c>
      <c r="L2446" t="s">
        <v>32</v>
      </c>
      <c r="M2446" t="s">
        <v>43</v>
      </c>
      <c r="N2446" t="s">
        <v>63</v>
      </c>
      <c r="O2446" t="s">
        <v>120</v>
      </c>
      <c r="P2446" t="s">
        <v>110</v>
      </c>
      <c r="Q2446" t="s">
        <v>498</v>
      </c>
      <c r="R2446" t="s">
        <v>164</v>
      </c>
      <c r="S2446" s="1" t="s">
        <v>13708</v>
      </c>
      <c r="T2446" t="s">
        <v>66</v>
      </c>
      <c r="U2446" t="s">
        <v>49</v>
      </c>
      <c r="V2446" t="s">
        <v>50</v>
      </c>
      <c r="W2446" t="s">
        <v>1124</v>
      </c>
      <c r="X2446" s="145">
        <v>32594</v>
      </c>
      <c r="Y2446" t="s">
        <v>1125</v>
      </c>
      <c r="Z2446" s="145">
        <v>43160</v>
      </c>
      <c r="AA2446" s="145">
        <v>43465</v>
      </c>
      <c r="AB2446" t="s">
        <v>123</v>
      </c>
      <c r="AC2446" t="s">
        <v>68</v>
      </c>
      <c r="AD2446" t="s">
        <v>41</v>
      </c>
    </row>
    <row r="2447" spans="1:30" ht="15" x14ac:dyDescent="0.25">
      <c r="A2447" s="1" t="s">
        <v>9065</v>
      </c>
      <c r="B2447" t="s">
        <v>28</v>
      </c>
      <c r="C2447" t="s">
        <v>29</v>
      </c>
      <c r="D2447" t="s">
        <v>30</v>
      </c>
      <c r="E2447" t="s">
        <v>556</v>
      </c>
      <c r="F2447" t="s">
        <v>9049</v>
      </c>
      <c r="G2447" t="s">
        <v>9050</v>
      </c>
      <c r="H2447" t="s">
        <v>9756</v>
      </c>
      <c r="I2447" t="s">
        <v>9051</v>
      </c>
      <c r="J2447" t="s">
        <v>9065</v>
      </c>
      <c r="K2447" t="s">
        <v>32</v>
      </c>
      <c r="L2447" t="s">
        <v>32</v>
      </c>
      <c r="M2447" t="s">
        <v>43</v>
      </c>
      <c r="N2447" t="s">
        <v>63</v>
      </c>
      <c r="O2447" t="s">
        <v>120</v>
      </c>
      <c r="P2447" t="s">
        <v>160</v>
      </c>
      <c r="Q2447" t="s">
        <v>160</v>
      </c>
      <c r="R2447" t="s">
        <v>6634</v>
      </c>
      <c r="S2447" s="1" t="s">
        <v>13709</v>
      </c>
      <c r="T2447" t="s">
        <v>66</v>
      </c>
      <c r="U2447" t="s">
        <v>49</v>
      </c>
      <c r="V2447" t="s">
        <v>50</v>
      </c>
      <c r="W2447" t="s">
        <v>6635</v>
      </c>
      <c r="X2447" s="145">
        <v>28503</v>
      </c>
      <c r="Y2447" t="s">
        <v>6636</v>
      </c>
      <c r="Z2447" s="145">
        <v>43160</v>
      </c>
      <c r="AA2447" s="145">
        <v>43465</v>
      </c>
      <c r="AB2447" t="s">
        <v>123</v>
      </c>
      <c r="AC2447" t="s">
        <v>68</v>
      </c>
      <c r="AD2447" t="s">
        <v>41</v>
      </c>
    </row>
    <row r="2448" spans="1:30" ht="15" x14ac:dyDescent="0.25">
      <c r="A2448" s="1" t="s">
        <v>11042</v>
      </c>
      <c r="B2448" t="s">
        <v>28</v>
      </c>
      <c r="C2448" t="s">
        <v>29</v>
      </c>
      <c r="D2448" t="s">
        <v>30</v>
      </c>
      <c r="E2448" t="s">
        <v>556</v>
      </c>
      <c r="F2448" t="s">
        <v>9049</v>
      </c>
      <c r="G2448" t="s">
        <v>9050</v>
      </c>
      <c r="H2448" t="s">
        <v>9756</v>
      </c>
      <c r="I2448" t="s">
        <v>9051</v>
      </c>
      <c r="J2448" t="s">
        <v>11042</v>
      </c>
      <c r="K2448" t="s">
        <v>32</v>
      </c>
      <c r="L2448" t="s">
        <v>32</v>
      </c>
      <c r="M2448" t="s">
        <v>43</v>
      </c>
      <c r="N2448" t="s">
        <v>63</v>
      </c>
      <c r="O2448" t="s">
        <v>9727</v>
      </c>
      <c r="P2448" t="s">
        <v>900</v>
      </c>
      <c r="Q2448" t="s">
        <v>11043</v>
      </c>
      <c r="R2448" t="s">
        <v>11044</v>
      </c>
      <c r="S2448" s="1" t="s">
        <v>13710</v>
      </c>
      <c r="T2448" t="s">
        <v>66</v>
      </c>
      <c r="U2448" t="s">
        <v>890</v>
      </c>
      <c r="V2448" t="s">
        <v>50</v>
      </c>
      <c r="W2448" t="s">
        <v>11045</v>
      </c>
      <c r="X2448" s="145">
        <v>28200</v>
      </c>
      <c r="Y2448" t="s">
        <v>11046</v>
      </c>
      <c r="Z2448" s="145">
        <v>43174</v>
      </c>
      <c r="AA2448" s="145">
        <v>43465</v>
      </c>
      <c r="AB2448" t="s">
        <v>2801</v>
      </c>
      <c r="AC2448" t="s">
        <v>68</v>
      </c>
      <c r="AD2448" t="s">
        <v>41</v>
      </c>
    </row>
    <row r="2449" spans="1:30" ht="15" x14ac:dyDescent="0.25">
      <c r="A2449" s="1" t="s">
        <v>11047</v>
      </c>
      <c r="B2449" t="s">
        <v>28</v>
      </c>
      <c r="C2449" t="s">
        <v>29</v>
      </c>
      <c r="D2449" t="s">
        <v>30</v>
      </c>
      <c r="E2449" t="s">
        <v>556</v>
      </c>
      <c r="F2449" t="s">
        <v>9049</v>
      </c>
      <c r="G2449" t="s">
        <v>9050</v>
      </c>
      <c r="H2449" t="s">
        <v>9756</v>
      </c>
      <c r="I2449" t="s">
        <v>9051</v>
      </c>
      <c r="J2449" t="s">
        <v>11047</v>
      </c>
      <c r="K2449" t="s">
        <v>32</v>
      </c>
      <c r="L2449" t="s">
        <v>32</v>
      </c>
      <c r="M2449" t="s">
        <v>43</v>
      </c>
      <c r="N2449" t="s">
        <v>63</v>
      </c>
      <c r="O2449" t="s">
        <v>9727</v>
      </c>
      <c r="P2449" t="s">
        <v>147</v>
      </c>
      <c r="Q2449" t="s">
        <v>306</v>
      </c>
      <c r="R2449" t="s">
        <v>11048</v>
      </c>
      <c r="S2449" s="1" t="s">
        <v>13711</v>
      </c>
      <c r="T2449" t="s">
        <v>66</v>
      </c>
      <c r="U2449" t="s">
        <v>890</v>
      </c>
      <c r="V2449" t="s">
        <v>50</v>
      </c>
      <c r="W2449" t="s">
        <v>11049</v>
      </c>
      <c r="X2449" s="145">
        <v>31158</v>
      </c>
      <c r="Y2449" t="s">
        <v>11050</v>
      </c>
      <c r="Z2449" s="145">
        <v>43229</v>
      </c>
      <c r="AA2449" s="145">
        <v>43465</v>
      </c>
      <c r="AB2449" t="s">
        <v>2801</v>
      </c>
      <c r="AC2449" t="s">
        <v>68</v>
      </c>
      <c r="AD2449" t="s">
        <v>41</v>
      </c>
    </row>
    <row r="2450" spans="1:30" ht="15" x14ac:dyDescent="0.25">
      <c r="A2450" s="1" t="s">
        <v>11052</v>
      </c>
      <c r="B2450" t="s">
        <v>437</v>
      </c>
      <c r="C2450" t="s">
        <v>29</v>
      </c>
      <c r="D2450" t="s">
        <v>30</v>
      </c>
      <c r="E2450" t="s">
        <v>556</v>
      </c>
      <c r="F2450" t="s">
        <v>9069</v>
      </c>
      <c r="G2450" t="s">
        <v>9070</v>
      </c>
      <c r="H2450" t="s">
        <v>9756</v>
      </c>
      <c r="I2450" t="s">
        <v>11051</v>
      </c>
      <c r="J2450" t="s">
        <v>11052</v>
      </c>
      <c r="K2450" t="s">
        <v>32</v>
      </c>
      <c r="L2450" t="s">
        <v>32</v>
      </c>
      <c r="M2450" t="s">
        <v>43</v>
      </c>
      <c r="N2450" t="s">
        <v>242</v>
      </c>
      <c r="O2450" t="s">
        <v>9903</v>
      </c>
      <c r="P2450" t="s">
        <v>42</v>
      </c>
      <c r="Q2450" t="s">
        <v>42</v>
      </c>
      <c r="R2450" t="s">
        <v>42</v>
      </c>
      <c r="S2450" s="1" t="s">
        <v>11736</v>
      </c>
      <c r="T2450" t="s">
        <v>66</v>
      </c>
      <c r="U2450" t="s">
        <v>49</v>
      </c>
      <c r="V2450" t="s">
        <v>50</v>
      </c>
      <c r="W2450" t="s">
        <v>42</v>
      </c>
      <c r="X2450" t="s">
        <v>243</v>
      </c>
      <c r="Y2450" t="s">
        <v>42</v>
      </c>
      <c r="Z2450"/>
      <c r="AA2450"/>
      <c r="AB2450" t="s">
        <v>39</v>
      </c>
      <c r="AC2450" t="s">
        <v>68</v>
      </c>
      <c r="AD2450" t="s">
        <v>41</v>
      </c>
    </row>
    <row r="2451" spans="1:30" ht="15" x14ac:dyDescent="0.25">
      <c r="A2451" s="1" t="s">
        <v>11053</v>
      </c>
      <c r="B2451" t="s">
        <v>437</v>
      </c>
      <c r="C2451" t="s">
        <v>29</v>
      </c>
      <c r="D2451" t="s">
        <v>30</v>
      </c>
      <c r="E2451" t="s">
        <v>556</v>
      </c>
      <c r="F2451" t="s">
        <v>9069</v>
      </c>
      <c r="G2451" t="s">
        <v>9070</v>
      </c>
      <c r="H2451" t="s">
        <v>9756</v>
      </c>
      <c r="I2451" t="s">
        <v>11051</v>
      </c>
      <c r="J2451" t="s">
        <v>11053</v>
      </c>
      <c r="K2451" t="s">
        <v>32</v>
      </c>
      <c r="L2451" t="s">
        <v>32</v>
      </c>
      <c r="M2451" t="s">
        <v>43</v>
      </c>
      <c r="N2451" t="s">
        <v>242</v>
      </c>
      <c r="O2451" t="s">
        <v>9903</v>
      </c>
      <c r="P2451" t="s">
        <v>42</v>
      </c>
      <c r="Q2451" t="s">
        <v>42</v>
      </c>
      <c r="R2451" t="s">
        <v>42</v>
      </c>
      <c r="S2451" s="1" t="s">
        <v>11736</v>
      </c>
      <c r="T2451" t="s">
        <v>66</v>
      </c>
      <c r="U2451" t="s">
        <v>49</v>
      </c>
      <c r="V2451" t="s">
        <v>50</v>
      </c>
      <c r="W2451" t="s">
        <v>42</v>
      </c>
      <c r="X2451" t="s">
        <v>243</v>
      </c>
      <c r="Y2451" t="s">
        <v>42</v>
      </c>
      <c r="Z2451"/>
      <c r="AA2451"/>
      <c r="AB2451" t="s">
        <v>39</v>
      </c>
      <c r="AC2451" t="s">
        <v>68</v>
      </c>
      <c r="AD2451" t="s">
        <v>41</v>
      </c>
    </row>
    <row r="2452" spans="1:30" ht="15" x14ac:dyDescent="0.25">
      <c r="A2452" s="1" t="s">
        <v>11054</v>
      </c>
      <c r="B2452" t="s">
        <v>437</v>
      </c>
      <c r="C2452" t="s">
        <v>29</v>
      </c>
      <c r="D2452" t="s">
        <v>30</v>
      </c>
      <c r="E2452" t="s">
        <v>556</v>
      </c>
      <c r="F2452" t="s">
        <v>9069</v>
      </c>
      <c r="G2452" t="s">
        <v>9070</v>
      </c>
      <c r="H2452" t="s">
        <v>9756</v>
      </c>
      <c r="I2452" t="s">
        <v>11051</v>
      </c>
      <c r="J2452" t="s">
        <v>11054</v>
      </c>
      <c r="K2452" t="s">
        <v>32</v>
      </c>
      <c r="L2452" t="s">
        <v>32</v>
      </c>
      <c r="M2452" t="s">
        <v>43</v>
      </c>
      <c r="N2452" t="s">
        <v>242</v>
      </c>
      <c r="O2452" t="s">
        <v>11055</v>
      </c>
      <c r="P2452" t="s">
        <v>42</v>
      </c>
      <c r="Q2452" t="s">
        <v>42</v>
      </c>
      <c r="R2452" t="s">
        <v>42</v>
      </c>
      <c r="S2452" s="1" t="s">
        <v>11736</v>
      </c>
      <c r="T2452" t="s">
        <v>66</v>
      </c>
      <c r="U2452" t="s">
        <v>49</v>
      </c>
      <c r="V2452" t="s">
        <v>50</v>
      </c>
      <c r="W2452" t="s">
        <v>42</v>
      </c>
      <c r="X2452" t="s">
        <v>243</v>
      </c>
      <c r="Y2452" t="s">
        <v>42</v>
      </c>
      <c r="Z2452" s="145">
        <v>43160</v>
      </c>
      <c r="AA2452" s="145">
        <v>43465</v>
      </c>
      <c r="AB2452" t="s">
        <v>39</v>
      </c>
      <c r="AC2452" t="s">
        <v>68</v>
      </c>
      <c r="AD2452" t="s">
        <v>41</v>
      </c>
    </row>
    <row r="2453" spans="1:30" ht="15" x14ac:dyDescent="0.25">
      <c r="A2453" s="1" t="s">
        <v>9071</v>
      </c>
      <c r="B2453" t="s">
        <v>437</v>
      </c>
      <c r="C2453" t="s">
        <v>29</v>
      </c>
      <c r="D2453" t="s">
        <v>30</v>
      </c>
      <c r="E2453" t="s">
        <v>556</v>
      </c>
      <c r="F2453" t="s">
        <v>9069</v>
      </c>
      <c r="G2453" t="s">
        <v>9070</v>
      </c>
      <c r="H2453" t="s">
        <v>9756</v>
      </c>
      <c r="I2453" t="s">
        <v>11051</v>
      </c>
      <c r="J2453" t="s">
        <v>9071</v>
      </c>
      <c r="K2453" t="s">
        <v>32</v>
      </c>
      <c r="L2453" t="s">
        <v>32</v>
      </c>
      <c r="M2453" t="s">
        <v>43</v>
      </c>
      <c r="N2453" t="s">
        <v>63</v>
      </c>
      <c r="O2453" t="s">
        <v>291</v>
      </c>
      <c r="P2453" t="s">
        <v>100</v>
      </c>
      <c r="Q2453" t="s">
        <v>327</v>
      </c>
      <c r="R2453" t="s">
        <v>9009</v>
      </c>
      <c r="S2453" s="1" t="s">
        <v>13712</v>
      </c>
      <c r="T2453" t="s">
        <v>66</v>
      </c>
      <c r="U2453" t="s">
        <v>49</v>
      </c>
      <c r="V2453" t="s">
        <v>50</v>
      </c>
      <c r="W2453" t="s">
        <v>9010</v>
      </c>
      <c r="X2453" s="145">
        <v>31205</v>
      </c>
      <c r="Y2453" t="s">
        <v>9011</v>
      </c>
      <c r="Z2453" s="145">
        <v>43160</v>
      </c>
      <c r="AA2453" s="145">
        <v>43465</v>
      </c>
      <c r="AB2453" t="s">
        <v>123</v>
      </c>
      <c r="AC2453" t="s">
        <v>68</v>
      </c>
      <c r="AD2453" t="s">
        <v>41</v>
      </c>
    </row>
    <row r="2454" spans="1:30" ht="15" x14ac:dyDescent="0.25">
      <c r="A2454" s="1" t="s">
        <v>9075</v>
      </c>
      <c r="B2454" t="s">
        <v>437</v>
      </c>
      <c r="C2454" t="s">
        <v>29</v>
      </c>
      <c r="D2454" t="s">
        <v>30</v>
      </c>
      <c r="E2454" t="s">
        <v>556</v>
      </c>
      <c r="F2454" t="s">
        <v>9069</v>
      </c>
      <c r="G2454" t="s">
        <v>9070</v>
      </c>
      <c r="H2454" t="s">
        <v>9756</v>
      </c>
      <c r="I2454" t="s">
        <v>11051</v>
      </c>
      <c r="J2454" t="s">
        <v>9075</v>
      </c>
      <c r="K2454" t="s">
        <v>32</v>
      </c>
      <c r="L2454" t="s">
        <v>32</v>
      </c>
      <c r="M2454" t="s">
        <v>43</v>
      </c>
      <c r="N2454" t="s">
        <v>63</v>
      </c>
      <c r="O2454" t="s">
        <v>291</v>
      </c>
      <c r="P2454" t="s">
        <v>753</v>
      </c>
      <c r="Q2454" t="s">
        <v>78</v>
      </c>
      <c r="R2454" t="s">
        <v>727</v>
      </c>
      <c r="S2454" s="1" t="s">
        <v>13713</v>
      </c>
      <c r="T2454" t="s">
        <v>66</v>
      </c>
      <c r="U2454" t="s">
        <v>49</v>
      </c>
      <c r="V2454" t="s">
        <v>50</v>
      </c>
      <c r="W2454" t="s">
        <v>6413</v>
      </c>
      <c r="X2454" s="145">
        <v>28749</v>
      </c>
      <c r="Y2454" t="s">
        <v>6414</v>
      </c>
      <c r="Z2454" s="145">
        <v>43160</v>
      </c>
      <c r="AA2454" s="145">
        <v>43465</v>
      </c>
      <c r="AB2454" t="s">
        <v>123</v>
      </c>
      <c r="AC2454" t="s">
        <v>68</v>
      </c>
      <c r="AD2454" t="s">
        <v>41</v>
      </c>
    </row>
    <row r="2455" spans="1:30" ht="15" x14ac:dyDescent="0.25">
      <c r="A2455" s="1" t="s">
        <v>9076</v>
      </c>
      <c r="B2455" t="s">
        <v>437</v>
      </c>
      <c r="C2455" t="s">
        <v>29</v>
      </c>
      <c r="D2455" t="s">
        <v>30</v>
      </c>
      <c r="E2455" t="s">
        <v>556</v>
      </c>
      <c r="F2455" t="s">
        <v>9069</v>
      </c>
      <c r="G2455" t="s">
        <v>9070</v>
      </c>
      <c r="H2455" t="s">
        <v>9756</v>
      </c>
      <c r="I2455" t="s">
        <v>11051</v>
      </c>
      <c r="J2455" t="s">
        <v>9076</v>
      </c>
      <c r="K2455" t="s">
        <v>32</v>
      </c>
      <c r="L2455" t="s">
        <v>32</v>
      </c>
      <c r="M2455" t="s">
        <v>43</v>
      </c>
      <c r="N2455" t="s">
        <v>63</v>
      </c>
      <c r="O2455" t="s">
        <v>291</v>
      </c>
      <c r="P2455" t="s">
        <v>350</v>
      </c>
      <c r="Q2455" t="s">
        <v>195</v>
      </c>
      <c r="R2455" t="s">
        <v>11056</v>
      </c>
      <c r="S2455" s="1" t="s">
        <v>13714</v>
      </c>
      <c r="T2455" t="s">
        <v>66</v>
      </c>
      <c r="U2455" t="s">
        <v>49</v>
      </c>
      <c r="V2455" t="s">
        <v>50</v>
      </c>
      <c r="W2455" t="s">
        <v>11057</v>
      </c>
      <c r="X2455" s="145">
        <v>31524</v>
      </c>
      <c r="Y2455" t="s">
        <v>11058</v>
      </c>
      <c r="Z2455" s="145">
        <v>43160</v>
      </c>
      <c r="AA2455" s="145">
        <v>43465</v>
      </c>
      <c r="AB2455" t="s">
        <v>123</v>
      </c>
      <c r="AC2455" t="s">
        <v>68</v>
      </c>
      <c r="AD2455" t="s">
        <v>41</v>
      </c>
    </row>
    <row r="2456" spans="1:30" ht="15" x14ac:dyDescent="0.25">
      <c r="A2456" s="1" t="s">
        <v>9081</v>
      </c>
      <c r="B2456" t="s">
        <v>28</v>
      </c>
      <c r="C2456" t="s">
        <v>29</v>
      </c>
      <c r="D2456" t="s">
        <v>30</v>
      </c>
      <c r="E2456" t="s">
        <v>9077</v>
      </c>
      <c r="F2456" t="s">
        <v>9078</v>
      </c>
      <c r="G2456" t="s">
        <v>9079</v>
      </c>
      <c r="H2456" t="s">
        <v>9756</v>
      </c>
      <c r="I2456" t="s">
        <v>9080</v>
      </c>
      <c r="J2456" t="s">
        <v>9081</v>
      </c>
      <c r="K2456" t="s">
        <v>32</v>
      </c>
      <c r="L2456" t="s">
        <v>32</v>
      </c>
      <c r="M2456" t="s">
        <v>299</v>
      </c>
      <c r="N2456" t="s">
        <v>44</v>
      </c>
      <c r="O2456" t="s">
        <v>518</v>
      </c>
      <c r="P2456" t="s">
        <v>172</v>
      </c>
      <c r="Q2456" t="s">
        <v>110</v>
      </c>
      <c r="R2456" t="s">
        <v>526</v>
      </c>
      <c r="S2456" s="1" t="s">
        <v>13715</v>
      </c>
      <c r="T2456" t="s">
        <v>37</v>
      </c>
      <c r="U2456" t="s">
        <v>49</v>
      </c>
      <c r="V2456" t="s">
        <v>50</v>
      </c>
      <c r="W2456" t="s">
        <v>8009</v>
      </c>
      <c r="X2456" s="145">
        <v>22095</v>
      </c>
      <c r="Y2456" t="s">
        <v>8010</v>
      </c>
      <c r="Z2456" s="145">
        <v>43376</v>
      </c>
      <c r="AA2456" s="145">
        <v>43465</v>
      </c>
      <c r="AB2456" t="s">
        <v>39</v>
      </c>
      <c r="AC2456" t="s">
        <v>40</v>
      </c>
      <c r="AD2456" t="s">
        <v>41</v>
      </c>
    </row>
    <row r="2457" spans="1:30" ht="15" x14ac:dyDescent="0.25">
      <c r="A2457" s="1" t="s">
        <v>6849</v>
      </c>
      <c r="B2457" t="s">
        <v>28</v>
      </c>
      <c r="C2457" t="s">
        <v>29</v>
      </c>
      <c r="D2457" t="s">
        <v>30</v>
      </c>
      <c r="E2457" t="s">
        <v>9077</v>
      </c>
      <c r="F2457" t="s">
        <v>9078</v>
      </c>
      <c r="G2457" t="s">
        <v>9079</v>
      </c>
      <c r="H2457" t="s">
        <v>9756</v>
      </c>
      <c r="I2457" t="s">
        <v>9080</v>
      </c>
      <c r="J2457" t="s">
        <v>6849</v>
      </c>
      <c r="K2457" t="s">
        <v>32</v>
      </c>
      <c r="L2457" t="s">
        <v>32</v>
      </c>
      <c r="M2457" t="s">
        <v>43</v>
      </c>
      <c r="N2457" t="s">
        <v>242</v>
      </c>
      <c r="O2457" t="s">
        <v>9903</v>
      </c>
      <c r="P2457" t="s">
        <v>42</v>
      </c>
      <c r="Q2457" t="s">
        <v>42</v>
      </c>
      <c r="R2457" t="s">
        <v>42</v>
      </c>
      <c r="S2457" s="1" t="s">
        <v>11736</v>
      </c>
      <c r="T2457" t="s">
        <v>66</v>
      </c>
      <c r="U2457" t="s">
        <v>49</v>
      </c>
      <c r="V2457" t="s">
        <v>50</v>
      </c>
      <c r="W2457" t="s">
        <v>42</v>
      </c>
      <c r="X2457" t="s">
        <v>243</v>
      </c>
      <c r="Y2457" t="s">
        <v>42</v>
      </c>
      <c r="Z2457" s="145">
        <v>42919</v>
      </c>
      <c r="AA2457" s="145">
        <v>43100</v>
      </c>
      <c r="AB2457" t="s">
        <v>39</v>
      </c>
      <c r="AC2457" t="s">
        <v>68</v>
      </c>
      <c r="AD2457" t="s">
        <v>41</v>
      </c>
    </row>
    <row r="2458" spans="1:30" ht="15" x14ac:dyDescent="0.25">
      <c r="A2458" s="1" t="s">
        <v>11062</v>
      </c>
      <c r="B2458" t="s">
        <v>28</v>
      </c>
      <c r="C2458" t="s">
        <v>29</v>
      </c>
      <c r="D2458" t="s">
        <v>30</v>
      </c>
      <c r="E2458" t="s">
        <v>9077</v>
      </c>
      <c r="F2458" t="s">
        <v>9078</v>
      </c>
      <c r="G2458" t="s">
        <v>9079</v>
      </c>
      <c r="H2458" t="s">
        <v>9756</v>
      </c>
      <c r="I2458" t="s">
        <v>9080</v>
      </c>
      <c r="J2458" t="s">
        <v>11062</v>
      </c>
      <c r="K2458" t="s">
        <v>32</v>
      </c>
      <c r="L2458" t="s">
        <v>32</v>
      </c>
      <c r="M2458" t="s">
        <v>43</v>
      </c>
      <c r="N2458" t="s">
        <v>242</v>
      </c>
      <c r="O2458" t="s">
        <v>11055</v>
      </c>
      <c r="P2458" t="s">
        <v>42</v>
      </c>
      <c r="Q2458" t="s">
        <v>42</v>
      </c>
      <c r="R2458" t="s">
        <v>42</v>
      </c>
      <c r="S2458" s="1" t="s">
        <v>11736</v>
      </c>
      <c r="T2458" t="s">
        <v>66</v>
      </c>
      <c r="U2458" t="s">
        <v>49</v>
      </c>
      <c r="V2458" t="s">
        <v>50</v>
      </c>
      <c r="W2458" t="s">
        <v>42</v>
      </c>
      <c r="X2458" t="s">
        <v>243</v>
      </c>
      <c r="Y2458" t="s">
        <v>42</v>
      </c>
      <c r="Z2458" s="145">
        <v>43160</v>
      </c>
      <c r="AA2458" s="145">
        <v>43465</v>
      </c>
      <c r="AB2458" t="s">
        <v>39</v>
      </c>
      <c r="AC2458" t="s">
        <v>68</v>
      </c>
      <c r="AD2458" t="s">
        <v>41</v>
      </c>
    </row>
    <row r="2459" spans="1:30" ht="15" x14ac:dyDescent="0.25">
      <c r="A2459" s="1" t="s">
        <v>9082</v>
      </c>
      <c r="B2459" t="s">
        <v>28</v>
      </c>
      <c r="C2459" t="s">
        <v>29</v>
      </c>
      <c r="D2459" t="s">
        <v>30</v>
      </c>
      <c r="E2459" t="s">
        <v>9077</v>
      </c>
      <c r="F2459" t="s">
        <v>9078</v>
      </c>
      <c r="G2459" t="s">
        <v>9079</v>
      </c>
      <c r="H2459" t="s">
        <v>9756</v>
      </c>
      <c r="I2459" t="s">
        <v>9080</v>
      </c>
      <c r="J2459" t="s">
        <v>9082</v>
      </c>
      <c r="K2459" t="s">
        <v>32</v>
      </c>
      <c r="L2459" t="s">
        <v>32</v>
      </c>
      <c r="M2459" t="s">
        <v>43</v>
      </c>
      <c r="N2459" t="s">
        <v>44</v>
      </c>
      <c r="O2459" t="s">
        <v>518</v>
      </c>
      <c r="P2459" t="s">
        <v>163</v>
      </c>
      <c r="Q2459" t="s">
        <v>9792</v>
      </c>
      <c r="R2459" t="s">
        <v>13716</v>
      </c>
      <c r="S2459" s="1" t="s">
        <v>13717</v>
      </c>
      <c r="T2459" t="s">
        <v>53</v>
      </c>
      <c r="U2459" t="s">
        <v>49</v>
      </c>
      <c r="V2459" t="s">
        <v>50</v>
      </c>
      <c r="W2459" t="s">
        <v>13718</v>
      </c>
      <c r="X2459" s="145">
        <v>24122</v>
      </c>
      <c r="Y2459" t="s">
        <v>13719</v>
      </c>
      <c r="Z2459" s="145">
        <v>43160</v>
      </c>
      <c r="AA2459" s="145">
        <v>43465</v>
      </c>
      <c r="AB2459" t="s">
        <v>39</v>
      </c>
      <c r="AC2459" t="s">
        <v>40</v>
      </c>
      <c r="AD2459" t="s">
        <v>41</v>
      </c>
    </row>
    <row r="2460" spans="1:30" ht="15" x14ac:dyDescent="0.25">
      <c r="A2460" s="1" t="s">
        <v>9083</v>
      </c>
      <c r="B2460" t="s">
        <v>28</v>
      </c>
      <c r="C2460" t="s">
        <v>29</v>
      </c>
      <c r="D2460" t="s">
        <v>30</v>
      </c>
      <c r="E2460" t="s">
        <v>9077</v>
      </c>
      <c r="F2460" t="s">
        <v>9078</v>
      </c>
      <c r="G2460" t="s">
        <v>9079</v>
      </c>
      <c r="H2460" t="s">
        <v>9756</v>
      </c>
      <c r="I2460" t="s">
        <v>9080</v>
      </c>
      <c r="J2460" t="s">
        <v>9083</v>
      </c>
      <c r="K2460" t="s">
        <v>32</v>
      </c>
      <c r="L2460" t="s">
        <v>32</v>
      </c>
      <c r="M2460" t="s">
        <v>43</v>
      </c>
      <c r="N2460" t="s">
        <v>44</v>
      </c>
      <c r="O2460" t="s">
        <v>518</v>
      </c>
      <c r="P2460" t="s">
        <v>130</v>
      </c>
      <c r="Q2460" t="s">
        <v>8389</v>
      </c>
      <c r="R2460" t="s">
        <v>863</v>
      </c>
      <c r="S2460" s="1" t="s">
        <v>13720</v>
      </c>
      <c r="T2460" t="s">
        <v>61</v>
      </c>
      <c r="U2460" t="s">
        <v>49</v>
      </c>
      <c r="V2460" t="s">
        <v>50</v>
      </c>
      <c r="W2460" t="s">
        <v>8390</v>
      </c>
      <c r="X2460" s="145">
        <v>23580</v>
      </c>
      <c r="Y2460" t="s">
        <v>8391</v>
      </c>
      <c r="Z2460" s="145">
        <v>43160</v>
      </c>
      <c r="AA2460" s="145">
        <v>43465</v>
      </c>
      <c r="AB2460" t="s">
        <v>39</v>
      </c>
      <c r="AC2460" t="s">
        <v>40</v>
      </c>
      <c r="AD2460" t="s">
        <v>41</v>
      </c>
    </row>
    <row r="2461" spans="1:30" ht="15" x14ac:dyDescent="0.25">
      <c r="A2461" s="1" t="s">
        <v>11065</v>
      </c>
      <c r="B2461" t="s">
        <v>28</v>
      </c>
      <c r="C2461" t="s">
        <v>29</v>
      </c>
      <c r="D2461" t="s">
        <v>30</v>
      </c>
      <c r="E2461" t="s">
        <v>9077</v>
      </c>
      <c r="F2461" t="s">
        <v>9078</v>
      </c>
      <c r="G2461" t="s">
        <v>9079</v>
      </c>
      <c r="H2461" t="s">
        <v>9756</v>
      </c>
      <c r="I2461" t="s">
        <v>9080</v>
      </c>
      <c r="J2461" t="s">
        <v>11065</v>
      </c>
      <c r="K2461" t="s">
        <v>32</v>
      </c>
      <c r="L2461" t="s">
        <v>32</v>
      </c>
      <c r="M2461" t="s">
        <v>43</v>
      </c>
      <c r="N2461" t="s">
        <v>242</v>
      </c>
      <c r="O2461" t="s">
        <v>9903</v>
      </c>
      <c r="P2461" t="s">
        <v>42</v>
      </c>
      <c r="Q2461" t="s">
        <v>42</v>
      </c>
      <c r="R2461" t="s">
        <v>42</v>
      </c>
      <c r="S2461" s="1" t="s">
        <v>11736</v>
      </c>
      <c r="T2461" t="s">
        <v>66</v>
      </c>
      <c r="U2461" t="s">
        <v>49</v>
      </c>
      <c r="V2461" t="s">
        <v>50</v>
      </c>
      <c r="W2461" t="s">
        <v>42</v>
      </c>
      <c r="X2461" t="s">
        <v>243</v>
      </c>
      <c r="Y2461" t="s">
        <v>42</v>
      </c>
      <c r="Z2461"/>
      <c r="AA2461"/>
      <c r="AB2461" t="s">
        <v>39</v>
      </c>
      <c r="AC2461" t="s">
        <v>68</v>
      </c>
      <c r="AD2461" t="s">
        <v>41</v>
      </c>
    </row>
    <row r="2462" spans="1:30" ht="15" x14ac:dyDescent="0.25">
      <c r="A2462" s="1" t="s">
        <v>11066</v>
      </c>
      <c r="B2462" t="s">
        <v>28</v>
      </c>
      <c r="C2462" t="s">
        <v>29</v>
      </c>
      <c r="D2462" t="s">
        <v>30</v>
      </c>
      <c r="E2462" t="s">
        <v>9077</v>
      </c>
      <c r="F2462" t="s">
        <v>9078</v>
      </c>
      <c r="G2462" t="s">
        <v>9079</v>
      </c>
      <c r="H2462" t="s">
        <v>9756</v>
      </c>
      <c r="I2462" t="s">
        <v>9080</v>
      </c>
      <c r="J2462" t="s">
        <v>11066</v>
      </c>
      <c r="K2462" t="s">
        <v>32</v>
      </c>
      <c r="L2462" t="s">
        <v>32</v>
      </c>
      <c r="M2462" t="s">
        <v>43</v>
      </c>
      <c r="N2462" t="s">
        <v>63</v>
      </c>
      <c r="O2462" t="s">
        <v>9727</v>
      </c>
      <c r="P2462" t="s">
        <v>172</v>
      </c>
      <c r="Q2462" t="s">
        <v>564</v>
      </c>
      <c r="R2462" t="s">
        <v>11067</v>
      </c>
      <c r="S2462" s="1" t="s">
        <v>13721</v>
      </c>
      <c r="T2462" t="s">
        <v>66</v>
      </c>
      <c r="U2462" t="s">
        <v>890</v>
      </c>
      <c r="V2462" t="s">
        <v>50</v>
      </c>
      <c r="W2462" t="s">
        <v>11068</v>
      </c>
      <c r="X2462" s="145">
        <v>31470</v>
      </c>
      <c r="Y2462" t="s">
        <v>11069</v>
      </c>
      <c r="Z2462" s="145">
        <v>43160</v>
      </c>
      <c r="AA2462" s="145">
        <v>43465</v>
      </c>
      <c r="AB2462" t="s">
        <v>2801</v>
      </c>
      <c r="AC2462" t="s">
        <v>68</v>
      </c>
      <c r="AD2462" t="s">
        <v>41</v>
      </c>
    </row>
    <row r="2463" spans="1:30" ht="15" x14ac:dyDescent="0.25">
      <c r="A2463" s="1" t="s">
        <v>11070</v>
      </c>
      <c r="B2463" t="s">
        <v>28</v>
      </c>
      <c r="C2463" t="s">
        <v>29</v>
      </c>
      <c r="D2463" t="s">
        <v>30</v>
      </c>
      <c r="E2463" t="s">
        <v>9077</v>
      </c>
      <c r="F2463" t="s">
        <v>9078</v>
      </c>
      <c r="G2463" t="s">
        <v>9079</v>
      </c>
      <c r="H2463" t="s">
        <v>9756</v>
      </c>
      <c r="I2463" t="s">
        <v>9080</v>
      </c>
      <c r="J2463" t="s">
        <v>11070</v>
      </c>
      <c r="K2463" t="s">
        <v>32</v>
      </c>
      <c r="L2463" t="s">
        <v>32</v>
      </c>
      <c r="M2463" t="s">
        <v>43</v>
      </c>
      <c r="N2463" t="s">
        <v>63</v>
      </c>
      <c r="O2463" t="s">
        <v>9727</v>
      </c>
      <c r="P2463" t="s">
        <v>680</v>
      </c>
      <c r="Q2463" t="s">
        <v>135</v>
      </c>
      <c r="R2463" t="s">
        <v>267</v>
      </c>
      <c r="S2463" s="1" t="s">
        <v>13722</v>
      </c>
      <c r="T2463" t="s">
        <v>66</v>
      </c>
      <c r="U2463" t="s">
        <v>5049</v>
      </c>
      <c r="V2463" t="s">
        <v>50</v>
      </c>
      <c r="W2463" t="s">
        <v>8421</v>
      </c>
      <c r="X2463" s="145">
        <v>26646</v>
      </c>
      <c r="Y2463" t="s">
        <v>8422</v>
      </c>
      <c r="Z2463" s="145">
        <v>43160</v>
      </c>
      <c r="AA2463" s="145">
        <v>43465</v>
      </c>
      <c r="AB2463" t="s">
        <v>2801</v>
      </c>
      <c r="AC2463" t="s">
        <v>68</v>
      </c>
      <c r="AD2463" t="s">
        <v>41</v>
      </c>
    </row>
    <row r="2464" spans="1:30" x14ac:dyDescent="0.2">
      <c r="X2464" s="3"/>
    </row>
    <row r="2465" spans="24:27" x14ac:dyDescent="0.2">
      <c r="X2465" s="3"/>
    </row>
    <row r="2466" spans="24:27" x14ac:dyDescent="0.2">
      <c r="X2466" s="3"/>
    </row>
    <row r="2467" spans="24:27" x14ac:dyDescent="0.2">
      <c r="X2467" s="3"/>
    </row>
    <row r="2468" spans="24:27" x14ac:dyDescent="0.2">
      <c r="X2468" s="3"/>
    </row>
    <row r="2469" spans="24:27" x14ac:dyDescent="0.2">
      <c r="X2469" s="3"/>
      <c r="Z2469" s="3"/>
      <c r="AA2469" s="3"/>
    </row>
    <row r="2470" spans="24:27" x14ac:dyDescent="0.2">
      <c r="X2470" s="3"/>
      <c r="Z2470" s="3"/>
      <c r="AA2470" s="3"/>
    </row>
    <row r="2471" spans="24:27" x14ac:dyDescent="0.2">
      <c r="X2471" s="3"/>
      <c r="Z2471" s="3"/>
    </row>
    <row r="2472" spans="24:27" x14ac:dyDescent="0.2">
      <c r="X2472" s="3"/>
      <c r="Z2472" s="3"/>
      <c r="AA2472" s="3"/>
    </row>
    <row r="2473" spans="24:27" x14ac:dyDescent="0.2">
      <c r="X2473" s="3"/>
      <c r="Z2473" s="3"/>
      <c r="AA2473" s="3"/>
    </row>
    <row r="2474" spans="24:27" x14ac:dyDescent="0.2">
      <c r="X2474" s="3"/>
      <c r="Z2474" s="3"/>
    </row>
    <row r="2475" spans="24:27" x14ac:dyDescent="0.2">
      <c r="X2475" s="3"/>
      <c r="Z2475" s="3"/>
      <c r="AA2475" s="3"/>
    </row>
    <row r="2476" spans="24:27" x14ac:dyDescent="0.2">
      <c r="X2476" s="3"/>
      <c r="Z2476" s="3"/>
      <c r="AA2476" s="3"/>
    </row>
    <row r="2477" spans="24:27" x14ac:dyDescent="0.2">
      <c r="X2477" s="3"/>
      <c r="Z2477" s="3"/>
    </row>
    <row r="2478" spans="24:27" x14ac:dyDescent="0.2">
      <c r="X2478" s="3"/>
    </row>
    <row r="2479" spans="24:27" x14ac:dyDescent="0.2">
      <c r="X2479" s="3"/>
    </row>
    <row r="2480" spans="24:27" x14ac:dyDescent="0.2">
      <c r="X2480" s="3"/>
      <c r="Z2480" s="3"/>
      <c r="AA2480" s="3"/>
    </row>
    <row r="2481" spans="24:27" x14ac:dyDescent="0.2">
      <c r="X2481" s="3"/>
      <c r="Z2481" s="3"/>
    </row>
    <row r="2482" spans="24:27" x14ac:dyDescent="0.2">
      <c r="X2482" s="3"/>
    </row>
    <row r="2483" spans="24:27" x14ac:dyDescent="0.2">
      <c r="X2483" s="3"/>
    </row>
    <row r="2484" spans="24:27" x14ac:dyDescent="0.2">
      <c r="X2484" s="3"/>
      <c r="Z2484" s="3"/>
      <c r="AA2484" s="3"/>
    </row>
    <row r="2485" spans="24:27" x14ac:dyDescent="0.2">
      <c r="X2485" s="3"/>
    </row>
    <row r="2486" spans="24:27" x14ac:dyDescent="0.2">
      <c r="X2486" s="3"/>
      <c r="Z2486" s="3"/>
      <c r="AA2486" s="3"/>
    </row>
    <row r="2487" spans="24:27" x14ac:dyDescent="0.2">
      <c r="X2487" s="3"/>
      <c r="Z2487" s="3"/>
      <c r="AA2487" s="3"/>
    </row>
    <row r="2488" spans="24:27" x14ac:dyDescent="0.2">
      <c r="X2488" s="3"/>
      <c r="Z2488" s="3"/>
    </row>
    <row r="2489" spans="24:27" x14ac:dyDescent="0.2">
      <c r="X2489" s="3"/>
    </row>
    <row r="2490" spans="24:27" x14ac:dyDescent="0.2">
      <c r="X2490" s="3"/>
    </row>
    <row r="2491" spans="24:27" x14ac:dyDescent="0.2">
      <c r="X2491" s="3"/>
      <c r="Z2491" s="3"/>
      <c r="AA2491" s="3"/>
    </row>
    <row r="2492" spans="24:27" x14ac:dyDescent="0.2">
      <c r="X2492" s="3"/>
    </row>
    <row r="2493" spans="24:27" x14ac:dyDescent="0.2">
      <c r="X2493" s="3"/>
    </row>
    <row r="2494" spans="24:27" x14ac:dyDescent="0.2">
      <c r="X2494" s="3"/>
    </row>
    <row r="2495" spans="24:27" x14ac:dyDescent="0.2">
      <c r="X2495" s="3"/>
    </row>
    <row r="2496" spans="24:27" x14ac:dyDescent="0.2">
      <c r="X2496" s="3"/>
      <c r="Z2496" s="3"/>
      <c r="AA2496" s="3"/>
    </row>
    <row r="2497" spans="24:27" x14ac:dyDescent="0.2">
      <c r="X2497" s="3"/>
    </row>
    <row r="2498" spans="24:27" x14ac:dyDescent="0.2">
      <c r="X2498" s="3"/>
      <c r="Z2498" s="3"/>
      <c r="AA2498" s="3"/>
    </row>
    <row r="2499" spans="24:27" x14ac:dyDescent="0.2">
      <c r="X2499" s="3"/>
    </row>
    <row r="2500" spans="24:27" x14ac:dyDescent="0.2">
      <c r="X2500" s="3"/>
      <c r="Z2500" s="3"/>
      <c r="AA2500" s="3"/>
    </row>
    <row r="2501" spans="24:27" x14ac:dyDescent="0.2">
      <c r="X2501" s="3"/>
      <c r="Z2501" s="3"/>
      <c r="AA2501" s="3"/>
    </row>
    <row r="2502" spans="24:27" x14ac:dyDescent="0.2">
      <c r="X2502" s="3"/>
    </row>
    <row r="2503" spans="24:27" x14ac:dyDescent="0.2">
      <c r="X2503" s="3"/>
    </row>
    <row r="2504" spans="24:27" x14ac:dyDescent="0.2">
      <c r="X2504" s="3"/>
    </row>
    <row r="2505" spans="24:27" x14ac:dyDescent="0.2">
      <c r="X2505" s="3"/>
    </row>
    <row r="2506" spans="24:27" x14ac:dyDescent="0.2">
      <c r="X2506" s="3"/>
    </row>
    <row r="2507" spans="24:27" x14ac:dyDescent="0.2">
      <c r="X2507" s="3"/>
    </row>
    <row r="2508" spans="24:27" x14ac:dyDescent="0.2">
      <c r="X2508" s="3"/>
      <c r="Z2508" s="3"/>
      <c r="AA2508" s="3"/>
    </row>
    <row r="2509" spans="24:27" x14ac:dyDescent="0.2">
      <c r="X2509" s="3"/>
      <c r="Z2509" s="3"/>
      <c r="AA2509" s="3"/>
    </row>
    <row r="2510" spans="24:27" x14ac:dyDescent="0.2">
      <c r="X2510" s="3"/>
    </row>
    <row r="2511" spans="24:27" x14ac:dyDescent="0.2">
      <c r="X2511" s="3"/>
      <c r="Z2511" s="3"/>
      <c r="AA2511" s="3"/>
    </row>
    <row r="2512" spans="24:27" x14ac:dyDescent="0.2">
      <c r="X2512" s="3"/>
      <c r="Z2512" s="3"/>
      <c r="AA2512" s="3"/>
    </row>
    <row r="2513" spans="24:27" x14ac:dyDescent="0.2">
      <c r="X2513" s="3"/>
      <c r="Z2513" s="3"/>
      <c r="AA2513" s="3"/>
    </row>
    <row r="2514" spans="24:27" x14ac:dyDescent="0.2">
      <c r="X2514" s="3"/>
    </row>
    <row r="2515" spans="24:27" x14ac:dyDescent="0.2">
      <c r="X2515" s="3"/>
      <c r="Z2515" s="3"/>
      <c r="AA2515" s="3"/>
    </row>
    <row r="2516" spans="24:27" x14ac:dyDescent="0.2">
      <c r="X2516" s="3"/>
    </row>
    <row r="2517" spans="24:27" x14ac:dyDescent="0.2">
      <c r="X2517" s="3"/>
      <c r="Z2517" s="3"/>
      <c r="AA2517" s="3"/>
    </row>
    <row r="2518" spans="24:27" x14ac:dyDescent="0.2">
      <c r="X2518" s="3"/>
      <c r="Z2518" s="3"/>
      <c r="AA2518" s="3"/>
    </row>
    <row r="2519" spans="24:27" x14ac:dyDescent="0.2">
      <c r="X2519" s="3"/>
    </row>
    <row r="2520" spans="24:27" x14ac:dyDescent="0.2">
      <c r="X2520" s="3"/>
      <c r="Z2520" s="3"/>
      <c r="AA2520" s="3"/>
    </row>
    <row r="2521" spans="24:27" x14ac:dyDescent="0.2">
      <c r="X2521" s="3"/>
    </row>
    <row r="2522" spans="24:27" x14ac:dyDescent="0.2">
      <c r="X2522" s="3"/>
    </row>
    <row r="2523" spans="24:27" x14ac:dyDescent="0.2">
      <c r="X2523" s="3"/>
      <c r="Z2523" s="3"/>
      <c r="AA2523" s="3"/>
    </row>
    <row r="2524" spans="24:27" x14ac:dyDescent="0.2">
      <c r="X2524" s="3"/>
      <c r="Z2524" s="3"/>
      <c r="AA2524" s="3"/>
    </row>
    <row r="2525" spans="24:27" x14ac:dyDescent="0.2">
      <c r="X2525" s="3"/>
      <c r="Z2525" s="3"/>
      <c r="AA2525" s="3"/>
    </row>
    <row r="2526" spans="24:27" x14ac:dyDescent="0.2">
      <c r="X2526" s="3"/>
      <c r="Z2526" s="3"/>
      <c r="AA2526" s="3"/>
    </row>
    <row r="2527" spans="24:27" x14ac:dyDescent="0.2">
      <c r="X2527" s="3"/>
    </row>
    <row r="2528" spans="24:27" x14ac:dyDescent="0.2">
      <c r="X2528" s="3"/>
    </row>
    <row r="2529" spans="24:27" x14ac:dyDescent="0.2">
      <c r="X2529" s="3"/>
    </row>
    <row r="2530" spans="24:27" x14ac:dyDescent="0.2">
      <c r="X2530" s="3"/>
    </row>
    <row r="2531" spans="24:27" x14ac:dyDescent="0.2">
      <c r="X2531" s="3"/>
    </row>
    <row r="2532" spans="24:27" x14ac:dyDescent="0.2">
      <c r="X2532" s="3"/>
      <c r="Z2532" s="3"/>
      <c r="AA2532" s="3"/>
    </row>
    <row r="2533" spans="24:27" x14ac:dyDescent="0.2">
      <c r="X2533" s="3"/>
    </row>
    <row r="2534" spans="24:27" x14ac:dyDescent="0.2">
      <c r="X2534" s="3"/>
    </row>
    <row r="2535" spans="24:27" x14ac:dyDescent="0.2">
      <c r="X2535" s="3"/>
      <c r="Z2535" s="3"/>
      <c r="AA2535" s="3"/>
    </row>
    <row r="2536" spans="24:27" x14ac:dyDescent="0.2">
      <c r="X2536" s="3"/>
      <c r="Z2536" s="3"/>
      <c r="AA2536" s="3"/>
    </row>
    <row r="2537" spans="24:27" x14ac:dyDescent="0.2">
      <c r="X2537" s="3"/>
    </row>
    <row r="2538" spans="24:27" x14ac:dyDescent="0.2">
      <c r="X2538" s="3"/>
      <c r="Z2538" s="3"/>
      <c r="AA2538" s="3"/>
    </row>
    <row r="2539" spans="24:27" x14ac:dyDescent="0.2">
      <c r="X2539" s="3"/>
      <c r="Z2539" s="3"/>
      <c r="AA2539" s="3"/>
    </row>
    <row r="2540" spans="24:27" x14ac:dyDescent="0.2">
      <c r="X2540" s="3"/>
    </row>
    <row r="2541" spans="24:27" x14ac:dyDescent="0.2">
      <c r="X2541" s="3"/>
    </row>
    <row r="2542" spans="24:27" x14ac:dyDescent="0.2">
      <c r="X2542" s="3"/>
      <c r="Z2542" s="3"/>
      <c r="AA2542" s="3"/>
    </row>
    <row r="2543" spans="24:27" x14ac:dyDescent="0.2">
      <c r="X2543" s="3"/>
      <c r="Z2543" s="3"/>
      <c r="AA2543" s="3"/>
    </row>
    <row r="2544" spans="24:27" x14ac:dyDescent="0.2">
      <c r="X2544" s="3"/>
    </row>
    <row r="2545" spans="24:27" x14ac:dyDescent="0.2">
      <c r="X2545" s="3"/>
    </row>
    <row r="2546" spans="24:27" x14ac:dyDescent="0.2">
      <c r="X2546" s="3"/>
    </row>
    <row r="2547" spans="24:27" x14ac:dyDescent="0.2">
      <c r="X2547" s="3"/>
    </row>
    <row r="2548" spans="24:27" x14ac:dyDescent="0.2">
      <c r="X2548" s="3"/>
    </row>
    <row r="2549" spans="24:27" x14ac:dyDescent="0.2">
      <c r="X2549" s="3"/>
      <c r="Z2549" s="3"/>
      <c r="AA2549" s="3"/>
    </row>
  </sheetData>
  <autoFilter ref="A2:AD2549"/>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6"/>
  <sheetViews>
    <sheetView topLeftCell="G1" workbookViewId="0">
      <selection sqref="A1:A3"/>
    </sheetView>
  </sheetViews>
  <sheetFormatPr baseColWidth="10" defaultColWidth="11.42578125" defaultRowHeight="15" x14ac:dyDescent="0.25"/>
  <cols>
    <col min="1" max="1" width="9" style="5" customWidth="1"/>
    <col min="2" max="2" width="9.5703125" style="4" customWidth="1"/>
    <col min="3" max="3" width="9" style="4" customWidth="1"/>
    <col min="4" max="4" width="13.42578125" style="4" customWidth="1"/>
    <col min="5" max="5" width="13.5703125" style="4" customWidth="1"/>
    <col min="6" max="7" width="13.42578125" style="4" customWidth="1"/>
    <col min="8" max="8" width="8" style="4" customWidth="1"/>
    <col min="9" max="9" width="6.7109375" style="4" customWidth="1"/>
    <col min="10" max="10" width="16" style="4" customWidth="1"/>
    <col min="11" max="11" width="13.7109375" style="4" customWidth="1"/>
    <col min="12" max="12" width="13.5703125" style="4" customWidth="1"/>
    <col min="13" max="13" width="14.5703125" style="4" customWidth="1"/>
    <col min="14" max="14" width="5.7109375" style="4" customWidth="1"/>
    <col min="15" max="15" width="5.28515625" style="4" customWidth="1"/>
    <col min="16" max="16" width="2.42578125" style="4" customWidth="1"/>
    <col min="17" max="17" width="4.42578125" style="4" customWidth="1"/>
    <col min="18" max="18" width="2.140625" style="4" customWidth="1"/>
    <col min="19" max="19" width="2.5703125" style="4" customWidth="1"/>
    <col min="20" max="20" width="1.5703125" style="4" customWidth="1"/>
    <col min="21" max="21" width="7.85546875" style="4" customWidth="1"/>
    <col min="22" max="22" width="8.42578125" style="4" customWidth="1"/>
    <col min="23" max="25" width="6.28515625" style="4" customWidth="1"/>
    <col min="26" max="35" width="4.28515625" style="4" customWidth="1"/>
    <col min="36" max="36" width="12.5703125" style="5" bestFit="1" customWidth="1"/>
    <col min="37" max="41" width="5.28515625" style="4" customWidth="1"/>
    <col min="42" max="16384" width="11.42578125" style="4"/>
  </cols>
  <sheetData>
    <row r="1" spans="1:41" x14ac:dyDescent="0.25">
      <c r="A1" s="7" t="s">
        <v>42</v>
      </c>
      <c r="B1" s="6" t="s">
        <v>42</v>
      </c>
      <c r="C1" s="6" t="s">
        <v>42</v>
      </c>
      <c r="D1" s="6" t="s">
        <v>42</v>
      </c>
      <c r="E1" s="6" t="s">
        <v>42</v>
      </c>
      <c r="F1" s="6" t="s">
        <v>42</v>
      </c>
      <c r="G1" s="6" t="s">
        <v>42</v>
      </c>
      <c r="H1" s="6" t="s">
        <v>42</v>
      </c>
      <c r="I1" s="6" t="s">
        <v>42</v>
      </c>
      <c r="J1" s="6" t="s">
        <v>42</v>
      </c>
      <c r="K1" s="6" t="s">
        <v>42</v>
      </c>
      <c r="L1" s="6" t="s">
        <v>42</v>
      </c>
      <c r="M1" s="6" t="s">
        <v>42</v>
      </c>
      <c r="N1" s="262" t="s">
        <v>42</v>
      </c>
      <c r="O1" s="263"/>
      <c r="P1" s="262" t="s">
        <v>42</v>
      </c>
      <c r="Q1" s="263"/>
      <c r="R1" s="262" t="s">
        <v>42</v>
      </c>
      <c r="S1" s="264"/>
      <c r="T1" s="263"/>
      <c r="U1" s="6" t="s">
        <v>42</v>
      </c>
      <c r="V1" s="6" t="s">
        <v>42</v>
      </c>
      <c r="W1" s="270" t="s">
        <v>42</v>
      </c>
      <c r="X1" s="264"/>
      <c r="Y1" s="263"/>
      <c r="Z1" s="265" t="s">
        <v>9399</v>
      </c>
      <c r="AA1" s="271"/>
      <c r="AB1" s="271"/>
      <c r="AC1" s="271"/>
      <c r="AD1" s="271"/>
      <c r="AE1" s="271"/>
      <c r="AF1" s="271"/>
      <c r="AG1" s="271"/>
      <c r="AH1" s="271"/>
      <c r="AI1" s="266"/>
      <c r="AJ1" s="7" t="s">
        <v>42</v>
      </c>
      <c r="AK1" s="7" t="s">
        <v>42</v>
      </c>
      <c r="AL1" s="7" t="s">
        <v>42</v>
      </c>
      <c r="AM1" s="7" t="s">
        <v>42</v>
      </c>
      <c r="AN1" s="7" t="s">
        <v>42</v>
      </c>
      <c r="AO1" s="7" t="s">
        <v>42</v>
      </c>
    </row>
    <row r="2" spans="1:41" ht="27" x14ac:dyDescent="0.25">
      <c r="A2" s="9" t="s">
        <v>9634</v>
      </c>
      <c r="B2" s="8" t="s">
        <v>9400</v>
      </c>
      <c r="C2" s="8" t="s">
        <v>9401</v>
      </c>
      <c r="D2" s="8" t="s">
        <v>9402</v>
      </c>
      <c r="E2" s="8" t="s">
        <v>9403</v>
      </c>
      <c r="F2" s="8" t="s">
        <v>9404</v>
      </c>
      <c r="G2" s="8" t="s">
        <v>9405</v>
      </c>
      <c r="H2" s="8" t="s">
        <v>9406</v>
      </c>
      <c r="I2" s="8" t="s">
        <v>9407</v>
      </c>
      <c r="J2" s="8" t="s">
        <v>9408</v>
      </c>
      <c r="K2" s="8" t="s">
        <v>9409</v>
      </c>
      <c r="L2" s="8" t="s">
        <v>9410</v>
      </c>
      <c r="M2" s="8" t="s">
        <v>9411</v>
      </c>
      <c r="N2" s="272" t="s">
        <v>9496</v>
      </c>
      <c r="O2" s="273"/>
      <c r="P2" s="272" t="s">
        <v>9412</v>
      </c>
      <c r="Q2" s="273"/>
      <c r="R2" s="272" t="s">
        <v>9413</v>
      </c>
      <c r="S2" s="274"/>
      <c r="T2" s="273"/>
      <c r="U2" s="8" t="s">
        <v>9414</v>
      </c>
      <c r="V2" s="8" t="s">
        <v>9415</v>
      </c>
      <c r="W2" s="275" t="s">
        <v>9416</v>
      </c>
      <c r="X2" s="274"/>
      <c r="Y2" s="273"/>
      <c r="Z2" s="265" t="s">
        <v>9417</v>
      </c>
      <c r="AA2" s="266"/>
      <c r="AB2" s="265" t="s">
        <v>9418</v>
      </c>
      <c r="AC2" s="266"/>
      <c r="AD2" s="265" t="s">
        <v>9419</v>
      </c>
      <c r="AE2" s="266"/>
      <c r="AF2" s="265" t="s">
        <v>9420</v>
      </c>
      <c r="AG2" s="266"/>
      <c r="AH2" s="265" t="s">
        <v>9421</v>
      </c>
      <c r="AI2" s="266"/>
      <c r="AJ2" s="18" t="s">
        <v>9642</v>
      </c>
      <c r="AK2" s="18" t="s">
        <v>9599</v>
      </c>
      <c r="AL2" s="18" t="s">
        <v>9600</v>
      </c>
      <c r="AM2" s="18" t="s">
        <v>9601</v>
      </c>
      <c r="AN2" s="18" t="s">
        <v>9602</v>
      </c>
      <c r="AO2" s="18" t="s">
        <v>9603</v>
      </c>
    </row>
    <row r="3" spans="1:41" ht="27" x14ac:dyDescent="0.25">
      <c r="A3" s="11" t="s">
        <v>42</v>
      </c>
      <c r="B3" s="10" t="s">
        <v>42</v>
      </c>
      <c r="C3" s="10" t="s">
        <v>42</v>
      </c>
      <c r="D3" s="10" t="s">
        <v>42</v>
      </c>
      <c r="E3" s="10" t="s">
        <v>42</v>
      </c>
      <c r="F3" s="10" t="s">
        <v>42</v>
      </c>
      <c r="G3" s="10" t="s">
        <v>42</v>
      </c>
      <c r="H3" s="10" t="s">
        <v>42</v>
      </c>
      <c r="I3" s="10" t="s">
        <v>42</v>
      </c>
      <c r="J3" s="10" t="s">
        <v>42</v>
      </c>
      <c r="K3" s="10" t="s">
        <v>42</v>
      </c>
      <c r="L3" s="10" t="s">
        <v>42</v>
      </c>
      <c r="M3" s="10" t="s">
        <v>42</v>
      </c>
      <c r="N3" s="267" t="s">
        <v>42</v>
      </c>
      <c r="O3" s="268"/>
      <c r="P3" s="267" t="s">
        <v>42</v>
      </c>
      <c r="Q3" s="268"/>
      <c r="R3" s="267" t="s">
        <v>42</v>
      </c>
      <c r="S3" s="269"/>
      <c r="T3" s="268"/>
      <c r="U3" s="10" t="s">
        <v>42</v>
      </c>
      <c r="V3" s="10" t="s">
        <v>42</v>
      </c>
      <c r="W3" s="12" t="s">
        <v>9422</v>
      </c>
      <c r="X3" s="12" t="s">
        <v>9423</v>
      </c>
      <c r="Y3" s="12" t="s">
        <v>9424</v>
      </c>
      <c r="Z3" s="12" t="s">
        <v>9425</v>
      </c>
      <c r="AA3" s="12" t="s">
        <v>9426</v>
      </c>
      <c r="AB3" s="12" t="s">
        <v>9425</v>
      </c>
      <c r="AC3" s="12" t="s">
        <v>9426</v>
      </c>
      <c r="AD3" s="12" t="s">
        <v>9425</v>
      </c>
      <c r="AE3" s="12" t="s">
        <v>9426</v>
      </c>
      <c r="AF3" s="12" t="s">
        <v>9425</v>
      </c>
      <c r="AG3" s="12" t="s">
        <v>9426</v>
      </c>
      <c r="AH3" s="12" t="s">
        <v>9425</v>
      </c>
      <c r="AI3" s="12" t="s">
        <v>9426</v>
      </c>
      <c r="AJ3" s="11" t="s">
        <v>42</v>
      </c>
      <c r="AK3" s="11" t="s">
        <v>42</v>
      </c>
      <c r="AL3" s="11" t="s">
        <v>42</v>
      </c>
      <c r="AM3" s="11" t="s">
        <v>42</v>
      </c>
      <c r="AN3" s="11" t="s">
        <v>42</v>
      </c>
      <c r="AO3" s="11" t="s">
        <v>42</v>
      </c>
    </row>
    <row r="4" spans="1:41" ht="18" x14ac:dyDescent="0.25">
      <c r="A4" s="141">
        <f>VALUE(H4)</f>
        <v>1746304</v>
      </c>
      <c r="B4" s="143" t="s">
        <v>9427</v>
      </c>
      <c r="C4" s="143" t="s">
        <v>9428</v>
      </c>
      <c r="D4" s="143" t="s">
        <v>28</v>
      </c>
      <c r="E4" s="143" t="s">
        <v>28</v>
      </c>
      <c r="F4" s="143" t="s">
        <v>682</v>
      </c>
      <c r="G4" s="143" t="s">
        <v>682</v>
      </c>
      <c r="H4" s="143" t="s">
        <v>9069</v>
      </c>
      <c r="I4" s="143" t="s">
        <v>54</v>
      </c>
      <c r="J4" s="144" t="s">
        <v>682</v>
      </c>
      <c r="K4" s="143" t="s">
        <v>9714</v>
      </c>
      <c r="L4" s="143" t="s">
        <v>9430</v>
      </c>
      <c r="M4" s="143" t="s">
        <v>9431</v>
      </c>
      <c r="N4" s="259">
        <v>26</v>
      </c>
      <c r="O4" s="260"/>
      <c r="P4" s="259">
        <v>25</v>
      </c>
      <c r="Q4" s="260"/>
      <c r="R4" s="259">
        <v>1</v>
      </c>
      <c r="S4" s="261"/>
      <c r="T4" s="260"/>
      <c r="U4" s="143">
        <v>2</v>
      </c>
      <c r="V4" s="143">
        <v>2</v>
      </c>
      <c r="W4" s="143">
        <v>0</v>
      </c>
      <c r="X4" s="143">
        <v>2</v>
      </c>
      <c r="Y4" s="143">
        <v>0</v>
      </c>
      <c r="Z4" s="143">
        <v>5</v>
      </c>
      <c r="AA4" s="143">
        <v>7</v>
      </c>
      <c r="AB4" s="143">
        <v>9</v>
      </c>
      <c r="AC4" s="143">
        <v>5</v>
      </c>
      <c r="AD4" s="143">
        <v>0</v>
      </c>
      <c r="AE4" s="143">
        <v>0</v>
      </c>
      <c r="AF4" s="143">
        <v>0</v>
      </c>
      <c r="AG4" s="143">
        <v>0</v>
      </c>
      <c r="AH4" s="143">
        <v>0</v>
      </c>
      <c r="AI4" s="143">
        <v>0</v>
      </c>
      <c r="AJ4" s="140" t="str">
        <f>CONCATENATE(AK4,", ",AL4,", ",AM4,", ",AN4,", ",AO4)</f>
        <v>12, 14, 0, 0, 0</v>
      </c>
      <c r="AK4" s="140">
        <f>SUM(Z4:AA4)</f>
        <v>12</v>
      </c>
      <c r="AL4" s="140">
        <f>SUM(AB4:AC4)</f>
        <v>14</v>
      </c>
      <c r="AM4" s="140">
        <f>SUM(AD4:AE4)</f>
        <v>0</v>
      </c>
      <c r="AN4" s="140">
        <f>SUM(AF4:AG4)</f>
        <v>0</v>
      </c>
      <c r="AO4" s="140">
        <f>SUM(AH4:AI4)</f>
        <v>0</v>
      </c>
    </row>
    <row r="5" spans="1:41" ht="18" x14ac:dyDescent="0.25">
      <c r="A5" s="141">
        <f t="shared" ref="A5:A68" si="0">VALUE(H5)</f>
        <v>474569</v>
      </c>
      <c r="B5" s="143" t="s">
        <v>9427</v>
      </c>
      <c r="C5" s="143" t="s">
        <v>9428</v>
      </c>
      <c r="D5" s="143" t="s">
        <v>28</v>
      </c>
      <c r="E5" s="143" t="s">
        <v>28</v>
      </c>
      <c r="F5" s="143" t="s">
        <v>682</v>
      </c>
      <c r="G5" s="143" t="s">
        <v>9499</v>
      </c>
      <c r="H5" s="143" t="s">
        <v>7726</v>
      </c>
      <c r="I5" s="143" t="s">
        <v>54</v>
      </c>
      <c r="J5" s="144" t="s">
        <v>682</v>
      </c>
      <c r="K5" s="143" t="s">
        <v>9714</v>
      </c>
      <c r="L5" s="143" t="s">
        <v>9430</v>
      </c>
      <c r="M5" s="143" t="s">
        <v>9431</v>
      </c>
      <c r="N5" s="259">
        <v>292</v>
      </c>
      <c r="O5" s="260"/>
      <c r="P5" s="259">
        <v>292</v>
      </c>
      <c r="Q5" s="260"/>
      <c r="R5" s="259">
        <v>0</v>
      </c>
      <c r="S5" s="261"/>
      <c r="T5" s="260"/>
      <c r="U5" s="143">
        <v>5</v>
      </c>
      <c r="V5" s="143">
        <v>15</v>
      </c>
      <c r="W5" s="143">
        <v>0</v>
      </c>
      <c r="X5" s="143">
        <v>15</v>
      </c>
      <c r="Y5" s="143">
        <v>0</v>
      </c>
      <c r="Z5" s="143">
        <v>28</v>
      </c>
      <c r="AA5" s="143">
        <v>36</v>
      </c>
      <c r="AB5" s="143">
        <v>29</v>
      </c>
      <c r="AC5" s="143">
        <v>32</v>
      </c>
      <c r="AD5" s="143">
        <v>25</v>
      </c>
      <c r="AE5" s="143">
        <v>30</v>
      </c>
      <c r="AF5" s="143">
        <v>35</v>
      </c>
      <c r="AG5" s="143">
        <v>20</v>
      </c>
      <c r="AH5" s="143">
        <v>33</v>
      </c>
      <c r="AI5" s="143">
        <v>24</v>
      </c>
      <c r="AJ5" s="140" t="str">
        <f t="shared" ref="AJ5:AJ68" si="1">CONCATENATE(AK5,", ",AL5,", ",AM5,", ",AN5,", ",AO5)</f>
        <v>64, 61, 55, 55, 57</v>
      </c>
      <c r="AK5" s="140">
        <f t="shared" ref="AK5:AK68" si="2">SUM(Z5:AA5)</f>
        <v>64</v>
      </c>
      <c r="AL5" s="140">
        <f t="shared" ref="AL5:AL68" si="3">SUM(AB5:AC5)</f>
        <v>61</v>
      </c>
      <c r="AM5" s="140">
        <f t="shared" ref="AM5:AM68" si="4">SUM(AD5:AE5)</f>
        <v>55</v>
      </c>
      <c r="AN5" s="140">
        <f t="shared" ref="AN5:AN68" si="5">SUM(AF5:AG5)</f>
        <v>55</v>
      </c>
      <c r="AO5" s="140">
        <f t="shared" ref="AO5:AO68" si="6">SUM(AH5:AI5)</f>
        <v>57</v>
      </c>
    </row>
    <row r="6" spans="1:41" ht="27" x14ac:dyDescent="0.25">
      <c r="A6" s="141">
        <f t="shared" si="0"/>
        <v>1372861</v>
      </c>
      <c r="B6" s="143" t="s">
        <v>9427</v>
      </c>
      <c r="C6" s="143" t="s">
        <v>9428</v>
      </c>
      <c r="D6" s="143" t="s">
        <v>28</v>
      </c>
      <c r="E6" s="143" t="s">
        <v>28</v>
      </c>
      <c r="F6" s="143" t="s">
        <v>682</v>
      </c>
      <c r="G6" s="143" t="s">
        <v>9485</v>
      </c>
      <c r="H6" s="143" t="s">
        <v>8722</v>
      </c>
      <c r="I6" s="143" t="s">
        <v>54</v>
      </c>
      <c r="J6" s="144" t="s">
        <v>9540</v>
      </c>
      <c r="K6" s="143" t="s">
        <v>9714</v>
      </c>
      <c r="L6" s="143" t="s">
        <v>9430</v>
      </c>
      <c r="M6" s="143" t="s">
        <v>9431</v>
      </c>
      <c r="N6" s="259">
        <v>17</v>
      </c>
      <c r="O6" s="260"/>
      <c r="P6" s="259">
        <v>17</v>
      </c>
      <c r="Q6" s="260"/>
      <c r="R6" s="259">
        <v>0</v>
      </c>
      <c r="S6" s="261"/>
      <c r="T6" s="260"/>
      <c r="U6" s="143">
        <v>5</v>
      </c>
      <c r="V6" s="143">
        <v>5</v>
      </c>
      <c r="W6" s="143">
        <v>0</v>
      </c>
      <c r="X6" s="143">
        <v>5</v>
      </c>
      <c r="Y6" s="143">
        <v>0</v>
      </c>
      <c r="Z6" s="143">
        <v>2</v>
      </c>
      <c r="AA6" s="143">
        <v>0</v>
      </c>
      <c r="AB6" s="143">
        <v>2</v>
      </c>
      <c r="AC6" s="143">
        <v>2</v>
      </c>
      <c r="AD6" s="143">
        <v>2</v>
      </c>
      <c r="AE6" s="143">
        <v>2</v>
      </c>
      <c r="AF6" s="143">
        <v>3</v>
      </c>
      <c r="AG6" s="143">
        <v>1</v>
      </c>
      <c r="AH6" s="143">
        <v>1</v>
      </c>
      <c r="AI6" s="143">
        <v>2</v>
      </c>
      <c r="AJ6" s="140" t="str">
        <f t="shared" si="1"/>
        <v>2, 4, 4, 4, 3</v>
      </c>
      <c r="AK6" s="140">
        <f t="shared" si="2"/>
        <v>2</v>
      </c>
      <c r="AL6" s="140">
        <f t="shared" si="3"/>
        <v>4</v>
      </c>
      <c r="AM6" s="140">
        <f t="shared" si="4"/>
        <v>4</v>
      </c>
      <c r="AN6" s="140">
        <f t="shared" si="5"/>
        <v>4</v>
      </c>
      <c r="AO6" s="140">
        <f t="shared" si="6"/>
        <v>3</v>
      </c>
    </row>
    <row r="7" spans="1:41" ht="18" x14ac:dyDescent="0.25">
      <c r="A7" s="141">
        <f t="shared" si="0"/>
        <v>1571470</v>
      </c>
      <c r="B7" s="143" t="s">
        <v>9427</v>
      </c>
      <c r="C7" s="143" t="s">
        <v>9428</v>
      </c>
      <c r="D7" s="143" t="s">
        <v>28</v>
      </c>
      <c r="E7" s="143" t="s">
        <v>28</v>
      </c>
      <c r="F7" s="143" t="s">
        <v>682</v>
      </c>
      <c r="G7" s="143" t="s">
        <v>9486</v>
      </c>
      <c r="H7" s="143" t="s">
        <v>8660</v>
      </c>
      <c r="I7" s="143" t="s">
        <v>54</v>
      </c>
      <c r="J7" s="144" t="s">
        <v>717</v>
      </c>
      <c r="K7" s="143" t="s">
        <v>9714</v>
      </c>
      <c r="L7" s="143" t="s">
        <v>9430</v>
      </c>
      <c r="M7" s="143" t="s">
        <v>9431</v>
      </c>
      <c r="N7" s="259">
        <v>121</v>
      </c>
      <c r="O7" s="260"/>
      <c r="P7" s="259">
        <v>121</v>
      </c>
      <c r="Q7" s="260"/>
      <c r="R7" s="259">
        <v>0</v>
      </c>
      <c r="S7" s="261"/>
      <c r="T7" s="260"/>
      <c r="U7" s="143">
        <v>5</v>
      </c>
      <c r="V7" s="143">
        <v>6</v>
      </c>
      <c r="W7" s="143">
        <v>0</v>
      </c>
      <c r="X7" s="143">
        <v>6</v>
      </c>
      <c r="Y7" s="143">
        <v>0</v>
      </c>
      <c r="Z7" s="143">
        <v>10</v>
      </c>
      <c r="AA7" s="143">
        <v>7</v>
      </c>
      <c r="AB7" s="143">
        <v>16</v>
      </c>
      <c r="AC7" s="143">
        <v>11</v>
      </c>
      <c r="AD7" s="143">
        <v>16</v>
      </c>
      <c r="AE7" s="143">
        <v>8</v>
      </c>
      <c r="AF7" s="143">
        <v>13</v>
      </c>
      <c r="AG7" s="143">
        <v>18</v>
      </c>
      <c r="AH7" s="143">
        <v>14</v>
      </c>
      <c r="AI7" s="143">
        <v>8</v>
      </c>
      <c r="AJ7" s="140" t="str">
        <f t="shared" si="1"/>
        <v>17, 27, 24, 31, 22</v>
      </c>
      <c r="AK7" s="140">
        <f t="shared" si="2"/>
        <v>17</v>
      </c>
      <c r="AL7" s="140">
        <f t="shared" si="3"/>
        <v>27</v>
      </c>
      <c r="AM7" s="140">
        <f t="shared" si="4"/>
        <v>24</v>
      </c>
      <c r="AN7" s="140">
        <f t="shared" si="5"/>
        <v>31</v>
      </c>
      <c r="AO7" s="140">
        <f t="shared" si="6"/>
        <v>22</v>
      </c>
    </row>
    <row r="8" spans="1:41" ht="18" x14ac:dyDescent="0.25">
      <c r="A8" s="141">
        <f t="shared" si="0"/>
        <v>1571439</v>
      </c>
      <c r="B8" s="143" t="s">
        <v>9427</v>
      </c>
      <c r="C8" s="143" t="s">
        <v>9428</v>
      </c>
      <c r="D8" s="143" t="s">
        <v>28</v>
      </c>
      <c r="E8" s="143" t="s">
        <v>28</v>
      </c>
      <c r="F8" s="143" t="s">
        <v>463</v>
      </c>
      <c r="G8" s="143" t="s">
        <v>700</v>
      </c>
      <c r="H8" s="143" t="s">
        <v>8626</v>
      </c>
      <c r="I8" s="143" t="s">
        <v>54</v>
      </c>
      <c r="J8" s="144" t="s">
        <v>9541</v>
      </c>
      <c r="K8" s="143" t="s">
        <v>9714</v>
      </c>
      <c r="L8" s="143" t="s">
        <v>9430</v>
      </c>
      <c r="M8" s="143" t="s">
        <v>9431</v>
      </c>
      <c r="N8" s="259">
        <v>18</v>
      </c>
      <c r="O8" s="260"/>
      <c r="P8" s="259">
        <v>17</v>
      </c>
      <c r="Q8" s="260"/>
      <c r="R8" s="259">
        <v>1</v>
      </c>
      <c r="S8" s="261"/>
      <c r="T8" s="260"/>
      <c r="U8" s="143">
        <v>5</v>
      </c>
      <c r="V8" s="143">
        <v>5</v>
      </c>
      <c r="W8" s="143">
        <v>0</v>
      </c>
      <c r="X8" s="143">
        <v>5</v>
      </c>
      <c r="Y8" s="143">
        <v>0</v>
      </c>
      <c r="Z8" s="143">
        <v>2</v>
      </c>
      <c r="AA8" s="143">
        <v>1</v>
      </c>
      <c r="AB8" s="143">
        <v>1</v>
      </c>
      <c r="AC8" s="143">
        <v>2</v>
      </c>
      <c r="AD8" s="143">
        <v>1</v>
      </c>
      <c r="AE8" s="143">
        <v>2</v>
      </c>
      <c r="AF8" s="143">
        <v>3</v>
      </c>
      <c r="AG8" s="143">
        <v>2</v>
      </c>
      <c r="AH8" s="143">
        <v>3</v>
      </c>
      <c r="AI8" s="143">
        <v>1</v>
      </c>
      <c r="AJ8" s="140" t="str">
        <f t="shared" si="1"/>
        <v>3, 3, 3, 5, 4</v>
      </c>
      <c r="AK8" s="140">
        <f t="shared" si="2"/>
        <v>3</v>
      </c>
      <c r="AL8" s="140">
        <f t="shared" si="3"/>
        <v>3</v>
      </c>
      <c r="AM8" s="140">
        <f t="shared" si="4"/>
        <v>3</v>
      </c>
      <c r="AN8" s="140">
        <f t="shared" si="5"/>
        <v>5</v>
      </c>
      <c r="AO8" s="140">
        <f t="shared" si="6"/>
        <v>4</v>
      </c>
    </row>
    <row r="9" spans="1:41" ht="18" x14ac:dyDescent="0.25">
      <c r="A9" s="141">
        <f t="shared" si="0"/>
        <v>1024124</v>
      </c>
      <c r="B9" s="143" t="s">
        <v>9427</v>
      </c>
      <c r="C9" s="143" t="s">
        <v>9428</v>
      </c>
      <c r="D9" s="143" t="s">
        <v>28</v>
      </c>
      <c r="E9" s="143" t="s">
        <v>28</v>
      </c>
      <c r="F9" s="143" t="s">
        <v>463</v>
      </c>
      <c r="G9" s="143" t="s">
        <v>9487</v>
      </c>
      <c r="H9" s="143" t="s">
        <v>7876</v>
      </c>
      <c r="I9" s="143" t="s">
        <v>54</v>
      </c>
      <c r="J9" s="144" t="s">
        <v>9502</v>
      </c>
      <c r="K9" s="143" t="s">
        <v>9714</v>
      </c>
      <c r="L9" s="143" t="s">
        <v>9430</v>
      </c>
      <c r="M9" s="143" t="s">
        <v>9431</v>
      </c>
      <c r="N9" s="259">
        <v>54</v>
      </c>
      <c r="O9" s="260"/>
      <c r="P9" s="259">
        <v>53</v>
      </c>
      <c r="Q9" s="260"/>
      <c r="R9" s="259">
        <v>0</v>
      </c>
      <c r="S9" s="261"/>
      <c r="T9" s="260"/>
      <c r="U9" s="143">
        <v>5</v>
      </c>
      <c r="V9" s="143">
        <v>5</v>
      </c>
      <c r="W9" s="143">
        <v>0</v>
      </c>
      <c r="X9" s="143">
        <v>5</v>
      </c>
      <c r="Y9" s="143">
        <v>0</v>
      </c>
      <c r="Z9" s="143">
        <v>5</v>
      </c>
      <c r="AA9" s="143">
        <v>8</v>
      </c>
      <c r="AB9" s="143">
        <v>7</v>
      </c>
      <c r="AC9" s="143">
        <v>6</v>
      </c>
      <c r="AD9" s="143">
        <v>6</v>
      </c>
      <c r="AE9" s="143">
        <v>3</v>
      </c>
      <c r="AF9" s="143">
        <v>4</v>
      </c>
      <c r="AG9" s="143">
        <v>3</v>
      </c>
      <c r="AH9" s="143">
        <v>4</v>
      </c>
      <c r="AI9" s="143">
        <v>8</v>
      </c>
      <c r="AJ9" s="140" t="str">
        <f t="shared" si="1"/>
        <v>13, 13, 9, 7, 12</v>
      </c>
      <c r="AK9" s="140">
        <f t="shared" si="2"/>
        <v>13</v>
      </c>
      <c r="AL9" s="140">
        <f t="shared" si="3"/>
        <v>13</v>
      </c>
      <c r="AM9" s="140">
        <f t="shared" si="4"/>
        <v>9</v>
      </c>
      <c r="AN9" s="140">
        <f t="shared" si="5"/>
        <v>7</v>
      </c>
      <c r="AO9" s="140">
        <f t="shared" si="6"/>
        <v>12</v>
      </c>
    </row>
    <row r="10" spans="1:41" ht="18" x14ac:dyDescent="0.25">
      <c r="A10" s="141">
        <f t="shared" si="0"/>
        <v>1364629</v>
      </c>
      <c r="B10" s="143" t="s">
        <v>9427</v>
      </c>
      <c r="C10" s="143" t="s">
        <v>9428</v>
      </c>
      <c r="D10" s="143" t="s">
        <v>28</v>
      </c>
      <c r="E10" s="143" t="s">
        <v>28</v>
      </c>
      <c r="F10" s="143" t="s">
        <v>427</v>
      </c>
      <c r="G10" s="143" t="s">
        <v>9434</v>
      </c>
      <c r="H10" s="143" t="s">
        <v>8854</v>
      </c>
      <c r="I10" s="143" t="s">
        <v>54</v>
      </c>
      <c r="J10" s="144" t="s">
        <v>9434</v>
      </c>
      <c r="K10" s="143" t="s">
        <v>9714</v>
      </c>
      <c r="L10" s="143" t="s">
        <v>9430</v>
      </c>
      <c r="M10" s="143" t="s">
        <v>9431</v>
      </c>
      <c r="N10" s="259">
        <v>33</v>
      </c>
      <c r="O10" s="260"/>
      <c r="P10" s="259">
        <v>33</v>
      </c>
      <c r="Q10" s="260"/>
      <c r="R10" s="259">
        <v>0</v>
      </c>
      <c r="S10" s="261"/>
      <c r="T10" s="260"/>
      <c r="U10" s="143">
        <v>5</v>
      </c>
      <c r="V10" s="143">
        <v>5</v>
      </c>
      <c r="W10" s="143">
        <v>0</v>
      </c>
      <c r="X10" s="143">
        <v>5</v>
      </c>
      <c r="Y10" s="143">
        <v>0</v>
      </c>
      <c r="Z10" s="143">
        <v>2</v>
      </c>
      <c r="AA10" s="143">
        <v>1</v>
      </c>
      <c r="AB10" s="143">
        <v>3</v>
      </c>
      <c r="AC10" s="143">
        <v>0</v>
      </c>
      <c r="AD10" s="143">
        <v>6</v>
      </c>
      <c r="AE10" s="143">
        <v>3</v>
      </c>
      <c r="AF10" s="143">
        <v>7</v>
      </c>
      <c r="AG10" s="143">
        <v>0</v>
      </c>
      <c r="AH10" s="143">
        <v>5</v>
      </c>
      <c r="AI10" s="143">
        <v>6</v>
      </c>
      <c r="AJ10" s="140" t="str">
        <f t="shared" si="1"/>
        <v>3, 3, 9, 7, 11</v>
      </c>
      <c r="AK10" s="140">
        <f t="shared" si="2"/>
        <v>3</v>
      </c>
      <c r="AL10" s="140">
        <f t="shared" si="3"/>
        <v>3</v>
      </c>
      <c r="AM10" s="140">
        <f t="shared" si="4"/>
        <v>9</v>
      </c>
      <c r="AN10" s="140">
        <f t="shared" si="5"/>
        <v>7</v>
      </c>
      <c r="AO10" s="140">
        <f t="shared" si="6"/>
        <v>11</v>
      </c>
    </row>
    <row r="11" spans="1:41" ht="18" x14ac:dyDescent="0.25">
      <c r="A11" s="141">
        <f t="shared" si="0"/>
        <v>1023407</v>
      </c>
      <c r="B11" s="143" t="s">
        <v>9427</v>
      </c>
      <c r="C11" s="143" t="s">
        <v>9428</v>
      </c>
      <c r="D11" s="143" t="s">
        <v>28</v>
      </c>
      <c r="E11" s="143" t="s">
        <v>28</v>
      </c>
      <c r="F11" s="143" t="s">
        <v>427</v>
      </c>
      <c r="G11" s="143" t="s">
        <v>9436</v>
      </c>
      <c r="H11" s="143" t="s">
        <v>7309</v>
      </c>
      <c r="I11" s="143" t="s">
        <v>54</v>
      </c>
      <c r="J11" s="144" t="s">
        <v>9508</v>
      </c>
      <c r="K11" s="143" t="s">
        <v>9714</v>
      </c>
      <c r="L11" s="143" t="s">
        <v>9430</v>
      </c>
      <c r="M11" s="143" t="s">
        <v>9431</v>
      </c>
      <c r="N11" s="259">
        <v>40</v>
      </c>
      <c r="O11" s="260"/>
      <c r="P11" s="259">
        <v>40</v>
      </c>
      <c r="Q11" s="260"/>
      <c r="R11" s="259">
        <v>0</v>
      </c>
      <c r="S11" s="261"/>
      <c r="T11" s="260"/>
      <c r="U11" s="143">
        <v>5</v>
      </c>
      <c r="V11" s="143">
        <v>5</v>
      </c>
      <c r="W11" s="143">
        <v>0</v>
      </c>
      <c r="X11" s="143">
        <v>5</v>
      </c>
      <c r="Y11" s="143">
        <v>0</v>
      </c>
      <c r="Z11" s="143">
        <v>2</v>
      </c>
      <c r="AA11" s="143">
        <v>1</v>
      </c>
      <c r="AB11" s="143">
        <v>1</v>
      </c>
      <c r="AC11" s="143">
        <v>6</v>
      </c>
      <c r="AD11" s="143">
        <v>3</v>
      </c>
      <c r="AE11" s="143">
        <v>7</v>
      </c>
      <c r="AF11" s="143">
        <v>6</v>
      </c>
      <c r="AG11" s="143">
        <v>5</v>
      </c>
      <c r="AH11" s="143">
        <v>4</v>
      </c>
      <c r="AI11" s="143">
        <v>5</v>
      </c>
      <c r="AJ11" s="140" t="str">
        <f t="shared" si="1"/>
        <v>3, 7, 10, 11, 9</v>
      </c>
      <c r="AK11" s="140">
        <f t="shared" si="2"/>
        <v>3</v>
      </c>
      <c r="AL11" s="140">
        <f t="shared" si="3"/>
        <v>7</v>
      </c>
      <c r="AM11" s="140">
        <f t="shared" si="4"/>
        <v>10</v>
      </c>
      <c r="AN11" s="140">
        <f t="shared" si="5"/>
        <v>11</v>
      </c>
      <c r="AO11" s="140">
        <f t="shared" si="6"/>
        <v>9</v>
      </c>
    </row>
    <row r="12" spans="1:41" ht="18" x14ac:dyDescent="0.25">
      <c r="A12" s="141">
        <f t="shared" si="0"/>
        <v>1023365</v>
      </c>
      <c r="B12" s="143" t="s">
        <v>9427</v>
      </c>
      <c r="C12" s="143" t="s">
        <v>9428</v>
      </c>
      <c r="D12" s="143" t="s">
        <v>28</v>
      </c>
      <c r="E12" s="143" t="s">
        <v>28</v>
      </c>
      <c r="F12" s="143" t="s">
        <v>427</v>
      </c>
      <c r="G12" s="143" t="s">
        <v>670</v>
      </c>
      <c r="H12" s="143" t="s">
        <v>7262</v>
      </c>
      <c r="I12" s="143" t="s">
        <v>54</v>
      </c>
      <c r="J12" s="144" t="s">
        <v>9509</v>
      </c>
      <c r="K12" s="143" t="s">
        <v>9714</v>
      </c>
      <c r="L12" s="143" t="s">
        <v>9430</v>
      </c>
      <c r="M12" s="143" t="s">
        <v>9431</v>
      </c>
      <c r="N12" s="259">
        <v>56</v>
      </c>
      <c r="O12" s="260"/>
      <c r="P12" s="259">
        <v>56</v>
      </c>
      <c r="Q12" s="260"/>
      <c r="R12" s="259">
        <v>0</v>
      </c>
      <c r="S12" s="261"/>
      <c r="T12" s="260"/>
      <c r="U12" s="143">
        <v>5</v>
      </c>
      <c r="V12" s="143">
        <v>5</v>
      </c>
      <c r="W12" s="143">
        <v>0</v>
      </c>
      <c r="X12" s="143">
        <v>5</v>
      </c>
      <c r="Y12" s="143">
        <v>0</v>
      </c>
      <c r="Z12" s="143">
        <v>7</v>
      </c>
      <c r="AA12" s="143">
        <v>7</v>
      </c>
      <c r="AB12" s="143">
        <v>8</v>
      </c>
      <c r="AC12" s="143">
        <v>4</v>
      </c>
      <c r="AD12" s="143">
        <v>4</v>
      </c>
      <c r="AE12" s="143">
        <v>4</v>
      </c>
      <c r="AF12" s="143">
        <v>6</v>
      </c>
      <c r="AG12" s="143">
        <v>3</v>
      </c>
      <c r="AH12" s="143">
        <v>4</v>
      </c>
      <c r="AI12" s="143">
        <v>9</v>
      </c>
      <c r="AJ12" s="140" t="str">
        <f t="shared" si="1"/>
        <v>14, 12, 8, 9, 13</v>
      </c>
      <c r="AK12" s="140">
        <f t="shared" si="2"/>
        <v>14</v>
      </c>
      <c r="AL12" s="140">
        <f t="shared" si="3"/>
        <v>12</v>
      </c>
      <c r="AM12" s="140">
        <f t="shared" si="4"/>
        <v>8</v>
      </c>
      <c r="AN12" s="140">
        <f t="shared" si="5"/>
        <v>9</v>
      </c>
      <c r="AO12" s="140">
        <f t="shared" si="6"/>
        <v>13</v>
      </c>
    </row>
    <row r="13" spans="1:41" ht="18" x14ac:dyDescent="0.25">
      <c r="A13" s="141">
        <f t="shared" si="0"/>
        <v>578930</v>
      </c>
      <c r="B13" s="143" t="s">
        <v>9427</v>
      </c>
      <c r="C13" s="143" t="s">
        <v>9428</v>
      </c>
      <c r="D13" s="143" t="s">
        <v>28</v>
      </c>
      <c r="E13" s="143" t="s">
        <v>28</v>
      </c>
      <c r="F13" s="143" t="s">
        <v>427</v>
      </c>
      <c r="G13" s="143" t="s">
        <v>9432</v>
      </c>
      <c r="H13" s="143" t="s">
        <v>7216</v>
      </c>
      <c r="I13" s="143" t="s">
        <v>54</v>
      </c>
      <c r="J13" s="144" t="s">
        <v>9510</v>
      </c>
      <c r="K13" s="143" t="s">
        <v>9714</v>
      </c>
      <c r="L13" s="143" t="s">
        <v>9430</v>
      </c>
      <c r="M13" s="143" t="s">
        <v>9431</v>
      </c>
      <c r="N13" s="259">
        <v>85</v>
      </c>
      <c r="O13" s="260"/>
      <c r="P13" s="259">
        <v>85</v>
      </c>
      <c r="Q13" s="260"/>
      <c r="R13" s="259">
        <v>0</v>
      </c>
      <c r="S13" s="261"/>
      <c r="T13" s="260"/>
      <c r="U13" s="143">
        <v>5</v>
      </c>
      <c r="V13" s="143">
        <v>5</v>
      </c>
      <c r="W13" s="143">
        <v>0</v>
      </c>
      <c r="X13" s="143">
        <v>5</v>
      </c>
      <c r="Y13" s="143">
        <v>0</v>
      </c>
      <c r="Z13" s="143">
        <v>8</v>
      </c>
      <c r="AA13" s="143">
        <v>7</v>
      </c>
      <c r="AB13" s="143">
        <v>8</v>
      </c>
      <c r="AC13" s="143">
        <v>12</v>
      </c>
      <c r="AD13" s="143">
        <v>12</v>
      </c>
      <c r="AE13" s="143">
        <v>6</v>
      </c>
      <c r="AF13" s="143">
        <v>13</v>
      </c>
      <c r="AG13" s="143">
        <v>3</v>
      </c>
      <c r="AH13" s="143">
        <v>12</v>
      </c>
      <c r="AI13" s="143">
        <v>4</v>
      </c>
      <c r="AJ13" s="140" t="str">
        <f t="shared" si="1"/>
        <v>15, 20, 18, 16, 16</v>
      </c>
      <c r="AK13" s="140">
        <f t="shared" si="2"/>
        <v>15</v>
      </c>
      <c r="AL13" s="140">
        <f t="shared" si="3"/>
        <v>20</v>
      </c>
      <c r="AM13" s="140">
        <f t="shared" si="4"/>
        <v>18</v>
      </c>
      <c r="AN13" s="140">
        <f t="shared" si="5"/>
        <v>16</v>
      </c>
      <c r="AO13" s="140">
        <f t="shared" si="6"/>
        <v>16</v>
      </c>
    </row>
    <row r="14" spans="1:41" ht="18" x14ac:dyDescent="0.25">
      <c r="A14" s="141">
        <f t="shared" si="0"/>
        <v>239723</v>
      </c>
      <c r="B14" s="143" t="s">
        <v>9427</v>
      </c>
      <c r="C14" s="143" t="s">
        <v>9428</v>
      </c>
      <c r="D14" s="143" t="s">
        <v>28</v>
      </c>
      <c r="E14" s="143" t="s">
        <v>28</v>
      </c>
      <c r="F14" s="143" t="s">
        <v>427</v>
      </c>
      <c r="G14" s="143" t="s">
        <v>9435</v>
      </c>
      <c r="H14" s="143" t="s">
        <v>7001</v>
      </c>
      <c r="I14" s="143" t="s">
        <v>54</v>
      </c>
      <c r="J14" s="144" t="s">
        <v>9511</v>
      </c>
      <c r="K14" s="143" t="s">
        <v>9714</v>
      </c>
      <c r="L14" s="143" t="s">
        <v>9430</v>
      </c>
      <c r="M14" s="143" t="s">
        <v>9431</v>
      </c>
      <c r="N14" s="259">
        <v>105</v>
      </c>
      <c r="O14" s="260"/>
      <c r="P14" s="259">
        <v>105</v>
      </c>
      <c r="Q14" s="260"/>
      <c r="R14" s="259">
        <v>0</v>
      </c>
      <c r="S14" s="261"/>
      <c r="T14" s="260"/>
      <c r="U14" s="143">
        <v>5</v>
      </c>
      <c r="V14" s="143">
        <v>8</v>
      </c>
      <c r="W14" s="143">
        <v>0</v>
      </c>
      <c r="X14" s="143">
        <v>8</v>
      </c>
      <c r="Y14" s="143">
        <v>0</v>
      </c>
      <c r="Z14" s="143">
        <v>6</v>
      </c>
      <c r="AA14" s="143">
        <v>4</v>
      </c>
      <c r="AB14" s="143">
        <v>15</v>
      </c>
      <c r="AC14" s="143">
        <v>13</v>
      </c>
      <c r="AD14" s="143">
        <v>10</v>
      </c>
      <c r="AE14" s="143">
        <v>12</v>
      </c>
      <c r="AF14" s="143">
        <v>8</v>
      </c>
      <c r="AG14" s="143">
        <v>14</v>
      </c>
      <c r="AH14" s="143">
        <v>12</v>
      </c>
      <c r="AI14" s="143">
        <v>11</v>
      </c>
      <c r="AJ14" s="140" t="str">
        <f t="shared" si="1"/>
        <v>10, 28, 22, 22, 23</v>
      </c>
      <c r="AK14" s="140">
        <f t="shared" si="2"/>
        <v>10</v>
      </c>
      <c r="AL14" s="140">
        <f t="shared" si="3"/>
        <v>28</v>
      </c>
      <c r="AM14" s="140">
        <f t="shared" si="4"/>
        <v>22</v>
      </c>
      <c r="AN14" s="140">
        <f t="shared" si="5"/>
        <v>22</v>
      </c>
      <c r="AO14" s="140">
        <f t="shared" si="6"/>
        <v>23</v>
      </c>
    </row>
    <row r="15" spans="1:41" ht="18" x14ac:dyDescent="0.25">
      <c r="A15" s="141">
        <f t="shared" si="0"/>
        <v>1154491</v>
      </c>
      <c r="B15" s="143" t="s">
        <v>9427</v>
      </c>
      <c r="C15" s="143" t="s">
        <v>9428</v>
      </c>
      <c r="D15" s="143" t="s">
        <v>28</v>
      </c>
      <c r="E15" s="143" t="s">
        <v>28</v>
      </c>
      <c r="F15" s="143" t="s">
        <v>427</v>
      </c>
      <c r="G15" s="143" t="s">
        <v>9433</v>
      </c>
      <c r="H15" s="143" t="s">
        <v>7349</v>
      </c>
      <c r="I15" s="143" t="s">
        <v>54</v>
      </c>
      <c r="J15" s="144" t="s">
        <v>9507</v>
      </c>
      <c r="K15" s="143" t="s">
        <v>9714</v>
      </c>
      <c r="L15" s="143" t="s">
        <v>9430</v>
      </c>
      <c r="M15" s="143" t="s">
        <v>9431</v>
      </c>
      <c r="N15" s="259">
        <v>58</v>
      </c>
      <c r="O15" s="260"/>
      <c r="P15" s="259">
        <v>57</v>
      </c>
      <c r="Q15" s="260"/>
      <c r="R15" s="259">
        <v>1</v>
      </c>
      <c r="S15" s="261"/>
      <c r="T15" s="260"/>
      <c r="U15" s="143">
        <v>5</v>
      </c>
      <c r="V15" s="143">
        <v>5</v>
      </c>
      <c r="W15" s="143">
        <v>0</v>
      </c>
      <c r="X15" s="143">
        <v>5</v>
      </c>
      <c r="Y15" s="143">
        <v>0</v>
      </c>
      <c r="Z15" s="143">
        <v>8</v>
      </c>
      <c r="AA15" s="143">
        <v>5</v>
      </c>
      <c r="AB15" s="143">
        <v>4</v>
      </c>
      <c r="AC15" s="143">
        <v>7</v>
      </c>
      <c r="AD15" s="143">
        <v>10</v>
      </c>
      <c r="AE15" s="143">
        <v>6</v>
      </c>
      <c r="AF15" s="143">
        <v>4</v>
      </c>
      <c r="AG15" s="143">
        <v>4</v>
      </c>
      <c r="AH15" s="143">
        <v>4</v>
      </c>
      <c r="AI15" s="143">
        <v>6</v>
      </c>
      <c r="AJ15" s="140" t="str">
        <f t="shared" si="1"/>
        <v>13, 11, 16, 8, 10</v>
      </c>
      <c r="AK15" s="140">
        <f t="shared" si="2"/>
        <v>13</v>
      </c>
      <c r="AL15" s="140">
        <f t="shared" si="3"/>
        <v>11</v>
      </c>
      <c r="AM15" s="140">
        <f t="shared" si="4"/>
        <v>16</v>
      </c>
      <c r="AN15" s="140">
        <f t="shared" si="5"/>
        <v>8</v>
      </c>
      <c r="AO15" s="140">
        <f t="shared" si="6"/>
        <v>10</v>
      </c>
    </row>
    <row r="16" spans="1:41" ht="18" x14ac:dyDescent="0.25">
      <c r="A16" s="141">
        <f t="shared" si="0"/>
        <v>474452</v>
      </c>
      <c r="B16" s="143" t="s">
        <v>9427</v>
      </c>
      <c r="C16" s="143" t="s">
        <v>9428</v>
      </c>
      <c r="D16" s="143" t="s">
        <v>28</v>
      </c>
      <c r="E16" s="143" t="s">
        <v>28</v>
      </c>
      <c r="F16" s="143" t="s">
        <v>427</v>
      </c>
      <c r="G16" s="143" t="s">
        <v>427</v>
      </c>
      <c r="H16" s="143" t="s">
        <v>7098</v>
      </c>
      <c r="I16" s="143" t="s">
        <v>54</v>
      </c>
      <c r="J16" s="144" t="s">
        <v>9512</v>
      </c>
      <c r="K16" s="143" t="s">
        <v>9714</v>
      </c>
      <c r="L16" s="143" t="s">
        <v>9430</v>
      </c>
      <c r="M16" s="143" t="s">
        <v>9431</v>
      </c>
      <c r="N16" s="259">
        <v>218</v>
      </c>
      <c r="O16" s="260"/>
      <c r="P16" s="259">
        <v>217</v>
      </c>
      <c r="Q16" s="260"/>
      <c r="R16" s="259">
        <v>1</v>
      </c>
      <c r="S16" s="261"/>
      <c r="T16" s="260"/>
      <c r="U16" s="143">
        <v>5</v>
      </c>
      <c r="V16" s="143">
        <v>12</v>
      </c>
      <c r="W16" s="143">
        <v>0</v>
      </c>
      <c r="X16" s="143">
        <v>12</v>
      </c>
      <c r="Y16" s="143">
        <v>0</v>
      </c>
      <c r="Z16" s="143">
        <v>18</v>
      </c>
      <c r="AA16" s="143">
        <v>14</v>
      </c>
      <c r="AB16" s="143">
        <v>29</v>
      </c>
      <c r="AC16" s="143">
        <v>17</v>
      </c>
      <c r="AD16" s="143">
        <v>23</v>
      </c>
      <c r="AE16" s="143">
        <v>17</v>
      </c>
      <c r="AF16" s="143">
        <v>37</v>
      </c>
      <c r="AG16" s="143">
        <v>27</v>
      </c>
      <c r="AH16" s="143">
        <v>17</v>
      </c>
      <c r="AI16" s="143">
        <v>19</v>
      </c>
      <c r="AJ16" s="140" t="str">
        <f t="shared" si="1"/>
        <v>32, 46, 40, 64, 36</v>
      </c>
      <c r="AK16" s="140">
        <f t="shared" si="2"/>
        <v>32</v>
      </c>
      <c r="AL16" s="140">
        <f t="shared" si="3"/>
        <v>46</v>
      </c>
      <c r="AM16" s="140">
        <f t="shared" si="4"/>
        <v>40</v>
      </c>
      <c r="AN16" s="140">
        <f t="shared" si="5"/>
        <v>64</v>
      </c>
      <c r="AO16" s="140">
        <f t="shared" si="6"/>
        <v>36</v>
      </c>
    </row>
    <row r="17" spans="1:41" ht="18" x14ac:dyDescent="0.25">
      <c r="A17" s="141">
        <f t="shared" si="0"/>
        <v>1753730</v>
      </c>
      <c r="B17" s="143" t="s">
        <v>9427</v>
      </c>
      <c r="C17" s="143" t="s">
        <v>9428</v>
      </c>
      <c r="D17" s="143" t="s">
        <v>28</v>
      </c>
      <c r="E17" s="143" t="s">
        <v>28</v>
      </c>
      <c r="F17" s="143" t="s">
        <v>424</v>
      </c>
      <c r="G17" s="143" t="s">
        <v>614</v>
      </c>
      <c r="H17" s="143" t="s">
        <v>9078</v>
      </c>
      <c r="I17" s="143" t="s">
        <v>54</v>
      </c>
      <c r="J17" s="144" t="s">
        <v>9513</v>
      </c>
      <c r="K17" s="143" t="s">
        <v>9714</v>
      </c>
      <c r="L17" s="143" t="s">
        <v>9430</v>
      </c>
      <c r="M17" s="143" t="s">
        <v>9431</v>
      </c>
      <c r="N17" s="259">
        <v>24</v>
      </c>
      <c r="O17" s="260"/>
      <c r="P17" s="259">
        <v>24</v>
      </c>
      <c r="Q17" s="260"/>
      <c r="R17" s="259">
        <v>0</v>
      </c>
      <c r="S17" s="261"/>
      <c r="T17" s="260"/>
      <c r="U17" s="143">
        <v>3</v>
      </c>
      <c r="V17" s="143">
        <v>3</v>
      </c>
      <c r="W17" s="143">
        <v>0</v>
      </c>
      <c r="X17" s="143">
        <v>3</v>
      </c>
      <c r="Y17" s="143">
        <v>0</v>
      </c>
      <c r="Z17" s="143">
        <v>2</v>
      </c>
      <c r="AA17" s="143">
        <v>6</v>
      </c>
      <c r="AB17" s="143">
        <v>4</v>
      </c>
      <c r="AC17" s="143">
        <v>4</v>
      </c>
      <c r="AD17" s="143">
        <v>4</v>
      </c>
      <c r="AE17" s="143">
        <v>4</v>
      </c>
      <c r="AF17" s="143">
        <v>0</v>
      </c>
      <c r="AG17" s="143">
        <v>0</v>
      </c>
      <c r="AH17" s="143">
        <v>0</v>
      </c>
      <c r="AI17" s="143">
        <v>0</v>
      </c>
      <c r="AJ17" s="140" t="str">
        <f t="shared" si="1"/>
        <v>8, 8, 8, 0, 0</v>
      </c>
      <c r="AK17" s="140">
        <f t="shared" si="2"/>
        <v>8</v>
      </c>
      <c r="AL17" s="140">
        <f t="shared" si="3"/>
        <v>8</v>
      </c>
      <c r="AM17" s="140">
        <f t="shared" si="4"/>
        <v>8</v>
      </c>
      <c r="AN17" s="140">
        <f t="shared" si="5"/>
        <v>0</v>
      </c>
      <c r="AO17" s="140">
        <f t="shared" si="6"/>
        <v>0</v>
      </c>
    </row>
    <row r="18" spans="1:41" ht="18" x14ac:dyDescent="0.25">
      <c r="A18" s="141">
        <f t="shared" si="0"/>
        <v>522193</v>
      </c>
      <c r="B18" s="143" t="s">
        <v>9427</v>
      </c>
      <c r="C18" s="143" t="s">
        <v>9428</v>
      </c>
      <c r="D18" s="143" t="s">
        <v>28</v>
      </c>
      <c r="E18" s="143" t="s">
        <v>28</v>
      </c>
      <c r="F18" s="143" t="s">
        <v>424</v>
      </c>
      <c r="G18" s="143" t="s">
        <v>614</v>
      </c>
      <c r="H18" s="143" t="s">
        <v>6794</v>
      </c>
      <c r="I18" s="143" t="s">
        <v>54</v>
      </c>
      <c r="J18" s="144" t="s">
        <v>625</v>
      </c>
      <c r="K18" s="143" t="s">
        <v>9714</v>
      </c>
      <c r="L18" s="143" t="s">
        <v>9430</v>
      </c>
      <c r="M18" s="143" t="s">
        <v>9431</v>
      </c>
      <c r="N18" s="259">
        <v>223</v>
      </c>
      <c r="O18" s="260"/>
      <c r="P18" s="259">
        <v>223</v>
      </c>
      <c r="Q18" s="260"/>
      <c r="R18" s="259">
        <v>0</v>
      </c>
      <c r="S18" s="261"/>
      <c r="T18" s="260"/>
      <c r="U18" s="143">
        <v>5</v>
      </c>
      <c r="V18" s="143">
        <v>10</v>
      </c>
      <c r="W18" s="143">
        <v>0</v>
      </c>
      <c r="X18" s="143">
        <v>10</v>
      </c>
      <c r="Y18" s="143">
        <v>0</v>
      </c>
      <c r="Z18" s="143">
        <v>17</v>
      </c>
      <c r="AA18" s="143">
        <v>12</v>
      </c>
      <c r="AB18" s="143">
        <v>31</v>
      </c>
      <c r="AC18" s="143">
        <v>21</v>
      </c>
      <c r="AD18" s="143">
        <v>22</v>
      </c>
      <c r="AE18" s="143">
        <v>25</v>
      </c>
      <c r="AF18" s="143">
        <v>29</v>
      </c>
      <c r="AG18" s="143">
        <v>19</v>
      </c>
      <c r="AH18" s="143">
        <v>30</v>
      </c>
      <c r="AI18" s="143">
        <v>17</v>
      </c>
      <c r="AJ18" s="140" t="str">
        <f t="shared" si="1"/>
        <v>29, 52, 47, 48, 47</v>
      </c>
      <c r="AK18" s="140">
        <f t="shared" si="2"/>
        <v>29</v>
      </c>
      <c r="AL18" s="140">
        <f t="shared" si="3"/>
        <v>52</v>
      </c>
      <c r="AM18" s="140">
        <f t="shared" si="4"/>
        <v>47</v>
      </c>
      <c r="AN18" s="140">
        <f t="shared" si="5"/>
        <v>48</v>
      </c>
      <c r="AO18" s="140">
        <f t="shared" si="6"/>
        <v>47</v>
      </c>
    </row>
    <row r="19" spans="1:41" ht="18" x14ac:dyDescent="0.25">
      <c r="A19" s="141">
        <f t="shared" si="0"/>
        <v>631135</v>
      </c>
      <c r="B19" s="143" t="s">
        <v>9427</v>
      </c>
      <c r="C19" s="143" t="s">
        <v>9428</v>
      </c>
      <c r="D19" s="143" t="s">
        <v>28</v>
      </c>
      <c r="E19" s="143" t="s">
        <v>28</v>
      </c>
      <c r="F19" s="143" t="s">
        <v>404</v>
      </c>
      <c r="G19" s="143" t="s">
        <v>404</v>
      </c>
      <c r="H19" s="143" t="s">
        <v>6116</v>
      </c>
      <c r="I19" s="143" t="s">
        <v>54</v>
      </c>
      <c r="J19" s="144" t="s">
        <v>9532</v>
      </c>
      <c r="K19" s="143" t="s">
        <v>9714</v>
      </c>
      <c r="L19" s="143" t="s">
        <v>9430</v>
      </c>
      <c r="M19" s="143" t="s">
        <v>9431</v>
      </c>
      <c r="N19" s="259">
        <v>180</v>
      </c>
      <c r="O19" s="260"/>
      <c r="P19" s="259">
        <v>180</v>
      </c>
      <c r="Q19" s="260"/>
      <c r="R19" s="259">
        <v>0</v>
      </c>
      <c r="S19" s="261"/>
      <c r="T19" s="260"/>
      <c r="U19" s="143">
        <v>5</v>
      </c>
      <c r="V19" s="143">
        <v>10</v>
      </c>
      <c r="W19" s="143">
        <v>0</v>
      </c>
      <c r="X19" s="143">
        <v>10</v>
      </c>
      <c r="Y19" s="143">
        <v>0</v>
      </c>
      <c r="Z19" s="143">
        <v>22</v>
      </c>
      <c r="AA19" s="143">
        <v>18</v>
      </c>
      <c r="AB19" s="143">
        <v>22</v>
      </c>
      <c r="AC19" s="143">
        <v>20</v>
      </c>
      <c r="AD19" s="143">
        <v>22</v>
      </c>
      <c r="AE19" s="143">
        <v>21</v>
      </c>
      <c r="AF19" s="143">
        <v>15</v>
      </c>
      <c r="AG19" s="143">
        <v>10</v>
      </c>
      <c r="AH19" s="143">
        <v>18</v>
      </c>
      <c r="AI19" s="143">
        <v>12</v>
      </c>
      <c r="AJ19" s="140" t="str">
        <f t="shared" si="1"/>
        <v>40, 42, 43, 25, 30</v>
      </c>
      <c r="AK19" s="140">
        <f t="shared" si="2"/>
        <v>40</v>
      </c>
      <c r="AL19" s="140">
        <f t="shared" si="3"/>
        <v>42</v>
      </c>
      <c r="AM19" s="140">
        <f t="shared" si="4"/>
        <v>43</v>
      </c>
      <c r="AN19" s="140">
        <f t="shared" si="5"/>
        <v>25</v>
      </c>
      <c r="AO19" s="140">
        <f t="shared" si="6"/>
        <v>30</v>
      </c>
    </row>
    <row r="20" spans="1:41" ht="18" x14ac:dyDescent="0.25">
      <c r="A20" s="141">
        <f t="shared" si="0"/>
        <v>1025394</v>
      </c>
      <c r="B20" s="143" t="s">
        <v>9427</v>
      </c>
      <c r="C20" s="143" t="s">
        <v>9428</v>
      </c>
      <c r="D20" s="143" t="s">
        <v>28</v>
      </c>
      <c r="E20" s="143" t="s">
        <v>28</v>
      </c>
      <c r="F20" s="143" t="s">
        <v>404</v>
      </c>
      <c r="G20" s="143" t="s">
        <v>9473</v>
      </c>
      <c r="H20" s="143" t="s">
        <v>6215</v>
      </c>
      <c r="I20" s="143" t="s">
        <v>54</v>
      </c>
      <c r="J20" s="144" t="s">
        <v>9473</v>
      </c>
      <c r="K20" s="143" t="s">
        <v>9714</v>
      </c>
      <c r="L20" s="143" t="s">
        <v>9430</v>
      </c>
      <c r="M20" s="143" t="s">
        <v>9431</v>
      </c>
      <c r="N20" s="259">
        <v>171</v>
      </c>
      <c r="O20" s="260"/>
      <c r="P20" s="259">
        <v>171</v>
      </c>
      <c r="Q20" s="260"/>
      <c r="R20" s="259">
        <v>0</v>
      </c>
      <c r="S20" s="261"/>
      <c r="T20" s="260"/>
      <c r="U20" s="143">
        <v>5</v>
      </c>
      <c r="V20" s="143">
        <v>8</v>
      </c>
      <c r="W20" s="143">
        <v>0</v>
      </c>
      <c r="X20" s="143">
        <v>8</v>
      </c>
      <c r="Y20" s="143">
        <v>0</v>
      </c>
      <c r="Z20" s="143">
        <v>22</v>
      </c>
      <c r="AA20" s="143">
        <v>12</v>
      </c>
      <c r="AB20" s="143">
        <v>10</v>
      </c>
      <c r="AC20" s="143">
        <v>18</v>
      </c>
      <c r="AD20" s="143">
        <v>22</v>
      </c>
      <c r="AE20" s="143">
        <v>15</v>
      </c>
      <c r="AF20" s="143">
        <v>18</v>
      </c>
      <c r="AG20" s="143">
        <v>13</v>
      </c>
      <c r="AH20" s="143">
        <v>19</v>
      </c>
      <c r="AI20" s="143">
        <v>22</v>
      </c>
      <c r="AJ20" s="140" t="str">
        <f t="shared" si="1"/>
        <v>34, 28, 37, 31, 41</v>
      </c>
      <c r="AK20" s="140">
        <f t="shared" si="2"/>
        <v>34</v>
      </c>
      <c r="AL20" s="140">
        <f t="shared" si="3"/>
        <v>28</v>
      </c>
      <c r="AM20" s="140">
        <f t="shared" si="4"/>
        <v>37</v>
      </c>
      <c r="AN20" s="140">
        <f t="shared" si="5"/>
        <v>31</v>
      </c>
      <c r="AO20" s="140">
        <f t="shared" si="6"/>
        <v>41</v>
      </c>
    </row>
    <row r="21" spans="1:41" ht="18" x14ac:dyDescent="0.25">
      <c r="A21" s="141">
        <f t="shared" si="0"/>
        <v>1023605</v>
      </c>
      <c r="B21" s="143" t="s">
        <v>9427</v>
      </c>
      <c r="C21" s="143" t="s">
        <v>9428</v>
      </c>
      <c r="D21" s="143" t="s">
        <v>28</v>
      </c>
      <c r="E21" s="143" t="s">
        <v>28</v>
      </c>
      <c r="F21" s="143" t="s">
        <v>430</v>
      </c>
      <c r="G21" s="143" t="s">
        <v>9481</v>
      </c>
      <c r="H21" s="143" t="s">
        <v>7666</v>
      </c>
      <c r="I21" s="143" t="s">
        <v>54</v>
      </c>
      <c r="J21" s="144" t="s">
        <v>9481</v>
      </c>
      <c r="K21" s="143" t="s">
        <v>9714</v>
      </c>
      <c r="L21" s="143" t="s">
        <v>9430</v>
      </c>
      <c r="M21" s="143" t="s">
        <v>9431</v>
      </c>
      <c r="N21" s="259">
        <v>40</v>
      </c>
      <c r="O21" s="260"/>
      <c r="P21" s="259">
        <v>38</v>
      </c>
      <c r="Q21" s="260"/>
      <c r="R21" s="259">
        <v>2</v>
      </c>
      <c r="S21" s="261"/>
      <c r="T21" s="260"/>
      <c r="U21" s="143">
        <v>5</v>
      </c>
      <c r="V21" s="143">
        <v>5</v>
      </c>
      <c r="W21" s="143">
        <v>0</v>
      </c>
      <c r="X21" s="143">
        <v>5</v>
      </c>
      <c r="Y21" s="143">
        <v>0</v>
      </c>
      <c r="Z21" s="143">
        <v>4</v>
      </c>
      <c r="AA21" s="143">
        <v>4</v>
      </c>
      <c r="AB21" s="143">
        <v>2</v>
      </c>
      <c r="AC21" s="143">
        <v>3</v>
      </c>
      <c r="AD21" s="143">
        <v>5</v>
      </c>
      <c r="AE21" s="143">
        <v>3</v>
      </c>
      <c r="AF21" s="143">
        <v>9</v>
      </c>
      <c r="AG21" s="143">
        <v>1</v>
      </c>
      <c r="AH21" s="143">
        <v>4</v>
      </c>
      <c r="AI21" s="143">
        <v>5</v>
      </c>
      <c r="AJ21" s="140" t="str">
        <f t="shared" si="1"/>
        <v>8, 5, 8, 10, 9</v>
      </c>
      <c r="AK21" s="140">
        <f t="shared" si="2"/>
        <v>8</v>
      </c>
      <c r="AL21" s="140">
        <f t="shared" si="3"/>
        <v>5</v>
      </c>
      <c r="AM21" s="140">
        <f t="shared" si="4"/>
        <v>8</v>
      </c>
      <c r="AN21" s="140">
        <f t="shared" si="5"/>
        <v>10</v>
      </c>
      <c r="AO21" s="140">
        <f t="shared" si="6"/>
        <v>9</v>
      </c>
    </row>
    <row r="22" spans="1:41" ht="18" x14ac:dyDescent="0.25">
      <c r="A22" s="141">
        <f t="shared" si="0"/>
        <v>1023522</v>
      </c>
      <c r="B22" s="143" t="s">
        <v>9427</v>
      </c>
      <c r="C22" s="143" t="s">
        <v>9428</v>
      </c>
      <c r="D22" s="143" t="s">
        <v>28</v>
      </c>
      <c r="E22" s="143" t="s">
        <v>28</v>
      </c>
      <c r="F22" s="143" t="s">
        <v>430</v>
      </c>
      <c r="G22" s="143" t="s">
        <v>9484</v>
      </c>
      <c r="H22" s="143" t="s">
        <v>7584</v>
      </c>
      <c r="I22" s="143" t="s">
        <v>54</v>
      </c>
      <c r="J22" s="144" t="s">
        <v>595</v>
      </c>
      <c r="K22" s="143" t="s">
        <v>9714</v>
      </c>
      <c r="L22" s="143" t="s">
        <v>9430</v>
      </c>
      <c r="M22" s="143" t="s">
        <v>9431</v>
      </c>
      <c r="N22" s="259">
        <v>74</v>
      </c>
      <c r="O22" s="260"/>
      <c r="P22" s="259">
        <v>74</v>
      </c>
      <c r="Q22" s="260"/>
      <c r="R22" s="259">
        <v>0</v>
      </c>
      <c r="S22" s="261"/>
      <c r="T22" s="260"/>
      <c r="U22" s="143">
        <v>5</v>
      </c>
      <c r="V22" s="143">
        <v>5</v>
      </c>
      <c r="W22" s="143">
        <v>0</v>
      </c>
      <c r="X22" s="143">
        <v>5</v>
      </c>
      <c r="Y22" s="143">
        <v>0</v>
      </c>
      <c r="Z22" s="143">
        <v>6</v>
      </c>
      <c r="AA22" s="143">
        <v>7</v>
      </c>
      <c r="AB22" s="143">
        <v>5</v>
      </c>
      <c r="AC22" s="143">
        <v>10</v>
      </c>
      <c r="AD22" s="143">
        <v>10</v>
      </c>
      <c r="AE22" s="143">
        <v>6</v>
      </c>
      <c r="AF22" s="143">
        <v>6</v>
      </c>
      <c r="AG22" s="143">
        <v>11</v>
      </c>
      <c r="AH22" s="143">
        <v>7</v>
      </c>
      <c r="AI22" s="143">
        <v>6</v>
      </c>
      <c r="AJ22" s="140" t="str">
        <f t="shared" si="1"/>
        <v>13, 15, 16, 17, 13</v>
      </c>
      <c r="AK22" s="140">
        <f t="shared" si="2"/>
        <v>13</v>
      </c>
      <c r="AL22" s="140">
        <f t="shared" si="3"/>
        <v>15</v>
      </c>
      <c r="AM22" s="140">
        <f t="shared" si="4"/>
        <v>16</v>
      </c>
      <c r="AN22" s="140">
        <f t="shared" si="5"/>
        <v>17</v>
      </c>
      <c r="AO22" s="140">
        <f t="shared" si="6"/>
        <v>13</v>
      </c>
    </row>
    <row r="23" spans="1:41" ht="18" x14ac:dyDescent="0.25">
      <c r="A23" s="141">
        <f t="shared" si="0"/>
        <v>1023480</v>
      </c>
      <c r="B23" s="143" t="s">
        <v>9427</v>
      </c>
      <c r="C23" s="143" t="s">
        <v>9428</v>
      </c>
      <c r="D23" s="143" t="s">
        <v>28</v>
      </c>
      <c r="E23" s="143" t="s">
        <v>28</v>
      </c>
      <c r="F23" s="143" t="s">
        <v>430</v>
      </c>
      <c r="G23" s="143" t="s">
        <v>9482</v>
      </c>
      <c r="H23" s="143" t="s">
        <v>7552</v>
      </c>
      <c r="I23" s="143" t="s">
        <v>54</v>
      </c>
      <c r="J23" s="144" t="s">
        <v>9533</v>
      </c>
      <c r="K23" s="143" t="s">
        <v>9714</v>
      </c>
      <c r="L23" s="143" t="s">
        <v>9430</v>
      </c>
      <c r="M23" s="143" t="s">
        <v>9431</v>
      </c>
      <c r="N23" s="259">
        <v>48</v>
      </c>
      <c r="O23" s="260"/>
      <c r="P23" s="259">
        <v>48</v>
      </c>
      <c r="Q23" s="260"/>
      <c r="R23" s="259">
        <v>0</v>
      </c>
      <c r="S23" s="261"/>
      <c r="T23" s="260"/>
      <c r="U23" s="143">
        <v>5</v>
      </c>
      <c r="V23" s="143">
        <v>5</v>
      </c>
      <c r="W23" s="143">
        <v>0</v>
      </c>
      <c r="X23" s="143">
        <v>5</v>
      </c>
      <c r="Y23" s="143">
        <v>0</v>
      </c>
      <c r="Z23" s="143">
        <v>5</v>
      </c>
      <c r="AA23" s="143">
        <v>5</v>
      </c>
      <c r="AB23" s="143">
        <v>4</v>
      </c>
      <c r="AC23" s="143">
        <v>6</v>
      </c>
      <c r="AD23" s="143">
        <v>10</v>
      </c>
      <c r="AE23" s="143">
        <v>4</v>
      </c>
      <c r="AF23" s="143">
        <v>4</v>
      </c>
      <c r="AG23" s="143">
        <v>4</v>
      </c>
      <c r="AH23" s="143">
        <v>3</v>
      </c>
      <c r="AI23" s="143">
        <v>3</v>
      </c>
      <c r="AJ23" s="140" t="str">
        <f t="shared" si="1"/>
        <v>10, 10, 14, 8, 6</v>
      </c>
      <c r="AK23" s="140">
        <f t="shared" si="2"/>
        <v>10</v>
      </c>
      <c r="AL23" s="140">
        <f t="shared" si="3"/>
        <v>10</v>
      </c>
      <c r="AM23" s="140">
        <f t="shared" si="4"/>
        <v>14</v>
      </c>
      <c r="AN23" s="140">
        <f t="shared" si="5"/>
        <v>8</v>
      </c>
      <c r="AO23" s="140">
        <f t="shared" si="6"/>
        <v>6</v>
      </c>
    </row>
    <row r="24" spans="1:41" ht="18" x14ac:dyDescent="0.25">
      <c r="A24" s="141">
        <f t="shared" si="0"/>
        <v>1400738</v>
      </c>
      <c r="B24" s="143" t="s">
        <v>9427</v>
      </c>
      <c r="C24" s="143" t="s">
        <v>9428</v>
      </c>
      <c r="D24" s="143" t="s">
        <v>28</v>
      </c>
      <c r="E24" s="143" t="s">
        <v>28</v>
      </c>
      <c r="F24" s="143" t="s">
        <v>430</v>
      </c>
      <c r="G24" s="143" t="s">
        <v>9537</v>
      </c>
      <c r="H24" s="143" t="s">
        <v>8888</v>
      </c>
      <c r="I24" s="143" t="s">
        <v>54</v>
      </c>
      <c r="J24" s="144" t="s">
        <v>9474</v>
      </c>
      <c r="K24" s="143" t="s">
        <v>9714</v>
      </c>
      <c r="L24" s="143" t="s">
        <v>9430</v>
      </c>
      <c r="M24" s="143" t="s">
        <v>9529</v>
      </c>
      <c r="N24" s="259">
        <v>19</v>
      </c>
      <c r="O24" s="260"/>
      <c r="P24" s="259">
        <v>19</v>
      </c>
      <c r="Q24" s="260"/>
      <c r="R24" s="259">
        <v>0</v>
      </c>
      <c r="S24" s="261"/>
      <c r="T24" s="260"/>
      <c r="U24" s="143">
        <v>5</v>
      </c>
      <c r="V24" s="143">
        <v>5</v>
      </c>
      <c r="W24" s="143">
        <v>0</v>
      </c>
      <c r="X24" s="143">
        <v>5</v>
      </c>
      <c r="Y24" s="143">
        <v>0</v>
      </c>
      <c r="Z24" s="143">
        <v>1</v>
      </c>
      <c r="AA24" s="143">
        <v>2</v>
      </c>
      <c r="AB24" s="143">
        <v>2</v>
      </c>
      <c r="AC24" s="143">
        <v>1</v>
      </c>
      <c r="AD24" s="143">
        <v>1</v>
      </c>
      <c r="AE24" s="143">
        <v>3</v>
      </c>
      <c r="AF24" s="143">
        <v>2</v>
      </c>
      <c r="AG24" s="143">
        <v>3</v>
      </c>
      <c r="AH24" s="143">
        <v>2</v>
      </c>
      <c r="AI24" s="143">
        <v>2</v>
      </c>
      <c r="AJ24" s="140" t="str">
        <f t="shared" si="1"/>
        <v>3, 3, 4, 5, 4</v>
      </c>
      <c r="AK24" s="140">
        <f t="shared" si="2"/>
        <v>3</v>
      </c>
      <c r="AL24" s="140">
        <f t="shared" si="3"/>
        <v>3</v>
      </c>
      <c r="AM24" s="140">
        <f t="shared" si="4"/>
        <v>4</v>
      </c>
      <c r="AN24" s="140">
        <f t="shared" si="5"/>
        <v>5</v>
      </c>
      <c r="AO24" s="140">
        <f t="shared" si="6"/>
        <v>4</v>
      </c>
    </row>
    <row r="25" spans="1:41" ht="18" x14ac:dyDescent="0.25">
      <c r="A25" s="141">
        <f t="shared" si="0"/>
        <v>1023563</v>
      </c>
      <c r="B25" s="143" t="s">
        <v>9427</v>
      </c>
      <c r="C25" s="143" t="s">
        <v>9428</v>
      </c>
      <c r="D25" s="143" t="s">
        <v>28</v>
      </c>
      <c r="E25" s="143" t="s">
        <v>28</v>
      </c>
      <c r="F25" s="143" t="s">
        <v>430</v>
      </c>
      <c r="G25" s="143" t="s">
        <v>9483</v>
      </c>
      <c r="H25" s="143" t="s">
        <v>7627</v>
      </c>
      <c r="I25" s="143" t="s">
        <v>54</v>
      </c>
      <c r="J25" s="144" t="s">
        <v>9536</v>
      </c>
      <c r="K25" s="143" t="s">
        <v>9714</v>
      </c>
      <c r="L25" s="143" t="s">
        <v>9430</v>
      </c>
      <c r="M25" s="143" t="s">
        <v>9431</v>
      </c>
      <c r="N25" s="259">
        <v>36</v>
      </c>
      <c r="O25" s="260"/>
      <c r="P25" s="259">
        <v>36</v>
      </c>
      <c r="Q25" s="260"/>
      <c r="R25" s="259">
        <v>0</v>
      </c>
      <c r="S25" s="261"/>
      <c r="T25" s="260"/>
      <c r="U25" s="143">
        <v>5</v>
      </c>
      <c r="V25" s="143">
        <v>5</v>
      </c>
      <c r="W25" s="143">
        <v>0</v>
      </c>
      <c r="X25" s="143">
        <v>5</v>
      </c>
      <c r="Y25" s="143">
        <v>0</v>
      </c>
      <c r="Z25" s="143">
        <v>5</v>
      </c>
      <c r="AA25" s="143">
        <v>1</v>
      </c>
      <c r="AB25" s="143">
        <v>6</v>
      </c>
      <c r="AC25" s="143">
        <v>2</v>
      </c>
      <c r="AD25" s="143">
        <v>3</v>
      </c>
      <c r="AE25" s="143">
        <v>4</v>
      </c>
      <c r="AF25" s="143">
        <v>4</v>
      </c>
      <c r="AG25" s="143">
        <v>2</v>
      </c>
      <c r="AH25" s="143">
        <v>5</v>
      </c>
      <c r="AI25" s="143">
        <v>4</v>
      </c>
      <c r="AJ25" s="140" t="str">
        <f t="shared" si="1"/>
        <v>6, 8, 7, 6, 9</v>
      </c>
      <c r="AK25" s="140">
        <f t="shared" si="2"/>
        <v>6</v>
      </c>
      <c r="AL25" s="140">
        <f t="shared" si="3"/>
        <v>8</v>
      </c>
      <c r="AM25" s="140">
        <f t="shared" si="4"/>
        <v>7</v>
      </c>
      <c r="AN25" s="140">
        <f t="shared" si="5"/>
        <v>6</v>
      </c>
      <c r="AO25" s="140">
        <f t="shared" si="6"/>
        <v>9</v>
      </c>
    </row>
    <row r="26" spans="1:41" ht="18" x14ac:dyDescent="0.25">
      <c r="A26" s="141">
        <f t="shared" si="0"/>
        <v>1669753</v>
      </c>
      <c r="B26" s="143" t="s">
        <v>9427</v>
      </c>
      <c r="C26" s="143" t="s">
        <v>9428</v>
      </c>
      <c r="D26" s="143" t="s">
        <v>28</v>
      </c>
      <c r="E26" s="143" t="s">
        <v>28</v>
      </c>
      <c r="F26" s="143" t="s">
        <v>430</v>
      </c>
      <c r="G26" s="143" t="s">
        <v>430</v>
      </c>
      <c r="H26" s="143" t="s">
        <v>9538</v>
      </c>
      <c r="I26" s="143" t="s">
        <v>54</v>
      </c>
      <c r="J26" s="144" t="s">
        <v>9539</v>
      </c>
      <c r="K26" s="143" t="s">
        <v>9714</v>
      </c>
      <c r="L26" s="143" t="s">
        <v>9430</v>
      </c>
      <c r="M26" s="143" t="s">
        <v>9431</v>
      </c>
      <c r="N26" s="259">
        <v>287</v>
      </c>
      <c r="O26" s="260"/>
      <c r="P26" s="259">
        <v>287</v>
      </c>
      <c r="Q26" s="260"/>
      <c r="R26" s="259">
        <v>0</v>
      </c>
      <c r="S26" s="261"/>
      <c r="T26" s="260"/>
      <c r="U26" s="143">
        <v>3</v>
      </c>
      <c r="V26" s="143">
        <v>12</v>
      </c>
      <c r="W26" s="143">
        <v>0</v>
      </c>
      <c r="X26" s="143">
        <v>12</v>
      </c>
      <c r="Y26" s="143">
        <v>0</v>
      </c>
      <c r="Z26" s="143">
        <v>0</v>
      </c>
      <c r="AA26" s="143">
        <v>0</v>
      </c>
      <c r="AB26" s="143">
        <v>0</v>
      </c>
      <c r="AC26" s="143">
        <v>0</v>
      </c>
      <c r="AD26" s="143">
        <v>44</v>
      </c>
      <c r="AE26" s="143">
        <v>54</v>
      </c>
      <c r="AF26" s="143">
        <v>44</v>
      </c>
      <c r="AG26" s="143">
        <v>49</v>
      </c>
      <c r="AH26" s="143">
        <v>34</v>
      </c>
      <c r="AI26" s="143">
        <v>62</v>
      </c>
      <c r="AJ26" s="140" t="str">
        <f t="shared" si="1"/>
        <v>0, 0, 98, 93, 96</v>
      </c>
      <c r="AK26" s="140">
        <f t="shared" si="2"/>
        <v>0</v>
      </c>
      <c r="AL26" s="140">
        <f t="shared" si="3"/>
        <v>0</v>
      </c>
      <c r="AM26" s="140">
        <f t="shared" si="4"/>
        <v>98</v>
      </c>
      <c r="AN26" s="140">
        <f t="shared" si="5"/>
        <v>93</v>
      </c>
      <c r="AO26" s="140">
        <f t="shared" si="6"/>
        <v>96</v>
      </c>
    </row>
    <row r="27" spans="1:41" ht="18" x14ac:dyDescent="0.25">
      <c r="A27" s="141">
        <f t="shared" si="0"/>
        <v>240358</v>
      </c>
      <c r="B27" s="143" t="s">
        <v>9427</v>
      </c>
      <c r="C27" s="143" t="s">
        <v>9428</v>
      </c>
      <c r="D27" s="143" t="s">
        <v>28</v>
      </c>
      <c r="E27" s="143" t="s">
        <v>28</v>
      </c>
      <c r="F27" s="143" t="s">
        <v>430</v>
      </c>
      <c r="G27" s="143" t="s">
        <v>430</v>
      </c>
      <c r="H27" s="143" t="s">
        <v>7384</v>
      </c>
      <c r="I27" s="143" t="s">
        <v>54</v>
      </c>
      <c r="J27" s="144" t="s">
        <v>9534</v>
      </c>
      <c r="K27" s="143" t="s">
        <v>9714</v>
      </c>
      <c r="L27" s="143" t="s">
        <v>9430</v>
      </c>
      <c r="M27" s="143" t="s">
        <v>9431</v>
      </c>
      <c r="N27" s="259">
        <v>143</v>
      </c>
      <c r="O27" s="260"/>
      <c r="P27" s="259">
        <v>143</v>
      </c>
      <c r="Q27" s="260"/>
      <c r="R27" s="259">
        <v>0</v>
      </c>
      <c r="S27" s="261"/>
      <c r="T27" s="260"/>
      <c r="U27" s="143">
        <v>5</v>
      </c>
      <c r="V27" s="143">
        <v>9</v>
      </c>
      <c r="W27" s="143">
        <v>0</v>
      </c>
      <c r="X27" s="143">
        <v>9</v>
      </c>
      <c r="Y27" s="143">
        <v>0</v>
      </c>
      <c r="Z27" s="143">
        <v>11</v>
      </c>
      <c r="AA27" s="143">
        <v>13</v>
      </c>
      <c r="AB27" s="143">
        <v>19</v>
      </c>
      <c r="AC27" s="143">
        <v>17</v>
      </c>
      <c r="AD27" s="143">
        <v>9</v>
      </c>
      <c r="AE27" s="143">
        <v>7</v>
      </c>
      <c r="AF27" s="143">
        <v>17</v>
      </c>
      <c r="AG27" s="143">
        <v>20</v>
      </c>
      <c r="AH27" s="143">
        <v>12</v>
      </c>
      <c r="AI27" s="143">
        <v>18</v>
      </c>
      <c r="AJ27" s="140" t="str">
        <f t="shared" si="1"/>
        <v>24, 36, 16, 37, 30</v>
      </c>
      <c r="AK27" s="140">
        <f t="shared" si="2"/>
        <v>24</v>
      </c>
      <c r="AL27" s="140">
        <f t="shared" si="3"/>
        <v>36</v>
      </c>
      <c r="AM27" s="140">
        <f t="shared" si="4"/>
        <v>16</v>
      </c>
      <c r="AN27" s="140">
        <f t="shared" si="5"/>
        <v>37</v>
      </c>
      <c r="AO27" s="140">
        <f t="shared" si="6"/>
        <v>30</v>
      </c>
    </row>
    <row r="28" spans="1:41" ht="18" x14ac:dyDescent="0.25">
      <c r="A28" s="141">
        <f t="shared" si="0"/>
        <v>521997</v>
      </c>
      <c r="B28" s="143" t="s">
        <v>9427</v>
      </c>
      <c r="C28" s="143" t="s">
        <v>9428</v>
      </c>
      <c r="D28" s="143" t="s">
        <v>28</v>
      </c>
      <c r="E28" s="143" t="s">
        <v>28</v>
      </c>
      <c r="F28" s="143" t="s">
        <v>430</v>
      </c>
      <c r="G28" s="143" t="s">
        <v>9498</v>
      </c>
      <c r="H28" s="143" t="s">
        <v>7511</v>
      </c>
      <c r="I28" s="143" t="s">
        <v>54</v>
      </c>
      <c r="J28" s="144" t="s">
        <v>9535</v>
      </c>
      <c r="K28" s="143" t="s">
        <v>9714</v>
      </c>
      <c r="L28" s="143" t="s">
        <v>9430</v>
      </c>
      <c r="M28" s="143" t="s">
        <v>9431</v>
      </c>
      <c r="N28" s="259">
        <v>47</v>
      </c>
      <c r="O28" s="260"/>
      <c r="P28" s="259">
        <v>46</v>
      </c>
      <c r="Q28" s="260"/>
      <c r="R28" s="259">
        <v>1</v>
      </c>
      <c r="S28" s="261"/>
      <c r="T28" s="260"/>
      <c r="U28" s="143">
        <v>5</v>
      </c>
      <c r="V28" s="143">
        <v>5</v>
      </c>
      <c r="W28" s="143">
        <v>0</v>
      </c>
      <c r="X28" s="143">
        <v>5</v>
      </c>
      <c r="Y28" s="143">
        <v>0</v>
      </c>
      <c r="Z28" s="143">
        <v>3</v>
      </c>
      <c r="AA28" s="143">
        <v>8</v>
      </c>
      <c r="AB28" s="143">
        <v>1</v>
      </c>
      <c r="AC28" s="143">
        <v>4</v>
      </c>
      <c r="AD28" s="143">
        <v>2</v>
      </c>
      <c r="AE28" s="143">
        <v>8</v>
      </c>
      <c r="AF28" s="143">
        <v>6</v>
      </c>
      <c r="AG28" s="143">
        <v>2</v>
      </c>
      <c r="AH28" s="143">
        <v>6</v>
      </c>
      <c r="AI28" s="143">
        <v>7</v>
      </c>
      <c r="AJ28" s="140" t="str">
        <f t="shared" si="1"/>
        <v>11, 5, 10, 8, 13</v>
      </c>
      <c r="AK28" s="140">
        <f t="shared" si="2"/>
        <v>11</v>
      </c>
      <c r="AL28" s="140">
        <f t="shared" si="3"/>
        <v>5</v>
      </c>
      <c r="AM28" s="140">
        <f t="shared" si="4"/>
        <v>10</v>
      </c>
      <c r="AN28" s="140">
        <f t="shared" si="5"/>
        <v>8</v>
      </c>
      <c r="AO28" s="140">
        <f t="shared" si="6"/>
        <v>13</v>
      </c>
    </row>
    <row r="29" spans="1:41" ht="18" x14ac:dyDescent="0.25">
      <c r="A29" s="141">
        <f t="shared" si="0"/>
        <v>1260124</v>
      </c>
      <c r="B29" s="143" t="s">
        <v>9427</v>
      </c>
      <c r="C29" s="143" t="s">
        <v>9428</v>
      </c>
      <c r="D29" s="143" t="s">
        <v>28</v>
      </c>
      <c r="E29" s="143" t="s">
        <v>28</v>
      </c>
      <c r="F29" s="143" t="s">
        <v>388</v>
      </c>
      <c r="G29" s="143" t="s">
        <v>9439</v>
      </c>
      <c r="H29" s="143" t="s">
        <v>5738</v>
      </c>
      <c r="I29" s="143" t="s">
        <v>54</v>
      </c>
      <c r="J29" s="144" t="s">
        <v>9520</v>
      </c>
      <c r="K29" s="143" t="s">
        <v>9714</v>
      </c>
      <c r="L29" s="143" t="s">
        <v>9430</v>
      </c>
      <c r="M29" s="143" t="s">
        <v>9431</v>
      </c>
      <c r="N29" s="259">
        <v>17</v>
      </c>
      <c r="O29" s="260"/>
      <c r="P29" s="259">
        <v>17</v>
      </c>
      <c r="Q29" s="260"/>
      <c r="R29" s="259">
        <v>0</v>
      </c>
      <c r="S29" s="261"/>
      <c r="T29" s="260"/>
      <c r="U29" s="143">
        <v>5</v>
      </c>
      <c r="V29" s="143">
        <v>5</v>
      </c>
      <c r="W29" s="143">
        <v>0</v>
      </c>
      <c r="X29" s="143">
        <v>5</v>
      </c>
      <c r="Y29" s="143">
        <v>0</v>
      </c>
      <c r="Z29" s="143">
        <v>2</v>
      </c>
      <c r="AA29" s="143">
        <v>0</v>
      </c>
      <c r="AB29" s="143">
        <v>2</v>
      </c>
      <c r="AC29" s="143">
        <v>2</v>
      </c>
      <c r="AD29" s="143">
        <v>2</v>
      </c>
      <c r="AE29" s="143">
        <v>3</v>
      </c>
      <c r="AF29" s="143">
        <v>2</v>
      </c>
      <c r="AG29" s="143">
        <v>1</v>
      </c>
      <c r="AH29" s="143">
        <v>1</v>
      </c>
      <c r="AI29" s="143">
        <v>2</v>
      </c>
      <c r="AJ29" s="140" t="str">
        <f t="shared" si="1"/>
        <v>2, 4, 5, 3, 3</v>
      </c>
      <c r="AK29" s="140">
        <f t="shared" si="2"/>
        <v>2</v>
      </c>
      <c r="AL29" s="140">
        <f t="shared" si="3"/>
        <v>4</v>
      </c>
      <c r="AM29" s="140">
        <f t="shared" si="4"/>
        <v>5</v>
      </c>
      <c r="AN29" s="140">
        <f t="shared" si="5"/>
        <v>3</v>
      </c>
      <c r="AO29" s="140">
        <f t="shared" si="6"/>
        <v>3</v>
      </c>
    </row>
    <row r="30" spans="1:41" ht="18" x14ac:dyDescent="0.25">
      <c r="A30" s="141">
        <f t="shared" si="0"/>
        <v>706580</v>
      </c>
      <c r="B30" s="143" t="s">
        <v>9427</v>
      </c>
      <c r="C30" s="143" t="s">
        <v>9428</v>
      </c>
      <c r="D30" s="143" t="s">
        <v>28</v>
      </c>
      <c r="E30" s="143" t="s">
        <v>28</v>
      </c>
      <c r="F30" s="143" t="s">
        <v>388</v>
      </c>
      <c r="G30" s="143" t="s">
        <v>9449</v>
      </c>
      <c r="H30" s="143" t="s">
        <v>5856</v>
      </c>
      <c r="I30" s="143" t="s">
        <v>54</v>
      </c>
      <c r="J30" s="144" t="s">
        <v>9515</v>
      </c>
      <c r="K30" s="143" t="s">
        <v>9714</v>
      </c>
      <c r="L30" s="143" t="s">
        <v>9430</v>
      </c>
      <c r="M30" s="143" t="s">
        <v>9431</v>
      </c>
      <c r="N30" s="259">
        <v>72</v>
      </c>
      <c r="O30" s="260"/>
      <c r="P30" s="259">
        <v>71</v>
      </c>
      <c r="Q30" s="260"/>
      <c r="R30" s="259">
        <v>1</v>
      </c>
      <c r="S30" s="261"/>
      <c r="T30" s="260"/>
      <c r="U30" s="143">
        <v>5</v>
      </c>
      <c r="V30" s="143">
        <v>6</v>
      </c>
      <c r="W30" s="143">
        <v>0</v>
      </c>
      <c r="X30" s="143">
        <v>6</v>
      </c>
      <c r="Y30" s="143">
        <v>0</v>
      </c>
      <c r="Z30" s="143">
        <v>5</v>
      </c>
      <c r="AA30" s="143">
        <v>1</v>
      </c>
      <c r="AB30" s="143">
        <v>5</v>
      </c>
      <c r="AC30" s="143">
        <v>4</v>
      </c>
      <c r="AD30" s="143">
        <v>7</v>
      </c>
      <c r="AE30" s="143">
        <v>4</v>
      </c>
      <c r="AF30" s="143">
        <v>15</v>
      </c>
      <c r="AG30" s="143">
        <v>12</v>
      </c>
      <c r="AH30" s="143">
        <v>11</v>
      </c>
      <c r="AI30" s="143">
        <v>8</v>
      </c>
      <c r="AJ30" s="140" t="str">
        <f t="shared" si="1"/>
        <v>6, 9, 11, 27, 19</v>
      </c>
      <c r="AK30" s="140">
        <f t="shared" si="2"/>
        <v>6</v>
      </c>
      <c r="AL30" s="140">
        <f t="shared" si="3"/>
        <v>9</v>
      </c>
      <c r="AM30" s="140">
        <f t="shared" si="4"/>
        <v>11</v>
      </c>
      <c r="AN30" s="140">
        <f t="shared" si="5"/>
        <v>27</v>
      </c>
      <c r="AO30" s="140">
        <f t="shared" si="6"/>
        <v>19</v>
      </c>
    </row>
    <row r="31" spans="1:41" ht="18" x14ac:dyDescent="0.25">
      <c r="A31" s="141">
        <f t="shared" si="0"/>
        <v>1571397</v>
      </c>
      <c r="B31" s="143" t="s">
        <v>9427</v>
      </c>
      <c r="C31" s="143" t="s">
        <v>9428</v>
      </c>
      <c r="D31" s="143" t="s">
        <v>28</v>
      </c>
      <c r="E31" s="143" t="s">
        <v>28</v>
      </c>
      <c r="F31" s="143" t="s">
        <v>388</v>
      </c>
      <c r="G31" s="143" t="s">
        <v>388</v>
      </c>
      <c r="H31" s="143" t="s">
        <v>9521</v>
      </c>
      <c r="I31" s="143" t="s">
        <v>54</v>
      </c>
      <c r="J31" s="144" t="s">
        <v>9472</v>
      </c>
      <c r="K31" s="143" t="s">
        <v>9714</v>
      </c>
      <c r="L31" s="143" t="s">
        <v>9430</v>
      </c>
      <c r="M31" s="143" t="s">
        <v>9447</v>
      </c>
      <c r="N31" s="259">
        <v>1</v>
      </c>
      <c r="O31" s="260"/>
      <c r="P31" s="259">
        <v>1</v>
      </c>
      <c r="Q31" s="260"/>
      <c r="R31" s="259">
        <v>0</v>
      </c>
      <c r="S31" s="261"/>
      <c r="T31" s="260"/>
      <c r="U31" s="143">
        <v>5</v>
      </c>
      <c r="V31" s="143">
        <v>5</v>
      </c>
      <c r="W31" s="143">
        <v>0</v>
      </c>
      <c r="X31" s="143">
        <v>1</v>
      </c>
      <c r="Y31" s="143">
        <v>0</v>
      </c>
      <c r="Z31" s="143">
        <v>0</v>
      </c>
      <c r="AA31" s="143">
        <v>0</v>
      </c>
      <c r="AB31" s="143">
        <v>0</v>
      </c>
      <c r="AC31" s="143">
        <v>0</v>
      </c>
      <c r="AD31" s="143">
        <v>0</v>
      </c>
      <c r="AE31" s="143">
        <v>0</v>
      </c>
      <c r="AF31" s="143">
        <v>0</v>
      </c>
      <c r="AG31" s="143">
        <v>0</v>
      </c>
      <c r="AH31" s="143">
        <v>1</v>
      </c>
      <c r="AI31" s="143">
        <v>0</v>
      </c>
      <c r="AJ31" s="140" t="str">
        <f t="shared" si="1"/>
        <v>0, 0, 0, 0, 1</v>
      </c>
      <c r="AK31" s="140">
        <f t="shared" si="2"/>
        <v>0</v>
      </c>
      <c r="AL31" s="140">
        <f t="shared" si="3"/>
        <v>0</v>
      </c>
      <c r="AM31" s="140">
        <f t="shared" si="4"/>
        <v>0</v>
      </c>
      <c r="AN31" s="140">
        <f t="shared" si="5"/>
        <v>0</v>
      </c>
      <c r="AO31" s="140">
        <f t="shared" si="6"/>
        <v>1</v>
      </c>
    </row>
    <row r="32" spans="1:41" ht="18" x14ac:dyDescent="0.25">
      <c r="A32" s="141">
        <f t="shared" si="0"/>
        <v>1418169</v>
      </c>
      <c r="B32" s="143" t="s">
        <v>9427</v>
      </c>
      <c r="C32" s="143" t="s">
        <v>9428</v>
      </c>
      <c r="D32" s="143" t="s">
        <v>28</v>
      </c>
      <c r="E32" s="143" t="s">
        <v>28</v>
      </c>
      <c r="F32" s="143" t="s">
        <v>388</v>
      </c>
      <c r="G32" s="143" t="s">
        <v>388</v>
      </c>
      <c r="H32" s="143" t="s">
        <v>9527</v>
      </c>
      <c r="I32" s="143" t="s">
        <v>54</v>
      </c>
      <c r="J32" s="144" t="s">
        <v>9528</v>
      </c>
      <c r="K32" s="143" t="s">
        <v>9714</v>
      </c>
      <c r="L32" s="143" t="s">
        <v>9430</v>
      </c>
      <c r="M32" s="143" t="s">
        <v>9529</v>
      </c>
      <c r="N32" s="259">
        <v>133</v>
      </c>
      <c r="O32" s="260"/>
      <c r="P32" s="259">
        <v>132</v>
      </c>
      <c r="Q32" s="260"/>
      <c r="R32" s="259">
        <v>1</v>
      </c>
      <c r="S32" s="261"/>
      <c r="T32" s="260"/>
      <c r="U32" s="143">
        <v>5</v>
      </c>
      <c r="V32" s="143">
        <v>7</v>
      </c>
      <c r="W32" s="143">
        <v>0</v>
      </c>
      <c r="X32" s="143">
        <v>7</v>
      </c>
      <c r="Y32" s="143">
        <v>0</v>
      </c>
      <c r="Z32" s="143">
        <v>12</v>
      </c>
      <c r="AA32" s="143">
        <v>14</v>
      </c>
      <c r="AB32" s="143">
        <v>20</v>
      </c>
      <c r="AC32" s="143">
        <v>9</v>
      </c>
      <c r="AD32" s="143">
        <v>9</v>
      </c>
      <c r="AE32" s="143">
        <v>15</v>
      </c>
      <c r="AF32" s="143">
        <v>19</v>
      </c>
      <c r="AG32" s="143">
        <v>13</v>
      </c>
      <c r="AH32" s="143">
        <v>12</v>
      </c>
      <c r="AI32" s="143">
        <v>10</v>
      </c>
      <c r="AJ32" s="140" t="str">
        <f t="shared" si="1"/>
        <v>26, 29, 24, 32, 22</v>
      </c>
      <c r="AK32" s="140">
        <f t="shared" si="2"/>
        <v>26</v>
      </c>
      <c r="AL32" s="140">
        <f t="shared" si="3"/>
        <v>29</v>
      </c>
      <c r="AM32" s="140">
        <f t="shared" si="4"/>
        <v>24</v>
      </c>
      <c r="AN32" s="140">
        <f t="shared" si="5"/>
        <v>32</v>
      </c>
      <c r="AO32" s="140">
        <f t="shared" si="6"/>
        <v>22</v>
      </c>
    </row>
    <row r="33" spans="1:41" ht="18" x14ac:dyDescent="0.25">
      <c r="A33" s="141">
        <f t="shared" si="0"/>
        <v>1541887</v>
      </c>
      <c r="B33" s="143" t="s">
        <v>9427</v>
      </c>
      <c r="C33" s="143" t="s">
        <v>9428</v>
      </c>
      <c r="D33" s="143" t="s">
        <v>28</v>
      </c>
      <c r="E33" s="143" t="s">
        <v>28</v>
      </c>
      <c r="F33" s="143" t="s">
        <v>388</v>
      </c>
      <c r="G33" s="143" t="s">
        <v>9455</v>
      </c>
      <c r="H33" s="143" t="s">
        <v>9530</v>
      </c>
      <c r="I33" s="143" t="s">
        <v>54</v>
      </c>
      <c r="J33" s="144" t="s">
        <v>9531</v>
      </c>
      <c r="K33" s="143" t="s">
        <v>9714</v>
      </c>
      <c r="L33" s="143" t="s">
        <v>9430</v>
      </c>
      <c r="M33" s="143" t="s">
        <v>9529</v>
      </c>
      <c r="N33" s="259">
        <v>45</v>
      </c>
      <c r="O33" s="260"/>
      <c r="P33" s="259">
        <v>45</v>
      </c>
      <c r="Q33" s="260"/>
      <c r="R33" s="259">
        <v>0</v>
      </c>
      <c r="S33" s="261"/>
      <c r="T33" s="260"/>
      <c r="U33" s="143">
        <v>5</v>
      </c>
      <c r="V33" s="143">
        <v>5</v>
      </c>
      <c r="W33" s="143">
        <v>0</v>
      </c>
      <c r="X33" s="143">
        <v>5</v>
      </c>
      <c r="Y33" s="143">
        <v>0</v>
      </c>
      <c r="Z33" s="143">
        <v>3</v>
      </c>
      <c r="AA33" s="143">
        <v>6</v>
      </c>
      <c r="AB33" s="143">
        <v>10</v>
      </c>
      <c r="AC33" s="143">
        <v>1</v>
      </c>
      <c r="AD33" s="143">
        <v>2</v>
      </c>
      <c r="AE33" s="143">
        <v>5</v>
      </c>
      <c r="AF33" s="143">
        <v>3</v>
      </c>
      <c r="AG33" s="143">
        <v>5</v>
      </c>
      <c r="AH33" s="143">
        <v>5</v>
      </c>
      <c r="AI33" s="143">
        <v>5</v>
      </c>
      <c r="AJ33" s="140" t="str">
        <f t="shared" si="1"/>
        <v>9, 11, 7, 8, 10</v>
      </c>
      <c r="AK33" s="140">
        <f t="shared" si="2"/>
        <v>9</v>
      </c>
      <c r="AL33" s="140">
        <f t="shared" si="3"/>
        <v>11</v>
      </c>
      <c r="AM33" s="140">
        <f t="shared" si="4"/>
        <v>7</v>
      </c>
      <c r="AN33" s="140">
        <f t="shared" si="5"/>
        <v>8</v>
      </c>
      <c r="AO33" s="140">
        <f t="shared" si="6"/>
        <v>10</v>
      </c>
    </row>
    <row r="34" spans="1:41" ht="18" x14ac:dyDescent="0.25">
      <c r="A34" s="141">
        <f t="shared" si="0"/>
        <v>578971</v>
      </c>
      <c r="B34" s="143" t="s">
        <v>9427</v>
      </c>
      <c r="C34" s="143" t="s">
        <v>9428</v>
      </c>
      <c r="D34" s="143" t="s">
        <v>28</v>
      </c>
      <c r="E34" s="143" t="s">
        <v>28</v>
      </c>
      <c r="F34" s="143" t="s">
        <v>388</v>
      </c>
      <c r="G34" s="143" t="s">
        <v>579</v>
      </c>
      <c r="H34" s="143" t="s">
        <v>5816</v>
      </c>
      <c r="I34" s="143" t="s">
        <v>54</v>
      </c>
      <c r="J34" s="144" t="s">
        <v>9518</v>
      </c>
      <c r="K34" s="143" t="s">
        <v>9714</v>
      </c>
      <c r="L34" s="143" t="s">
        <v>9430</v>
      </c>
      <c r="M34" s="143" t="s">
        <v>9431</v>
      </c>
      <c r="N34" s="259">
        <v>15</v>
      </c>
      <c r="O34" s="260"/>
      <c r="P34" s="259">
        <v>15</v>
      </c>
      <c r="Q34" s="260"/>
      <c r="R34" s="259">
        <v>0</v>
      </c>
      <c r="S34" s="261"/>
      <c r="T34" s="260"/>
      <c r="U34" s="143">
        <v>5</v>
      </c>
      <c r="V34" s="143">
        <v>5</v>
      </c>
      <c r="W34" s="143">
        <v>0</v>
      </c>
      <c r="X34" s="143">
        <v>5</v>
      </c>
      <c r="Y34" s="143">
        <v>0</v>
      </c>
      <c r="Z34" s="143">
        <v>1</v>
      </c>
      <c r="AA34" s="143">
        <v>2</v>
      </c>
      <c r="AB34" s="143">
        <v>2</v>
      </c>
      <c r="AC34" s="143">
        <v>0</v>
      </c>
      <c r="AD34" s="143">
        <v>3</v>
      </c>
      <c r="AE34" s="143">
        <v>0</v>
      </c>
      <c r="AF34" s="143">
        <v>1</v>
      </c>
      <c r="AG34" s="143">
        <v>3</v>
      </c>
      <c r="AH34" s="143">
        <v>2</v>
      </c>
      <c r="AI34" s="143">
        <v>1</v>
      </c>
      <c r="AJ34" s="140" t="str">
        <f t="shared" si="1"/>
        <v>3, 2, 3, 4, 3</v>
      </c>
      <c r="AK34" s="140">
        <f t="shared" si="2"/>
        <v>3</v>
      </c>
      <c r="AL34" s="140">
        <f t="shared" si="3"/>
        <v>2</v>
      </c>
      <c r="AM34" s="140">
        <f t="shared" si="4"/>
        <v>3</v>
      </c>
      <c r="AN34" s="140">
        <f t="shared" si="5"/>
        <v>4</v>
      </c>
      <c r="AO34" s="140">
        <f t="shared" si="6"/>
        <v>3</v>
      </c>
    </row>
    <row r="35" spans="1:41" ht="18" x14ac:dyDescent="0.25">
      <c r="A35" s="141">
        <f t="shared" si="0"/>
        <v>1572544</v>
      </c>
      <c r="B35" s="143" t="s">
        <v>9427</v>
      </c>
      <c r="C35" s="143" t="s">
        <v>9428</v>
      </c>
      <c r="D35" s="143" t="s">
        <v>28</v>
      </c>
      <c r="E35" s="143" t="s">
        <v>28</v>
      </c>
      <c r="F35" s="143" t="s">
        <v>388</v>
      </c>
      <c r="G35" s="143" t="s">
        <v>9468</v>
      </c>
      <c r="H35" s="143" t="s">
        <v>5427</v>
      </c>
      <c r="I35" s="143" t="s">
        <v>54</v>
      </c>
      <c r="J35" s="144" t="s">
        <v>9525</v>
      </c>
      <c r="K35" s="143" t="s">
        <v>9714</v>
      </c>
      <c r="L35" s="143" t="s">
        <v>9430</v>
      </c>
      <c r="M35" s="143" t="s">
        <v>9431</v>
      </c>
      <c r="N35" s="259">
        <v>7</v>
      </c>
      <c r="O35" s="260"/>
      <c r="P35" s="259">
        <v>7</v>
      </c>
      <c r="Q35" s="260"/>
      <c r="R35" s="259">
        <v>0</v>
      </c>
      <c r="S35" s="261"/>
      <c r="T35" s="260"/>
      <c r="U35" s="143">
        <v>4</v>
      </c>
      <c r="V35" s="143">
        <v>4</v>
      </c>
      <c r="W35" s="143">
        <v>0</v>
      </c>
      <c r="X35" s="143">
        <v>4</v>
      </c>
      <c r="Y35" s="143">
        <v>0</v>
      </c>
      <c r="Z35" s="143">
        <v>1</v>
      </c>
      <c r="AA35" s="143">
        <v>0</v>
      </c>
      <c r="AB35" s="143">
        <v>1</v>
      </c>
      <c r="AC35" s="143">
        <v>1</v>
      </c>
      <c r="AD35" s="143">
        <v>3</v>
      </c>
      <c r="AE35" s="143">
        <v>0</v>
      </c>
      <c r="AF35" s="143">
        <v>0</v>
      </c>
      <c r="AG35" s="143">
        <v>0</v>
      </c>
      <c r="AH35" s="143">
        <v>0</v>
      </c>
      <c r="AI35" s="143">
        <v>1</v>
      </c>
      <c r="AJ35" s="140" t="str">
        <f t="shared" si="1"/>
        <v>1, 2, 3, 0, 1</v>
      </c>
      <c r="AK35" s="140">
        <f t="shared" si="2"/>
        <v>1</v>
      </c>
      <c r="AL35" s="140">
        <f t="shared" si="3"/>
        <v>2</v>
      </c>
      <c r="AM35" s="140">
        <f t="shared" si="4"/>
        <v>3</v>
      </c>
      <c r="AN35" s="140">
        <f t="shared" si="5"/>
        <v>0</v>
      </c>
      <c r="AO35" s="140">
        <f t="shared" si="6"/>
        <v>1</v>
      </c>
    </row>
    <row r="36" spans="1:41" ht="18" x14ac:dyDescent="0.25">
      <c r="A36" s="141">
        <f t="shared" si="0"/>
        <v>1385061</v>
      </c>
      <c r="B36" s="143" t="s">
        <v>9427</v>
      </c>
      <c r="C36" s="143" t="s">
        <v>9428</v>
      </c>
      <c r="D36" s="143" t="s">
        <v>28</v>
      </c>
      <c r="E36" s="143" t="s">
        <v>28</v>
      </c>
      <c r="F36" s="143" t="s">
        <v>388</v>
      </c>
      <c r="G36" s="143" t="s">
        <v>9440</v>
      </c>
      <c r="H36" s="143" t="s">
        <v>8763</v>
      </c>
      <c r="I36" s="143" t="s">
        <v>54</v>
      </c>
      <c r="J36" s="144" t="s">
        <v>9522</v>
      </c>
      <c r="K36" s="143" t="s">
        <v>9714</v>
      </c>
      <c r="L36" s="143" t="s">
        <v>9430</v>
      </c>
      <c r="M36" s="143" t="s">
        <v>9431</v>
      </c>
      <c r="N36" s="259">
        <v>53</v>
      </c>
      <c r="O36" s="260"/>
      <c r="P36" s="259">
        <v>53</v>
      </c>
      <c r="Q36" s="260"/>
      <c r="R36" s="259">
        <v>0</v>
      </c>
      <c r="S36" s="261"/>
      <c r="T36" s="260"/>
      <c r="U36" s="143">
        <v>5</v>
      </c>
      <c r="V36" s="143">
        <v>5</v>
      </c>
      <c r="W36" s="143">
        <v>0</v>
      </c>
      <c r="X36" s="143">
        <v>5</v>
      </c>
      <c r="Y36" s="143">
        <v>0</v>
      </c>
      <c r="Z36" s="143">
        <v>4</v>
      </c>
      <c r="AA36" s="143">
        <v>1</v>
      </c>
      <c r="AB36" s="143">
        <v>5</v>
      </c>
      <c r="AC36" s="143">
        <v>6</v>
      </c>
      <c r="AD36" s="143">
        <v>8</v>
      </c>
      <c r="AE36" s="143">
        <v>4</v>
      </c>
      <c r="AF36" s="143">
        <v>5</v>
      </c>
      <c r="AG36" s="143">
        <v>4</v>
      </c>
      <c r="AH36" s="143">
        <v>4</v>
      </c>
      <c r="AI36" s="143">
        <v>12</v>
      </c>
      <c r="AJ36" s="140" t="str">
        <f t="shared" si="1"/>
        <v>5, 11, 12, 9, 16</v>
      </c>
      <c r="AK36" s="140">
        <f t="shared" si="2"/>
        <v>5</v>
      </c>
      <c r="AL36" s="140">
        <f t="shared" si="3"/>
        <v>11</v>
      </c>
      <c r="AM36" s="140">
        <f t="shared" si="4"/>
        <v>12</v>
      </c>
      <c r="AN36" s="140">
        <f t="shared" si="5"/>
        <v>9</v>
      </c>
      <c r="AO36" s="140">
        <f t="shared" si="6"/>
        <v>16</v>
      </c>
    </row>
    <row r="37" spans="1:41" ht="18" x14ac:dyDescent="0.25">
      <c r="A37" s="141">
        <f t="shared" si="0"/>
        <v>535864</v>
      </c>
      <c r="B37" s="143" t="s">
        <v>9427</v>
      </c>
      <c r="C37" s="143" t="s">
        <v>9428</v>
      </c>
      <c r="D37" s="143" t="s">
        <v>28</v>
      </c>
      <c r="E37" s="143" t="s">
        <v>28</v>
      </c>
      <c r="F37" s="143" t="s">
        <v>388</v>
      </c>
      <c r="G37" s="143" t="s">
        <v>686</v>
      </c>
      <c r="H37" s="143" t="s">
        <v>5503</v>
      </c>
      <c r="I37" s="143" t="s">
        <v>54</v>
      </c>
      <c r="J37" s="144" t="s">
        <v>593</v>
      </c>
      <c r="K37" s="143" t="s">
        <v>9714</v>
      </c>
      <c r="L37" s="143" t="s">
        <v>9430</v>
      </c>
      <c r="M37" s="143" t="s">
        <v>9431</v>
      </c>
      <c r="N37" s="259">
        <v>132</v>
      </c>
      <c r="O37" s="260"/>
      <c r="P37" s="259">
        <v>130</v>
      </c>
      <c r="Q37" s="260"/>
      <c r="R37" s="259">
        <v>2</v>
      </c>
      <c r="S37" s="261"/>
      <c r="T37" s="260"/>
      <c r="U37" s="143">
        <v>5</v>
      </c>
      <c r="V37" s="143">
        <v>8</v>
      </c>
      <c r="W37" s="143">
        <v>0</v>
      </c>
      <c r="X37" s="143">
        <v>8</v>
      </c>
      <c r="Y37" s="143">
        <v>0</v>
      </c>
      <c r="Z37" s="143">
        <v>17</v>
      </c>
      <c r="AA37" s="143">
        <v>11</v>
      </c>
      <c r="AB37" s="143">
        <v>15</v>
      </c>
      <c r="AC37" s="143">
        <v>13</v>
      </c>
      <c r="AD37" s="143">
        <v>12</v>
      </c>
      <c r="AE37" s="143">
        <v>12</v>
      </c>
      <c r="AF37" s="143">
        <v>16</v>
      </c>
      <c r="AG37" s="143">
        <v>12</v>
      </c>
      <c r="AH37" s="143">
        <v>15</v>
      </c>
      <c r="AI37" s="143">
        <v>9</v>
      </c>
      <c r="AJ37" s="140" t="str">
        <f t="shared" si="1"/>
        <v>28, 28, 24, 28, 24</v>
      </c>
      <c r="AK37" s="140">
        <f t="shared" si="2"/>
        <v>28</v>
      </c>
      <c r="AL37" s="140">
        <f t="shared" si="3"/>
        <v>28</v>
      </c>
      <c r="AM37" s="140">
        <f t="shared" si="4"/>
        <v>24</v>
      </c>
      <c r="AN37" s="140">
        <f t="shared" si="5"/>
        <v>28</v>
      </c>
      <c r="AO37" s="140">
        <f t="shared" si="6"/>
        <v>24</v>
      </c>
    </row>
    <row r="38" spans="1:41" ht="18" x14ac:dyDescent="0.25">
      <c r="A38" s="141">
        <f t="shared" si="0"/>
        <v>744441</v>
      </c>
      <c r="B38" s="143" t="s">
        <v>9427</v>
      </c>
      <c r="C38" s="143" t="s">
        <v>9428</v>
      </c>
      <c r="D38" s="143" t="s">
        <v>28</v>
      </c>
      <c r="E38" s="143" t="s">
        <v>28</v>
      </c>
      <c r="F38" s="143" t="s">
        <v>388</v>
      </c>
      <c r="G38" s="143" t="s">
        <v>9448</v>
      </c>
      <c r="H38" s="143" t="s">
        <v>5926</v>
      </c>
      <c r="I38" s="143" t="s">
        <v>54</v>
      </c>
      <c r="J38" s="144" t="s">
        <v>9448</v>
      </c>
      <c r="K38" s="143" t="s">
        <v>9714</v>
      </c>
      <c r="L38" s="143" t="s">
        <v>9430</v>
      </c>
      <c r="M38" s="143" t="s">
        <v>9431</v>
      </c>
      <c r="N38" s="259">
        <v>48</v>
      </c>
      <c r="O38" s="260"/>
      <c r="P38" s="259">
        <v>45</v>
      </c>
      <c r="Q38" s="260"/>
      <c r="R38" s="259">
        <v>3</v>
      </c>
      <c r="S38" s="261"/>
      <c r="T38" s="260"/>
      <c r="U38" s="143">
        <v>5</v>
      </c>
      <c r="V38" s="143">
        <v>5</v>
      </c>
      <c r="W38" s="143">
        <v>0</v>
      </c>
      <c r="X38" s="143">
        <v>5</v>
      </c>
      <c r="Y38" s="143">
        <v>0</v>
      </c>
      <c r="Z38" s="143">
        <v>7</v>
      </c>
      <c r="AA38" s="143">
        <v>7</v>
      </c>
      <c r="AB38" s="143">
        <v>3</v>
      </c>
      <c r="AC38" s="143">
        <v>6</v>
      </c>
      <c r="AD38" s="143">
        <v>6</v>
      </c>
      <c r="AE38" s="143">
        <v>2</v>
      </c>
      <c r="AF38" s="143">
        <v>3</v>
      </c>
      <c r="AG38" s="143">
        <v>7</v>
      </c>
      <c r="AH38" s="143">
        <v>6</v>
      </c>
      <c r="AI38" s="143">
        <v>1</v>
      </c>
      <c r="AJ38" s="140" t="str">
        <f t="shared" si="1"/>
        <v>14, 9, 8, 10, 7</v>
      </c>
      <c r="AK38" s="140">
        <f t="shared" si="2"/>
        <v>14</v>
      </c>
      <c r="AL38" s="140">
        <f t="shared" si="3"/>
        <v>9</v>
      </c>
      <c r="AM38" s="140">
        <f t="shared" si="4"/>
        <v>8</v>
      </c>
      <c r="AN38" s="140">
        <f t="shared" si="5"/>
        <v>10</v>
      </c>
      <c r="AO38" s="140">
        <f t="shared" si="6"/>
        <v>7</v>
      </c>
    </row>
    <row r="39" spans="1:41" ht="18" x14ac:dyDescent="0.25">
      <c r="A39" s="141">
        <f t="shared" si="0"/>
        <v>615351</v>
      </c>
      <c r="B39" s="143" t="s">
        <v>9427</v>
      </c>
      <c r="C39" s="143" t="s">
        <v>9428</v>
      </c>
      <c r="D39" s="143" t="s">
        <v>28</v>
      </c>
      <c r="E39" s="143" t="s">
        <v>28</v>
      </c>
      <c r="F39" s="143" t="s">
        <v>388</v>
      </c>
      <c r="G39" s="143" t="s">
        <v>649</v>
      </c>
      <c r="H39" s="143" t="s">
        <v>5635</v>
      </c>
      <c r="I39" s="143" t="s">
        <v>54</v>
      </c>
      <c r="J39" s="144" t="s">
        <v>658</v>
      </c>
      <c r="K39" s="143" t="s">
        <v>9714</v>
      </c>
      <c r="L39" s="143" t="s">
        <v>9430</v>
      </c>
      <c r="M39" s="143" t="s">
        <v>9431</v>
      </c>
      <c r="N39" s="259">
        <v>90</v>
      </c>
      <c r="O39" s="260"/>
      <c r="P39" s="259">
        <v>89</v>
      </c>
      <c r="Q39" s="260"/>
      <c r="R39" s="259">
        <v>1</v>
      </c>
      <c r="S39" s="261"/>
      <c r="T39" s="260"/>
      <c r="U39" s="143">
        <v>5</v>
      </c>
      <c r="V39" s="143">
        <v>6</v>
      </c>
      <c r="W39" s="143">
        <v>0</v>
      </c>
      <c r="X39" s="143">
        <v>6</v>
      </c>
      <c r="Y39" s="143">
        <v>0</v>
      </c>
      <c r="Z39" s="143">
        <v>8</v>
      </c>
      <c r="AA39" s="143">
        <v>7</v>
      </c>
      <c r="AB39" s="143">
        <v>4</v>
      </c>
      <c r="AC39" s="143">
        <v>9</v>
      </c>
      <c r="AD39" s="143">
        <v>9</v>
      </c>
      <c r="AE39" s="143">
        <v>10</v>
      </c>
      <c r="AF39" s="143">
        <v>10</v>
      </c>
      <c r="AG39" s="143">
        <v>12</v>
      </c>
      <c r="AH39" s="143">
        <v>14</v>
      </c>
      <c r="AI39" s="143">
        <v>7</v>
      </c>
      <c r="AJ39" s="140" t="str">
        <f t="shared" si="1"/>
        <v>15, 13, 19, 22, 21</v>
      </c>
      <c r="AK39" s="140">
        <f t="shared" si="2"/>
        <v>15</v>
      </c>
      <c r="AL39" s="140">
        <f t="shared" si="3"/>
        <v>13</v>
      </c>
      <c r="AM39" s="140">
        <f t="shared" si="4"/>
        <v>19</v>
      </c>
      <c r="AN39" s="140">
        <f t="shared" si="5"/>
        <v>22</v>
      </c>
      <c r="AO39" s="140">
        <f t="shared" si="6"/>
        <v>21</v>
      </c>
    </row>
    <row r="40" spans="1:41" ht="18" x14ac:dyDescent="0.25">
      <c r="A40" s="141">
        <f t="shared" si="0"/>
        <v>474494</v>
      </c>
      <c r="B40" s="143" t="s">
        <v>9427</v>
      </c>
      <c r="C40" s="143" t="s">
        <v>9428</v>
      </c>
      <c r="D40" s="143" t="s">
        <v>28</v>
      </c>
      <c r="E40" s="143" t="s">
        <v>28</v>
      </c>
      <c r="F40" s="143" t="s">
        <v>388</v>
      </c>
      <c r="G40" s="143" t="s">
        <v>9462</v>
      </c>
      <c r="H40" s="143" t="s">
        <v>5337</v>
      </c>
      <c r="I40" s="143" t="s">
        <v>54</v>
      </c>
      <c r="J40" s="144" t="s">
        <v>9519</v>
      </c>
      <c r="K40" s="143" t="s">
        <v>9714</v>
      </c>
      <c r="L40" s="143" t="s">
        <v>9430</v>
      </c>
      <c r="M40" s="143" t="s">
        <v>9431</v>
      </c>
      <c r="N40" s="259">
        <v>59</v>
      </c>
      <c r="O40" s="260"/>
      <c r="P40" s="259">
        <v>59</v>
      </c>
      <c r="Q40" s="260"/>
      <c r="R40" s="259">
        <v>0</v>
      </c>
      <c r="S40" s="261"/>
      <c r="T40" s="260"/>
      <c r="U40" s="143">
        <v>5</v>
      </c>
      <c r="V40" s="143">
        <v>5</v>
      </c>
      <c r="W40" s="143">
        <v>0</v>
      </c>
      <c r="X40" s="143">
        <v>5</v>
      </c>
      <c r="Y40" s="143">
        <v>0</v>
      </c>
      <c r="Z40" s="143">
        <v>2</v>
      </c>
      <c r="AA40" s="143">
        <v>6</v>
      </c>
      <c r="AB40" s="143">
        <v>3</v>
      </c>
      <c r="AC40" s="143">
        <v>8</v>
      </c>
      <c r="AD40" s="143">
        <v>5</v>
      </c>
      <c r="AE40" s="143">
        <v>9</v>
      </c>
      <c r="AF40" s="143">
        <v>6</v>
      </c>
      <c r="AG40" s="143">
        <v>7</v>
      </c>
      <c r="AH40" s="143">
        <v>3</v>
      </c>
      <c r="AI40" s="143">
        <v>10</v>
      </c>
      <c r="AJ40" s="140" t="str">
        <f t="shared" si="1"/>
        <v>8, 11, 14, 13, 13</v>
      </c>
      <c r="AK40" s="140">
        <f t="shared" si="2"/>
        <v>8</v>
      </c>
      <c r="AL40" s="140">
        <f t="shared" si="3"/>
        <v>11</v>
      </c>
      <c r="AM40" s="140">
        <f t="shared" si="4"/>
        <v>14</v>
      </c>
      <c r="AN40" s="140">
        <f t="shared" si="5"/>
        <v>13</v>
      </c>
      <c r="AO40" s="140">
        <f t="shared" si="6"/>
        <v>13</v>
      </c>
    </row>
    <row r="41" spans="1:41" ht="18" x14ac:dyDescent="0.25">
      <c r="A41" s="141">
        <f t="shared" si="0"/>
        <v>579029</v>
      </c>
      <c r="B41" s="143" t="s">
        <v>9427</v>
      </c>
      <c r="C41" s="143" t="s">
        <v>9428</v>
      </c>
      <c r="D41" s="143" t="s">
        <v>28</v>
      </c>
      <c r="E41" s="143" t="s">
        <v>28</v>
      </c>
      <c r="F41" s="143" t="s">
        <v>388</v>
      </c>
      <c r="G41" s="143" t="s">
        <v>9454</v>
      </c>
      <c r="H41" s="143" t="s">
        <v>6006</v>
      </c>
      <c r="I41" s="143" t="s">
        <v>54</v>
      </c>
      <c r="J41" s="144" t="s">
        <v>9517</v>
      </c>
      <c r="K41" s="143" t="s">
        <v>9714</v>
      </c>
      <c r="L41" s="143" t="s">
        <v>9430</v>
      </c>
      <c r="M41" s="143" t="s">
        <v>9431</v>
      </c>
      <c r="N41" s="259">
        <v>105</v>
      </c>
      <c r="O41" s="260"/>
      <c r="P41" s="259">
        <v>105</v>
      </c>
      <c r="Q41" s="260"/>
      <c r="R41" s="259">
        <v>0</v>
      </c>
      <c r="S41" s="261"/>
      <c r="T41" s="260"/>
      <c r="U41" s="143">
        <v>5</v>
      </c>
      <c r="V41" s="143">
        <v>9</v>
      </c>
      <c r="W41" s="143">
        <v>0</v>
      </c>
      <c r="X41" s="143">
        <v>9</v>
      </c>
      <c r="Y41" s="143">
        <v>0</v>
      </c>
      <c r="Z41" s="143">
        <v>5</v>
      </c>
      <c r="AA41" s="143">
        <v>7</v>
      </c>
      <c r="AB41" s="143">
        <v>12</v>
      </c>
      <c r="AC41" s="143">
        <v>12</v>
      </c>
      <c r="AD41" s="143">
        <v>14</v>
      </c>
      <c r="AE41" s="143">
        <v>9</v>
      </c>
      <c r="AF41" s="143">
        <v>12</v>
      </c>
      <c r="AG41" s="143">
        <v>18</v>
      </c>
      <c r="AH41" s="143">
        <v>12</v>
      </c>
      <c r="AI41" s="143">
        <v>4</v>
      </c>
      <c r="AJ41" s="140" t="str">
        <f t="shared" si="1"/>
        <v>12, 24, 23, 30, 16</v>
      </c>
      <c r="AK41" s="140">
        <f t="shared" si="2"/>
        <v>12</v>
      </c>
      <c r="AL41" s="140">
        <f t="shared" si="3"/>
        <v>24</v>
      </c>
      <c r="AM41" s="140">
        <f t="shared" si="4"/>
        <v>23</v>
      </c>
      <c r="AN41" s="140">
        <f t="shared" si="5"/>
        <v>30</v>
      </c>
      <c r="AO41" s="140">
        <f t="shared" si="6"/>
        <v>16</v>
      </c>
    </row>
    <row r="42" spans="1:41" ht="18" x14ac:dyDescent="0.25">
      <c r="A42" s="141">
        <f t="shared" si="0"/>
        <v>1027820</v>
      </c>
      <c r="B42" s="143" t="s">
        <v>9427</v>
      </c>
      <c r="C42" s="143" t="s">
        <v>9428</v>
      </c>
      <c r="D42" s="143" t="s">
        <v>28</v>
      </c>
      <c r="E42" s="143" t="s">
        <v>28</v>
      </c>
      <c r="F42" s="143" t="s">
        <v>388</v>
      </c>
      <c r="G42" s="143" t="s">
        <v>9523</v>
      </c>
      <c r="H42" s="143" t="s">
        <v>5468</v>
      </c>
      <c r="I42" s="143" t="s">
        <v>54</v>
      </c>
      <c r="J42" s="144" t="s">
        <v>9524</v>
      </c>
      <c r="K42" s="143" t="s">
        <v>9714</v>
      </c>
      <c r="L42" s="143" t="s">
        <v>9430</v>
      </c>
      <c r="M42" s="143" t="s">
        <v>9431</v>
      </c>
      <c r="N42" s="259">
        <v>53</v>
      </c>
      <c r="O42" s="260"/>
      <c r="P42" s="259">
        <v>52</v>
      </c>
      <c r="Q42" s="260"/>
      <c r="R42" s="259">
        <v>1</v>
      </c>
      <c r="S42" s="261"/>
      <c r="T42" s="260"/>
      <c r="U42" s="143">
        <v>5</v>
      </c>
      <c r="V42" s="143">
        <v>5</v>
      </c>
      <c r="W42" s="143">
        <v>0</v>
      </c>
      <c r="X42" s="143">
        <v>5</v>
      </c>
      <c r="Y42" s="143">
        <v>0</v>
      </c>
      <c r="Z42" s="143">
        <v>7</v>
      </c>
      <c r="AA42" s="143">
        <v>4</v>
      </c>
      <c r="AB42" s="143">
        <v>3</v>
      </c>
      <c r="AC42" s="143">
        <v>2</v>
      </c>
      <c r="AD42" s="143">
        <v>5</v>
      </c>
      <c r="AE42" s="143">
        <v>7</v>
      </c>
      <c r="AF42" s="143">
        <v>7</v>
      </c>
      <c r="AG42" s="143">
        <v>2</v>
      </c>
      <c r="AH42" s="143">
        <v>6</v>
      </c>
      <c r="AI42" s="143">
        <v>10</v>
      </c>
      <c r="AJ42" s="140" t="str">
        <f t="shared" si="1"/>
        <v>11, 5, 12, 9, 16</v>
      </c>
      <c r="AK42" s="140">
        <f t="shared" si="2"/>
        <v>11</v>
      </c>
      <c r="AL42" s="140">
        <f t="shared" si="3"/>
        <v>5</v>
      </c>
      <c r="AM42" s="140">
        <f t="shared" si="4"/>
        <v>12</v>
      </c>
      <c r="AN42" s="140">
        <f t="shared" si="5"/>
        <v>9</v>
      </c>
      <c r="AO42" s="140">
        <f t="shared" si="6"/>
        <v>16</v>
      </c>
    </row>
    <row r="43" spans="1:41" ht="18" x14ac:dyDescent="0.25">
      <c r="A43" s="141">
        <f t="shared" si="0"/>
        <v>660282</v>
      </c>
      <c r="B43" s="143" t="s">
        <v>9427</v>
      </c>
      <c r="C43" s="143" t="s">
        <v>9428</v>
      </c>
      <c r="D43" s="143" t="s">
        <v>28</v>
      </c>
      <c r="E43" s="143" t="s">
        <v>28</v>
      </c>
      <c r="F43" s="143" t="s">
        <v>388</v>
      </c>
      <c r="G43" s="143" t="s">
        <v>9438</v>
      </c>
      <c r="H43" s="143" t="s">
        <v>5585</v>
      </c>
      <c r="I43" s="143" t="s">
        <v>54</v>
      </c>
      <c r="J43" s="144" t="s">
        <v>585</v>
      </c>
      <c r="K43" s="143" t="s">
        <v>9714</v>
      </c>
      <c r="L43" s="143" t="s">
        <v>9430</v>
      </c>
      <c r="M43" s="143" t="s">
        <v>9431</v>
      </c>
      <c r="N43" s="259">
        <v>45</v>
      </c>
      <c r="O43" s="260"/>
      <c r="P43" s="259">
        <v>45</v>
      </c>
      <c r="Q43" s="260"/>
      <c r="R43" s="259">
        <v>0</v>
      </c>
      <c r="S43" s="261"/>
      <c r="T43" s="260"/>
      <c r="U43" s="143">
        <v>5</v>
      </c>
      <c r="V43" s="143">
        <v>5</v>
      </c>
      <c r="W43" s="143">
        <v>0</v>
      </c>
      <c r="X43" s="143">
        <v>5</v>
      </c>
      <c r="Y43" s="143">
        <v>0</v>
      </c>
      <c r="Z43" s="143">
        <v>5</v>
      </c>
      <c r="AA43" s="143">
        <v>1</v>
      </c>
      <c r="AB43" s="143">
        <v>0</v>
      </c>
      <c r="AC43" s="143">
        <v>4</v>
      </c>
      <c r="AD43" s="143">
        <v>5</v>
      </c>
      <c r="AE43" s="143">
        <v>7</v>
      </c>
      <c r="AF43" s="143">
        <v>7</v>
      </c>
      <c r="AG43" s="143">
        <v>2</v>
      </c>
      <c r="AH43" s="143">
        <v>5</v>
      </c>
      <c r="AI43" s="143">
        <v>9</v>
      </c>
      <c r="AJ43" s="140" t="str">
        <f t="shared" si="1"/>
        <v>6, 4, 12, 9, 14</v>
      </c>
      <c r="AK43" s="140">
        <f t="shared" si="2"/>
        <v>6</v>
      </c>
      <c r="AL43" s="140">
        <f t="shared" si="3"/>
        <v>4</v>
      </c>
      <c r="AM43" s="140">
        <f t="shared" si="4"/>
        <v>12</v>
      </c>
      <c r="AN43" s="140">
        <f t="shared" si="5"/>
        <v>9</v>
      </c>
      <c r="AO43" s="140">
        <f t="shared" si="6"/>
        <v>14</v>
      </c>
    </row>
    <row r="44" spans="1:41" ht="18" x14ac:dyDescent="0.25">
      <c r="A44" s="141">
        <f t="shared" si="0"/>
        <v>1025113</v>
      </c>
      <c r="B44" s="143" t="s">
        <v>9427</v>
      </c>
      <c r="C44" s="143" t="s">
        <v>9428</v>
      </c>
      <c r="D44" s="143" t="s">
        <v>28</v>
      </c>
      <c r="E44" s="143" t="s">
        <v>28</v>
      </c>
      <c r="F44" s="143" t="s">
        <v>388</v>
      </c>
      <c r="G44" s="143" t="s">
        <v>9451</v>
      </c>
      <c r="H44" s="143" t="s">
        <v>5970</v>
      </c>
      <c r="I44" s="143" t="s">
        <v>54</v>
      </c>
      <c r="J44" s="144" t="s">
        <v>9451</v>
      </c>
      <c r="K44" s="143" t="s">
        <v>9714</v>
      </c>
      <c r="L44" s="143" t="s">
        <v>9430</v>
      </c>
      <c r="M44" s="143" t="s">
        <v>9431</v>
      </c>
      <c r="N44" s="259">
        <v>16</v>
      </c>
      <c r="O44" s="260"/>
      <c r="P44" s="259">
        <v>14</v>
      </c>
      <c r="Q44" s="260"/>
      <c r="R44" s="259">
        <v>2</v>
      </c>
      <c r="S44" s="261"/>
      <c r="T44" s="260"/>
      <c r="U44" s="143">
        <v>5</v>
      </c>
      <c r="V44" s="143">
        <v>5</v>
      </c>
      <c r="W44" s="143">
        <v>0</v>
      </c>
      <c r="X44" s="143">
        <v>5</v>
      </c>
      <c r="Y44" s="143">
        <v>0</v>
      </c>
      <c r="Z44" s="143">
        <v>0</v>
      </c>
      <c r="AA44" s="143">
        <v>1</v>
      </c>
      <c r="AB44" s="143">
        <v>1</v>
      </c>
      <c r="AC44" s="143">
        <v>0</v>
      </c>
      <c r="AD44" s="143">
        <v>0</v>
      </c>
      <c r="AE44" s="143">
        <v>1</v>
      </c>
      <c r="AF44" s="143">
        <v>2</v>
      </c>
      <c r="AG44" s="143">
        <v>3</v>
      </c>
      <c r="AH44" s="143">
        <v>4</v>
      </c>
      <c r="AI44" s="143">
        <v>4</v>
      </c>
      <c r="AJ44" s="140" t="str">
        <f t="shared" si="1"/>
        <v>1, 1, 1, 5, 8</v>
      </c>
      <c r="AK44" s="140">
        <f t="shared" si="2"/>
        <v>1</v>
      </c>
      <c r="AL44" s="140">
        <f t="shared" si="3"/>
        <v>1</v>
      </c>
      <c r="AM44" s="140">
        <f t="shared" si="4"/>
        <v>1</v>
      </c>
      <c r="AN44" s="140">
        <f t="shared" si="5"/>
        <v>5</v>
      </c>
      <c r="AO44" s="140">
        <f t="shared" si="6"/>
        <v>8</v>
      </c>
    </row>
    <row r="45" spans="1:41" ht="18" x14ac:dyDescent="0.25">
      <c r="A45" s="141">
        <f t="shared" si="0"/>
        <v>240341</v>
      </c>
      <c r="B45" s="143" t="s">
        <v>9427</v>
      </c>
      <c r="C45" s="143" t="s">
        <v>9428</v>
      </c>
      <c r="D45" s="143" t="s">
        <v>28</v>
      </c>
      <c r="E45" s="143" t="s">
        <v>28</v>
      </c>
      <c r="F45" s="143" t="s">
        <v>388</v>
      </c>
      <c r="G45" s="143" t="s">
        <v>388</v>
      </c>
      <c r="H45" s="143" t="s">
        <v>5138</v>
      </c>
      <c r="I45" s="143" t="s">
        <v>54</v>
      </c>
      <c r="J45" s="144" t="s">
        <v>9516</v>
      </c>
      <c r="K45" s="143" t="s">
        <v>9714</v>
      </c>
      <c r="L45" s="143" t="s">
        <v>9430</v>
      </c>
      <c r="M45" s="143" t="s">
        <v>9431</v>
      </c>
      <c r="N45" s="259">
        <v>396</v>
      </c>
      <c r="O45" s="260"/>
      <c r="P45" s="259">
        <v>396</v>
      </c>
      <c r="Q45" s="260"/>
      <c r="R45" s="259">
        <v>0</v>
      </c>
      <c r="S45" s="261"/>
      <c r="T45" s="260"/>
      <c r="U45" s="143">
        <v>5</v>
      </c>
      <c r="V45" s="143">
        <v>20</v>
      </c>
      <c r="W45" s="143">
        <v>0</v>
      </c>
      <c r="X45" s="143">
        <v>20</v>
      </c>
      <c r="Y45" s="143">
        <v>0</v>
      </c>
      <c r="Z45" s="143">
        <v>32</v>
      </c>
      <c r="AA45" s="143">
        <v>36</v>
      </c>
      <c r="AB45" s="143">
        <v>41</v>
      </c>
      <c r="AC45" s="143">
        <v>35</v>
      </c>
      <c r="AD45" s="143">
        <v>55</v>
      </c>
      <c r="AE45" s="143">
        <v>44</v>
      </c>
      <c r="AF45" s="143">
        <v>33</v>
      </c>
      <c r="AG45" s="143">
        <v>37</v>
      </c>
      <c r="AH45" s="143">
        <v>42</v>
      </c>
      <c r="AI45" s="143">
        <v>41</v>
      </c>
      <c r="AJ45" s="140" t="str">
        <f t="shared" si="1"/>
        <v>68, 76, 99, 70, 83</v>
      </c>
      <c r="AK45" s="140">
        <f t="shared" si="2"/>
        <v>68</v>
      </c>
      <c r="AL45" s="140">
        <f t="shared" si="3"/>
        <v>76</v>
      </c>
      <c r="AM45" s="140">
        <f t="shared" si="4"/>
        <v>99</v>
      </c>
      <c r="AN45" s="140">
        <f t="shared" si="5"/>
        <v>70</v>
      </c>
      <c r="AO45" s="140">
        <f t="shared" si="6"/>
        <v>83</v>
      </c>
    </row>
    <row r="46" spans="1:41" ht="18" x14ac:dyDescent="0.25">
      <c r="A46" s="141">
        <f t="shared" si="0"/>
        <v>1029982</v>
      </c>
      <c r="B46" s="143" t="s">
        <v>9427</v>
      </c>
      <c r="C46" s="143" t="s">
        <v>9428</v>
      </c>
      <c r="D46" s="143" t="s">
        <v>28</v>
      </c>
      <c r="E46" s="143" t="s">
        <v>28</v>
      </c>
      <c r="F46" s="143" t="s">
        <v>388</v>
      </c>
      <c r="G46" s="143" t="s">
        <v>9497</v>
      </c>
      <c r="H46" s="143" t="s">
        <v>5774</v>
      </c>
      <c r="I46" s="143" t="s">
        <v>54</v>
      </c>
      <c r="J46" s="144" t="s">
        <v>9497</v>
      </c>
      <c r="K46" s="143" t="s">
        <v>9714</v>
      </c>
      <c r="L46" s="143" t="s">
        <v>9430</v>
      </c>
      <c r="M46" s="143" t="s">
        <v>9431</v>
      </c>
      <c r="N46" s="259">
        <v>39</v>
      </c>
      <c r="O46" s="260"/>
      <c r="P46" s="259">
        <v>38</v>
      </c>
      <c r="Q46" s="260"/>
      <c r="R46" s="259">
        <v>1</v>
      </c>
      <c r="S46" s="261"/>
      <c r="T46" s="260"/>
      <c r="U46" s="143">
        <v>5</v>
      </c>
      <c r="V46" s="143">
        <v>5</v>
      </c>
      <c r="W46" s="143">
        <v>0</v>
      </c>
      <c r="X46" s="143">
        <v>5</v>
      </c>
      <c r="Y46" s="143">
        <v>0</v>
      </c>
      <c r="Z46" s="143">
        <v>3</v>
      </c>
      <c r="AA46" s="143">
        <v>6</v>
      </c>
      <c r="AB46" s="143">
        <v>5</v>
      </c>
      <c r="AC46" s="143">
        <v>2</v>
      </c>
      <c r="AD46" s="143">
        <v>4</v>
      </c>
      <c r="AE46" s="143">
        <v>5</v>
      </c>
      <c r="AF46" s="143">
        <v>7</v>
      </c>
      <c r="AG46" s="143">
        <v>2</v>
      </c>
      <c r="AH46" s="143">
        <v>2</v>
      </c>
      <c r="AI46" s="143">
        <v>3</v>
      </c>
      <c r="AJ46" s="140" t="str">
        <f t="shared" si="1"/>
        <v>9, 7, 9, 9, 5</v>
      </c>
      <c r="AK46" s="140">
        <f t="shared" si="2"/>
        <v>9</v>
      </c>
      <c r="AL46" s="140">
        <f t="shared" si="3"/>
        <v>7</v>
      </c>
      <c r="AM46" s="140">
        <f t="shared" si="4"/>
        <v>9</v>
      </c>
      <c r="AN46" s="140">
        <f t="shared" si="5"/>
        <v>9</v>
      </c>
      <c r="AO46" s="140">
        <f t="shared" si="6"/>
        <v>5</v>
      </c>
    </row>
    <row r="47" spans="1:41" ht="18" x14ac:dyDescent="0.25">
      <c r="A47" s="141">
        <f t="shared" si="0"/>
        <v>1025196</v>
      </c>
      <c r="B47" s="143" t="s">
        <v>9427</v>
      </c>
      <c r="C47" s="143" t="s">
        <v>9428</v>
      </c>
      <c r="D47" s="143" t="s">
        <v>28</v>
      </c>
      <c r="E47" s="143" t="s">
        <v>28</v>
      </c>
      <c r="F47" s="143" t="s">
        <v>388</v>
      </c>
      <c r="G47" s="143" t="s">
        <v>690</v>
      </c>
      <c r="H47" s="143" t="s">
        <v>5391</v>
      </c>
      <c r="I47" s="143" t="s">
        <v>54</v>
      </c>
      <c r="J47" s="144" t="s">
        <v>625</v>
      </c>
      <c r="K47" s="143" t="s">
        <v>9714</v>
      </c>
      <c r="L47" s="143" t="s">
        <v>9430</v>
      </c>
      <c r="M47" s="143" t="s">
        <v>9431</v>
      </c>
      <c r="N47" s="259">
        <v>26</v>
      </c>
      <c r="O47" s="260"/>
      <c r="P47" s="259">
        <v>25</v>
      </c>
      <c r="Q47" s="260"/>
      <c r="R47" s="259">
        <v>1</v>
      </c>
      <c r="S47" s="261"/>
      <c r="T47" s="260"/>
      <c r="U47" s="143">
        <v>5</v>
      </c>
      <c r="V47" s="143">
        <v>5</v>
      </c>
      <c r="W47" s="143">
        <v>0</v>
      </c>
      <c r="X47" s="143">
        <v>5</v>
      </c>
      <c r="Y47" s="143">
        <v>0</v>
      </c>
      <c r="Z47" s="143">
        <v>2</v>
      </c>
      <c r="AA47" s="143">
        <v>5</v>
      </c>
      <c r="AB47" s="143">
        <v>3</v>
      </c>
      <c r="AC47" s="143">
        <v>3</v>
      </c>
      <c r="AD47" s="143">
        <v>3</v>
      </c>
      <c r="AE47" s="143">
        <v>2</v>
      </c>
      <c r="AF47" s="143">
        <v>1</v>
      </c>
      <c r="AG47" s="143">
        <v>4</v>
      </c>
      <c r="AH47" s="143">
        <v>0</v>
      </c>
      <c r="AI47" s="143">
        <v>3</v>
      </c>
      <c r="AJ47" s="140" t="str">
        <f t="shared" si="1"/>
        <v>7, 6, 5, 5, 3</v>
      </c>
      <c r="AK47" s="140">
        <f t="shared" si="2"/>
        <v>7</v>
      </c>
      <c r="AL47" s="140">
        <f t="shared" si="3"/>
        <v>6</v>
      </c>
      <c r="AM47" s="140">
        <f t="shared" si="4"/>
        <v>5</v>
      </c>
      <c r="AN47" s="140">
        <f t="shared" si="5"/>
        <v>5</v>
      </c>
      <c r="AO47" s="140">
        <f t="shared" si="6"/>
        <v>3</v>
      </c>
    </row>
    <row r="48" spans="1:41" ht="27" x14ac:dyDescent="0.25">
      <c r="A48" s="141">
        <f t="shared" si="0"/>
        <v>1025154</v>
      </c>
      <c r="B48" s="143" t="s">
        <v>9427</v>
      </c>
      <c r="C48" s="143" t="s">
        <v>9428</v>
      </c>
      <c r="D48" s="143" t="s">
        <v>28</v>
      </c>
      <c r="E48" s="143" t="s">
        <v>28</v>
      </c>
      <c r="F48" s="143" t="s">
        <v>388</v>
      </c>
      <c r="G48" s="143" t="s">
        <v>9441</v>
      </c>
      <c r="H48" s="143" t="s">
        <v>5690</v>
      </c>
      <c r="I48" s="143" t="s">
        <v>54</v>
      </c>
      <c r="J48" s="144" t="s">
        <v>9526</v>
      </c>
      <c r="K48" s="143" t="s">
        <v>9714</v>
      </c>
      <c r="L48" s="143" t="s">
        <v>9430</v>
      </c>
      <c r="M48" s="143" t="s">
        <v>9431</v>
      </c>
      <c r="N48" s="259">
        <v>33</v>
      </c>
      <c r="O48" s="260"/>
      <c r="P48" s="259">
        <v>33</v>
      </c>
      <c r="Q48" s="260"/>
      <c r="R48" s="259">
        <v>0</v>
      </c>
      <c r="S48" s="261"/>
      <c r="T48" s="260"/>
      <c r="U48" s="143">
        <v>5</v>
      </c>
      <c r="V48" s="143">
        <v>5</v>
      </c>
      <c r="W48" s="143">
        <v>0</v>
      </c>
      <c r="X48" s="143">
        <v>5</v>
      </c>
      <c r="Y48" s="143">
        <v>0</v>
      </c>
      <c r="Z48" s="143">
        <v>4</v>
      </c>
      <c r="AA48" s="143">
        <v>1</v>
      </c>
      <c r="AB48" s="143">
        <v>3</v>
      </c>
      <c r="AC48" s="143">
        <v>2</v>
      </c>
      <c r="AD48" s="143">
        <v>8</v>
      </c>
      <c r="AE48" s="143">
        <v>2</v>
      </c>
      <c r="AF48" s="143">
        <v>5</v>
      </c>
      <c r="AG48" s="143">
        <v>1</v>
      </c>
      <c r="AH48" s="143">
        <v>4</v>
      </c>
      <c r="AI48" s="143">
        <v>3</v>
      </c>
      <c r="AJ48" s="140" t="str">
        <f t="shared" si="1"/>
        <v>5, 5, 10, 6, 7</v>
      </c>
      <c r="AK48" s="140">
        <f t="shared" si="2"/>
        <v>5</v>
      </c>
      <c r="AL48" s="140">
        <f t="shared" si="3"/>
        <v>5</v>
      </c>
      <c r="AM48" s="140">
        <f t="shared" si="4"/>
        <v>10</v>
      </c>
      <c r="AN48" s="140">
        <f t="shared" si="5"/>
        <v>6</v>
      </c>
      <c r="AO48" s="140">
        <f t="shared" si="6"/>
        <v>7</v>
      </c>
    </row>
    <row r="49" spans="1:41" ht="18" x14ac:dyDescent="0.25">
      <c r="A49" s="141">
        <f t="shared" si="0"/>
        <v>1306950</v>
      </c>
      <c r="B49" s="143" t="s">
        <v>9427</v>
      </c>
      <c r="C49" s="143" t="s">
        <v>9428</v>
      </c>
      <c r="D49" s="143" t="s">
        <v>28</v>
      </c>
      <c r="E49" s="143" t="s">
        <v>28</v>
      </c>
      <c r="F49" s="143" t="s">
        <v>28</v>
      </c>
      <c r="G49" s="143" t="s">
        <v>578</v>
      </c>
      <c r="H49" s="143" t="s">
        <v>9565</v>
      </c>
      <c r="I49" s="143" t="s">
        <v>54</v>
      </c>
      <c r="J49" s="144" t="s">
        <v>9465</v>
      </c>
      <c r="K49" s="143" t="s">
        <v>9714</v>
      </c>
      <c r="L49" s="143" t="s">
        <v>9430</v>
      </c>
      <c r="M49" s="143" t="s">
        <v>9447</v>
      </c>
      <c r="N49" s="259">
        <v>58</v>
      </c>
      <c r="O49" s="260"/>
      <c r="P49" s="259">
        <v>29</v>
      </c>
      <c r="Q49" s="260"/>
      <c r="R49" s="259">
        <v>29</v>
      </c>
      <c r="S49" s="261"/>
      <c r="T49" s="260"/>
      <c r="U49" s="143">
        <v>5</v>
      </c>
      <c r="V49" s="143">
        <v>5</v>
      </c>
      <c r="W49" s="143">
        <v>0</v>
      </c>
      <c r="X49" s="143">
        <v>5</v>
      </c>
      <c r="Y49" s="143">
        <v>0</v>
      </c>
      <c r="Z49" s="143">
        <v>5</v>
      </c>
      <c r="AA49" s="143">
        <v>4</v>
      </c>
      <c r="AB49" s="143">
        <v>5</v>
      </c>
      <c r="AC49" s="143">
        <v>6</v>
      </c>
      <c r="AD49" s="143">
        <v>5</v>
      </c>
      <c r="AE49" s="143">
        <v>3</v>
      </c>
      <c r="AF49" s="143">
        <v>9</v>
      </c>
      <c r="AG49" s="143">
        <v>5</v>
      </c>
      <c r="AH49" s="143">
        <v>11</v>
      </c>
      <c r="AI49" s="143">
        <v>5</v>
      </c>
      <c r="AJ49" s="140" t="str">
        <f t="shared" si="1"/>
        <v>9, 11, 8, 14, 16</v>
      </c>
      <c r="AK49" s="140">
        <f t="shared" si="2"/>
        <v>9</v>
      </c>
      <c r="AL49" s="140">
        <f t="shared" si="3"/>
        <v>11</v>
      </c>
      <c r="AM49" s="140">
        <f t="shared" si="4"/>
        <v>8</v>
      </c>
      <c r="AN49" s="140">
        <f t="shared" si="5"/>
        <v>14</v>
      </c>
      <c r="AO49" s="140">
        <f t="shared" si="6"/>
        <v>16</v>
      </c>
    </row>
    <row r="50" spans="1:41" ht="18" x14ac:dyDescent="0.25">
      <c r="A50" s="141">
        <f t="shared" si="0"/>
        <v>240184</v>
      </c>
      <c r="B50" s="143" t="s">
        <v>9427</v>
      </c>
      <c r="C50" s="143" t="s">
        <v>9428</v>
      </c>
      <c r="D50" s="143" t="s">
        <v>28</v>
      </c>
      <c r="E50" s="143" t="s">
        <v>28</v>
      </c>
      <c r="F50" s="143" t="s">
        <v>28</v>
      </c>
      <c r="G50" s="143" t="s">
        <v>28</v>
      </c>
      <c r="H50" s="143" t="s">
        <v>2451</v>
      </c>
      <c r="I50" s="143" t="s">
        <v>54</v>
      </c>
      <c r="J50" s="144" t="s">
        <v>9558</v>
      </c>
      <c r="K50" s="143" t="s">
        <v>9714</v>
      </c>
      <c r="L50" s="143" t="s">
        <v>9430</v>
      </c>
      <c r="M50" s="143" t="s">
        <v>9431</v>
      </c>
      <c r="N50" s="259">
        <v>1094</v>
      </c>
      <c r="O50" s="260"/>
      <c r="P50" s="259">
        <v>1050</v>
      </c>
      <c r="Q50" s="260"/>
      <c r="R50" s="259">
        <v>44</v>
      </c>
      <c r="S50" s="261"/>
      <c r="T50" s="260"/>
      <c r="U50" s="143">
        <v>5</v>
      </c>
      <c r="V50" s="143">
        <v>42</v>
      </c>
      <c r="W50" s="143">
        <v>0</v>
      </c>
      <c r="X50" s="143">
        <v>42</v>
      </c>
      <c r="Y50" s="143">
        <v>0</v>
      </c>
      <c r="Z50" s="143">
        <v>212</v>
      </c>
      <c r="AA50" s="143">
        <v>0</v>
      </c>
      <c r="AB50" s="143">
        <v>217</v>
      </c>
      <c r="AC50" s="143">
        <v>0</v>
      </c>
      <c r="AD50" s="143">
        <v>260</v>
      </c>
      <c r="AE50" s="143">
        <v>0</v>
      </c>
      <c r="AF50" s="143">
        <v>212</v>
      </c>
      <c r="AG50" s="143">
        <v>0</v>
      </c>
      <c r="AH50" s="143">
        <v>193</v>
      </c>
      <c r="AI50" s="143">
        <v>0</v>
      </c>
      <c r="AJ50" s="140" t="str">
        <f t="shared" si="1"/>
        <v>212, 217, 260, 212, 193</v>
      </c>
      <c r="AK50" s="140">
        <f t="shared" si="2"/>
        <v>212</v>
      </c>
      <c r="AL50" s="140">
        <f t="shared" si="3"/>
        <v>217</v>
      </c>
      <c r="AM50" s="140">
        <f t="shared" si="4"/>
        <v>260</v>
      </c>
      <c r="AN50" s="140">
        <f t="shared" si="5"/>
        <v>212</v>
      </c>
      <c r="AO50" s="140">
        <f t="shared" si="6"/>
        <v>193</v>
      </c>
    </row>
    <row r="51" spans="1:41" ht="18" x14ac:dyDescent="0.25">
      <c r="A51" s="141">
        <f t="shared" si="0"/>
        <v>239798</v>
      </c>
      <c r="B51" s="143" t="s">
        <v>9427</v>
      </c>
      <c r="C51" s="143" t="s">
        <v>9428</v>
      </c>
      <c r="D51" s="143" t="s">
        <v>28</v>
      </c>
      <c r="E51" s="143" t="s">
        <v>28</v>
      </c>
      <c r="F51" s="143" t="s">
        <v>28</v>
      </c>
      <c r="G51" s="143" t="s">
        <v>572</v>
      </c>
      <c r="H51" s="143" t="s">
        <v>4656</v>
      </c>
      <c r="I51" s="143" t="s">
        <v>54</v>
      </c>
      <c r="J51" s="144" t="s">
        <v>9557</v>
      </c>
      <c r="K51" s="143" t="s">
        <v>9714</v>
      </c>
      <c r="L51" s="143" t="s">
        <v>9430</v>
      </c>
      <c r="M51" s="143" t="s">
        <v>9431</v>
      </c>
      <c r="N51" s="259">
        <v>297</v>
      </c>
      <c r="O51" s="260"/>
      <c r="P51" s="259">
        <v>279</v>
      </c>
      <c r="Q51" s="260"/>
      <c r="R51" s="259">
        <v>18</v>
      </c>
      <c r="S51" s="261"/>
      <c r="T51" s="260"/>
      <c r="U51" s="143">
        <v>5</v>
      </c>
      <c r="V51" s="143">
        <v>18</v>
      </c>
      <c r="W51" s="143">
        <v>0</v>
      </c>
      <c r="X51" s="143">
        <v>18</v>
      </c>
      <c r="Y51" s="143">
        <v>0</v>
      </c>
      <c r="Z51" s="143">
        <v>27</v>
      </c>
      <c r="AA51" s="143">
        <v>20</v>
      </c>
      <c r="AB51" s="143">
        <v>36</v>
      </c>
      <c r="AC51" s="143">
        <v>18</v>
      </c>
      <c r="AD51" s="143">
        <v>50</v>
      </c>
      <c r="AE51" s="143">
        <v>26</v>
      </c>
      <c r="AF51" s="143">
        <v>44</v>
      </c>
      <c r="AG51" s="143">
        <v>17</v>
      </c>
      <c r="AH51" s="143">
        <v>39</v>
      </c>
      <c r="AI51" s="143">
        <v>20</v>
      </c>
      <c r="AJ51" s="140" t="str">
        <f t="shared" si="1"/>
        <v>47, 54, 76, 61, 59</v>
      </c>
      <c r="AK51" s="140">
        <f t="shared" si="2"/>
        <v>47</v>
      </c>
      <c r="AL51" s="140">
        <f t="shared" si="3"/>
        <v>54</v>
      </c>
      <c r="AM51" s="140">
        <f t="shared" si="4"/>
        <v>76</v>
      </c>
      <c r="AN51" s="140">
        <f t="shared" si="5"/>
        <v>61</v>
      </c>
      <c r="AO51" s="140">
        <f t="shared" si="6"/>
        <v>59</v>
      </c>
    </row>
    <row r="52" spans="1:41" ht="18" x14ac:dyDescent="0.25">
      <c r="A52" s="141">
        <f t="shared" si="0"/>
        <v>1154343</v>
      </c>
      <c r="B52" s="143" t="s">
        <v>9427</v>
      </c>
      <c r="C52" s="143" t="s">
        <v>9428</v>
      </c>
      <c r="D52" s="143" t="s">
        <v>28</v>
      </c>
      <c r="E52" s="143" t="s">
        <v>28</v>
      </c>
      <c r="F52" s="143" t="s">
        <v>28</v>
      </c>
      <c r="G52" s="143" t="s">
        <v>28</v>
      </c>
      <c r="H52" s="143" t="s">
        <v>9547</v>
      </c>
      <c r="I52" s="143" t="s">
        <v>54</v>
      </c>
      <c r="J52" s="144" t="s">
        <v>9458</v>
      </c>
      <c r="K52" s="143" t="s">
        <v>9714</v>
      </c>
      <c r="L52" s="143" t="s">
        <v>9430</v>
      </c>
      <c r="M52" s="143" t="s">
        <v>9447</v>
      </c>
      <c r="N52" s="259">
        <v>189</v>
      </c>
      <c r="O52" s="260"/>
      <c r="P52" s="259">
        <v>189</v>
      </c>
      <c r="Q52" s="260"/>
      <c r="R52" s="259">
        <v>0</v>
      </c>
      <c r="S52" s="261"/>
      <c r="T52" s="260"/>
      <c r="U52" s="143">
        <v>5</v>
      </c>
      <c r="V52" s="143">
        <v>9</v>
      </c>
      <c r="W52" s="143">
        <v>0</v>
      </c>
      <c r="X52" s="143">
        <v>9</v>
      </c>
      <c r="Y52" s="143">
        <v>0</v>
      </c>
      <c r="Z52" s="143">
        <v>17</v>
      </c>
      <c r="AA52" s="143">
        <v>9</v>
      </c>
      <c r="AB52" s="143">
        <v>29</v>
      </c>
      <c r="AC52" s="143">
        <v>11</v>
      </c>
      <c r="AD52" s="143">
        <v>16</v>
      </c>
      <c r="AE52" s="143">
        <v>14</v>
      </c>
      <c r="AF52" s="143">
        <v>32</v>
      </c>
      <c r="AG52" s="143">
        <v>20</v>
      </c>
      <c r="AH52" s="143">
        <v>24</v>
      </c>
      <c r="AI52" s="143">
        <v>17</v>
      </c>
      <c r="AJ52" s="140" t="str">
        <f t="shared" si="1"/>
        <v>26, 40, 30, 52, 41</v>
      </c>
      <c r="AK52" s="140">
        <f t="shared" si="2"/>
        <v>26</v>
      </c>
      <c r="AL52" s="140">
        <f t="shared" si="3"/>
        <v>40</v>
      </c>
      <c r="AM52" s="140">
        <f t="shared" si="4"/>
        <v>30</v>
      </c>
      <c r="AN52" s="140">
        <f t="shared" si="5"/>
        <v>52</v>
      </c>
      <c r="AO52" s="140">
        <f t="shared" si="6"/>
        <v>41</v>
      </c>
    </row>
    <row r="53" spans="1:41" ht="18" x14ac:dyDescent="0.25">
      <c r="A53" s="141">
        <f t="shared" si="0"/>
        <v>578773</v>
      </c>
      <c r="B53" s="143" t="s">
        <v>9427</v>
      </c>
      <c r="C53" s="143" t="s">
        <v>9428</v>
      </c>
      <c r="D53" s="143" t="s">
        <v>28</v>
      </c>
      <c r="E53" s="143" t="s">
        <v>28</v>
      </c>
      <c r="F53" s="143" t="s">
        <v>28</v>
      </c>
      <c r="G53" s="143" t="s">
        <v>644</v>
      </c>
      <c r="H53" s="143" t="s">
        <v>1347</v>
      </c>
      <c r="I53" s="143" t="s">
        <v>54</v>
      </c>
      <c r="J53" s="144" t="s">
        <v>9533</v>
      </c>
      <c r="K53" s="143" t="s">
        <v>9714</v>
      </c>
      <c r="L53" s="143" t="s">
        <v>9430</v>
      </c>
      <c r="M53" s="143" t="s">
        <v>9431</v>
      </c>
      <c r="N53" s="259">
        <v>477</v>
      </c>
      <c r="O53" s="260"/>
      <c r="P53" s="259">
        <v>469</v>
      </c>
      <c r="Q53" s="260"/>
      <c r="R53" s="259">
        <v>8</v>
      </c>
      <c r="S53" s="261"/>
      <c r="T53" s="260"/>
      <c r="U53" s="143">
        <v>5</v>
      </c>
      <c r="V53" s="143">
        <v>24</v>
      </c>
      <c r="W53" s="143">
        <v>0</v>
      </c>
      <c r="X53" s="143">
        <v>24</v>
      </c>
      <c r="Y53" s="143">
        <v>0</v>
      </c>
      <c r="Z53" s="143">
        <v>44</v>
      </c>
      <c r="AA53" s="143">
        <v>26</v>
      </c>
      <c r="AB53" s="143">
        <v>72</v>
      </c>
      <c r="AC53" s="143">
        <v>43</v>
      </c>
      <c r="AD53" s="143">
        <v>54</v>
      </c>
      <c r="AE53" s="143">
        <v>43</v>
      </c>
      <c r="AF53" s="143">
        <v>46</v>
      </c>
      <c r="AG53" s="143">
        <v>47</v>
      </c>
      <c r="AH53" s="143">
        <v>52</v>
      </c>
      <c r="AI53" s="143">
        <v>50</v>
      </c>
      <c r="AJ53" s="140" t="str">
        <f t="shared" si="1"/>
        <v>70, 115, 97, 93, 102</v>
      </c>
      <c r="AK53" s="140">
        <f t="shared" si="2"/>
        <v>70</v>
      </c>
      <c r="AL53" s="140">
        <f t="shared" si="3"/>
        <v>115</v>
      </c>
      <c r="AM53" s="140">
        <f t="shared" si="4"/>
        <v>97</v>
      </c>
      <c r="AN53" s="140">
        <f t="shared" si="5"/>
        <v>93</v>
      </c>
      <c r="AO53" s="140">
        <f t="shared" si="6"/>
        <v>102</v>
      </c>
    </row>
    <row r="54" spans="1:41" ht="18" x14ac:dyDescent="0.25">
      <c r="A54" s="141">
        <f t="shared" si="0"/>
        <v>578807</v>
      </c>
      <c r="B54" s="143" t="s">
        <v>9427</v>
      </c>
      <c r="C54" s="143" t="s">
        <v>9428</v>
      </c>
      <c r="D54" s="143" t="s">
        <v>28</v>
      </c>
      <c r="E54" s="143" t="s">
        <v>28</v>
      </c>
      <c r="F54" s="143" t="s">
        <v>28</v>
      </c>
      <c r="G54" s="143" t="s">
        <v>9442</v>
      </c>
      <c r="H54" s="143" t="s">
        <v>9551</v>
      </c>
      <c r="I54" s="143" t="s">
        <v>54</v>
      </c>
      <c r="J54" s="144" t="s">
        <v>9452</v>
      </c>
      <c r="K54" s="143" t="s">
        <v>9714</v>
      </c>
      <c r="L54" s="143" t="s">
        <v>9430</v>
      </c>
      <c r="M54" s="143" t="s">
        <v>9447</v>
      </c>
      <c r="N54" s="259">
        <v>273</v>
      </c>
      <c r="O54" s="260"/>
      <c r="P54" s="259">
        <v>266</v>
      </c>
      <c r="Q54" s="260"/>
      <c r="R54" s="259">
        <v>7</v>
      </c>
      <c r="S54" s="261"/>
      <c r="T54" s="260"/>
      <c r="U54" s="143">
        <v>5</v>
      </c>
      <c r="V54" s="143">
        <v>10</v>
      </c>
      <c r="W54" s="143">
        <v>0</v>
      </c>
      <c r="X54" s="143">
        <v>10</v>
      </c>
      <c r="Y54" s="143">
        <v>0</v>
      </c>
      <c r="Z54" s="143">
        <v>24</v>
      </c>
      <c r="AA54" s="143">
        <v>31</v>
      </c>
      <c r="AB54" s="143">
        <v>18</v>
      </c>
      <c r="AC54" s="143">
        <v>26</v>
      </c>
      <c r="AD54" s="143">
        <v>32</v>
      </c>
      <c r="AE54" s="143">
        <v>31</v>
      </c>
      <c r="AF54" s="143">
        <v>29</v>
      </c>
      <c r="AG54" s="143">
        <v>29</v>
      </c>
      <c r="AH54" s="143">
        <v>30</v>
      </c>
      <c r="AI54" s="143">
        <v>23</v>
      </c>
      <c r="AJ54" s="140" t="str">
        <f t="shared" si="1"/>
        <v>55, 44, 63, 58, 53</v>
      </c>
      <c r="AK54" s="140">
        <f t="shared" si="2"/>
        <v>55</v>
      </c>
      <c r="AL54" s="140">
        <f t="shared" si="3"/>
        <v>44</v>
      </c>
      <c r="AM54" s="140">
        <f t="shared" si="4"/>
        <v>63</v>
      </c>
      <c r="AN54" s="140">
        <f t="shared" si="5"/>
        <v>58</v>
      </c>
      <c r="AO54" s="140">
        <f t="shared" si="6"/>
        <v>53</v>
      </c>
    </row>
    <row r="55" spans="1:41" ht="18" x14ac:dyDescent="0.25">
      <c r="A55" s="141">
        <f t="shared" si="0"/>
        <v>474403</v>
      </c>
      <c r="B55" s="143" t="s">
        <v>9427</v>
      </c>
      <c r="C55" s="143" t="s">
        <v>9428</v>
      </c>
      <c r="D55" s="143" t="s">
        <v>28</v>
      </c>
      <c r="E55" s="143" t="s">
        <v>28</v>
      </c>
      <c r="F55" s="143" t="s">
        <v>28</v>
      </c>
      <c r="G55" s="143" t="s">
        <v>578</v>
      </c>
      <c r="H55" s="143" t="s">
        <v>4216</v>
      </c>
      <c r="I55" s="143" t="s">
        <v>54</v>
      </c>
      <c r="J55" s="144" t="s">
        <v>4218</v>
      </c>
      <c r="K55" s="143" t="s">
        <v>9714</v>
      </c>
      <c r="L55" s="143" t="s">
        <v>9430</v>
      </c>
      <c r="M55" s="143" t="s">
        <v>9444</v>
      </c>
      <c r="N55" s="259">
        <v>423</v>
      </c>
      <c r="O55" s="260"/>
      <c r="P55" s="259">
        <v>391</v>
      </c>
      <c r="Q55" s="260"/>
      <c r="R55" s="259">
        <v>32</v>
      </c>
      <c r="S55" s="261"/>
      <c r="T55" s="260"/>
      <c r="U55" s="143">
        <v>5</v>
      </c>
      <c r="V55" s="143">
        <v>15</v>
      </c>
      <c r="W55" s="143">
        <v>0</v>
      </c>
      <c r="X55" s="143">
        <v>15</v>
      </c>
      <c r="Y55" s="143">
        <v>0</v>
      </c>
      <c r="Z55" s="143">
        <v>48</v>
      </c>
      <c r="AA55" s="143">
        <v>30</v>
      </c>
      <c r="AB55" s="143">
        <v>49</v>
      </c>
      <c r="AC55" s="143">
        <v>35</v>
      </c>
      <c r="AD55" s="143">
        <v>40</v>
      </c>
      <c r="AE55" s="143">
        <v>35</v>
      </c>
      <c r="AF55" s="143">
        <v>50</v>
      </c>
      <c r="AG55" s="143">
        <v>39</v>
      </c>
      <c r="AH55" s="143">
        <v>56</v>
      </c>
      <c r="AI55" s="143">
        <v>41</v>
      </c>
      <c r="AJ55" s="140" t="str">
        <f t="shared" si="1"/>
        <v>78, 84, 75, 89, 97</v>
      </c>
      <c r="AK55" s="140">
        <f t="shared" si="2"/>
        <v>78</v>
      </c>
      <c r="AL55" s="140">
        <f t="shared" si="3"/>
        <v>84</v>
      </c>
      <c r="AM55" s="140">
        <f t="shared" si="4"/>
        <v>75</v>
      </c>
      <c r="AN55" s="140">
        <f t="shared" si="5"/>
        <v>89</v>
      </c>
      <c r="AO55" s="140">
        <f t="shared" si="6"/>
        <v>97</v>
      </c>
    </row>
    <row r="56" spans="1:41" ht="27" x14ac:dyDescent="0.25">
      <c r="A56" s="141">
        <f t="shared" si="0"/>
        <v>1024033</v>
      </c>
      <c r="B56" s="143" t="s">
        <v>9427</v>
      </c>
      <c r="C56" s="143" t="s">
        <v>9428</v>
      </c>
      <c r="D56" s="143" t="s">
        <v>28</v>
      </c>
      <c r="E56" s="143" t="s">
        <v>28</v>
      </c>
      <c r="F56" s="143" t="s">
        <v>28</v>
      </c>
      <c r="G56" s="143" t="s">
        <v>9501</v>
      </c>
      <c r="H56" s="143" t="s">
        <v>1105</v>
      </c>
      <c r="I56" s="143" t="s">
        <v>54</v>
      </c>
      <c r="J56" s="144" t="s">
        <v>9542</v>
      </c>
      <c r="K56" s="143" t="s">
        <v>9714</v>
      </c>
      <c r="L56" s="143" t="s">
        <v>9430</v>
      </c>
      <c r="M56" s="143" t="s">
        <v>9431</v>
      </c>
      <c r="N56" s="259">
        <v>323</v>
      </c>
      <c r="O56" s="260"/>
      <c r="P56" s="259">
        <v>323</v>
      </c>
      <c r="Q56" s="260"/>
      <c r="R56" s="259">
        <v>0</v>
      </c>
      <c r="S56" s="261"/>
      <c r="T56" s="260"/>
      <c r="U56" s="143">
        <v>5</v>
      </c>
      <c r="V56" s="143">
        <v>10</v>
      </c>
      <c r="W56" s="143">
        <v>0</v>
      </c>
      <c r="X56" s="143">
        <v>10</v>
      </c>
      <c r="Y56" s="143">
        <v>0</v>
      </c>
      <c r="Z56" s="143">
        <v>47</v>
      </c>
      <c r="AA56" s="143">
        <v>25</v>
      </c>
      <c r="AB56" s="143">
        <v>34</v>
      </c>
      <c r="AC56" s="143">
        <v>28</v>
      </c>
      <c r="AD56" s="143">
        <v>37</v>
      </c>
      <c r="AE56" s="143">
        <v>30</v>
      </c>
      <c r="AF56" s="143">
        <v>29</v>
      </c>
      <c r="AG56" s="143">
        <v>35</v>
      </c>
      <c r="AH56" s="143">
        <v>25</v>
      </c>
      <c r="AI56" s="143">
        <v>33</v>
      </c>
      <c r="AJ56" s="140" t="str">
        <f t="shared" si="1"/>
        <v>72, 62, 67, 64, 58</v>
      </c>
      <c r="AK56" s="140">
        <f t="shared" si="2"/>
        <v>72</v>
      </c>
      <c r="AL56" s="140">
        <f t="shared" si="3"/>
        <v>62</v>
      </c>
      <c r="AM56" s="140">
        <f t="shared" si="4"/>
        <v>67</v>
      </c>
      <c r="AN56" s="140">
        <f t="shared" si="5"/>
        <v>64</v>
      </c>
      <c r="AO56" s="140">
        <f t="shared" si="6"/>
        <v>58</v>
      </c>
    </row>
    <row r="57" spans="1:41" ht="18" x14ac:dyDescent="0.25">
      <c r="A57" s="141">
        <f t="shared" si="0"/>
        <v>1751296</v>
      </c>
      <c r="B57" s="143" t="s">
        <v>9427</v>
      </c>
      <c r="C57" s="143" t="s">
        <v>9428</v>
      </c>
      <c r="D57" s="143" t="s">
        <v>28</v>
      </c>
      <c r="E57" s="143" t="s">
        <v>28</v>
      </c>
      <c r="F57" s="143" t="s">
        <v>28</v>
      </c>
      <c r="G57" s="143" t="s">
        <v>644</v>
      </c>
      <c r="H57" s="143" t="s">
        <v>9579</v>
      </c>
      <c r="I57" s="143" t="s">
        <v>54</v>
      </c>
      <c r="J57" s="144" t="s">
        <v>9471</v>
      </c>
      <c r="K57" s="143" t="s">
        <v>9714</v>
      </c>
      <c r="L57" s="143" t="s">
        <v>9430</v>
      </c>
      <c r="M57" s="143" t="s">
        <v>9447</v>
      </c>
      <c r="N57" s="259">
        <v>117</v>
      </c>
      <c r="O57" s="260"/>
      <c r="P57" s="259">
        <v>83</v>
      </c>
      <c r="Q57" s="260"/>
      <c r="R57" s="259">
        <v>34</v>
      </c>
      <c r="S57" s="261"/>
      <c r="T57" s="260"/>
      <c r="U57" s="143">
        <v>5</v>
      </c>
      <c r="V57" s="143">
        <v>5</v>
      </c>
      <c r="W57" s="143">
        <v>0</v>
      </c>
      <c r="X57" s="143">
        <v>5</v>
      </c>
      <c r="Y57" s="143">
        <v>0</v>
      </c>
      <c r="Z57" s="143">
        <v>19</v>
      </c>
      <c r="AA57" s="143">
        <v>7</v>
      </c>
      <c r="AB57" s="143">
        <v>14</v>
      </c>
      <c r="AC57" s="143">
        <v>8</v>
      </c>
      <c r="AD57" s="143">
        <v>17</v>
      </c>
      <c r="AE57" s="143">
        <v>9</v>
      </c>
      <c r="AF57" s="143">
        <v>11</v>
      </c>
      <c r="AG57" s="143">
        <v>15</v>
      </c>
      <c r="AH57" s="143">
        <v>10</v>
      </c>
      <c r="AI57" s="143">
        <v>7</v>
      </c>
      <c r="AJ57" s="140" t="str">
        <f t="shared" si="1"/>
        <v>26, 22, 26, 26, 17</v>
      </c>
      <c r="AK57" s="140">
        <f t="shared" si="2"/>
        <v>26</v>
      </c>
      <c r="AL57" s="140">
        <f t="shared" si="3"/>
        <v>22</v>
      </c>
      <c r="AM57" s="140">
        <f t="shared" si="4"/>
        <v>26</v>
      </c>
      <c r="AN57" s="140">
        <f t="shared" si="5"/>
        <v>26</v>
      </c>
      <c r="AO57" s="140">
        <f t="shared" si="6"/>
        <v>17</v>
      </c>
    </row>
    <row r="58" spans="1:41" ht="27" x14ac:dyDescent="0.25">
      <c r="A58" s="141">
        <f t="shared" si="0"/>
        <v>240176</v>
      </c>
      <c r="B58" s="143" t="s">
        <v>9427</v>
      </c>
      <c r="C58" s="143" t="s">
        <v>9428</v>
      </c>
      <c r="D58" s="143" t="s">
        <v>28</v>
      </c>
      <c r="E58" s="143" t="s">
        <v>28</v>
      </c>
      <c r="F58" s="143" t="s">
        <v>28</v>
      </c>
      <c r="G58" s="143" t="s">
        <v>578</v>
      </c>
      <c r="H58" s="143" t="s">
        <v>1741</v>
      </c>
      <c r="I58" s="143" t="s">
        <v>54</v>
      </c>
      <c r="J58" s="144" t="s">
        <v>9554</v>
      </c>
      <c r="K58" s="143" t="s">
        <v>9714</v>
      </c>
      <c r="L58" s="143" t="s">
        <v>9430</v>
      </c>
      <c r="M58" s="143" t="s">
        <v>9431</v>
      </c>
      <c r="N58" s="259">
        <v>1631</v>
      </c>
      <c r="O58" s="260"/>
      <c r="P58" s="259">
        <v>1593</v>
      </c>
      <c r="Q58" s="260"/>
      <c r="R58" s="259">
        <v>38</v>
      </c>
      <c r="S58" s="261"/>
      <c r="T58" s="260"/>
      <c r="U58" s="143">
        <v>5</v>
      </c>
      <c r="V58" s="143">
        <v>62</v>
      </c>
      <c r="W58" s="143">
        <v>0</v>
      </c>
      <c r="X58" s="143">
        <v>62</v>
      </c>
      <c r="Y58" s="143">
        <v>0</v>
      </c>
      <c r="Z58" s="143">
        <v>263</v>
      </c>
      <c r="AA58" s="143">
        <v>52</v>
      </c>
      <c r="AB58" s="143">
        <v>269</v>
      </c>
      <c r="AC58" s="143">
        <v>69</v>
      </c>
      <c r="AD58" s="143">
        <v>223</v>
      </c>
      <c r="AE58" s="143">
        <v>62</v>
      </c>
      <c r="AF58" s="143">
        <v>246</v>
      </c>
      <c r="AG58" s="143">
        <v>96</v>
      </c>
      <c r="AH58" s="143">
        <v>268</v>
      </c>
      <c r="AI58" s="143">
        <v>83</v>
      </c>
      <c r="AJ58" s="140" t="str">
        <f t="shared" si="1"/>
        <v>315, 338, 285, 342, 351</v>
      </c>
      <c r="AK58" s="140">
        <f t="shared" si="2"/>
        <v>315</v>
      </c>
      <c r="AL58" s="140">
        <f t="shared" si="3"/>
        <v>338</v>
      </c>
      <c r="AM58" s="140">
        <f t="shared" si="4"/>
        <v>285</v>
      </c>
      <c r="AN58" s="140">
        <f t="shared" si="5"/>
        <v>342</v>
      </c>
      <c r="AO58" s="140">
        <f t="shared" si="6"/>
        <v>351</v>
      </c>
    </row>
    <row r="59" spans="1:41" ht="18" x14ac:dyDescent="0.25">
      <c r="A59" s="141">
        <f t="shared" si="0"/>
        <v>1438753</v>
      </c>
      <c r="B59" s="143" t="s">
        <v>9427</v>
      </c>
      <c r="C59" s="143" t="s">
        <v>9428</v>
      </c>
      <c r="D59" s="143" t="s">
        <v>28</v>
      </c>
      <c r="E59" s="143" t="s">
        <v>28</v>
      </c>
      <c r="F59" s="143" t="s">
        <v>28</v>
      </c>
      <c r="G59" s="143" t="s">
        <v>587</v>
      </c>
      <c r="H59" s="143" t="s">
        <v>9566</v>
      </c>
      <c r="I59" s="143" t="s">
        <v>54</v>
      </c>
      <c r="J59" s="144" t="s">
        <v>9477</v>
      </c>
      <c r="K59" s="143" t="s">
        <v>9714</v>
      </c>
      <c r="L59" s="143" t="s">
        <v>9430</v>
      </c>
      <c r="M59" s="143" t="s">
        <v>9447</v>
      </c>
      <c r="N59" s="259">
        <v>48</v>
      </c>
      <c r="O59" s="260"/>
      <c r="P59" s="259">
        <v>45</v>
      </c>
      <c r="Q59" s="260"/>
      <c r="R59" s="259">
        <v>3</v>
      </c>
      <c r="S59" s="261"/>
      <c r="T59" s="260"/>
      <c r="U59" s="143">
        <v>5</v>
      </c>
      <c r="V59" s="143">
        <v>5</v>
      </c>
      <c r="W59" s="143">
        <v>0</v>
      </c>
      <c r="X59" s="143">
        <v>5</v>
      </c>
      <c r="Y59" s="143">
        <v>0</v>
      </c>
      <c r="Z59" s="143">
        <v>8</v>
      </c>
      <c r="AA59" s="143">
        <v>7</v>
      </c>
      <c r="AB59" s="143">
        <v>4</v>
      </c>
      <c r="AC59" s="143">
        <v>5</v>
      </c>
      <c r="AD59" s="143">
        <v>6</v>
      </c>
      <c r="AE59" s="143">
        <v>1</v>
      </c>
      <c r="AF59" s="143">
        <v>8</v>
      </c>
      <c r="AG59" s="143">
        <v>2</v>
      </c>
      <c r="AH59" s="143">
        <v>4</v>
      </c>
      <c r="AI59" s="143">
        <v>3</v>
      </c>
      <c r="AJ59" s="140" t="str">
        <f t="shared" si="1"/>
        <v>15, 9, 7, 10, 7</v>
      </c>
      <c r="AK59" s="140">
        <f t="shared" si="2"/>
        <v>15</v>
      </c>
      <c r="AL59" s="140">
        <f t="shared" si="3"/>
        <v>9</v>
      </c>
      <c r="AM59" s="140">
        <f t="shared" si="4"/>
        <v>7</v>
      </c>
      <c r="AN59" s="140">
        <f t="shared" si="5"/>
        <v>10</v>
      </c>
      <c r="AO59" s="140">
        <f t="shared" si="6"/>
        <v>7</v>
      </c>
    </row>
    <row r="60" spans="1:41" ht="18" x14ac:dyDescent="0.25">
      <c r="A60" s="141">
        <f t="shared" si="0"/>
        <v>1645993</v>
      </c>
      <c r="B60" s="143" t="s">
        <v>9427</v>
      </c>
      <c r="C60" s="143" t="s">
        <v>9428</v>
      </c>
      <c r="D60" s="143" t="s">
        <v>28</v>
      </c>
      <c r="E60" s="143" t="s">
        <v>28</v>
      </c>
      <c r="F60" s="143" t="s">
        <v>28</v>
      </c>
      <c r="G60" s="143" t="s">
        <v>28</v>
      </c>
      <c r="H60" s="143" t="s">
        <v>9573</v>
      </c>
      <c r="I60" s="143" t="s">
        <v>54</v>
      </c>
      <c r="J60" s="144" t="s">
        <v>9475</v>
      </c>
      <c r="K60" s="143" t="s">
        <v>9714</v>
      </c>
      <c r="L60" s="143" t="s">
        <v>9430</v>
      </c>
      <c r="M60" s="143" t="s">
        <v>9447</v>
      </c>
      <c r="N60" s="259">
        <v>67</v>
      </c>
      <c r="O60" s="260"/>
      <c r="P60" s="259">
        <v>67</v>
      </c>
      <c r="Q60" s="260"/>
      <c r="R60" s="259">
        <v>0</v>
      </c>
      <c r="S60" s="261"/>
      <c r="T60" s="260"/>
      <c r="U60" s="143">
        <v>5</v>
      </c>
      <c r="V60" s="143">
        <v>5</v>
      </c>
      <c r="W60" s="143">
        <v>0</v>
      </c>
      <c r="X60" s="143">
        <v>5</v>
      </c>
      <c r="Y60" s="143">
        <v>0</v>
      </c>
      <c r="Z60" s="143">
        <v>3</v>
      </c>
      <c r="AA60" s="143">
        <v>1</v>
      </c>
      <c r="AB60" s="143">
        <v>4</v>
      </c>
      <c r="AC60" s="143">
        <v>4</v>
      </c>
      <c r="AD60" s="143">
        <v>7</v>
      </c>
      <c r="AE60" s="143">
        <v>7</v>
      </c>
      <c r="AF60" s="143">
        <v>9</v>
      </c>
      <c r="AG60" s="143">
        <v>10</v>
      </c>
      <c r="AH60" s="143">
        <v>14</v>
      </c>
      <c r="AI60" s="143">
        <v>8</v>
      </c>
      <c r="AJ60" s="140" t="str">
        <f t="shared" si="1"/>
        <v>4, 8, 14, 19, 22</v>
      </c>
      <c r="AK60" s="140">
        <f t="shared" si="2"/>
        <v>4</v>
      </c>
      <c r="AL60" s="140">
        <f t="shared" si="3"/>
        <v>8</v>
      </c>
      <c r="AM60" s="140">
        <f t="shared" si="4"/>
        <v>14</v>
      </c>
      <c r="AN60" s="140">
        <f t="shared" si="5"/>
        <v>19</v>
      </c>
      <c r="AO60" s="140">
        <f t="shared" si="6"/>
        <v>22</v>
      </c>
    </row>
    <row r="61" spans="1:41" ht="18" x14ac:dyDescent="0.25">
      <c r="A61" s="141">
        <f t="shared" si="0"/>
        <v>1761295</v>
      </c>
      <c r="B61" s="143" t="s">
        <v>9427</v>
      </c>
      <c r="C61" s="143" t="s">
        <v>9428</v>
      </c>
      <c r="D61" s="143" t="s">
        <v>28</v>
      </c>
      <c r="E61" s="143" t="s">
        <v>28</v>
      </c>
      <c r="F61" s="143" t="s">
        <v>28</v>
      </c>
      <c r="G61" s="143" t="s">
        <v>28</v>
      </c>
      <c r="H61" s="143" t="s">
        <v>9715</v>
      </c>
      <c r="I61" s="143" t="s">
        <v>54</v>
      </c>
      <c r="J61" s="144" t="s">
        <v>9716</v>
      </c>
      <c r="K61" s="143" t="s">
        <v>9714</v>
      </c>
      <c r="L61" s="143" t="s">
        <v>9430</v>
      </c>
      <c r="M61" s="143" t="s">
        <v>9447</v>
      </c>
      <c r="N61" s="259">
        <v>20</v>
      </c>
      <c r="O61" s="260"/>
      <c r="P61" s="259">
        <v>20</v>
      </c>
      <c r="Q61" s="260"/>
      <c r="R61" s="259">
        <v>0</v>
      </c>
      <c r="S61" s="261"/>
      <c r="T61" s="260"/>
      <c r="U61" s="143">
        <v>5</v>
      </c>
      <c r="V61" s="143">
        <v>5</v>
      </c>
      <c r="W61" s="143">
        <v>0</v>
      </c>
      <c r="X61" s="143">
        <v>4</v>
      </c>
      <c r="Y61" s="143">
        <v>0</v>
      </c>
      <c r="Z61" s="143">
        <v>6</v>
      </c>
      <c r="AA61" s="143">
        <v>2</v>
      </c>
      <c r="AB61" s="143">
        <v>3</v>
      </c>
      <c r="AC61" s="143">
        <v>1</v>
      </c>
      <c r="AD61" s="143">
        <v>3</v>
      </c>
      <c r="AE61" s="143">
        <v>1</v>
      </c>
      <c r="AF61" s="143">
        <v>1</v>
      </c>
      <c r="AG61" s="143">
        <v>3</v>
      </c>
      <c r="AH61" s="143">
        <v>0</v>
      </c>
      <c r="AI61" s="143">
        <v>0</v>
      </c>
      <c r="AJ61" s="140" t="str">
        <f t="shared" si="1"/>
        <v>8, 4, 4, 4, 0</v>
      </c>
      <c r="AK61" s="140">
        <f t="shared" si="2"/>
        <v>8</v>
      </c>
      <c r="AL61" s="140">
        <f t="shared" si="3"/>
        <v>4</v>
      </c>
      <c r="AM61" s="140">
        <f t="shared" si="4"/>
        <v>4</v>
      </c>
      <c r="AN61" s="140">
        <f t="shared" si="5"/>
        <v>4</v>
      </c>
      <c r="AO61" s="140">
        <f t="shared" si="6"/>
        <v>0</v>
      </c>
    </row>
    <row r="62" spans="1:41" ht="18" x14ac:dyDescent="0.25">
      <c r="A62" s="141">
        <f t="shared" si="0"/>
        <v>1438779</v>
      </c>
      <c r="B62" s="143" t="s">
        <v>9427</v>
      </c>
      <c r="C62" s="143" t="s">
        <v>9428</v>
      </c>
      <c r="D62" s="143" t="s">
        <v>28</v>
      </c>
      <c r="E62" s="143" t="s">
        <v>28</v>
      </c>
      <c r="F62" s="143" t="s">
        <v>28</v>
      </c>
      <c r="G62" s="143" t="s">
        <v>463</v>
      </c>
      <c r="H62" s="143" t="s">
        <v>9572</v>
      </c>
      <c r="I62" s="143" t="s">
        <v>54</v>
      </c>
      <c r="J62" s="144" t="s">
        <v>9478</v>
      </c>
      <c r="K62" s="143" t="s">
        <v>9714</v>
      </c>
      <c r="L62" s="143" t="s">
        <v>9430</v>
      </c>
      <c r="M62" s="143" t="s">
        <v>9447</v>
      </c>
      <c r="N62" s="259">
        <v>193</v>
      </c>
      <c r="O62" s="260"/>
      <c r="P62" s="259">
        <v>193</v>
      </c>
      <c r="Q62" s="260"/>
      <c r="R62" s="259">
        <v>0</v>
      </c>
      <c r="S62" s="261"/>
      <c r="T62" s="260"/>
      <c r="U62" s="143">
        <v>5</v>
      </c>
      <c r="V62" s="143">
        <v>9</v>
      </c>
      <c r="W62" s="143">
        <v>0</v>
      </c>
      <c r="X62" s="143">
        <v>9</v>
      </c>
      <c r="Y62" s="143">
        <v>0</v>
      </c>
      <c r="Z62" s="143">
        <v>26</v>
      </c>
      <c r="AA62" s="143">
        <v>17</v>
      </c>
      <c r="AB62" s="143">
        <v>11</v>
      </c>
      <c r="AC62" s="143">
        <v>15</v>
      </c>
      <c r="AD62" s="143">
        <v>22</v>
      </c>
      <c r="AE62" s="143">
        <v>23</v>
      </c>
      <c r="AF62" s="143">
        <v>24</v>
      </c>
      <c r="AG62" s="143">
        <v>16</v>
      </c>
      <c r="AH62" s="143">
        <v>19</v>
      </c>
      <c r="AI62" s="143">
        <v>20</v>
      </c>
      <c r="AJ62" s="140" t="str">
        <f t="shared" si="1"/>
        <v>43, 26, 45, 40, 39</v>
      </c>
      <c r="AK62" s="140">
        <f t="shared" si="2"/>
        <v>43</v>
      </c>
      <c r="AL62" s="140">
        <f t="shared" si="3"/>
        <v>26</v>
      </c>
      <c r="AM62" s="140">
        <f t="shared" si="4"/>
        <v>45</v>
      </c>
      <c r="AN62" s="140">
        <f t="shared" si="5"/>
        <v>40</v>
      </c>
      <c r="AO62" s="140">
        <f t="shared" si="6"/>
        <v>39</v>
      </c>
    </row>
    <row r="63" spans="1:41" ht="18" x14ac:dyDescent="0.25">
      <c r="A63" s="141">
        <f t="shared" si="0"/>
        <v>1561398</v>
      </c>
      <c r="B63" s="143" t="s">
        <v>9427</v>
      </c>
      <c r="C63" s="143" t="s">
        <v>9428</v>
      </c>
      <c r="D63" s="143" t="s">
        <v>28</v>
      </c>
      <c r="E63" s="143" t="s">
        <v>28</v>
      </c>
      <c r="F63" s="143" t="s">
        <v>28</v>
      </c>
      <c r="G63" s="143" t="s">
        <v>28</v>
      </c>
      <c r="H63" s="143" t="s">
        <v>9570</v>
      </c>
      <c r="I63" s="143" t="s">
        <v>54</v>
      </c>
      <c r="J63" s="144" t="s">
        <v>9571</v>
      </c>
      <c r="K63" s="143" t="s">
        <v>9714</v>
      </c>
      <c r="L63" s="143" t="s">
        <v>9430</v>
      </c>
      <c r="M63" s="143" t="s">
        <v>9447</v>
      </c>
      <c r="N63" s="259">
        <v>110</v>
      </c>
      <c r="O63" s="260"/>
      <c r="P63" s="259">
        <v>85</v>
      </c>
      <c r="Q63" s="260"/>
      <c r="R63" s="259">
        <v>25</v>
      </c>
      <c r="S63" s="261"/>
      <c r="T63" s="260"/>
      <c r="U63" s="143">
        <v>5</v>
      </c>
      <c r="V63" s="143">
        <v>6</v>
      </c>
      <c r="W63" s="143">
        <v>0</v>
      </c>
      <c r="X63" s="143">
        <v>6</v>
      </c>
      <c r="Y63" s="143">
        <v>0</v>
      </c>
      <c r="Z63" s="143">
        <v>14</v>
      </c>
      <c r="AA63" s="143">
        <v>3</v>
      </c>
      <c r="AB63" s="143">
        <v>18</v>
      </c>
      <c r="AC63" s="143">
        <v>6</v>
      </c>
      <c r="AD63" s="143">
        <v>13</v>
      </c>
      <c r="AE63" s="143">
        <v>9</v>
      </c>
      <c r="AF63" s="143">
        <v>16</v>
      </c>
      <c r="AG63" s="143">
        <v>6</v>
      </c>
      <c r="AH63" s="143">
        <v>15</v>
      </c>
      <c r="AI63" s="143">
        <v>10</v>
      </c>
      <c r="AJ63" s="140" t="str">
        <f t="shared" si="1"/>
        <v>17, 24, 22, 22, 25</v>
      </c>
      <c r="AK63" s="140">
        <f t="shared" si="2"/>
        <v>17</v>
      </c>
      <c r="AL63" s="140">
        <f t="shared" si="3"/>
        <v>24</v>
      </c>
      <c r="AM63" s="140">
        <f t="shared" si="4"/>
        <v>22</v>
      </c>
      <c r="AN63" s="140">
        <f t="shared" si="5"/>
        <v>22</v>
      </c>
      <c r="AO63" s="140">
        <f t="shared" si="6"/>
        <v>25</v>
      </c>
    </row>
    <row r="64" spans="1:41" ht="18" x14ac:dyDescent="0.25">
      <c r="A64" s="141">
        <f t="shared" si="0"/>
        <v>1024199</v>
      </c>
      <c r="B64" s="143" t="s">
        <v>9427</v>
      </c>
      <c r="C64" s="143" t="s">
        <v>9428</v>
      </c>
      <c r="D64" s="143" t="s">
        <v>28</v>
      </c>
      <c r="E64" s="143" t="s">
        <v>28</v>
      </c>
      <c r="F64" s="143" t="s">
        <v>28</v>
      </c>
      <c r="G64" s="143" t="s">
        <v>9460</v>
      </c>
      <c r="H64" s="143" t="s">
        <v>9544</v>
      </c>
      <c r="I64" s="143" t="s">
        <v>54</v>
      </c>
      <c r="J64" s="144" t="s">
        <v>9461</v>
      </c>
      <c r="K64" s="143" t="s">
        <v>9714</v>
      </c>
      <c r="L64" s="143" t="s">
        <v>9430</v>
      </c>
      <c r="M64" s="143" t="s">
        <v>9447</v>
      </c>
      <c r="N64" s="259">
        <v>68</v>
      </c>
      <c r="O64" s="260"/>
      <c r="P64" s="259">
        <v>66</v>
      </c>
      <c r="Q64" s="260"/>
      <c r="R64" s="259">
        <v>2</v>
      </c>
      <c r="S64" s="261"/>
      <c r="T64" s="260"/>
      <c r="U64" s="143">
        <v>5</v>
      </c>
      <c r="V64" s="143">
        <v>5</v>
      </c>
      <c r="W64" s="143">
        <v>0</v>
      </c>
      <c r="X64" s="143">
        <v>5</v>
      </c>
      <c r="Y64" s="143">
        <v>0</v>
      </c>
      <c r="Z64" s="143">
        <v>12</v>
      </c>
      <c r="AA64" s="143">
        <v>8</v>
      </c>
      <c r="AB64" s="143">
        <v>7</v>
      </c>
      <c r="AC64" s="143">
        <v>6</v>
      </c>
      <c r="AD64" s="143">
        <v>6</v>
      </c>
      <c r="AE64" s="143">
        <v>4</v>
      </c>
      <c r="AF64" s="143">
        <v>3</v>
      </c>
      <c r="AG64" s="143">
        <v>6</v>
      </c>
      <c r="AH64" s="143">
        <v>11</v>
      </c>
      <c r="AI64" s="143">
        <v>5</v>
      </c>
      <c r="AJ64" s="140" t="str">
        <f t="shared" si="1"/>
        <v>20, 13, 10, 9, 16</v>
      </c>
      <c r="AK64" s="140">
        <f t="shared" si="2"/>
        <v>20</v>
      </c>
      <c r="AL64" s="140">
        <f t="shared" si="3"/>
        <v>13</v>
      </c>
      <c r="AM64" s="140">
        <f t="shared" si="4"/>
        <v>10</v>
      </c>
      <c r="AN64" s="140">
        <f t="shared" si="5"/>
        <v>9</v>
      </c>
      <c r="AO64" s="140">
        <f t="shared" si="6"/>
        <v>16</v>
      </c>
    </row>
    <row r="65" spans="1:41" ht="18" x14ac:dyDescent="0.25">
      <c r="A65" s="141">
        <f t="shared" si="0"/>
        <v>1641562</v>
      </c>
      <c r="B65" s="143" t="s">
        <v>9427</v>
      </c>
      <c r="C65" s="143" t="s">
        <v>9428</v>
      </c>
      <c r="D65" s="143" t="s">
        <v>28</v>
      </c>
      <c r="E65" s="143" t="s">
        <v>28</v>
      </c>
      <c r="F65" s="143" t="s">
        <v>28</v>
      </c>
      <c r="G65" s="143" t="s">
        <v>28</v>
      </c>
      <c r="H65" s="143" t="s">
        <v>9576</v>
      </c>
      <c r="I65" s="143" t="s">
        <v>54</v>
      </c>
      <c r="J65" s="144" t="s">
        <v>9466</v>
      </c>
      <c r="K65" s="143" t="s">
        <v>9714</v>
      </c>
      <c r="L65" s="143" t="s">
        <v>9430</v>
      </c>
      <c r="M65" s="143" t="s">
        <v>9447</v>
      </c>
      <c r="N65" s="259">
        <v>63</v>
      </c>
      <c r="O65" s="260"/>
      <c r="P65" s="259">
        <v>59</v>
      </c>
      <c r="Q65" s="260"/>
      <c r="R65" s="259">
        <v>4</v>
      </c>
      <c r="S65" s="261"/>
      <c r="T65" s="260"/>
      <c r="U65" s="143">
        <v>5</v>
      </c>
      <c r="V65" s="143">
        <v>5</v>
      </c>
      <c r="W65" s="143">
        <v>0</v>
      </c>
      <c r="X65" s="143">
        <v>5</v>
      </c>
      <c r="Y65" s="143">
        <v>0</v>
      </c>
      <c r="Z65" s="143">
        <v>5</v>
      </c>
      <c r="AA65" s="143">
        <v>6</v>
      </c>
      <c r="AB65" s="143">
        <v>12</v>
      </c>
      <c r="AC65" s="143">
        <v>12</v>
      </c>
      <c r="AD65" s="143">
        <v>7</v>
      </c>
      <c r="AE65" s="143">
        <v>3</v>
      </c>
      <c r="AF65" s="143">
        <v>8</v>
      </c>
      <c r="AG65" s="143">
        <v>5</v>
      </c>
      <c r="AH65" s="143">
        <v>1</v>
      </c>
      <c r="AI65" s="143">
        <v>4</v>
      </c>
      <c r="AJ65" s="140" t="str">
        <f t="shared" si="1"/>
        <v>11, 24, 10, 13, 5</v>
      </c>
      <c r="AK65" s="140">
        <f t="shared" si="2"/>
        <v>11</v>
      </c>
      <c r="AL65" s="140">
        <f t="shared" si="3"/>
        <v>24</v>
      </c>
      <c r="AM65" s="140">
        <f t="shared" si="4"/>
        <v>10</v>
      </c>
      <c r="AN65" s="140">
        <f t="shared" si="5"/>
        <v>13</v>
      </c>
      <c r="AO65" s="140">
        <f t="shared" si="6"/>
        <v>5</v>
      </c>
    </row>
    <row r="66" spans="1:41" ht="18" x14ac:dyDescent="0.25">
      <c r="A66" s="141">
        <f t="shared" si="0"/>
        <v>239590</v>
      </c>
      <c r="B66" s="143" t="s">
        <v>9427</v>
      </c>
      <c r="C66" s="143" t="s">
        <v>9428</v>
      </c>
      <c r="D66" s="143" t="s">
        <v>28</v>
      </c>
      <c r="E66" s="143" t="s">
        <v>28</v>
      </c>
      <c r="F66" s="143" t="s">
        <v>28</v>
      </c>
      <c r="G66" s="143" t="s">
        <v>9445</v>
      </c>
      <c r="H66" s="143" t="s">
        <v>4177</v>
      </c>
      <c r="I66" s="143" t="s">
        <v>54</v>
      </c>
      <c r="J66" s="144" t="s">
        <v>9450</v>
      </c>
      <c r="K66" s="143" t="s">
        <v>9714</v>
      </c>
      <c r="L66" s="143" t="s">
        <v>9430</v>
      </c>
      <c r="M66" s="143" t="s">
        <v>9444</v>
      </c>
      <c r="N66" s="259">
        <v>204</v>
      </c>
      <c r="O66" s="260"/>
      <c r="P66" s="259">
        <v>201</v>
      </c>
      <c r="Q66" s="260"/>
      <c r="R66" s="259">
        <v>3</v>
      </c>
      <c r="S66" s="261"/>
      <c r="T66" s="260"/>
      <c r="U66" s="143">
        <v>5</v>
      </c>
      <c r="V66" s="143">
        <v>9</v>
      </c>
      <c r="W66" s="143">
        <v>0</v>
      </c>
      <c r="X66" s="143">
        <v>9</v>
      </c>
      <c r="Y66" s="143">
        <v>0</v>
      </c>
      <c r="Z66" s="143">
        <v>0</v>
      </c>
      <c r="AA66" s="143">
        <v>39</v>
      </c>
      <c r="AB66" s="143">
        <v>0</v>
      </c>
      <c r="AC66" s="143">
        <v>54</v>
      </c>
      <c r="AD66" s="143">
        <v>0</v>
      </c>
      <c r="AE66" s="143">
        <v>51</v>
      </c>
      <c r="AF66" s="143">
        <v>0</v>
      </c>
      <c r="AG66" s="143">
        <v>35</v>
      </c>
      <c r="AH66" s="143">
        <v>0</v>
      </c>
      <c r="AI66" s="143">
        <v>25</v>
      </c>
      <c r="AJ66" s="140" t="str">
        <f t="shared" si="1"/>
        <v>39, 54, 51, 35, 25</v>
      </c>
      <c r="AK66" s="140">
        <f t="shared" si="2"/>
        <v>39</v>
      </c>
      <c r="AL66" s="140">
        <f t="shared" si="3"/>
        <v>54</v>
      </c>
      <c r="AM66" s="140">
        <f t="shared" si="4"/>
        <v>51</v>
      </c>
      <c r="AN66" s="140">
        <f t="shared" si="5"/>
        <v>35</v>
      </c>
      <c r="AO66" s="140">
        <f t="shared" si="6"/>
        <v>25</v>
      </c>
    </row>
    <row r="67" spans="1:41" ht="18" x14ac:dyDescent="0.25">
      <c r="A67" s="141">
        <f t="shared" si="0"/>
        <v>1024074</v>
      </c>
      <c r="B67" s="143" t="s">
        <v>9427</v>
      </c>
      <c r="C67" s="143" t="s">
        <v>9428</v>
      </c>
      <c r="D67" s="143" t="s">
        <v>28</v>
      </c>
      <c r="E67" s="143" t="s">
        <v>28</v>
      </c>
      <c r="F67" s="143" t="s">
        <v>28</v>
      </c>
      <c r="G67" s="143" t="s">
        <v>583</v>
      </c>
      <c r="H67" s="143" t="s">
        <v>5057</v>
      </c>
      <c r="I67" s="143" t="s">
        <v>54</v>
      </c>
      <c r="J67" s="144" t="s">
        <v>9517</v>
      </c>
      <c r="K67" s="143" t="s">
        <v>9714</v>
      </c>
      <c r="L67" s="143" t="s">
        <v>9430</v>
      </c>
      <c r="M67" s="143" t="s">
        <v>9431</v>
      </c>
      <c r="N67" s="259">
        <v>48</v>
      </c>
      <c r="O67" s="260"/>
      <c r="P67" s="259">
        <v>43</v>
      </c>
      <c r="Q67" s="260"/>
      <c r="R67" s="259">
        <v>5</v>
      </c>
      <c r="S67" s="261"/>
      <c r="T67" s="260"/>
      <c r="U67" s="143">
        <v>5</v>
      </c>
      <c r="V67" s="143">
        <v>5</v>
      </c>
      <c r="W67" s="143">
        <v>0</v>
      </c>
      <c r="X67" s="143">
        <v>5</v>
      </c>
      <c r="Y67" s="143">
        <v>0</v>
      </c>
      <c r="Z67" s="143">
        <v>5</v>
      </c>
      <c r="AA67" s="143">
        <v>1</v>
      </c>
      <c r="AB67" s="143">
        <v>5</v>
      </c>
      <c r="AC67" s="143">
        <v>5</v>
      </c>
      <c r="AD67" s="143">
        <v>6</v>
      </c>
      <c r="AE67" s="143">
        <v>3</v>
      </c>
      <c r="AF67" s="143">
        <v>10</v>
      </c>
      <c r="AG67" s="143">
        <v>5</v>
      </c>
      <c r="AH67" s="143">
        <v>4</v>
      </c>
      <c r="AI67" s="143">
        <v>4</v>
      </c>
      <c r="AJ67" s="140" t="str">
        <f t="shared" si="1"/>
        <v>6, 10, 9, 15, 8</v>
      </c>
      <c r="AK67" s="140">
        <f t="shared" si="2"/>
        <v>6</v>
      </c>
      <c r="AL67" s="140">
        <f t="shared" si="3"/>
        <v>10</v>
      </c>
      <c r="AM67" s="140">
        <f t="shared" si="4"/>
        <v>9</v>
      </c>
      <c r="AN67" s="140">
        <f t="shared" si="5"/>
        <v>15</v>
      </c>
      <c r="AO67" s="140">
        <f t="shared" si="6"/>
        <v>8</v>
      </c>
    </row>
    <row r="68" spans="1:41" ht="18" x14ac:dyDescent="0.25">
      <c r="A68" s="141">
        <f t="shared" si="0"/>
        <v>1024272</v>
      </c>
      <c r="B68" s="143" t="s">
        <v>9427</v>
      </c>
      <c r="C68" s="143" t="s">
        <v>9428</v>
      </c>
      <c r="D68" s="143" t="s">
        <v>28</v>
      </c>
      <c r="E68" s="143" t="s">
        <v>28</v>
      </c>
      <c r="F68" s="143" t="s">
        <v>28</v>
      </c>
      <c r="G68" s="143" t="s">
        <v>28</v>
      </c>
      <c r="H68" s="143" t="s">
        <v>9549</v>
      </c>
      <c r="I68" s="143" t="s">
        <v>54</v>
      </c>
      <c r="J68" s="144" t="s">
        <v>9459</v>
      </c>
      <c r="K68" s="143" t="s">
        <v>9714</v>
      </c>
      <c r="L68" s="143" t="s">
        <v>9430</v>
      </c>
      <c r="M68" s="143" t="s">
        <v>9447</v>
      </c>
      <c r="N68" s="259">
        <v>2</v>
      </c>
      <c r="O68" s="260"/>
      <c r="P68" s="259">
        <v>2</v>
      </c>
      <c r="Q68" s="260"/>
      <c r="R68" s="259">
        <v>0</v>
      </c>
      <c r="S68" s="261"/>
      <c r="T68" s="260"/>
      <c r="U68" s="143">
        <v>2</v>
      </c>
      <c r="V68" s="143">
        <v>2</v>
      </c>
      <c r="W68" s="143">
        <v>0</v>
      </c>
      <c r="X68" s="143">
        <v>2</v>
      </c>
      <c r="Y68" s="143">
        <v>0</v>
      </c>
      <c r="Z68" s="143">
        <v>0</v>
      </c>
      <c r="AA68" s="143">
        <v>0</v>
      </c>
      <c r="AB68" s="143">
        <v>0</v>
      </c>
      <c r="AC68" s="143">
        <v>1</v>
      </c>
      <c r="AD68" s="143">
        <v>0</v>
      </c>
      <c r="AE68" s="143">
        <v>0</v>
      </c>
      <c r="AF68" s="143">
        <v>1</v>
      </c>
      <c r="AG68" s="143">
        <v>0</v>
      </c>
      <c r="AH68" s="143">
        <v>0</v>
      </c>
      <c r="AI68" s="143">
        <v>0</v>
      </c>
      <c r="AJ68" s="140" t="str">
        <f t="shared" si="1"/>
        <v>0, 1, 0, 1, 0</v>
      </c>
      <c r="AK68" s="140">
        <f t="shared" si="2"/>
        <v>0</v>
      </c>
      <c r="AL68" s="140">
        <f t="shared" si="3"/>
        <v>1</v>
      </c>
      <c r="AM68" s="140">
        <f t="shared" si="4"/>
        <v>0</v>
      </c>
      <c r="AN68" s="140">
        <f t="shared" si="5"/>
        <v>1</v>
      </c>
      <c r="AO68" s="140">
        <f t="shared" si="6"/>
        <v>0</v>
      </c>
    </row>
    <row r="69" spans="1:41" ht="18" x14ac:dyDescent="0.25">
      <c r="A69" s="141">
        <f t="shared" ref="A69:A116" si="7">VALUE(H69)</f>
        <v>1029644</v>
      </c>
      <c r="B69" s="143" t="s">
        <v>9427</v>
      </c>
      <c r="C69" s="143" t="s">
        <v>9428</v>
      </c>
      <c r="D69" s="143" t="s">
        <v>28</v>
      </c>
      <c r="E69" s="143" t="s">
        <v>28</v>
      </c>
      <c r="F69" s="143" t="s">
        <v>28</v>
      </c>
      <c r="G69" s="143" t="s">
        <v>9457</v>
      </c>
      <c r="H69" s="143" t="s">
        <v>4223</v>
      </c>
      <c r="I69" s="143" t="s">
        <v>54</v>
      </c>
      <c r="J69" s="144" t="s">
        <v>9457</v>
      </c>
      <c r="K69" s="143" t="s">
        <v>9714</v>
      </c>
      <c r="L69" s="143" t="s">
        <v>9430</v>
      </c>
      <c r="M69" s="143" t="s">
        <v>9431</v>
      </c>
      <c r="N69" s="259">
        <v>167</v>
      </c>
      <c r="O69" s="260"/>
      <c r="P69" s="259">
        <v>151</v>
      </c>
      <c r="Q69" s="260"/>
      <c r="R69" s="259">
        <v>16</v>
      </c>
      <c r="S69" s="261"/>
      <c r="T69" s="260"/>
      <c r="U69" s="143">
        <v>5</v>
      </c>
      <c r="V69" s="143">
        <v>11</v>
      </c>
      <c r="W69" s="143">
        <v>0</v>
      </c>
      <c r="X69" s="143">
        <v>11</v>
      </c>
      <c r="Y69" s="143">
        <v>0</v>
      </c>
      <c r="Z69" s="143">
        <v>12</v>
      </c>
      <c r="AA69" s="143">
        <v>9</v>
      </c>
      <c r="AB69" s="143">
        <v>20</v>
      </c>
      <c r="AC69" s="143">
        <v>20</v>
      </c>
      <c r="AD69" s="143">
        <v>22</v>
      </c>
      <c r="AE69" s="143">
        <v>24</v>
      </c>
      <c r="AF69" s="143">
        <v>17</v>
      </c>
      <c r="AG69" s="143">
        <v>15</v>
      </c>
      <c r="AH69" s="143">
        <v>13</v>
      </c>
      <c r="AI69" s="143">
        <v>15</v>
      </c>
      <c r="AJ69" s="140" t="str">
        <f t="shared" ref="AJ69:AJ116" si="8">CONCATENATE(AK69,", ",AL69,", ",AM69,", ",AN69,", ",AO69)</f>
        <v>21, 40, 46, 32, 28</v>
      </c>
      <c r="AK69" s="140">
        <f t="shared" ref="AK69:AK116" si="9">SUM(Z69:AA69)</f>
        <v>21</v>
      </c>
      <c r="AL69" s="140">
        <f t="shared" ref="AL69:AL116" si="10">SUM(AB69:AC69)</f>
        <v>40</v>
      </c>
      <c r="AM69" s="140">
        <f t="shared" ref="AM69:AM116" si="11">SUM(AD69:AE69)</f>
        <v>46</v>
      </c>
      <c r="AN69" s="140">
        <f t="shared" ref="AN69:AN116" si="12">SUM(AF69:AG69)</f>
        <v>32</v>
      </c>
      <c r="AO69" s="140">
        <f t="shared" ref="AO69:AO116" si="13">SUM(AH69:AI69)</f>
        <v>28</v>
      </c>
    </row>
    <row r="70" spans="1:41" ht="18" x14ac:dyDescent="0.25">
      <c r="A70" s="141">
        <f t="shared" si="7"/>
        <v>1024157</v>
      </c>
      <c r="B70" s="143" t="s">
        <v>9427</v>
      </c>
      <c r="C70" s="143" t="s">
        <v>9428</v>
      </c>
      <c r="D70" s="143" t="s">
        <v>28</v>
      </c>
      <c r="E70" s="143" t="s">
        <v>28</v>
      </c>
      <c r="F70" s="143" t="s">
        <v>28</v>
      </c>
      <c r="G70" s="143" t="s">
        <v>28</v>
      </c>
      <c r="H70" s="143" t="s">
        <v>9545</v>
      </c>
      <c r="I70" s="143" t="s">
        <v>54</v>
      </c>
      <c r="J70" s="144" t="s">
        <v>9546</v>
      </c>
      <c r="K70" s="143" t="s">
        <v>9714</v>
      </c>
      <c r="L70" s="143" t="s">
        <v>9430</v>
      </c>
      <c r="M70" s="143" t="s">
        <v>9447</v>
      </c>
      <c r="N70" s="259">
        <v>199</v>
      </c>
      <c r="O70" s="260"/>
      <c r="P70" s="259">
        <v>196</v>
      </c>
      <c r="Q70" s="260"/>
      <c r="R70" s="259">
        <v>3</v>
      </c>
      <c r="S70" s="261"/>
      <c r="T70" s="260"/>
      <c r="U70" s="143">
        <v>5</v>
      </c>
      <c r="V70" s="143">
        <v>10</v>
      </c>
      <c r="W70" s="143">
        <v>0</v>
      </c>
      <c r="X70" s="143">
        <v>10</v>
      </c>
      <c r="Y70" s="143">
        <v>0</v>
      </c>
      <c r="Z70" s="143">
        <v>19</v>
      </c>
      <c r="AA70" s="143">
        <v>24</v>
      </c>
      <c r="AB70" s="143">
        <v>18</v>
      </c>
      <c r="AC70" s="143">
        <v>6</v>
      </c>
      <c r="AD70" s="143">
        <v>23</v>
      </c>
      <c r="AE70" s="143">
        <v>16</v>
      </c>
      <c r="AF70" s="143">
        <v>27</v>
      </c>
      <c r="AG70" s="143">
        <v>20</v>
      </c>
      <c r="AH70" s="143">
        <v>24</v>
      </c>
      <c r="AI70" s="143">
        <v>22</v>
      </c>
      <c r="AJ70" s="140" t="str">
        <f t="shared" si="8"/>
        <v>43, 24, 39, 47, 46</v>
      </c>
      <c r="AK70" s="140">
        <f t="shared" si="9"/>
        <v>43</v>
      </c>
      <c r="AL70" s="140">
        <f t="shared" si="10"/>
        <v>24</v>
      </c>
      <c r="AM70" s="140">
        <f t="shared" si="11"/>
        <v>39</v>
      </c>
      <c r="AN70" s="140">
        <f t="shared" si="12"/>
        <v>47</v>
      </c>
      <c r="AO70" s="140">
        <f t="shared" si="13"/>
        <v>46</v>
      </c>
    </row>
    <row r="71" spans="1:41" ht="18" x14ac:dyDescent="0.25">
      <c r="A71" s="141">
        <f t="shared" si="7"/>
        <v>1721471</v>
      </c>
      <c r="B71" s="143" t="s">
        <v>9427</v>
      </c>
      <c r="C71" s="143" t="s">
        <v>9428</v>
      </c>
      <c r="D71" s="143" t="s">
        <v>28</v>
      </c>
      <c r="E71" s="143" t="s">
        <v>28</v>
      </c>
      <c r="F71" s="143" t="s">
        <v>28</v>
      </c>
      <c r="G71" s="143" t="s">
        <v>9504</v>
      </c>
      <c r="H71" s="143" t="s">
        <v>9049</v>
      </c>
      <c r="I71" s="143" t="s">
        <v>54</v>
      </c>
      <c r="J71" s="144" t="s">
        <v>673</v>
      </c>
      <c r="K71" s="143" t="s">
        <v>9714</v>
      </c>
      <c r="L71" s="143" t="s">
        <v>9430</v>
      </c>
      <c r="M71" s="143" t="s">
        <v>9431</v>
      </c>
      <c r="N71" s="259">
        <v>56</v>
      </c>
      <c r="O71" s="260"/>
      <c r="P71" s="259">
        <v>43</v>
      </c>
      <c r="Q71" s="260"/>
      <c r="R71" s="259">
        <v>13</v>
      </c>
      <c r="S71" s="261"/>
      <c r="T71" s="260"/>
      <c r="U71" s="143">
        <v>5</v>
      </c>
      <c r="V71" s="143">
        <v>5</v>
      </c>
      <c r="W71" s="143">
        <v>0</v>
      </c>
      <c r="X71" s="143">
        <v>5</v>
      </c>
      <c r="Y71" s="143">
        <v>0</v>
      </c>
      <c r="Z71" s="143">
        <v>9</v>
      </c>
      <c r="AA71" s="143">
        <v>3</v>
      </c>
      <c r="AB71" s="143">
        <v>10</v>
      </c>
      <c r="AC71" s="143">
        <v>7</v>
      </c>
      <c r="AD71" s="143">
        <v>13</v>
      </c>
      <c r="AE71" s="143">
        <v>7</v>
      </c>
      <c r="AF71" s="143">
        <v>3</v>
      </c>
      <c r="AG71" s="143">
        <v>0</v>
      </c>
      <c r="AH71" s="143">
        <v>2</v>
      </c>
      <c r="AI71" s="143">
        <v>2</v>
      </c>
      <c r="AJ71" s="140" t="str">
        <f t="shared" si="8"/>
        <v>12, 17, 20, 3, 4</v>
      </c>
      <c r="AK71" s="140">
        <f t="shared" si="9"/>
        <v>12</v>
      </c>
      <c r="AL71" s="140">
        <f t="shared" si="10"/>
        <v>17</v>
      </c>
      <c r="AM71" s="140">
        <f t="shared" si="11"/>
        <v>20</v>
      </c>
      <c r="AN71" s="140">
        <f t="shared" si="12"/>
        <v>3</v>
      </c>
      <c r="AO71" s="140">
        <f t="shared" si="13"/>
        <v>4</v>
      </c>
    </row>
    <row r="72" spans="1:41" ht="18" x14ac:dyDescent="0.25">
      <c r="A72" s="141">
        <f t="shared" si="7"/>
        <v>701557</v>
      </c>
      <c r="B72" s="143" t="s">
        <v>9427</v>
      </c>
      <c r="C72" s="143" t="s">
        <v>9428</v>
      </c>
      <c r="D72" s="143" t="s">
        <v>28</v>
      </c>
      <c r="E72" s="143" t="s">
        <v>28</v>
      </c>
      <c r="F72" s="143" t="s">
        <v>28</v>
      </c>
      <c r="G72" s="143" t="s">
        <v>28</v>
      </c>
      <c r="H72" s="143" t="s">
        <v>1184</v>
      </c>
      <c r="I72" s="143" t="s">
        <v>54</v>
      </c>
      <c r="J72" s="144" t="s">
        <v>9553</v>
      </c>
      <c r="K72" s="143" t="s">
        <v>9714</v>
      </c>
      <c r="L72" s="143" t="s">
        <v>9430</v>
      </c>
      <c r="M72" s="143" t="s">
        <v>9431</v>
      </c>
      <c r="N72" s="259">
        <v>82</v>
      </c>
      <c r="O72" s="260"/>
      <c r="P72" s="259">
        <v>82</v>
      </c>
      <c r="Q72" s="260"/>
      <c r="R72" s="259">
        <v>0</v>
      </c>
      <c r="S72" s="261"/>
      <c r="T72" s="260"/>
      <c r="U72" s="143">
        <v>5</v>
      </c>
      <c r="V72" s="143">
        <v>5</v>
      </c>
      <c r="W72" s="143">
        <v>0</v>
      </c>
      <c r="X72" s="143">
        <v>5</v>
      </c>
      <c r="Y72" s="143">
        <v>0</v>
      </c>
      <c r="Z72" s="143">
        <v>6</v>
      </c>
      <c r="AA72" s="143">
        <v>5</v>
      </c>
      <c r="AB72" s="143">
        <v>12</v>
      </c>
      <c r="AC72" s="143">
        <v>4</v>
      </c>
      <c r="AD72" s="143">
        <v>9</v>
      </c>
      <c r="AE72" s="143">
        <v>3</v>
      </c>
      <c r="AF72" s="143">
        <v>14</v>
      </c>
      <c r="AG72" s="143">
        <v>5</v>
      </c>
      <c r="AH72" s="143">
        <v>14</v>
      </c>
      <c r="AI72" s="143">
        <v>10</v>
      </c>
      <c r="AJ72" s="140" t="str">
        <f t="shared" si="8"/>
        <v>11, 16, 12, 19, 24</v>
      </c>
      <c r="AK72" s="140">
        <f t="shared" si="9"/>
        <v>11</v>
      </c>
      <c r="AL72" s="140">
        <f t="shared" si="10"/>
        <v>16</v>
      </c>
      <c r="AM72" s="140">
        <f t="shared" si="11"/>
        <v>12</v>
      </c>
      <c r="AN72" s="140">
        <f t="shared" si="12"/>
        <v>19</v>
      </c>
      <c r="AO72" s="140">
        <f t="shared" si="13"/>
        <v>24</v>
      </c>
    </row>
    <row r="73" spans="1:41" ht="18" x14ac:dyDescent="0.25">
      <c r="A73" s="141">
        <f t="shared" si="7"/>
        <v>1025774</v>
      </c>
      <c r="B73" s="143" t="s">
        <v>9427</v>
      </c>
      <c r="C73" s="143" t="s">
        <v>9428</v>
      </c>
      <c r="D73" s="143" t="s">
        <v>28</v>
      </c>
      <c r="E73" s="143" t="s">
        <v>28</v>
      </c>
      <c r="F73" s="143" t="s">
        <v>28</v>
      </c>
      <c r="G73" s="143" t="s">
        <v>9500</v>
      </c>
      <c r="H73" s="143" t="s">
        <v>5015</v>
      </c>
      <c r="I73" s="143" t="s">
        <v>54</v>
      </c>
      <c r="J73" s="144" t="s">
        <v>9500</v>
      </c>
      <c r="K73" s="143" t="s">
        <v>9714</v>
      </c>
      <c r="L73" s="143" t="s">
        <v>9430</v>
      </c>
      <c r="M73" s="143" t="s">
        <v>9431</v>
      </c>
      <c r="N73" s="259">
        <v>34</v>
      </c>
      <c r="O73" s="260"/>
      <c r="P73" s="259">
        <v>33</v>
      </c>
      <c r="Q73" s="260"/>
      <c r="R73" s="259">
        <v>1</v>
      </c>
      <c r="S73" s="261"/>
      <c r="T73" s="260"/>
      <c r="U73" s="143">
        <v>5</v>
      </c>
      <c r="V73" s="143">
        <v>5</v>
      </c>
      <c r="W73" s="143">
        <v>0</v>
      </c>
      <c r="X73" s="143">
        <v>5</v>
      </c>
      <c r="Y73" s="143">
        <v>0</v>
      </c>
      <c r="Z73" s="143">
        <v>2</v>
      </c>
      <c r="AA73" s="143">
        <v>2</v>
      </c>
      <c r="AB73" s="143">
        <v>4</v>
      </c>
      <c r="AC73" s="143">
        <v>0</v>
      </c>
      <c r="AD73" s="143">
        <v>9</v>
      </c>
      <c r="AE73" s="143">
        <v>1</v>
      </c>
      <c r="AF73" s="143">
        <v>2</v>
      </c>
      <c r="AG73" s="143">
        <v>2</v>
      </c>
      <c r="AH73" s="143">
        <v>3</v>
      </c>
      <c r="AI73" s="143">
        <v>9</v>
      </c>
      <c r="AJ73" s="140" t="str">
        <f t="shared" si="8"/>
        <v>4, 4, 10, 4, 12</v>
      </c>
      <c r="AK73" s="140">
        <f t="shared" si="9"/>
        <v>4</v>
      </c>
      <c r="AL73" s="140">
        <f t="shared" si="10"/>
        <v>4</v>
      </c>
      <c r="AM73" s="140">
        <f t="shared" si="11"/>
        <v>10</v>
      </c>
      <c r="AN73" s="140">
        <f t="shared" si="12"/>
        <v>4</v>
      </c>
      <c r="AO73" s="140">
        <f t="shared" si="13"/>
        <v>12</v>
      </c>
    </row>
    <row r="74" spans="1:41" ht="18" x14ac:dyDescent="0.25">
      <c r="A74" s="141">
        <f t="shared" si="7"/>
        <v>1029974</v>
      </c>
      <c r="B74" s="143" t="s">
        <v>9427</v>
      </c>
      <c r="C74" s="143" t="s">
        <v>9428</v>
      </c>
      <c r="D74" s="143" t="s">
        <v>28</v>
      </c>
      <c r="E74" s="143" t="s">
        <v>28</v>
      </c>
      <c r="F74" s="143" t="s">
        <v>28</v>
      </c>
      <c r="G74" s="143" t="s">
        <v>463</v>
      </c>
      <c r="H74" s="143" t="s">
        <v>4926</v>
      </c>
      <c r="I74" s="143" t="s">
        <v>54</v>
      </c>
      <c r="J74" s="144" t="s">
        <v>9567</v>
      </c>
      <c r="K74" s="143" t="s">
        <v>9714</v>
      </c>
      <c r="L74" s="143" t="s">
        <v>9430</v>
      </c>
      <c r="M74" s="143" t="s">
        <v>9431</v>
      </c>
      <c r="N74" s="259">
        <v>130</v>
      </c>
      <c r="O74" s="260"/>
      <c r="P74" s="259">
        <v>129</v>
      </c>
      <c r="Q74" s="260"/>
      <c r="R74" s="259">
        <v>1</v>
      </c>
      <c r="S74" s="261"/>
      <c r="T74" s="260"/>
      <c r="U74" s="143">
        <v>5</v>
      </c>
      <c r="V74" s="143">
        <v>9</v>
      </c>
      <c r="W74" s="143">
        <v>0</v>
      </c>
      <c r="X74" s="143">
        <v>5</v>
      </c>
      <c r="Y74" s="143">
        <v>0</v>
      </c>
      <c r="Z74" s="143">
        <v>14</v>
      </c>
      <c r="AA74" s="143">
        <v>17</v>
      </c>
      <c r="AB74" s="143">
        <v>15</v>
      </c>
      <c r="AC74" s="143">
        <v>10</v>
      </c>
      <c r="AD74" s="143">
        <v>12</v>
      </c>
      <c r="AE74" s="143">
        <v>19</v>
      </c>
      <c r="AF74" s="143">
        <v>10</v>
      </c>
      <c r="AG74" s="143">
        <v>11</v>
      </c>
      <c r="AH74" s="143">
        <v>7</v>
      </c>
      <c r="AI74" s="143">
        <v>15</v>
      </c>
      <c r="AJ74" s="140" t="str">
        <f t="shared" si="8"/>
        <v>31, 25, 31, 21, 22</v>
      </c>
      <c r="AK74" s="140">
        <f t="shared" si="9"/>
        <v>31</v>
      </c>
      <c r="AL74" s="140">
        <f t="shared" si="10"/>
        <v>25</v>
      </c>
      <c r="AM74" s="140">
        <f t="shared" si="11"/>
        <v>31</v>
      </c>
      <c r="AN74" s="140">
        <f t="shared" si="12"/>
        <v>21</v>
      </c>
      <c r="AO74" s="140">
        <f t="shared" si="13"/>
        <v>22</v>
      </c>
    </row>
    <row r="75" spans="1:41" ht="18" x14ac:dyDescent="0.25">
      <c r="A75" s="141">
        <f t="shared" si="7"/>
        <v>578823</v>
      </c>
      <c r="B75" s="143" t="s">
        <v>9427</v>
      </c>
      <c r="C75" s="143" t="s">
        <v>9428</v>
      </c>
      <c r="D75" s="143" t="s">
        <v>28</v>
      </c>
      <c r="E75" s="143" t="s">
        <v>28</v>
      </c>
      <c r="F75" s="143" t="s">
        <v>28</v>
      </c>
      <c r="G75" s="143" t="s">
        <v>28</v>
      </c>
      <c r="H75" s="143" t="s">
        <v>4029</v>
      </c>
      <c r="I75" s="143" t="s">
        <v>54</v>
      </c>
      <c r="J75" s="144" t="s">
        <v>9556</v>
      </c>
      <c r="K75" s="143" t="s">
        <v>9714</v>
      </c>
      <c r="L75" s="143" t="s">
        <v>9430</v>
      </c>
      <c r="M75" s="143" t="s">
        <v>9431</v>
      </c>
      <c r="N75" s="259">
        <v>403</v>
      </c>
      <c r="O75" s="260"/>
      <c r="P75" s="259">
        <v>396</v>
      </c>
      <c r="Q75" s="260"/>
      <c r="R75" s="259">
        <v>7</v>
      </c>
      <c r="S75" s="261"/>
      <c r="T75" s="260"/>
      <c r="U75" s="143">
        <v>5</v>
      </c>
      <c r="V75" s="143">
        <v>15</v>
      </c>
      <c r="W75" s="143">
        <v>0</v>
      </c>
      <c r="X75" s="143">
        <v>15</v>
      </c>
      <c r="Y75" s="143">
        <v>0</v>
      </c>
      <c r="Z75" s="143">
        <v>0</v>
      </c>
      <c r="AA75" s="143">
        <v>62</v>
      </c>
      <c r="AB75" s="143">
        <v>0</v>
      </c>
      <c r="AC75" s="143">
        <v>83</v>
      </c>
      <c r="AD75" s="143">
        <v>0</v>
      </c>
      <c r="AE75" s="143">
        <v>81</v>
      </c>
      <c r="AF75" s="143">
        <v>0</v>
      </c>
      <c r="AG75" s="143">
        <v>97</v>
      </c>
      <c r="AH75" s="143">
        <v>0</v>
      </c>
      <c r="AI75" s="143">
        <v>80</v>
      </c>
      <c r="AJ75" s="140" t="str">
        <f t="shared" si="8"/>
        <v>62, 83, 81, 97, 80</v>
      </c>
      <c r="AK75" s="140">
        <f t="shared" si="9"/>
        <v>62</v>
      </c>
      <c r="AL75" s="140">
        <f t="shared" si="10"/>
        <v>83</v>
      </c>
      <c r="AM75" s="140">
        <f t="shared" si="11"/>
        <v>81</v>
      </c>
      <c r="AN75" s="140">
        <f t="shared" si="12"/>
        <v>97</v>
      </c>
      <c r="AO75" s="140">
        <f t="shared" si="13"/>
        <v>80</v>
      </c>
    </row>
    <row r="76" spans="1:41" ht="18" x14ac:dyDescent="0.25">
      <c r="A76" s="141">
        <f t="shared" si="7"/>
        <v>1571157</v>
      </c>
      <c r="B76" s="143" t="s">
        <v>9427</v>
      </c>
      <c r="C76" s="143" t="s">
        <v>9428</v>
      </c>
      <c r="D76" s="143" t="s">
        <v>28</v>
      </c>
      <c r="E76" s="143" t="s">
        <v>28</v>
      </c>
      <c r="F76" s="143" t="s">
        <v>28</v>
      </c>
      <c r="G76" s="143" t="s">
        <v>28</v>
      </c>
      <c r="H76" s="143" t="s">
        <v>9562</v>
      </c>
      <c r="I76" s="143" t="s">
        <v>54</v>
      </c>
      <c r="J76" s="144" t="s">
        <v>9480</v>
      </c>
      <c r="K76" s="143" t="s">
        <v>9714</v>
      </c>
      <c r="L76" s="143" t="s">
        <v>9430</v>
      </c>
      <c r="M76" s="143" t="s">
        <v>9447</v>
      </c>
      <c r="N76" s="259">
        <v>465</v>
      </c>
      <c r="O76" s="260"/>
      <c r="P76" s="259">
        <v>432</v>
      </c>
      <c r="Q76" s="260"/>
      <c r="R76" s="259">
        <v>33</v>
      </c>
      <c r="S76" s="261"/>
      <c r="T76" s="260"/>
      <c r="U76" s="143">
        <v>5</v>
      </c>
      <c r="V76" s="143">
        <v>15</v>
      </c>
      <c r="W76" s="143">
        <v>0</v>
      </c>
      <c r="X76" s="143">
        <v>15</v>
      </c>
      <c r="Y76" s="143">
        <v>0</v>
      </c>
      <c r="Z76" s="143">
        <v>51</v>
      </c>
      <c r="AA76" s="143">
        <v>38</v>
      </c>
      <c r="AB76" s="143">
        <v>54</v>
      </c>
      <c r="AC76" s="143">
        <v>37</v>
      </c>
      <c r="AD76" s="143">
        <v>57</v>
      </c>
      <c r="AE76" s="143">
        <v>41</v>
      </c>
      <c r="AF76" s="143">
        <v>34</v>
      </c>
      <c r="AG76" s="143">
        <v>49</v>
      </c>
      <c r="AH76" s="143">
        <v>50</v>
      </c>
      <c r="AI76" s="143">
        <v>54</v>
      </c>
      <c r="AJ76" s="140" t="str">
        <f t="shared" si="8"/>
        <v>89, 91, 98, 83, 104</v>
      </c>
      <c r="AK76" s="140">
        <f t="shared" si="9"/>
        <v>89</v>
      </c>
      <c r="AL76" s="140">
        <f t="shared" si="10"/>
        <v>91</v>
      </c>
      <c r="AM76" s="140">
        <f t="shared" si="11"/>
        <v>98</v>
      </c>
      <c r="AN76" s="140">
        <f t="shared" si="12"/>
        <v>83</v>
      </c>
      <c r="AO76" s="140">
        <f t="shared" si="13"/>
        <v>104</v>
      </c>
    </row>
    <row r="77" spans="1:41" ht="18" x14ac:dyDescent="0.25">
      <c r="A77" s="141">
        <f t="shared" si="7"/>
        <v>239822</v>
      </c>
      <c r="B77" s="143" t="s">
        <v>9427</v>
      </c>
      <c r="C77" s="143" t="s">
        <v>9428</v>
      </c>
      <c r="D77" s="143" t="s">
        <v>28</v>
      </c>
      <c r="E77" s="143" t="s">
        <v>28</v>
      </c>
      <c r="F77" s="143" t="s">
        <v>28</v>
      </c>
      <c r="G77" s="143" t="s">
        <v>648</v>
      </c>
      <c r="H77" s="143" t="s">
        <v>4333</v>
      </c>
      <c r="I77" s="143" t="s">
        <v>54</v>
      </c>
      <c r="J77" s="144" t="s">
        <v>9552</v>
      </c>
      <c r="K77" s="143" t="s">
        <v>9714</v>
      </c>
      <c r="L77" s="143" t="s">
        <v>9430</v>
      </c>
      <c r="M77" s="143" t="s">
        <v>9431</v>
      </c>
      <c r="N77" s="259">
        <v>690</v>
      </c>
      <c r="O77" s="260"/>
      <c r="P77" s="259">
        <v>679</v>
      </c>
      <c r="Q77" s="260"/>
      <c r="R77" s="259">
        <v>11</v>
      </c>
      <c r="S77" s="261"/>
      <c r="T77" s="260"/>
      <c r="U77" s="143">
        <v>5</v>
      </c>
      <c r="V77" s="143">
        <v>32</v>
      </c>
      <c r="W77" s="143">
        <v>0</v>
      </c>
      <c r="X77" s="143">
        <v>32</v>
      </c>
      <c r="Y77" s="143">
        <v>0</v>
      </c>
      <c r="Z77" s="143">
        <v>60</v>
      </c>
      <c r="AA77" s="143">
        <v>48</v>
      </c>
      <c r="AB77" s="143">
        <v>78</v>
      </c>
      <c r="AC77" s="143">
        <v>67</v>
      </c>
      <c r="AD77" s="143">
        <v>73</v>
      </c>
      <c r="AE77" s="143">
        <v>78</v>
      </c>
      <c r="AF77" s="143">
        <v>62</v>
      </c>
      <c r="AG77" s="143">
        <v>71</v>
      </c>
      <c r="AH77" s="143">
        <v>71</v>
      </c>
      <c r="AI77" s="143">
        <v>82</v>
      </c>
      <c r="AJ77" s="140" t="str">
        <f t="shared" si="8"/>
        <v>108, 145, 151, 133, 153</v>
      </c>
      <c r="AK77" s="140">
        <f t="shared" si="9"/>
        <v>108</v>
      </c>
      <c r="AL77" s="140">
        <f t="shared" si="10"/>
        <v>145</v>
      </c>
      <c r="AM77" s="140">
        <f t="shared" si="11"/>
        <v>151</v>
      </c>
      <c r="AN77" s="140">
        <f t="shared" si="12"/>
        <v>133</v>
      </c>
      <c r="AO77" s="140">
        <f t="shared" si="13"/>
        <v>153</v>
      </c>
    </row>
    <row r="78" spans="1:41" ht="18" x14ac:dyDescent="0.25">
      <c r="A78" s="141">
        <f t="shared" si="7"/>
        <v>578799</v>
      </c>
      <c r="B78" s="143" t="s">
        <v>9427</v>
      </c>
      <c r="C78" s="143" t="s">
        <v>9428</v>
      </c>
      <c r="D78" s="143" t="s">
        <v>28</v>
      </c>
      <c r="E78" s="143" t="s">
        <v>28</v>
      </c>
      <c r="F78" s="143" t="s">
        <v>28</v>
      </c>
      <c r="G78" s="143" t="s">
        <v>28</v>
      </c>
      <c r="H78" s="143" t="s">
        <v>1231</v>
      </c>
      <c r="I78" s="143" t="s">
        <v>54</v>
      </c>
      <c r="J78" s="144" t="s">
        <v>658</v>
      </c>
      <c r="K78" s="143" t="s">
        <v>9714</v>
      </c>
      <c r="L78" s="143" t="s">
        <v>9430</v>
      </c>
      <c r="M78" s="143" t="s">
        <v>9431</v>
      </c>
      <c r="N78" s="259">
        <v>170</v>
      </c>
      <c r="O78" s="260"/>
      <c r="P78" s="259">
        <v>146</v>
      </c>
      <c r="Q78" s="260"/>
      <c r="R78" s="259">
        <v>24</v>
      </c>
      <c r="S78" s="261"/>
      <c r="T78" s="260"/>
      <c r="U78" s="143">
        <v>5</v>
      </c>
      <c r="V78" s="143">
        <v>11</v>
      </c>
      <c r="W78" s="143">
        <v>0</v>
      </c>
      <c r="X78" s="143">
        <v>11</v>
      </c>
      <c r="Y78" s="143">
        <v>0</v>
      </c>
      <c r="Z78" s="143">
        <v>15</v>
      </c>
      <c r="AA78" s="143">
        <v>8</v>
      </c>
      <c r="AB78" s="143">
        <v>32</v>
      </c>
      <c r="AC78" s="143">
        <v>16</v>
      </c>
      <c r="AD78" s="143">
        <v>17</v>
      </c>
      <c r="AE78" s="143">
        <v>12</v>
      </c>
      <c r="AF78" s="143">
        <v>15</v>
      </c>
      <c r="AG78" s="143">
        <v>22</v>
      </c>
      <c r="AH78" s="143">
        <v>22</v>
      </c>
      <c r="AI78" s="143">
        <v>11</v>
      </c>
      <c r="AJ78" s="140" t="str">
        <f t="shared" si="8"/>
        <v>23, 48, 29, 37, 33</v>
      </c>
      <c r="AK78" s="140">
        <f t="shared" si="9"/>
        <v>23</v>
      </c>
      <c r="AL78" s="140">
        <f t="shared" si="10"/>
        <v>48</v>
      </c>
      <c r="AM78" s="140">
        <f t="shared" si="11"/>
        <v>29</v>
      </c>
      <c r="AN78" s="140">
        <f t="shared" si="12"/>
        <v>37</v>
      </c>
      <c r="AO78" s="140">
        <f t="shared" si="13"/>
        <v>33</v>
      </c>
    </row>
    <row r="79" spans="1:41" ht="18" x14ac:dyDescent="0.25">
      <c r="A79" s="141">
        <f t="shared" si="7"/>
        <v>240259</v>
      </c>
      <c r="B79" s="143" t="s">
        <v>9427</v>
      </c>
      <c r="C79" s="143" t="s">
        <v>9428</v>
      </c>
      <c r="D79" s="143" t="s">
        <v>28</v>
      </c>
      <c r="E79" s="143" t="s">
        <v>28</v>
      </c>
      <c r="F79" s="143" t="s">
        <v>28</v>
      </c>
      <c r="G79" s="143" t="s">
        <v>9560</v>
      </c>
      <c r="H79" s="143" t="s">
        <v>2915</v>
      </c>
      <c r="I79" s="143" t="s">
        <v>54</v>
      </c>
      <c r="J79" s="144" t="s">
        <v>579</v>
      </c>
      <c r="K79" s="143" t="s">
        <v>9714</v>
      </c>
      <c r="L79" s="143" t="s">
        <v>9430</v>
      </c>
      <c r="M79" s="143" t="s">
        <v>9431</v>
      </c>
      <c r="N79" s="259">
        <v>1045</v>
      </c>
      <c r="O79" s="260"/>
      <c r="P79" s="259">
        <v>1045</v>
      </c>
      <c r="Q79" s="260"/>
      <c r="R79" s="259">
        <v>0</v>
      </c>
      <c r="S79" s="261"/>
      <c r="T79" s="260"/>
      <c r="U79" s="143">
        <v>5</v>
      </c>
      <c r="V79" s="143">
        <v>35</v>
      </c>
      <c r="W79" s="143">
        <v>0</v>
      </c>
      <c r="X79" s="143">
        <v>35</v>
      </c>
      <c r="Y79" s="143">
        <v>0</v>
      </c>
      <c r="Z79" s="143">
        <v>0</v>
      </c>
      <c r="AA79" s="143">
        <v>212</v>
      </c>
      <c r="AB79" s="143">
        <v>0</v>
      </c>
      <c r="AC79" s="143">
        <v>208</v>
      </c>
      <c r="AD79" s="143">
        <v>0</v>
      </c>
      <c r="AE79" s="143">
        <v>210</v>
      </c>
      <c r="AF79" s="143">
        <v>0</v>
      </c>
      <c r="AG79" s="143">
        <v>208</v>
      </c>
      <c r="AH79" s="143">
        <v>0</v>
      </c>
      <c r="AI79" s="143">
        <v>207</v>
      </c>
      <c r="AJ79" s="140" t="str">
        <f t="shared" si="8"/>
        <v>212, 208, 210, 208, 207</v>
      </c>
      <c r="AK79" s="140">
        <f t="shared" si="9"/>
        <v>212</v>
      </c>
      <c r="AL79" s="140">
        <f t="shared" si="10"/>
        <v>208</v>
      </c>
      <c r="AM79" s="140">
        <f t="shared" si="11"/>
        <v>210</v>
      </c>
      <c r="AN79" s="140">
        <f t="shared" si="12"/>
        <v>208</v>
      </c>
      <c r="AO79" s="140">
        <f t="shared" si="13"/>
        <v>207</v>
      </c>
    </row>
    <row r="80" spans="1:41" ht="18" x14ac:dyDescent="0.25">
      <c r="A80" s="141">
        <f t="shared" si="7"/>
        <v>578815</v>
      </c>
      <c r="B80" s="143" t="s">
        <v>9427</v>
      </c>
      <c r="C80" s="143" t="s">
        <v>9428</v>
      </c>
      <c r="D80" s="143" t="s">
        <v>28</v>
      </c>
      <c r="E80" s="143" t="s">
        <v>28</v>
      </c>
      <c r="F80" s="143" t="s">
        <v>28</v>
      </c>
      <c r="G80" s="143" t="s">
        <v>9456</v>
      </c>
      <c r="H80" s="143" t="s">
        <v>5107</v>
      </c>
      <c r="I80" s="143" t="s">
        <v>54</v>
      </c>
      <c r="J80" s="144" t="s">
        <v>9559</v>
      </c>
      <c r="K80" s="143" t="s">
        <v>9714</v>
      </c>
      <c r="L80" s="143" t="s">
        <v>9430</v>
      </c>
      <c r="M80" s="143" t="s">
        <v>9431</v>
      </c>
      <c r="N80" s="259">
        <v>16</v>
      </c>
      <c r="O80" s="260"/>
      <c r="P80" s="259">
        <v>15</v>
      </c>
      <c r="Q80" s="260"/>
      <c r="R80" s="259">
        <v>1</v>
      </c>
      <c r="S80" s="261"/>
      <c r="T80" s="260"/>
      <c r="U80" s="143">
        <v>5</v>
      </c>
      <c r="V80" s="143">
        <v>5</v>
      </c>
      <c r="W80" s="143">
        <v>0</v>
      </c>
      <c r="X80" s="143">
        <v>5</v>
      </c>
      <c r="Y80" s="143">
        <v>0</v>
      </c>
      <c r="Z80" s="143">
        <v>1</v>
      </c>
      <c r="AA80" s="143">
        <v>2</v>
      </c>
      <c r="AB80" s="143">
        <v>2</v>
      </c>
      <c r="AC80" s="143">
        <v>0</v>
      </c>
      <c r="AD80" s="143">
        <v>2</v>
      </c>
      <c r="AE80" s="143">
        <v>2</v>
      </c>
      <c r="AF80" s="143">
        <v>0</v>
      </c>
      <c r="AG80" s="143">
        <v>1</v>
      </c>
      <c r="AH80" s="143">
        <v>3</v>
      </c>
      <c r="AI80" s="143">
        <v>3</v>
      </c>
      <c r="AJ80" s="140" t="str">
        <f t="shared" si="8"/>
        <v>3, 2, 4, 1, 6</v>
      </c>
      <c r="AK80" s="140">
        <f t="shared" si="9"/>
        <v>3</v>
      </c>
      <c r="AL80" s="140">
        <f t="shared" si="10"/>
        <v>2</v>
      </c>
      <c r="AM80" s="140">
        <f t="shared" si="11"/>
        <v>4</v>
      </c>
      <c r="AN80" s="140">
        <f t="shared" si="12"/>
        <v>1</v>
      </c>
      <c r="AO80" s="140">
        <f t="shared" si="13"/>
        <v>6</v>
      </c>
    </row>
    <row r="81" spans="1:41" ht="18" x14ac:dyDescent="0.25">
      <c r="A81" s="141">
        <f t="shared" si="7"/>
        <v>239814</v>
      </c>
      <c r="B81" s="143" t="s">
        <v>9427</v>
      </c>
      <c r="C81" s="143" t="s">
        <v>9428</v>
      </c>
      <c r="D81" s="143" t="s">
        <v>28</v>
      </c>
      <c r="E81" s="143" t="s">
        <v>28</v>
      </c>
      <c r="F81" s="143" t="s">
        <v>28</v>
      </c>
      <c r="G81" s="143" t="s">
        <v>500</v>
      </c>
      <c r="H81" s="143" t="s">
        <v>3706</v>
      </c>
      <c r="I81" s="143" t="s">
        <v>54</v>
      </c>
      <c r="J81" s="144" t="s">
        <v>9550</v>
      </c>
      <c r="K81" s="143" t="s">
        <v>9714</v>
      </c>
      <c r="L81" s="143" t="s">
        <v>9430</v>
      </c>
      <c r="M81" s="143" t="s">
        <v>9431</v>
      </c>
      <c r="N81" s="259">
        <v>1000</v>
      </c>
      <c r="O81" s="260"/>
      <c r="P81" s="259">
        <v>998</v>
      </c>
      <c r="Q81" s="260"/>
      <c r="R81" s="259">
        <v>2</v>
      </c>
      <c r="S81" s="261"/>
      <c r="T81" s="260"/>
      <c r="U81" s="143">
        <v>5</v>
      </c>
      <c r="V81" s="143">
        <v>31</v>
      </c>
      <c r="W81" s="143">
        <v>0</v>
      </c>
      <c r="X81" s="143">
        <v>31</v>
      </c>
      <c r="Y81" s="143">
        <v>0</v>
      </c>
      <c r="Z81" s="143">
        <v>75</v>
      </c>
      <c r="AA81" s="143">
        <v>166</v>
      </c>
      <c r="AB81" s="143">
        <v>57</v>
      </c>
      <c r="AC81" s="143">
        <v>123</v>
      </c>
      <c r="AD81" s="143">
        <v>56</v>
      </c>
      <c r="AE81" s="143">
        <v>144</v>
      </c>
      <c r="AF81" s="143">
        <v>68</v>
      </c>
      <c r="AG81" s="143">
        <v>115</v>
      </c>
      <c r="AH81" s="143">
        <v>62</v>
      </c>
      <c r="AI81" s="143">
        <v>134</v>
      </c>
      <c r="AJ81" s="140" t="str">
        <f t="shared" si="8"/>
        <v>241, 180, 200, 183, 196</v>
      </c>
      <c r="AK81" s="140">
        <f t="shared" si="9"/>
        <v>241</v>
      </c>
      <c r="AL81" s="140">
        <f t="shared" si="10"/>
        <v>180</v>
      </c>
      <c r="AM81" s="140">
        <f t="shared" si="11"/>
        <v>200</v>
      </c>
      <c r="AN81" s="140">
        <f t="shared" si="12"/>
        <v>183</v>
      </c>
      <c r="AO81" s="140">
        <f t="shared" si="13"/>
        <v>196</v>
      </c>
    </row>
    <row r="82" spans="1:41" ht="18" x14ac:dyDescent="0.25">
      <c r="A82" s="141">
        <f t="shared" si="7"/>
        <v>1571249</v>
      </c>
      <c r="B82" s="143" t="s">
        <v>9427</v>
      </c>
      <c r="C82" s="143" t="s">
        <v>9428</v>
      </c>
      <c r="D82" s="143" t="s">
        <v>28</v>
      </c>
      <c r="E82" s="143" t="s">
        <v>28</v>
      </c>
      <c r="F82" s="143" t="s">
        <v>28</v>
      </c>
      <c r="G82" s="143" t="s">
        <v>500</v>
      </c>
      <c r="H82" s="143" t="s">
        <v>9564</v>
      </c>
      <c r="I82" s="143" t="s">
        <v>54</v>
      </c>
      <c r="J82" s="144" t="s">
        <v>9470</v>
      </c>
      <c r="K82" s="143" t="s">
        <v>9714</v>
      </c>
      <c r="L82" s="143" t="s">
        <v>9430</v>
      </c>
      <c r="M82" s="143" t="s">
        <v>9447</v>
      </c>
      <c r="N82" s="259">
        <v>66</v>
      </c>
      <c r="O82" s="260"/>
      <c r="P82" s="259">
        <v>54</v>
      </c>
      <c r="Q82" s="260"/>
      <c r="R82" s="259">
        <v>12</v>
      </c>
      <c r="S82" s="261"/>
      <c r="T82" s="260"/>
      <c r="U82" s="143">
        <v>5</v>
      </c>
      <c r="V82" s="143">
        <v>5</v>
      </c>
      <c r="W82" s="143">
        <v>0</v>
      </c>
      <c r="X82" s="143">
        <v>5</v>
      </c>
      <c r="Y82" s="143">
        <v>0</v>
      </c>
      <c r="Z82" s="143">
        <v>10</v>
      </c>
      <c r="AA82" s="143">
        <v>3</v>
      </c>
      <c r="AB82" s="143">
        <v>8</v>
      </c>
      <c r="AC82" s="143">
        <v>6</v>
      </c>
      <c r="AD82" s="143">
        <v>5</v>
      </c>
      <c r="AE82" s="143">
        <v>7</v>
      </c>
      <c r="AF82" s="143">
        <v>8</v>
      </c>
      <c r="AG82" s="143">
        <v>5</v>
      </c>
      <c r="AH82" s="143">
        <v>10</v>
      </c>
      <c r="AI82" s="143">
        <v>4</v>
      </c>
      <c r="AJ82" s="140" t="str">
        <f t="shared" si="8"/>
        <v>13, 14, 12, 13, 14</v>
      </c>
      <c r="AK82" s="140">
        <f t="shared" si="9"/>
        <v>13</v>
      </c>
      <c r="AL82" s="140">
        <f t="shared" si="10"/>
        <v>14</v>
      </c>
      <c r="AM82" s="140">
        <f t="shared" si="11"/>
        <v>12</v>
      </c>
      <c r="AN82" s="140">
        <f t="shared" si="12"/>
        <v>13</v>
      </c>
      <c r="AO82" s="140">
        <f t="shared" si="13"/>
        <v>14</v>
      </c>
    </row>
    <row r="83" spans="1:41" ht="18" x14ac:dyDescent="0.25">
      <c r="A83" s="141">
        <f t="shared" si="7"/>
        <v>1571140</v>
      </c>
      <c r="B83" s="143" t="s">
        <v>9427</v>
      </c>
      <c r="C83" s="143" t="s">
        <v>9428</v>
      </c>
      <c r="D83" s="143" t="s">
        <v>28</v>
      </c>
      <c r="E83" s="143" t="s">
        <v>28</v>
      </c>
      <c r="F83" s="143" t="s">
        <v>28</v>
      </c>
      <c r="G83" s="143" t="s">
        <v>590</v>
      </c>
      <c r="H83" s="143" t="s">
        <v>9580</v>
      </c>
      <c r="I83" s="143" t="s">
        <v>54</v>
      </c>
      <c r="J83" s="144" t="s">
        <v>9467</v>
      </c>
      <c r="K83" s="143" t="s">
        <v>9714</v>
      </c>
      <c r="L83" s="143" t="s">
        <v>9430</v>
      </c>
      <c r="M83" s="143" t="s">
        <v>9447</v>
      </c>
      <c r="N83" s="259">
        <v>8</v>
      </c>
      <c r="O83" s="260"/>
      <c r="P83" s="259">
        <v>8</v>
      </c>
      <c r="Q83" s="260"/>
      <c r="R83" s="259">
        <v>0</v>
      </c>
      <c r="S83" s="261"/>
      <c r="T83" s="260"/>
      <c r="U83" s="143">
        <v>5</v>
      </c>
      <c r="V83" s="143">
        <v>5</v>
      </c>
      <c r="W83" s="143">
        <v>0</v>
      </c>
      <c r="X83" s="143">
        <v>5</v>
      </c>
      <c r="Y83" s="143">
        <v>0</v>
      </c>
      <c r="Z83" s="143">
        <v>0</v>
      </c>
      <c r="AA83" s="143">
        <v>1</v>
      </c>
      <c r="AB83" s="143">
        <v>4</v>
      </c>
      <c r="AC83" s="143">
        <v>0</v>
      </c>
      <c r="AD83" s="143">
        <v>1</v>
      </c>
      <c r="AE83" s="143">
        <v>1</v>
      </c>
      <c r="AF83" s="143">
        <v>1</v>
      </c>
      <c r="AG83" s="143">
        <v>0</v>
      </c>
      <c r="AH83" s="143">
        <v>0</v>
      </c>
      <c r="AI83" s="143">
        <v>0</v>
      </c>
      <c r="AJ83" s="140" t="str">
        <f t="shared" si="8"/>
        <v>1, 4, 2, 1, 0</v>
      </c>
      <c r="AK83" s="140">
        <f t="shared" si="9"/>
        <v>1</v>
      </c>
      <c r="AL83" s="140">
        <f t="shared" si="10"/>
        <v>4</v>
      </c>
      <c r="AM83" s="140">
        <f t="shared" si="11"/>
        <v>2</v>
      </c>
      <c r="AN83" s="140">
        <f t="shared" si="12"/>
        <v>1</v>
      </c>
      <c r="AO83" s="140">
        <f t="shared" si="13"/>
        <v>0</v>
      </c>
    </row>
    <row r="84" spans="1:41" ht="18" x14ac:dyDescent="0.25">
      <c r="A84" s="141">
        <f t="shared" si="7"/>
        <v>240267</v>
      </c>
      <c r="B84" s="143" t="s">
        <v>9427</v>
      </c>
      <c r="C84" s="143" t="s">
        <v>9428</v>
      </c>
      <c r="D84" s="143" t="s">
        <v>28</v>
      </c>
      <c r="E84" s="143" t="s">
        <v>28</v>
      </c>
      <c r="F84" s="143" t="s">
        <v>28</v>
      </c>
      <c r="G84" s="143" t="s">
        <v>28</v>
      </c>
      <c r="H84" s="143" t="s">
        <v>3325</v>
      </c>
      <c r="I84" s="143" t="s">
        <v>54</v>
      </c>
      <c r="J84" s="144" t="s">
        <v>9561</v>
      </c>
      <c r="K84" s="143" t="s">
        <v>9714</v>
      </c>
      <c r="L84" s="143" t="s">
        <v>9430</v>
      </c>
      <c r="M84" s="143" t="s">
        <v>9431</v>
      </c>
      <c r="N84" s="259">
        <v>993</v>
      </c>
      <c r="O84" s="260"/>
      <c r="P84" s="259">
        <v>964</v>
      </c>
      <c r="Q84" s="260"/>
      <c r="R84" s="259">
        <v>29</v>
      </c>
      <c r="S84" s="261"/>
      <c r="T84" s="260"/>
      <c r="U84" s="143">
        <v>5</v>
      </c>
      <c r="V84" s="143">
        <v>36</v>
      </c>
      <c r="W84" s="143">
        <v>0</v>
      </c>
      <c r="X84" s="143">
        <v>36</v>
      </c>
      <c r="Y84" s="143">
        <v>0</v>
      </c>
      <c r="Z84" s="143">
        <v>55</v>
      </c>
      <c r="AA84" s="143">
        <v>118</v>
      </c>
      <c r="AB84" s="143">
        <v>72</v>
      </c>
      <c r="AC84" s="143">
        <v>137</v>
      </c>
      <c r="AD84" s="143">
        <v>65</v>
      </c>
      <c r="AE84" s="143">
        <v>150</v>
      </c>
      <c r="AF84" s="143">
        <v>57</v>
      </c>
      <c r="AG84" s="143">
        <v>151</v>
      </c>
      <c r="AH84" s="143">
        <v>55</v>
      </c>
      <c r="AI84" s="143">
        <v>133</v>
      </c>
      <c r="AJ84" s="140" t="str">
        <f t="shared" si="8"/>
        <v>173, 209, 215, 208, 188</v>
      </c>
      <c r="AK84" s="140">
        <f t="shared" si="9"/>
        <v>173</v>
      </c>
      <c r="AL84" s="140">
        <f t="shared" si="10"/>
        <v>209</v>
      </c>
      <c r="AM84" s="140">
        <f t="shared" si="11"/>
        <v>215</v>
      </c>
      <c r="AN84" s="140">
        <f t="shared" si="12"/>
        <v>208</v>
      </c>
      <c r="AO84" s="140">
        <f t="shared" si="13"/>
        <v>188</v>
      </c>
    </row>
    <row r="85" spans="1:41" ht="18" x14ac:dyDescent="0.25">
      <c r="A85" s="141">
        <f t="shared" si="7"/>
        <v>618447</v>
      </c>
      <c r="B85" s="143" t="s">
        <v>9427</v>
      </c>
      <c r="C85" s="143" t="s">
        <v>9428</v>
      </c>
      <c r="D85" s="143" t="s">
        <v>28</v>
      </c>
      <c r="E85" s="143" t="s">
        <v>28</v>
      </c>
      <c r="F85" s="143" t="s">
        <v>28</v>
      </c>
      <c r="G85" s="143" t="s">
        <v>28</v>
      </c>
      <c r="H85" s="143" t="s">
        <v>1603</v>
      </c>
      <c r="I85" s="143" t="s">
        <v>54</v>
      </c>
      <c r="J85" s="144" t="s">
        <v>9543</v>
      </c>
      <c r="K85" s="143" t="s">
        <v>9714</v>
      </c>
      <c r="L85" s="143" t="s">
        <v>9430</v>
      </c>
      <c r="M85" s="143" t="s">
        <v>9431</v>
      </c>
      <c r="N85" s="259">
        <v>224</v>
      </c>
      <c r="O85" s="260"/>
      <c r="P85" s="259">
        <v>205</v>
      </c>
      <c r="Q85" s="260"/>
      <c r="R85" s="259">
        <v>19</v>
      </c>
      <c r="S85" s="261"/>
      <c r="T85" s="260"/>
      <c r="U85" s="143">
        <v>5</v>
      </c>
      <c r="V85" s="143">
        <v>12</v>
      </c>
      <c r="W85" s="143">
        <v>0</v>
      </c>
      <c r="X85" s="143">
        <v>12</v>
      </c>
      <c r="Y85" s="143">
        <v>0</v>
      </c>
      <c r="Z85" s="143">
        <v>17</v>
      </c>
      <c r="AA85" s="143">
        <v>16</v>
      </c>
      <c r="AB85" s="143">
        <v>30</v>
      </c>
      <c r="AC85" s="143">
        <v>17</v>
      </c>
      <c r="AD85" s="143">
        <v>29</v>
      </c>
      <c r="AE85" s="143">
        <v>18</v>
      </c>
      <c r="AF85" s="143">
        <v>18</v>
      </c>
      <c r="AG85" s="143">
        <v>30</v>
      </c>
      <c r="AH85" s="143">
        <v>23</v>
      </c>
      <c r="AI85" s="143">
        <v>26</v>
      </c>
      <c r="AJ85" s="140" t="str">
        <f t="shared" si="8"/>
        <v>33, 47, 47, 48, 49</v>
      </c>
      <c r="AK85" s="140">
        <f t="shared" si="9"/>
        <v>33</v>
      </c>
      <c r="AL85" s="140">
        <f t="shared" si="10"/>
        <v>47</v>
      </c>
      <c r="AM85" s="140">
        <f t="shared" si="11"/>
        <v>47</v>
      </c>
      <c r="AN85" s="140">
        <f t="shared" si="12"/>
        <v>48</v>
      </c>
      <c r="AO85" s="140">
        <f t="shared" si="13"/>
        <v>49</v>
      </c>
    </row>
    <row r="86" spans="1:41" ht="18" x14ac:dyDescent="0.25">
      <c r="A86" s="141">
        <f t="shared" si="7"/>
        <v>1569201</v>
      </c>
      <c r="B86" s="143" t="s">
        <v>9427</v>
      </c>
      <c r="C86" s="143" t="s">
        <v>9428</v>
      </c>
      <c r="D86" s="143" t="s">
        <v>28</v>
      </c>
      <c r="E86" s="143" t="s">
        <v>28</v>
      </c>
      <c r="F86" s="143" t="s">
        <v>28</v>
      </c>
      <c r="G86" s="143" t="s">
        <v>581</v>
      </c>
      <c r="H86" s="143" t="s">
        <v>9563</v>
      </c>
      <c r="I86" s="143" t="s">
        <v>54</v>
      </c>
      <c r="J86" s="144" t="s">
        <v>9479</v>
      </c>
      <c r="K86" s="143" t="s">
        <v>9714</v>
      </c>
      <c r="L86" s="143" t="s">
        <v>9430</v>
      </c>
      <c r="M86" s="143" t="s">
        <v>9447</v>
      </c>
      <c r="N86" s="259">
        <v>89</v>
      </c>
      <c r="O86" s="260"/>
      <c r="P86" s="259">
        <v>87</v>
      </c>
      <c r="Q86" s="260"/>
      <c r="R86" s="259">
        <v>1</v>
      </c>
      <c r="S86" s="261"/>
      <c r="T86" s="260"/>
      <c r="U86" s="143">
        <v>5</v>
      </c>
      <c r="V86" s="143">
        <v>6</v>
      </c>
      <c r="W86" s="143">
        <v>0</v>
      </c>
      <c r="X86" s="143">
        <v>6</v>
      </c>
      <c r="Y86" s="143">
        <v>0</v>
      </c>
      <c r="Z86" s="143">
        <v>11</v>
      </c>
      <c r="AA86" s="143">
        <v>7</v>
      </c>
      <c r="AB86" s="143">
        <v>5</v>
      </c>
      <c r="AC86" s="143">
        <v>4</v>
      </c>
      <c r="AD86" s="143">
        <v>7</v>
      </c>
      <c r="AE86" s="143">
        <v>5</v>
      </c>
      <c r="AF86" s="143">
        <v>15</v>
      </c>
      <c r="AG86" s="143">
        <v>20</v>
      </c>
      <c r="AH86" s="143">
        <v>10</v>
      </c>
      <c r="AI86" s="143">
        <v>5</v>
      </c>
      <c r="AJ86" s="140" t="str">
        <f t="shared" si="8"/>
        <v>18, 9, 12, 35, 15</v>
      </c>
      <c r="AK86" s="140">
        <f t="shared" si="9"/>
        <v>18</v>
      </c>
      <c r="AL86" s="140">
        <f t="shared" si="10"/>
        <v>9</v>
      </c>
      <c r="AM86" s="140">
        <f t="shared" si="11"/>
        <v>12</v>
      </c>
      <c r="AN86" s="140">
        <f t="shared" si="12"/>
        <v>35</v>
      </c>
      <c r="AO86" s="140">
        <f t="shared" si="13"/>
        <v>15</v>
      </c>
    </row>
    <row r="87" spans="1:41" ht="18" x14ac:dyDescent="0.25">
      <c r="A87" s="141">
        <f t="shared" si="7"/>
        <v>1571512</v>
      </c>
      <c r="B87" s="143" t="s">
        <v>9427</v>
      </c>
      <c r="C87" s="143" t="s">
        <v>9428</v>
      </c>
      <c r="D87" s="143" t="s">
        <v>28</v>
      </c>
      <c r="E87" s="143" t="s">
        <v>28</v>
      </c>
      <c r="F87" s="143" t="s">
        <v>28</v>
      </c>
      <c r="G87" s="143" t="s">
        <v>500</v>
      </c>
      <c r="H87" s="143" t="s">
        <v>9568</v>
      </c>
      <c r="I87" s="143" t="s">
        <v>54</v>
      </c>
      <c r="J87" s="144" t="s">
        <v>9569</v>
      </c>
      <c r="K87" s="143" t="s">
        <v>9714</v>
      </c>
      <c r="L87" s="143" t="s">
        <v>9430</v>
      </c>
      <c r="M87" s="143" t="s">
        <v>9447</v>
      </c>
      <c r="N87" s="259">
        <v>1</v>
      </c>
      <c r="O87" s="260"/>
      <c r="P87" s="259">
        <v>1</v>
      </c>
      <c r="Q87" s="260"/>
      <c r="R87" s="259">
        <v>0</v>
      </c>
      <c r="S87" s="261"/>
      <c r="T87" s="260"/>
      <c r="U87" s="143">
        <v>5</v>
      </c>
      <c r="V87" s="143">
        <v>5</v>
      </c>
      <c r="W87" s="143">
        <v>0</v>
      </c>
      <c r="X87" s="143">
        <v>5</v>
      </c>
      <c r="Y87" s="143">
        <v>0</v>
      </c>
      <c r="Z87" s="143">
        <v>0</v>
      </c>
      <c r="AA87" s="143">
        <v>0</v>
      </c>
      <c r="AB87" s="143">
        <v>0</v>
      </c>
      <c r="AC87" s="143">
        <v>0</v>
      </c>
      <c r="AD87" s="143">
        <v>0</v>
      </c>
      <c r="AE87" s="143">
        <v>0</v>
      </c>
      <c r="AF87" s="143">
        <v>1</v>
      </c>
      <c r="AG87" s="143">
        <v>0</v>
      </c>
      <c r="AH87" s="143">
        <v>0</v>
      </c>
      <c r="AI87" s="143">
        <v>0</v>
      </c>
      <c r="AJ87" s="140" t="str">
        <f t="shared" si="8"/>
        <v>0, 0, 0, 1, 0</v>
      </c>
      <c r="AK87" s="140">
        <f t="shared" si="9"/>
        <v>0</v>
      </c>
      <c r="AL87" s="140">
        <f t="shared" si="10"/>
        <v>0</v>
      </c>
      <c r="AM87" s="140">
        <f t="shared" si="11"/>
        <v>0</v>
      </c>
      <c r="AN87" s="140">
        <f t="shared" si="12"/>
        <v>1</v>
      </c>
      <c r="AO87" s="140">
        <f t="shared" si="13"/>
        <v>0</v>
      </c>
    </row>
    <row r="88" spans="1:41" ht="18" x14ac:dyDescent="0.25">
      <c r="A88" s="141">
        <f t="shared" si="7"/>
        <v>660290</v>
      </c>
      <c r="B88" s="143" t="s">
        <v>9427</v>
      </c>
      <c r="C88" s="143" t="s">
        <v>9428</v>
      </c>
      <c r="D88" s="143" t="s">
        <v>28</v>
      </c>
      <c r="E88" s="143" t="s">
        <v>28</v>
      </c>
      <c r="F88" s="143" t="s">
        <v>28</v>
      </c>
      <c r="G88" s="143" t="s">
        <v>9445</v>
      </c>
      <c r="H88" s="143" t="s">
        <v>9555</v>
      </c>
      <c r="I88" s="143" t="s">
        <v>54</v>
      </c>
      <c r="J88" s="144" t="s">
        <v>9446</v>
      </c>
      <c r="K88" s="143" t="s">
        <v>9714</v>
      </c>
      <c r="L88" s="143" t="s">
        <v>9430</v>
      </c>
      <c r="M88" s="143" t="s">
        <v>9447</v>
      </c>
      <c r="N88" s="259">
        <v>267</v>
      </c>
      <c r="O88" s="260"/>
      <c r="P88" s="259">
        <v>226</v>
      </c>
      <c r="Q88" s="260"/>
      <c r="R88" s="259">
        <v>41</v>
      </c>
      <c r="S88" s="261"/>
      <c r="T88" s="260"/>
      <c r="U88" s="143">
        <v>5</v>
      </c>
      <c r="V88" s="143">
        <v>10</v>
      </c>
      <c r="W88" s="143">
        <v>0</v>
      </c>
      <c r="X88" s="143">
        <v>10</v>
      </c>
      <c r="Y88" s="143">
        <v>0</v>
      </c>
      <c r="Z88" s="143">
        <v>29</v>
      </c>
      <c r="AA88" s="143">
        <v>23</v>
      </c>
      <c r="AB88" s="143">
        <v>31</v>
      </c>
      <c r="AC88" s="143">
        <v>26</v>
      </c>
      <c r="AD88" s="143">
        <v>33</v>
      </c>
      <c r="AE88" s="143">
        <v>23</v>
      </c>
      <c r="AF88" s="143">
        <v>27</v>
      </c>
      <c r="AG88" s="143">
        <v>21</v>
      </c>
      <c r="AH88" s="143">
        <v>28</v>
      </c>
      <c r="AI88" s="143">
        <v>26</v>
      </c>
      <c r="AJ88" s="140" t="str">
        <f t="shared" si="8"/>
        <v>52, 57, 56, 48, 54</v>
      </c>
      <c r="AK88" s="140">
        <f t="shared" si="9"/>
        <v>52</v>
      </c>
      <c r="AL88" s="140">
        <f t="shared" si="10"/>
        <v>57</v>
      </c>
      <c r="AM88" s="140">
        <f t="shared" si="11"/>
        <v>56</v>
      </c>
      <c r="AN88" s="140">
        <f t="shared" si="12"/>
        <v>48</v>
      </c>
      <c r="AO88" s="140">
        <f t="shared" si="13"/>
        <v>54</v>
      </c>
    </row>
    <row r="89" spans="1:41" ht="18" x14ac:dyDescent="0.25">
      <c r="A89" s="141">
        <f t="shared" si="7"/>
        <v>1731322</v>
      </c>
      <c r="B89" s="143" t="s">
        <v>9427</v>
      </c>
      <c r="C89" s="143" t="s">
        <v>9428</v>
      </c>
      <c r="D89" s="143" t="s">
        <v>28</v>
      </c>
      <c r="E89" s="143" t="s">
        <v>28</v>
      </c>
      <c r="F89" s="143" t="s">
        <v>28</v>
      </c>
      <c r="G89" s="143" t="s">
        <v>28</v>
      </c>
      <c r="H89" s="143" t="s">
        <v>9577</v>
      </c>
      <c r="I89" s="143" t="s">
        <v>54</v>
      </c>
      <c r="J89" s="144" t="s">
        <v>9476</v>
      </c>
      <c r="K89" s="143" t="s">
        <v>9714</v>
      </c>
      <c r="L89" s="143" t="s">
        <v>9430</v>
      </c>
      <c r="M89" s="143" t="s">
        <v>9447</v>
      </c>
      <c r="N89" s="259">
        <v>10</v>
      </c>
      <c r="O89" s="260"/>
      <c r="P89" s="259">
        <v>6</v>
      </c>
      <c r="Q89" s="260"/>
      <c r="R89" s="259">
        <v>4</v>
      </c>
      <c r="S89" s="261"/>
      <c r="T89" s="260"/>
      <c r="U89" s="143">
        <v>5</v>
      </c>
      <c r="V89" s="143">
        <v>4</v>
      </c>
      <c r="W89" s="143">
        <v>0</v>
      </c>
      <c r="X89" s="143">
        <v>3</v>
      </c>
      <c r="Y89" s="143">
        <v>0</v>
      </c>
      <c r="Z89" s="143">
        <v>3</v>
      </c>
      <c r="AA89" s="143">
        <v>2</v>
      </c>
      <c r="AB89" s="143">
        <v>1</v>
      </c>
      <c r="AC89" s="143">
        <v>1</v>
      </c>
      <c r="AD89" s="143">
        <v>2</v>
      </c>
      <c r="AE89" s="143">
        <v>0</v>
      </c>
      <c r="AF89" s="143">
        <v>1</v>
      </c>
      <c r="AG89" s="143">
        <v>0</v>
      </c>
      <c r="AH89" s="143">
        <v>0</v>
      </c>
      <c r="AI89" s="143">
        <v>0</v>
      </c>
      <c r="AJ89" s="140" t="str">
        <f t="shared" si="8"/>
        <v>5, 2, 2, 1, 0</v>
      </c>
      <c r="AK89" s="140">
        <f t="shared" si="9"/>
        <v>5</v>
      </c>
      <c r="AL89" s="140">
        <f t="shared" si="10"/>
        <v>2</v>
      </c>
      <c r="AM89" s="140">
        <f t="shared" si="11"/>
        <v>2</v>
      </c>
      <c r="AN89" s="140">
        <f t="shared" si="12"/>
        <v>1</v>
      </c>
      <c r="AO89" s="140">
        <f t="shared" si="13"/>
        <v>0</v>
      </c>
    </row>
    <row r="90" spans="1:41" ht="18" x14ac:dyDescent="0.25">
      <c r="A90" s="141">
        <f t="shared" si="7"/>
        <v>1372879</v>
      </c>
      <c r="B90" s="143" t="s">
        <v>9427</v>
      </c>
      <c r="C90" s="143" t="s">
        <v>9428</v>
      </c>
      <c r="D90" s="143" t="s">
        <v>28</v>
      </c>
      <c r="E90" s="143" t="s">
        <v>28</v>
      </c>
      <c r="F90" s="143" t="s">
        <v>28</v>
      </c>
      <c r="G90" s="143" t="s">
        <v>9453</v>
      </c>
      <c r="H90" s="143" t="s">
        <v>8796</v>
      </c>
      <c r="I90" s="143" t="s">
        <v>54</v>
      </c>
      <c r="J90" s="144" t="s">
        <v>9574</v>
      </c>
      <c r="K90" s="143" t="s">
        <v>9714</v>
      </c>
      <c r="L90" s="143" t="s">
        <v>9430</v>
      </c>
      <c r="M90" s="143" t="s">
        <v>9575</v>
      </c>
      <c r="N90" s="259">
        <v>198</v>
      </c>
      <c r="O90" s="260"/>
      <c r="P90" s="259">
        <v>159</v>
      </c>
      <c r="Q90" s="260"/>
      <c r="R90" s="259">
        <v>39</v>
      </c>
      <c r="S90" s="261"/>
      <c r="T90" s="260"/>
      <c r="U90" s="143">
        <v>3</v>
      </c>
      <c r="V90" s="143">
        <v>9</v>
      </c>
      <c r="W90" s="143">
        <v>0</v>
      </c>
      <c r="X90" s="143">
        <v>9</v>
      </c>
      <c r="Y90" s="143">
        <v>0</v>
      </c>
      <c r="Z90" s="143">
        <v>0</v>
      </c>
      <c r="AA90" s="143">
        <v>0</v>
      </c>
      <c r="AB90" s="143">
        <v>0</v>
      </c>
      <c r="AC90" s="143">
        <v>0</v>
      </c>
      <c r="AD90" s="143">
        <v>70</v>
      </c>
      <c r="AE90" s="143">
        <v>0</v>
      </c>
      <c r="AF90" s="143">
        <v>83</v>
      </c>
      <c r="AG90" s="143">
        <v>0</v>
      </c>
      <c r="AH90" s="143">
        <v>45</v>
      </c>
      <c r="AI90" s="143">
        <v>0</v>
      </c>
      <c r="AJ90" s="140" t="str">
        <f t="shared" si="8"/>
        <v>0, 0, 70, 83, 45</v>
      </c>
      <c r="AK90" s="140">
        <f t="shared" si="9"/>
        <v>0</v>
      </c>
      <c r="AL90" s="140">
        <f t="shared" si="10"/>
        <v>0</v>
      </c>
      <c r="AM90" s="140">
        <f t="shared" si="11"/>
        <v>70</v>
      </c>
      <c r="AN90" s="140">
        <f t="shared" si="12"/>
        <v>83</v>
      </c>
      <c r="AO90" s="140">
        <f t="shared" si="13"/>
        <v>45</v>
      </c>
    </row>
    <row r="91" spans="1:41" ht="18" x14ac:dyDescent="0.25">
      <c r="A91" s="141">
        <f t="shared" si="7"/>
        <v>474502</v>
      </c>
      <c r="B91" s="143" t="s">
        <v>9427</v>
      </c>
      <c r="C91" s="143" t="s">
        <v>9428</v>
      </c>
      <c r="D91" s="143" t="s">
        <v>28</v>
      </c>
      <c r="E91" s="143" t="s">
        <v>28</v>
      </c>
      <c r="F91" s="143" t="s">
        <v>453</v>
      </c>
      <c r="G91" s="143" t="s">
        <v>9494</v>
      </c>
      <c r="H91" s="143" t="s">
        <v>8436</v>
      </c>
      <c r="I91" s="143" t="s">
        <v>54</v>
      </c>
      <c r="J91" s="144" t="s">
        <v>9494</v>
      </c>
      <c r="K91" s="143" t="s">
        <v>9714</v>
      </c>
      <c r="L91" s="143" t="s">
        <v>9430</v>
      </c>
      <c r="M91" s="143" t="s">
        <v>9431</v>
      </c>
      <c r="N91" s="259">
        <v>37</v>
      </c>
      <c r="O91" s="260"/>
      <c r="P91" s="259">
        <v>37</v>
      </c>
      <c r="Q91" s="260"/>
      <c r="R91" s="259">
        <v>0</v>
      </c>
      <c r="S91" s="261"/>
      <c r="T91" s="260"/>
      <c r="U91" s="143">
        <v>5</v>
      </c>
      <c r="V91" s="143">
        <v>5</v>
      </c>
      <c r="W91" s="143">
        <v>0</v>
      </c>
      <c r="X91" s="143">
        <v>5</v>
      </c>
      <c r="Y91" s="143">
        <v>0</v>
      </c>
      <c r="Z91" s="143">
        <v>3</v>
      </c>
      <c r="AA91" s="143">
        <v>1</v>
      </c>
      <c r="AB91" s="143">
        <v>3</v>
      </c>
      <c r="AC91" s="143">
        <v>1</v>
      </c>
      <c r="AD91" s="143">
        <v>3</v>
      </c>
      <c r="AE91" s="143">
        <v>7</v>
      </c>
      <c r="AF91" s="143">
        <v>7</v>
      </c>
      <c r="AG91" s="143">
        <v>3</v>
      </c>
      <c r="AH91" s="143">
        <v>7</v>
      </c>
      <c r="AI91" s="143">
        <v>2</v>
      </c>
      <c r="AJ91" s="140" t="str">
        <f t="shared" si="8"/>
        <v>4, 4, 10, 10, 9</v>
      </c>
      <c r="AK91" s="140">
        <f t="shared" si="9"/>
        <v>4</v>
      </c>
      <c r="AL91" s="140">
        <f t="shared" si="10"/>
        <v>4</v>
      </c>
      <c r="AM91" s="140">
        <f t="shared" si="11"/>
        <v>10</v>
      </c>
      <c r="AN91" s="140">
        <f t="shared" si="12"/>
        <v>10</v>
      </c>
      <c r="AO91" s="140">
        <f t="shared" si="13"/>
        <v>9</v>
      </c>
    </row>
    <row r="92" spans="1:41" ht="18" x14ac:dyDescent="0.25">
      <c r="A92" s="141">
        <f t="shared" si="7"/>
        <v>701581</v>
      </c>
      <c r="B92" s="143" t="s">
        <v>9427</v>
      </c>
      <c r="C92" s="143" t="s">
        <v>9428</v>
      </c>
      <c r="D92" s="143" t="s">
        <v>28</v>
      </c>
      <c r="E92" s="143" t="s">
        <v>28</v>
      </c>
      <c r="F92" s="143" t="s">
        <v>453</v>
      </c>
      <c r="G92" s="143" t="s">
        <v>453</v>
      </c>
      <c r="H92" s="143" t="s">
        <v>8616</v>
      </c>
      <c r="I92" s="143" t="s">
        <v>54</v>
      </c>
      <c r="J92" s="144" t="s">
        <v>9495</v>
      </c>
      <c r="K92" s="143" t="s">
        <v>9714</v>
      </c>
      <c r="L92" s="143" t="s">
        <v>9430</v>
      </c>
      <c r="M92" s="143" t="s">
        <v>9447</v>
      </c>
      <c r="N92" s="259">
        <v>31</v>
      </c>
      <c r="O92" s="260"/>
      <c r="P92" s="259">
        <v>29</v>
      </c>
      <c r="Q92" s="260"/>
      <c r="R92" s="259">
        <v>2</v>
      </c>
      <c r="S92" s="261"/>
      <c r="T92" s="260"/>
      <c r="U92" s="143">
        <v>5</v>
      </c>
      <c r="V92" s="143">
        <v>5</v>
      </c>
      <c r="W92" s="143">
        <v>0</v>
      </c>
      <c r="X92" s="143">
        <v>5</v>
      </c>
      <c r="Y92" s="143">
        <v>0</v>
      </c>
      <c r="Z92" s="143">
        <v>3</v>
      </c>
      <c r="AA92" s="143">
        <v>5</v>
      </c>
      <c r="AB92" s="143">
        <v>6</v>
      </c>
      <c r="AC92" s="143">
        <v>1</v>
      </c>
      <c r="AD92" s="143">
        <v>3</v>
      </c>
      <c r="AE92" s="143">
        <v>0</v>
      </c>
      <c r="AF92" s="143">
        <v>4</v>
      </c>
      <c r="AG92" s="143">
        <v>4</v>
      </c>
      <c r="AH92" s="143">
        <v>4</v>
      </c>
      <c r="AI92" s="143">
        <v>1</v>
      </c>
      <c r="AJ92" s="140" t="str">
        <f t="shared" si="8"/>
        <v>8, 7, 3, 8, 5</v>
      </c>
      <c r="AK92" s="140">
        <f t="shared" si="9"/>
        <v>8</v>
      </c>
      <c r="AL92" s="140">
        <f t="shared" si="10"/>
        <v>7</v>
      </c>
      <c r="AM92" s="140">
        <f t="shared" si="11"/>
        <v>3</v>
      </c>
      <c r="AN92" s="140">
        <f t="shared" si="12"/>
        <v>8</v>
      </c>
      <c r="AO92" s="140">
        <f t="shared" si="13"/>
        <v>5</v>
      </c>
    </row>
    <row r="93" spans="1:41" ht="18" x14ac:dyDescent="0.25">
      <c r="A93" s="141">
        <f t="shared" si="7"/>
        <v>521799</v>
      </c>
      <c r="B93" s="143" t="s">
        <v>9427</v>
      </c>
      <c r="C93" s="143" t="s">
        <v>9428</v>
      </c>
      <c r="D93" s="143" t="s">
        <v>28</v>
      </c>
      <c r="E93" s="143" t="s">
        <v>28</v>
      </c>
      <c r="F93" s="143" t="s">
        <v>453</v>
      </c>
      <c r="G93" s="143" t="s">
        <v>650</v>
      </c>
      <c r="H93" s="143" t="s">
        <v>8481</v>
      </c>
      <c r="I93" s="143" t="s">
        <v>54</v>
      </c>
      <c r="J93" s="144" t="s">
        <v>9503</v>
      </c>
      <c r="K93" s="143" t="s">
        <v>9714</v>
      </c>
      <c r="L93" s="143" t="s">
        <v>9430</v>
      </c>
      <c r="M93" s="143" t="s">
        <v>9431</v>
      </c>
      <c r="N93" s="259">
        <v>45</v>
      </c>
      <c r="O93" s="260"/>
      <c r="P93" s="259">
        <v>45</v>
      </c>
      <c r="Q93" s="260"/>
      <c r="R93" s="259">
        <v>0</v>
      </c>
      <c r="S93" s="261"/>
      <c r="T93" s="260"/>
      <c r="U93" s="143">
        <v>5</v>
      </c>
      <c r="V93" s="143">
        <v>5</v>
      </c>
      <c r="W93" s="143">
        <v>0</v>
      </c>
      <c r="X93" s="143">
        <v>5</v>
      </c>
      <c r="Y93" s="143">
        <v>0</v>
      </c>
      <c r="Z93" s="143">
        <v>6</v>
      </c>
      <c r="AA93" s="143">
        <v>4</v>
      </c>
      <c r="AB93" s="143">
        <v>3</v>
      </c>
      <c r="AC93" s="143">
        <v>2</v>
      </c>
      <c r="AD93" s="143">
        <v>5</v>
      </c>
      <c r="AE93" s="143">
        <v>5</v>
      </c>
      <c r="AF93" s="143">
        <v>3</v>
      </c>
      <c r="AG93" s="143">
        <v>8</v>
      </c>
      <c r="AH93" s="143">
        <v>5</v>
      </c>
      <c r="AI93" s="143">
        <v>4</v>
      </c>
      <c r="AJ93" s="140" t="str">
        <f t="shared" si="8"/>
        <v>10, 5, 10, 11, 9</v>
      </c>
      <c r="AK93" s="140">
        <f t="shared" si="9"/>
        <v>10</v>
      </c>
      <c r="AL93" s="140">
        <f t="shared" si="10"/>
        <v>5</v>
      </c>
      <c r="AM93" s="140">
        <f t="shared" si="11"/>
        <v>10</v>
      </c>
      <c r="AN93" s="140">
        <f t="shared" si="12"/>
        <v>11</v>
      </c>
      <c r="AO93" s="140">
        <f t="shared" si="13"/>
        <v>9</v>
      </c>
    </row>
    <row r="94" spans="1:41" ht="18" x14ac:dyDescent="0.25">
      <c r="A94" s="141">
        <f t="shared" si="7"/>
        <v>615203</v>
      </c>
      <c r="B94" s="143" t="s">
        <v>9427</v>
      </c>
      <c r="C94" s="143" t="s">
        <v>9428</v>
      </c>
      <c r="D94" s="143" t="s">
        <v>28</v>
      </c>
      <c r="E94" s="143" t="s">
        <v>28</v>
      </c>
      <c r="F94" s="143" t="s">
        <v>453</v>
      </c>
      <c r="G94" s="143" t="s">
        <v>637</v>
      </c>
      <c r="H94" s="143" t="s">
        <v>8385</v>
      </c>
      <c r="I94" s="143" t="s">
        <v>54</v>
      </c>
      <c r="J94" s="144" t="s">
        <v>9592</v>
      </c>
      <c r="K94" s="143" t="s">
        <v>9714</v>
      </c>
      <c r="L94" s="143" t="s">
        <v>9430</v>
      </c>
      <c r="M94" s="143" t="s">
        <v>9431</v>
      </c>
      <c r="N94" s="259">
        <v>74</v>
      </c>
      <c r="O94" s="260"/>
      <c r="P94" s="259">
        <v>74</v>
      </c>
      <c r="Q94" s="260"/>
      <c r="R94" s="259">
        <v>0</v>
      </c>
      <c r="S94" s="261"/>
      <c r="T94" s="260"/>
      <c r="U94" s="143">
        <v>5</v>
      </c>
      <c r="V94" s="143">
        <v>5</v>
      </c>
      <c r="W94" s="143">
        <v>0</v>
      </c>
      <c r="X94" s="143">
        <v>5</v>
      </c>
      <c r="Y94" s="143">
        <v>0</v>
      </c>
      <c r="Z94" s="143">
        <v>5</v>
      </c>
      <c r="AA94" s="143">
        <v>6</v>
      </c>
      <c r="AB94" s="143">
        <v>12</v>
      </c>
      <c r="AC94" s="143">
        <v>3</v>
      </c>
      <c r="AD94" s="143">
        <v>8</v>
      </c>
      <c r="AE94" s="143">
        <v>8</v>
      </c>
      <c r="AF94" s="143">
        <v>4</v>
      </c>
      <c r="AG94" s="143">
        <v>7</v>
      </c>
      <c r="AH94" s="143">
        <v>7</v>
      </c>
      <c r="AI94" s="143">
        <v>14</v>
      </c>
      <c r="AJ94" s="140" t="str">
        <f t="shared" si="8"/>
        <v>11, 15, 16, 11, 21</v>
      </c>
      <c r="AK94" s="140">
        <f t="shared" si="9"/>
        <v>11</v>
      </c>
      <c r="AL94" s="140">
        <f t="shared" si="10"/>
        <v>15</v>
      </c>
      <c r="AM94" s="140">
        <f t="shared" si="11"/>
        <v>16</v>
      </c>
      <c r="AN94" s="140">
        <f t="shared" si="12"/>
        <v>11</v>
      </c>
      <c r="AO94" s="140">
        <f t="shared" si="13"/>
        <v>21</v>
      </c>
    </row>
    <row r="95" spans="1:41" ht="18" x14ac:dyDescent="0.25">
      <c r="A95" s="141">
        <f t="shared" si="7"/>
        <v>1024041</v>
      </c>
      <c r="B95" s="143" t="s">
        <v>9427</v>
      </c>
      <c r="C95" s="143" t="s">
        <v>9428</v>
      </c>
      <c r="D95" s="143" t="s">
        <v>28</v>
      </c>
      <c r="E95" s="143" t="s">
        <v>28</v>
      </c>
      <c r="F95" s="143" t="s">
        <v>453</v>
      </c>
      <c r="G95" s="143" t="s">
        <v>632</v>
      </c>
      <c r="H95" s="143" t="s">
        <v>8566</v>
      </c>
      <c r="I95" s="143" t="s">
        <v>54</v>
      </c>
      <c r="J95" s="144" t="s">
        <v>560</v>
      </c>
      <c r="K95" s="143" t="s">
        <v>9714</v>
      </c>
      <c r="L95" s="143" t="s">
        <v>9430</v>
      </c>
      <c r="M95" s="143" t="s">
        <v>9431</v>
      </c>
      <c r="N95" s="259">
        <v>44</v>
      </c>
      <c r="O95" s="260"/>
      <c r="P95" s="259">
        <v>43</v>
      </c>
      <c r="Q95" s="260"/>
      <c r="R95" s="259">
        <v>1</v>
      </c>
      <c r="S95" s="261"/>
      <c r="T95" s="260"/>
      <c r="U95" s="143">
        <v>5</v>
      </c>
      <c r="V95" s="143">
        <v>5</v>
      </c>
      <c r="W95" s="143">
        <v>0</v>
      </c>
      <c r="X95" s="143">
        <v>5</v>
      </c>
      <c r="Y95" s="143">
        <v>0</v>
      </c>
      <c r="Z95" s="143">
        <v>2</v>
      </c>
      <c r="AA95" s="143">
        <v>2</v>
      </c>
      <c r="AB95" s="143">
        <v>2</v>
      </c>
      <c r="AC95" s="143">
        <v>2</v>
      </c>
      <c r="AD95" s="143">
        <v>6</v>
      </c>
      <c r="AE95" s="143">
        <v>4</v>
      </c>
      <c r="AF95" s="143">
        <v>5</v>
      </c>
      <c r="AG95" s="143">
        <v>9</v>
      </c>
      <c r="AH95" s="143">
        <v>3</v>
      </c>
      <c r="AI95" s="143">
        <v>9</v>
      </c>
      <c r="AJ95" s="140" t="str">
        <f t="shared" si="8"/>
        <v>4, 4, 10, 14, 12</v>
      </c>
      <c r="AK95" s="140">
        <f t="shared" si="9"/>
        <v>4</v>
      </c>
      <c r="AL95" s="140">
        <f t="shared" si="10"/>
        <v>4</v>
      </c>
      <c r="AM95" s="140">
        <f t="shared" si="11"/>
        <v>10</v>
      </c>
      <c r="AN95" s="140">
        <f t="shared" si="12"/>
        <v>14</v>
      </c>
      <c r="AO95" s="140">
        <f t="shared" si="13"/>
        <v>12</v>
      </c>
    </row>
    <row r="96" spans="1:41" ht="18" x14ac:dyDescent="0.25">
      <c r="A96" s="141">
        <f t="shared" si="7"/>
        <v>474510</v>
      </c>
      <c r="B96" s="143" t="s">
        <v>9427</v>
      </c>
      <c r="C96" s="143" t="s">
        <v>9428</v>
      </c>
      <c r="D96" s="143" t="s">
        <v>28</v>
      </c>
      <c r="E96" s="143" t="s">
        <v>28</v>
      </c>
      <c r="F96" s="143" t="s">
        <v>453</v>
      </c>
      <c r="G96" s="143" t="s">
        <v>453</v>
      </c>
      <c r="H96" s="143" t="s">
        <v>8308</v>
      </c>
      <c r="I96" s="143" t="s">
        <v>54</v>
      </c>
      <c r="J96" s="144" t="s">
        <v>9593</v>
      </c>
      <c r="K96" s="143" t="s">
        <v>9714</v>
      </c>
      <c r="L96" s="143" t="s">
        <v>9430</v>
      </c>
      <c r="M96" s="143" t="s">
        <v>9431</v>
      </c>
      <c r="N96" s="259">
        <v>86</v>
      </c>
      <c r="O96" s="260"/>
      <c r="P96" s="259">
        <v>85</v>
      </c>
      <c r="Q96" s="260"/>
      <c r="R96" s="259">
        <v>1</v>
      </c>
      <c r="S96" s="261"/>
      <c r="T96" s="260"/>
      <c r="U96" s="143">
        <v>5</v>
      </c>
      <c r="V96" s="143">
        <v>7</v>
      </c>
      <c r="W96" s="143">
        <v>0</v>
      </c>
      <c r="X96" s="143">
        <v>7</v>
      </c>
      <c r="Y96" s="143">
        <v>0</v>
      </c>
      <c r="Z96" s="143">
        <v>7</v>
      </c>
      <c r="AA96" s="143">
        <v>6</v>
      </c>
      <c r="AB96" s="143">
        <v>4</v>
      </c>
      <c r="AC96" s="143">
        <v>5</v>
      </c>
      <c r="AD96" s="143">
        <v>6</v>
      </c>
      <c r="AE96" s="143">
        <v>15</v>
      </c>
      <c r="AF96" s="143">
        <v>16</v>
      </c>
      <c r="AG96" s="143">
        <v>4</v>
      </c>
      <c r="AH96" s="143">
        <v>11</v>
      </c>
      <c r="AI96" s="143">
        <v>12</v>
      </c>
      <c r="AJ96" s="140" t="str">
        <f t="shared" si="8"/>
        <v>13, 9, 21, 20, 23</v>
      </c>
      <c r="AK96" s="140">
        <f t="shared" si="9"/>
        <v>13</v>
      </c>
      <c r="AL96" s="140">
        <f t="shared" si="10"/>
        <v>9</v>
      </c>
      <c r="AM96" s="140">
        <f t="shared" si="11"/>
        <v>21</v>
      </c>
      <c r="AN96" s="140">
        <f t="shared" si="12"/>
        <v>20</v>
      </c>
      <c r="AO96" s="140">
        <f t="shared" si="13"/>
        <v>23</v>
      </c>
    </row>
    <row r="97" spans="1:41" ht="18" x14ac:dyDescent="0.25">
      <c r="A97" s="141">
        <f t="shared" si="7"/>
        <v>1024082</v>
      </c>
      <c r="B97" s="143" t="s">
        <v>9427</v>
      </c>
      <c r="C97" s="143" t="s">
        <v>9428</v>
      </c>
      <c r="D97" s="143" t="s">
        <v>28</v>
      </c>
      <c r="E97" s="143" t="s">
        <v>28</v>
      </c>
      <c r="F97" s="143" t="s">
        <v>453</v>
      </c>
      <c r="G97" s="143" t="s">
        <v>623</v>
      </c>
      <c r="H97" s="143" t="s">
        <v>8518</v>
      </c>
      <c r="I97" s="143" t="s">
        <v>54</v>
      </c>
      <c r="J97" s="144" t="s">
        <v>9591</v>
      </c>
      <c r="K97" s="143" t="s">
        <v>9714</v>
      </c>
      <c r="L97" s="143" t="s">
        <v>9430</v>
      </c>
      <c r="M97" s="143" t="s">
        <v>9431</v>
      </c>
      <c r="N97" s="259">
        <v>32</v>
      </c>
      <c r="O97" s="260"/>
      <c r="P97" s="259">
        <v>32</v>
      </c>
      <c r="Q97" s="260"/>
      <c r="R97" s="259">
        <v>0</v>
      </c>
      <c r="S97" s="261"/>
      <c r="T97" s="260"/>
      <c r="U97" s="143">
        <v>5</v>
      </c>
      <c r="V97" s="143">
        <v>5</v>
      </c>
      <c r="W97" s="143">
        <v>0</v>
      </c>
      <c r="X97" s="143">
        <v>5</v>
      </c>
      <c r="Y97" s="143">
        <v>0</v>
      </c>
      <c r="Z97" s="143">
        <v>6</v>
      </c>
      <c r="AA97" s="143">
        <v>2</v>
      </c>
      <c r="AB97" s="143">
        <v>5</v>
      </c>
      <c r="AC97" s="143">
        <v>4</v>
      </c>
      <c r="AD97" s="143">
        <v>3</v>
      </c>
      <c r="AE97" s="143">
        <v>2</v>
      </c>
      <c r="AF97" s="143">
        <v>2</v>
      </c>
      <c r="AG97" s="143">
        <v>3</v>
      </c>
      <c r="AH97" s="143">
        <v>2</v>
      </c>
      <c r="AI97" s="143">
        <v>3</v>
      </c>
      <c r="AJ97" s="140" t="str">
        <f t="shared" si="8"/>
        <v>8, 9, 5, 5, 5</v>
      </c>
      <c r="AK97" s="140">
        <f t="shared" si="9"/>
        <v>8</v>
      </c>
      <c r="AL97" s="140">
        <f t="shared" si="10"/>
        <v>9</v>
      </c>
      <c r="AM97" s="140">
        <f t="shared" si="11"/>
        <v>5</v>
      </c>
      <c r="AN97" s="140">
        <f t="shared" si="12"/>
        <v>5</v>
      </c>
      <c r="AO97" s="140">
        <f t="shared" si="13"/>
        <v>5</v>
      </c>
    </row>
    <row r="98" spans="1:41" ht="18" x14ac:dyDescent="0.25">
      <c r="A98" s="141">
        <f t="shared" si="7"/>
        <v>1154780</v>
      </c>
      <c r="B98" s="143" t="s">
        <v>9427</v>
      </c>
      <c r="C98" s="143" t="s">
        <v>9428</v>
      </c>
      <c r="D98" s="143" t="s">
        <v>28</v>
      </c>
      <c r="E98" s="143" t="s">
        <v>28</v>
      </c>
      <c r="F98" s="143" t="s">
        <v>28</v>
      </c>
      <c r="G98" s="143" t="s">
        <v>9463</v>
      </c>
      <c r="H98" s="143" t="s">
        <v>9548</v>
      </c>
      <c r="I98" s="143" t="s">
        <v>54</v>
      </c>
      <c r="J98" s="144" t="s">
        <v>9464</v>
      </c>
      <c r="K98" s="143" t="s">
        <v>9714</v>
      </c>
      <c r="L98" s="143" t="s">
        <v>9430</v>
      </c>
      <c r="M98" s="143" t="s">
        <v>9447</v>
      </c>
      <c r="N98" s="259">
        <v>41</v>
      </c>
      <c r="O98" s="260"/>
      <c r="P98" s="259">
        <v>36</v>
      </c>
      <c r="Q98" s="260"/>
      <c r="R98" s="259">
        <v>5</v>
      </c>
      <c r="S98" s="261"/>
      <c r="T98" s="260"/>
      <c r="U98" s="143">
        <v>5</v>
      </c>
      <c r="V98" s="143">
        <v>5</v>
      </c>
      <c r="W98" s="143">
        <v>0</v>
      </c>
      <c r="X98" s="143">
        <v>5</v>
      </c>
      <c r="Y98" s="143">
        <v>0</v>
      </c>
      <c r="Z98" s="143">
        <v>6</v>
      </c>
      <c r="AA98" s="143">
        <v>4</v>
      </c>
      <c r="AB98" s="143">
        <v>5</v>
      </c>
      <c r="AC98" s="143">
        <v>0</v>
      </c>
      <c r="AD98" s="143">
        <v>6</v>
      </c>
      <c r="AE98" s="143">
        <v>4</v>
      </c>
      <c r="AF98" s="143">
        <v>8</v>
      </c>
      <c r="AG98" s="143">
        <v>6</v>
      </c>
      <c r="AH98" s="143">
        <v>1</v>
      </c>
      <c r="AI98" s="143">
        <v>1</v>
      </c>
      <c r="AJ98" s="140" t="str">
        <f t="shared" si="8"/>
        <v>10, 5, 10, 14, 2</v>
      </c>
      <c r="AK98" s="140">
        <f t="shared" si="9"/>
        <v>10</v>
      </c>
      <c r="AL98" s="140">
        <f t="shared" si="10"/>
        <v>5</v>
      </c>
      <c r="AM98" s="140">
        <f t="shared" si="11"/>
        <v>10</v>
      </c>
      <c r="AN98" s="140">
        <f t="shared" si="12"/>
        <v>14</v>
      </c>
      <c r="AO98" s="140">
        <f t="shared" si="13"/>
        <v>2</v>
      </c>
    </row>
    <row r="99" spans="1:41" ht="18" x14ac:dyDescent="0.25">
      <c r="A99" s="141">
        <f t="shared" si="7"/>
        <v>1561380</v>
      </c>
      <c r="B99" s="143" t="s">
        <v>9427</v>
      </c>
      <c r="C99" s="143" t="s">
        <v>9428</v>
      </c>
      <c r="D99" s="143" t="s">
        <v>28</v>
      </c>
      <c r="E99" s="143" t="s">
        <v>28</v>
      </c>
      <c r="F99" s="143" t="s">
        <v>28</v>
      </c>
      <c r="G99" s="143" t="s">
        <v>28</v>
      </c>
      <c r="H99" s="143" t="s">
        <v>9578</v>
      </c>
      <c r="I99" s="143" t="s">
        <v>54</v>
      </c>
      <c r="J99" s="144" t="s">
        <v>9469</v>
      </c>
      <c r="K99" s="143" t="s">
        <v>9714</v>
      </c>
      <c r="L99" s="143" t="s">
        <v>9430</v>
      </c>
      <c r="M99" s="143" t="s">
        <v>9447</v>
      </c>
      <c r="N99" s="259">
        <v>89</v>
      </c>
      <c r="O99" s="260"/>
      <c r="P99" s="259">
        <v>83</v>
      </c>
      <c r="Q99" s="260"/>
      <c r="R99" s="259">
        <v>6</v>
      </c>
      <c r="S99" s="261"/>
      <c r="T99" s="260"/>
      <c r="U99" s="143">
        <v>5</v>
      </c>
      <c r="V99" s="143">
        <v>5</v>
      </c>
      <c r="W99" s="143">
        <v>0</v>
      </c>
      <c r="X99" s="143">
        <v>5</v>
      </c>
      <c r="Y99" s="143">
        <v>0</v>
      </c>
      <c r="Z99" s="143">
        <v>6</v>
      </c>
      <c r="AA99" s="143">
        <v>11</v>
      </c>
      <c r="AB99" s="143">
        <v>15</v>
      </c>
      <c r="AC99" s="143">
        <v>4</v>
      </c>
      <c r="AD99" s="143">
        <v>10</v>
      </c>
      <c r="AE99" s="143">
        <v>8</v>
      </c>
      <c r="AF99" s="143">
        <v>8</v>
      </c>
      <c r="AG99" s="143">
        <v>4</v>
      </c>
      <c r="AH99" s="143">
        <v>15</v>
      </c>
      <c r="AI99" s="143">
        <v>8</v>
      </c>
      <c r="AJ99" s="140" t="str">
        <f t="shared" si="8"/>
        <v>17, 19, 18, 12, 23</v>
      </c>
      <c r="AK99" s="140">
        <f t="shared" si="9"/>
        <v>17</v>
      </c>
      <c r="AL99" s="140">
        <f t="shared" si="10"/>
        <v>19</v>
      </c>
      <c r="AM99" s="140">
        <f t="shared" si="11"/>
        <v>18</v>
      </c>
      <c r="AN99" s="140">
        <f t="shared" si="12"/>
        <v>12</v>
      </c>
      <c r="AO99" s="140">
        <f t="shared" si="13"/>
        <v>23</v>
      </c>
    </row>
    <row r="100" spans="1:41" ht="18" x14ac:dyDescent="0.25">
      <c r="A100" s="141">
        <f t="shared" si="7"/>
        <v>230052</v>
      </c>
      <c r="B100" s="143" t="s">
        <v>9427</v>
      </c>
      <c r="C100" s="143" t="s">
        <v>9428</v>
      </c>
      <c r="D100" s="143" t="s">
        <v>28</v>
      </c>
      <c r="E100" s="143" t="s">
        <v>28</v>
      </c>
      <c r="F100" s="143" t="s">
        <v>28</v>
      </c>
      <c r="G100" s="143" t="s">
        <v>500</v>
      </c>
      <c r="H100" s="143" t="s">
        <v>4983</v>
      </c>
      <c r="I100" s="143" t="s">
        <v>54</v>
      </c>
      <c r="J100" s="144" t="s">
        <v>9443</v>
      </c>
      <c r="K100" s="143" t="s">
        <v>9714</v>
      </c>
      <c r="L100" s="143" t="s">
        <v>9430</v>
      </c>
      <c r="M100" s="143" t="s">
        <v>9444</v>
      </c>
      <c r="N100" s="259">
        <v>221</v>
      </c>
      <c r="O100" s="260"/>
      <c r="P100" s="259">
        <v>220</v>
      </c>
      <c r="Q100" s="260"/>
      <c r="R100" s="259">
        <v>1</v>
      </c>
      <c r="S100" s="261"/>
      <c r="T100" s="260"/>
      <c r="U100" s="143">
        <v>5</v>
      </c>
      <c r="V100" s="143">
        <v>10</v>
      </c>
      <c r="W100" s="143">
        <v>0</v>
      </c>
      <c r="X100" s="143">
        <v>10</v>
      </c>
      <c r="Y100" s="143">
        <v>0</v>
      </c>
      <c r="Z100" s="143">
        <v>20</v>
      </c>
      <c r="AA100" s="143">
        <v>18</v>
      </c>
      <c r="AB100" s="143">
        <v>22</v>
      </c>
      <c r="AC100" s="143">
        <v>24</v>
      </c>
      <c r="AD100" s="143">
        <v>16</v>
      </c>
      <c r="AE100" s="143">
        <v>30</v>
      </c>
      <c r="AF100" s="143">
        <v>17</v>
      </c>
      <c r="AG100" s="143">
        <v>27</v>
      </c>
      <c r="AH100" s="143">
        <v>21</v>
      </c>
      <c r="AI100" s="143">
        <v>26</v>
      </c>
      <c r="AJ100" s="140" t="str">
        <f t="shared" si="8"/>
        <v>38, 46, 46, 44, 47</v>
      </c>
      <c r="AK100" s="140">
        <f t="shared" si="9"/>
        <v>38</v>
      </c>
      <c r="AL100" s="140">
        <f t="shared" si="10"/>
        <v>46</v>
      </c>
      <c r="AM100" s="140">
        <f t="shared" si="11"/>
        <v>46</v>
      </c>
      <c r="AN100" s="140">
        <f t="shared" si="12"/>
        <v>44</v>
      </c>
      <c r="AO100" s="140">
        <f t="shared" si="13"/>
        <v>47</v>
      </c>
    </row>
    <row r="101" spans="1:41" ht="18" x14ac:dyDescent="0.25">
      <c r="A101" s="141">
        <f t="shared" si="7"/>
        <v>536912</v>
      </c>
      <c r="B101" s="143" t="s">
        <v>9427</v>
      </c>
      <c r="C101" s="143" t="s">
        <v>9428</v>
      </c>
      <c r="D101" s="143" t="s">
        <v>28</v>
      </c>
      <c r="E101" s="143" t="s">
        <v>28</v>
      </c>
      <c r="F101" s="143" t="s">
        <v>441</v>
      </c>
      <c r="G101" s="143" t="s">
        <v>441</v>
      </c>
      <c r="H101" s="143" t="s">
        <v>8005</v>
      </c>
      <c r="I101" s="143" t="s">
        <v>54</v>
      </c>
      <c r="J101" s="144" t="s">
        <v>9590</v>
      </c>
      <c r="K101" s="143" t="s">
        <v>9714</v>
      </c>
      <c r="L101" s="143" t="s">
        <v>9430</v>
      </c>
      <c r="M101" s="143" t="s">
        <v>9431</v>
      </c>
      <c r="N101" s="259">
        <v>93</v>
      </c>
      <c r="O101" s="260"/>
      <c r="P101" s="259">
        <v>92</v>
      </c>
      <c r="Q101" s="260"/>
      <c r="R101" s="259">
        <v>0</v>
      </c>
      <c r="S101" s="261"/>
      <c r="T101" s="260"/>
      <c r="U101" s="143">
        <v>5</v>
      </c>
      <c r="V101" s="143">
        <v>7</v>
      </c>
      <c r="W101" s="143">
        <v>0</v>
      </c>
      <c r="X101" s="143">
        <v>7</v>
      </c>
      <c r="Y101" s="143">
        <v>0</v>
      </c>
      <c r="Z101" s="143">
        <v>1</v>
      </c>
      <c r="AA101" s="143">
        <v>7</v>
      </c>
      <c r="AB101" s="143">
        <v>13</v>
      </c>
      <c r="AC101" s="143">
        <v>16</v>
      </c>
      <c r="AD101" s="143">
        <v>12</v>
      </c>
      <c r="AE101" s="143">
        <v>14</v>
      </c>
      <c r="AF101" s="143">
        <v>8</v>
      </c>
      <c r="AG101" s="143">
        <v>8</v>
      </c>
      <c r="AH101" s="143">
        <v>8</v>
      </c>
      <c r="AI101" s="143">
        <v>6</v>
      </c>
      <c r="AJ101" s="140" t="str">
        <f t="shared" si="8"/>
        <v>8, 29, 26, 16, 14</v>
      </c>
      <c r="AK101" s="140">
        <f t="shared" si="9"/>
        <v>8</v>
      </c>
      <c r="AL101" s="140">
        <f t="shared" si="10"/>
        <v>29</v>
      </c>
      <c r="AM101" s="140">
        <f t="shared" si="11"/>
        <v>26</v>
      </c>
      <c r="AN101" s="140">
        <f t="shared" si="12"/>
        <v>16</v>
      </c>
      <c r="AO101" s="140">
        <f t="shared" si="13"/>
        <v>14</v>
      </c>
    </row>
    <row r="102" spans="1:41" ht="18" x14ac:dyDescent="0.25">
      <c r="A102" s="141">
        <f t="shared" si="7"/>
        <v>522292</v>
      </c>
      <c r="B102" s="143" t="s">
        <v>9427</v>
      </c>
      <c r="C102" s="143" t="s">
        <v>9428</v>
      </c>
      <c r="D102" s="143" t="s">
        <v>28</v>
      </c>
      <c r="E102" s="143" t="s">
        <v>28</v>
      </c>
      <c r="F102" s="143" t="s">
        <v>419</v>
      </c>
      <c r="G102" s="143" t="s">
        <v>419</v>
      </c>
      <c r="H102" s="143" t="s">
        <v>6294</v>
      </c>
      <c r="I102" s="143" t="s">
        <v>54</v>
      </c>
      <c r="J102" s="144" t="s">
        <v>648</v>
      </c>
      <c r="K102" s="143" t="s">
        <v>9714</v>
      </c>
      <c r="L102" s="143" t="s">
        <v>9430</v>
      </c>
      <c r="M102" s="143" t="s">
        <v>9431</v>
      </c>
      <c r="N102" s="259">
        <v>158</v>
      </c>
      <c r="O102" s="260"/>
      <c r="P102" s="259">
        <v>157</v>
      </c>
      <c r="Q102" s="260"/>
      <c r="R102" s="259">
        <v>1</v>
      </c>
      <c r="S102" s="261"/>
      <c r="T102" s="260"/>
      <c r="U102" s="143">
        <v>5</v>
      </c>
      <c r="V102" s="143">
        <v>10</v>
      </c>
      <c r="W102" s="143">
        <v>0</v>
      </c>
      <c r="X102" s="143">
        <v>10</v>
      </c>
      <c r="Y102" s="143">
        <v>0</v>
      </c>
      <c r="Z102" s="143">
        <v>16</v>
      </c>
      <c r="AA102" s="143">
        <v>16</v>
      </c>
      <c r="AB102" s="143">
        <v>18</v>
      </c>
      <c r="AC102" s="143">
        <v>10</v>
      </c>
      <c r="AD102" s="143">
        <v>14</v>
      </c>
      <c r="AE102" s="143">
        <v>12</v>
      </c>
      <c r="AF102" s="143">
        <v>20</v>
      </c>
      <c r="AG102" s="143">
        <v>22</v>
      </c>
      <c r="AH102" s="143">
        <v>18</v>
      </c>
      <c r="AI102" s="143">
        <v>12</v>
      </c>
      <c r="AJ102" s="140" t="str">
        <f t="shared" si="8"/>
        <v>32, 28, 26, 42, 30</v>
      </c>
      <c r="AK102" s="140">
        <f t="shared" si="9"/>
        <v>32</v>
      </c>
      <c r="AL102" s="140">
        <f t="shared" si="10"/>
        <v>28</v>
      </c>
      <c r="AM102" s="140">
        <f t="shared" si="11"/>
        <v>26</v>
      </c>
      <c r="AN102" s="140">
        <f t="shared" si="12"/>
        <v>42</v>
      </c>
      <c r="AO102" s="140">
        <f t="shared" si="13"/>
        <v>30</v>
      </c>
    </row>
    <row r="103" spans="1:41" ht="18" x14ac:dyDescent="0.25">
      <c r="A103" s="141">
        <f t="shared" si="7"/>
        <v>1571587</v>
      </c>
      <c r="B103" s="143" t="s">
        <v>9427</v>
      </c>
      <c r="C103" s="143" t="s">
        <v>9428</v>
      </c>
      <c r="D103" s="143" t="s">
        <v>28</v>
      </c>
      <c r="E103" s="143" t="s">
        <v>28</v>
      </c>
      <c r="F103" s="143" t="s">
        <v>419</v>
      </c>
      <c r="G103" s="143" t="s">
        <v>9429</v>
      </c>
      <c r="H103" s="143" t="s">
        <v>8970</v>
      </c>
      <c r="I103" s="143" t="s">
        <v>54</v>
      </c>
      <c r="J103" s="144" t="s">
        <v>9506</v>
      </c>
      <c r="K103" s="143" t="s">
        <v>9714</v>
      </c>
      <c r="L103" s="143" t="s">
        <v>9430</v>
      </c>
      <c r="M103" s="143" t="s">
        <v>9431</v>
      </c>
      <c r="N103" s="259">
        <v>56</v>
      </c>
      <c r="O103" s="260"/>
      <c r="P103" s="259">
        <v>56</v>
      </c>
      <c r="Q103" s="260"/>
      <c r="R103" s="259">
        <v>0</v>
      </c>
      <c r="S103" s="261"/>
      <c r="T103" s="260"/>
      <c r="U103" s="143">
        <v>5</v>
      </c>
      <c r="V103" s="143">
        <v>5</v>
      </c>
      <c r="W103" s="143">
        <v>0</v>
      </c>
      <c r="X103" s="143">
        <v>5</v>
      </c>
      <c r="Y103" s="143">
        <v>0</v>
      </c>
      <c r="Z103" s="143">
        <v>3</v>
      </c>
      <c r="AA103" s="143">
        <v>5</v>
      </c>
      <c r="AB103" s="143">
        <v>5</v>
      </c>
      <c r="AC103" s="143">
        <v>5</v>
      </c>
      <c r="AD103" s="143">
        <v>4</v>
      </c>
      <c r="AE103" s="143">
        <v>3</v>
      </c>
      <c r="AF103" s="143">
        <v>4</v>
      </c>
      <c r="AG103" s="143">
        <v>10</v>
      </c>
      <c r="AH103" s="143">
        <v>11</v>
      </c>
      <c r="AI103" s="143">
        <v>6</v>
      </c>
      <c r="AJ103" s="140" t="str">
        <f t="shared" si="8"/>
        <v>8, 10, 7, 14, 17</v>
      </c>
      <c r="AK103" s="140">
        <f t="shared" si="9"/>
        <v>8</v>
      </c>
      <c r="AL103" s="140">
        <f t="shared" si="10"/>
        <v>10</v>
      </c>
      <c r="AM103" s="140">
        <f t="shared" si="11"/>
        <v>7</v>
      </c>
      <c r="AN103" s="140">
        <f t="shared" si="12"/>
        <v>14</v>
      </c>
      <c r="AO103" s="140">
        <f t="shared" si="13"/>
        <v>17</v>
      </c>
    </row>
    <row r="104" spans="1:41" ht="18" x14ac:dyDescent="0.25">
      <c r="A104" s="141">
        <f t="shared" si="7"/>
        <v>1569219</v>
      </c>
      <c r="B104" s="143" t="s">
        <v>9427</v>
      </c>
      <c r="C104" s="143" t="s">
        <v>9428</v>
      </c>
      <c r="D104" s="143" t="s">
        <v>28</v>
      </c>
      <c r="E104" s="143" t="s">
        <v>28</v>
      </c>
      <c r="F104" s="143" t="s">
        <v>445</v>
      </c>
      <c r="G104" s="143" t="s">
        <v>9437</v>
      </c>
      <c r="H104" s="143" t="s">
        <v>9032</v>
      </c>
      <c r="I104" s="143" t="s">
        <v>54</v>
      </c>
      <c r="J104" s="144" t="s">
        <v>9505</v>
      </c>
      <c r="K104" s="143" t="s">
        <v>9714</v>
      </c>
      <c r="L104" s="143" t="s">
        <v>9430</v>
      </c>
      <c r="M104" s="143" t="s">
        <v>9431</v>
      </c>
      <c r="N104" s="259">
        <v>58</v>
      </c>
      <c r="O104" s="260"/>
      <c r="P104" s="259">
        <v>57</v>
      </c>
      <c r="Q104" s="260"/>
      <c r="R104" s="259">
        <v>0</v>
      </c>
      <c r="S104" s="261"/>
      <c r="T104" s="260"/>
      <c r="U104" s="143">
        <v>5</v>
      </c>
      <c r="V104" s="143">
        <v>5</v>
      </c>
      <c r="W104" s="143">
        <v>0</v>
      </c>
      <c r="X104" s="143">
        <v>5</v>
      </c>
      <c r="Y104" s="143">
        <v>0</v>
      </c>
      <c r="Z104" s="143">
        <v>9</v>
      </c>
      <c r="AA104" s="143">
        <v>4</v>
      </c>
      <c r="AB104" s="143">
        <v>8</v>
      </c>
      <c r="AC104" s="143">
        <v>6</v>
      </c>
      <c r="AD104" s="143">
        <v>3</v>
      </c>
      <c r="AE104" s="143">
        <v>9</v>
      </c>
      <c r="AF104" s="143">
        <v>5</v>
      </c>
      <c r="AG104" s="143">
        <v>5</v>
      </c>
      <c r="AH104" s="143">
        <v>4</v>
      </c>
      <c r="AI104" s="143">
        <v>5</v>
      </c>
      <c r="AJ104" s="140" t="str">
        <f t="shared" si="8"/>
        <v>13, 14, 12, 10, 9</v>
      </c>
      <c r="AK104" s="140">
        <f t="shared" si="9"/>
        <v>13</v>
      </c>
      <c r="AL104" s="140">
        <f t="shared" si="10"/>
        <v>14</v>
      </c>
      <c r="AM104" s="140">
        <f t="shared" si="11"/>
        <v>12</v>
      </c>
      <c r="AN104" s="140">
        <f t="shared" si="12"/>
        <v>10</v>
      </c>
      <c r="AO104" s="140">
        <f t="shared" si="13"/>
        <v>9</v>
      </c>
    </row>
    <row r="105" spans="1:41" ht="18" x14ac:dyDescent="0.25">
      <c r="A105" s="141">
        <f t="shared" si="7"/>
        <v>631333</v>
      </c>
      <c r="B105" s="143" t="s">
        <v>9427</v>
      </c>
      <c r="C105" s="143" t="s">
        <v>9428</v>
      </c>
      <c r="D105" s="143" t="s">
        <v>28</v>
      </c>
      <c r="E105" s="143" t="s">
        <v>28</v>
      </c>
      <c r="F105" s="143" t="s">
        <v>445</v>
      </c>
      <c r="G105" s="143" t="s">
        <v>445</v>
      </c>
      <c r="H105" s="143" t="s">
        <v>7912</v>
      </c>
      <c r="I105" s="143" t="s">
        <v>54</v>
      </c>
      <c r="J105" s="144" t="s">
        <v>9514</v>
      </c>
      <c r="K105" s="143" t="s">
        <v>9714</v>
      </c>
      <c r="L105" s="143" t="s">
        <v>9430</v>
      </c>
      <c r="M105" s="143" t="s">
        <v>9431</v>
      </c>
      <c r="N105" s="259">
        <v>160</v>
      </c>
      <c r="O105" s="260"/>
      <c r="P105" s="259">
        <v>159</v>
      </c>
      <c r="Q105" s="260"/>
      <c r="R105" s="259">
        <v>1</v>
      </c>
      <c r="S105" s="261"/>
      <c r="T105" s="260"/>
      <c r="U105" s="143">
        <v>5</v>
      </c>
      <c r="V105" s="143">
        <v>10</v>
      </c>
      <c r="W105" s="143">
        <v>0</v>
      </c>
      <c r="X105" s="143">
        <v>10</v>
      </c>
      <c r="Y105" s="143">
        <v>0</v>
      </c>
      <c r="Z105" s="143">
        <v>17</v>
      </c>
      <c r="AA105" s="143">
        <v>12</v>
      </c>
      <c r="AB105" s="143">
        <v>18</v>
      </c>
      <c r="AC105" s="143">
        <v>16</v>
      </c>
      <c r="AD105" s="143">
        <v>22</v>
      </c>
      <c r="AE105" s="143">
        <v>12</v>
      </c>
      <c r="AF105" s="143">
        <v>18</v>
      </c>
      <c r="AG105" s="143">
        <v>15</v>
      </c>
      <c r="AH105" s="143">
        <v>17</v>
      </c>
      <c r="AI105" s="143">
        <v>13</v>
      </c>
      <c r="AJ105" s="140" t="str">
        <f t="shared" si="8"/>
        <v>29, 34, 34, 33, 30</v>
      </c>
      <c r="AK105" s="140">
        <f t="shared" si="9"/>
        <v>29</v>
      </c>
      <c r="AL105" s="140">
        <f t="shared" si="10"/>
        <v>34</v>
      </c>
      <c r="AM105" s="140">
        <f t="shared" si="11"/>
        <v>34</v>
      </c>
      <c r="AN105" s="140">
        <f t="shared" si="12"/>
        <v>33</v>
      </c>
      <c r="AO105" s="140">
        <f t="shared" si="13"/>
        <v>30</v>
      </c>
    </row>
    <row r="106" spans="1:41" ht="18" x14ac:dyDescent="0.25">
      <c r="A106" s="141">
        <f t="shared" si="7"/>
        <v>1564608</v>
      </c>
      <c r="B106" s="143" t="s">
        <v>9427</v>
      </c>
      <c r="C106" s="143" t="s">
        <v>9428</v>
      </c>
      <c r="D106" s="143" t="s">
        <v>28</v>
      </c>
      <c r="E106" s="143" t="s">
        <v>28</v>
      </c>
      <c r="F106" s="143" t="s">
        <v>412</v>
      </c>
      <c r="G106" s="143" t="s">
        <v>9488</v>
      </c>
      <c r="H106" s="143" t="s">
        <v>8995</v>
      </c>
      <c r="I106" s="143" t="s">
        <v>54</v>
      </c>
      <c r="J106" s="144" t="s">
        <v>9585</v>
      </c>
      <c r="K106" s="143" t="s">
        <v>9714</v>
      </c>
      <c r="L106" s="143" t="s">
        <v>9430</v>
      </c>
      <c r="M106" s="143" t="s">
        <v>9431</v>
      </c>
      <c r="N106" s="259">
        <v>105</v>
      </c>
      <c r="O106" s="260"/>
      <c r="P106" s="259">
        <v>105</v>
      </c>
      <c r="Q106" s="260"/>
      <c r="R106" s="259">
        <v>0</v>
      </c>
      <c r="S106" s="261"/>
      <c r="T106" s="260"/>
      <c r="U106" s="143">
        <v>5</v>
      </c>
      <c r="V106" s="143">
        <v>5</v>
      </c>
      <c r="W106" s="143">
        <v>0</v>
      </c>
      <c r="X106" s="143">
        <v>5</v>
      </c>
      <c r="Y106" s="143">
        <v>0</v>
      </c>
      <c r="Z106" s="143">
        <v>6</v>
      </c>
      <c r="AA106" s="143">
        <v>10</v>
      </c>
      <c r="AB106" s="143">
        <v>12</v>
      </c>
      <c r="AC106" s="143">
        <v>11</v>
      </c>
      <c r="AD106" s="143">
        <v>17</v>
      </c>
      <c r="AE106" s="143">
        <v>8</v>
      </c>
      <c r="AF106" s="143">
        <v>9</v>
      </c>
      <c r="AG106" s="143">
        <v>11</v>
      </c>
      <c r="AH106" s="143">
        <v>14</v>
      </c>
      <c r="AI106" s="143">
        <v>7</v>
      </c>
      <c r="AJ106" s="140" t="str">
        <f t="shared" si="8"/>
        <v>16, 23, 25, 20, 21</v>
      </c>
      <c r="AK106" s="140">
        <f t="shared" si="9"/>
        <v>16</v>
      </c>
      <c r="AL106" s="140">
        <f t="shared" si="10"/>
        <v>23</v>
      </c>
      <c r="AM106" s="140">
        <f t="shared" si="11"/>
        <v>25</v>
      </c>
      <c r="AN106" s="140">
        <f t="shared" si="12"/>
        <v>20</v>
      </c>
      <c r="AO106" s="140">
        <f t="shared" si="13"/>
        <v>21</v>
      </c>
    </row>
    <row r="107" spans="1:41" ht="18" x14ac:dyDescent="0.25">
      <c r="A107" s="141">
        <f t="shared" si="7"/>
        <v>507533</v>
      </c>
      <c r="B107" s="143" t="s">
        <v>9427</v>
      </c>
      <c r="C107" s="143" t="s">
        <v>9428</v>
      </c>
      <c r="D107" s="143" t="s">
        <v>28</v>
      </c>
      <c r="E107" s="143" t="s">
        <v>28</v>
      </c>
      <c r="F107" s="143" t="s">
        <v>412</v>
      </c>
      <c r="G107" s="143" t="s">
        <v>412</v>
      </c>
      <c r="H107" s="143" t="s">
        <v>6447</v>
      </c>
      <c r="I107" s="143" t="s">
        <v>54</v>
      </c>
      <c r="J107" s="144" t="s">
        <v>9586</v>
      </c>
      <c r="K107" s="143" t="s">
        <v>9714</v>
      </c>
      <c r="L107" s="143" t="s">
        <v>9430</v>
      </c>
      <c r="M107" s="143" t="s">
        <v>9431</v>
      </c>
      <c r="N107" s="259">
        <v>248</v>
      </c>
      <c r="O107" s="260"/>
      <c r="P107" s="259">
        <v>246</v>
      </c>
      <c r="Q107" s="260"/>
      <c r="R107" s="259">
        <v>2</v>
      </c>
      <c r="S107" s="261"/>
      <c r="T107" s="260"/>
      <c r="U107" s="143">
        <v>5</v>
      </c>
      <c r="V107" s="143">
        <v>14</v>
      </c>
      <c r="W107" s="143">
        <v>0</v>
      </c>
      <c r="X107" s="143">
        <v>14</v>
      </c>
      <c r="Y107" s="143">
        <v>0</v>
      </c>
      <c r="Z107" s="143">
        <v>24</v>
      </c>
      <c r="AA107" s="143">
        <v>18</v>
      </c>
      <c r="AB107" s="143">
        <v>25</v>
      </c>
      <c r="AC107" s="143">
        <v>18</v>
      </c>
      <c r="AD107" s="143">
        <v>26</v>
      </c>
      <c r="AE107" s="143">
        <v>35</v>
      </c>
      <c r="AF107" s="143">
        <v>23</v>
      </c>
      <c r="AG107" s="143">
        <v>16</v>
      </c>
      <c r="AH107" s="143">
        <v>34</v>
      </c>
      <c r="AI107" s="143">
        <v>29</v>
      </c>
      <c r="AJ107" s="140" t="str">
        <f t="shared" si="8"/>
        <v>42, 43, 61, 39, 63</v>
      </c>
      <c r="AK107" s="140">
        <f t="shared" si="9"/>
        <v>42</v>
      </c>
      <c r="AL107" s="140">
        <f t="shared" si="10"/>
        <v>43</v>
      </c>
      <c r="AM107" s="140">
        <f t="shared" si="11"/>
        <v>61</v>
      </c>
      <c r="AN107" s="140">
        <f t="shared" si="12"/>
        <v>39</v>
      </c>
      <c r="AO107" s="140">
        <f t="shared" si="13"/>
        <v>63</v>
      </c>
    </row>
    <row r="108" spans="1:41" ht="18" x14ac:dyDescent="0.25">
      <c r="A108" s="141">
        <f t="shared" si="7"/>
        <v>1376938</v>
      </c>
      <c r="B108" s="143" t="s">
        <v>9427</v>
      </c>
      <c r="C108" s="143" t="s">
        <v>9428</v>
      </c>
      <c r="D108" s="143" t="s">
        <v>28</v>
      </c>
      <c r="E108" s="143" t="s">
        <v>28</v>
      </c>
      <c r="F108" s="143" t="s">
        <v>412</v>
      </c>
      <c r="G108" s="143" t="s">
        <v>618</v>
      </c>
      <c r="H108" s="143" t="s">
        <v>8926</v>
      </c>
      <c r="I108" s="143" t="s">
        <v>54</v>
      </c>
      <c r="J108" s="144" t="s">
        <v>9583</v>
      </c>
      <c r="K108" s="143" t="s">
        <v>9714</v>
      </c>
      <c r="L108" s="143" t="s">
        <v>9430</v>
      </c>
      <c r="M108" s="143" t="s">
        <v>9584</v>
      </c>
      <c r="N108" s="259">
        <v>59</v>
      </c>
      <c r="O108" s="260"/>
      <c r="P108" s="259">
        <v>57</v>
      </c>
      <c r="Q108" s="260"/>
      <c r="R108" s="259">
        <v>0</v>
      </c>
      <c r="S108" s="261"/>
      <c r="T108" s="260"/>
      <c r="U108" s="143">
        <v>5</v>
      </c>
      <c r="V108" s="143">
        <v>9</v>
      </c>
      <c r="W108" s="143">
        <v>0</v>
      </c>
      <c r="X108" s="143">
        <v>5</v>
      </c>
      <c r="Y108" s="143">
        <v>0</v>
      </c>
      <c r="Z108" s="143">
        <v>6</v>
      </c>
      <c r="AA108" s="143">
        <v>4</v>
      </c>
      <c r="AB108" s="143">
        <v>8</v>
      </c>
      <c r="AC108" s="143">
        <v>6</v>
      </c>
      <c r="AD108" s="143">
        <v>8</v>
      </c>
      <c r="AE108" s="143">
        <v>5</v>
      </c>
      <c r="AF108" s="143">
        <v>2</v>
      </c>
      <c r="AG108" s="143">
        <v>5</v>
      </c>
      <c r="AH108" s="143">
        <v>10</v>
      </c>
      <c r="AI108" s="143">
        <v>5</v>
      </c>
      <c r="AJ108" s="140" t="str">
        <f t="shared" si="8"/>
        <v>10, 14, 13, 7, 15</v>
      </c>
      <c r="AK108" s="140">
        <f t="shared" si="9"/>
        <v>10</v>
      </c>
      <c r="AL108" s="140">
        <f t="shared" si="10"/>
        <v>14</v>
      </c>
      <c r="AM108" s="140">
        <f t="shared" si="11"/>
        <v>13</v>
      </c>
      <c r="AN108" s="140">
        <f t="shared" si="12"/>
        <v>7</v>
      </c>
      <c r="AO108" s="140">
        <f t="shared" si="13"/>
        <v>15</v>
      </c>
    </row>
    <row r="109" spans="1:41" ht="18" x14ac:dyDescent="0.25">
      <c r="A109" s="141">
        <f t="shared" si="7"/>
        <v>1023928</v>
      </c>
      <c r="B109" s="143" t="s">
        <v>9427</v>
      </c>
      <c r="C109" s="143" t="s">
        <v>9428</v>
      </c>
      <c r="D109" s="143" t="s">
        <v>28</v>
      </c>
      <c r="E109" s="143" t="s">
        <v>28</v>
      </c>
      <c r="F109" s="143" t="s">
        <v>447</v>
      </c>
      <c r="G109" s="143" t="s">
        <v>447</v>
      </c>
      <c r="H109" s="143" t="s">
        <v>8199</v>
      </c>
      <c r="I109" s="143" t="s">
        <v>54</v>
      </c>
      <c r="J109" s="144" t="s">
        <v>9587</v>
      </c>
      <c r="K109" s="143" t="s">
        <v>9714</v>
      </c>
      <c r="L109" s="143" t="s">
        <v>9430</v>
      </c>
      <c r="M109" s="143" t="s">
        <v>9431</v>
      </c>
      <c r="N109" s="259">
        <v>28</v>
      </c>
      <c r="O109" s="260"/>
      <c r="P109" s="259">
        <v>28</v>
      </c>
      <c r="Q109" s="260"/>
      <c r="R109" s="259">
        <v>0</v>
      </c>
      <c r="S109" s="261"/>
      <c r="T109" s="260"/>
      <c r="U109" s="143">
        <v>5</v>
      </c>
      <c r="V109" s="143">
        <v>5</v>
      </c>
      <c r="W109" s="143">
        <v>0</v>
      </c>
      <c r="X109" s="143">
        <v>5</v>
      </c>
      <c r="Y109" s="143">
        <v>0</v>
      </c>
      <c r="Z109" s="143">
        <v>2</v>
      </c>
      <c r="AA109" s="143">
        <v>2</v>
      </c>
      <c r="AB109" s="143">
        <v>5</v>
      </c>
      <c r="AC109" s="143">
        <v>2</v>
      </c>
      <c r="AD109" s="143">
        <v>1</v>
      </c>
      <c r="AE109" s="143">
        <v>3</v>
      </c>
      <c r="AF109" s="143">
        <v>3</v>
      </c>
      <c r="AG109" s="143">
        <v>3</v>
      </c>
      <c r="AH109" s="143">
        <v>6</v>
      </c>
      <c r="AI109" s="143">
        <v>1</v>
      </c>
      <c r="AJ109" s="140" t="str">
        <f t="shared" si="8"/>
        <v>4, 7, 4, 6, 7</v>
      </c>
      <c r="AK109" s="140">
        <f t="shared" si="9"/>
        <v>4</v>
      </c>
      <c r="AL109" s="140">
        <f t="shared" si="10"/>
        <v>7</v>
      </c>
      <c r="AM109" s="140">
        <f t="shared" si="11"/>
        <v>4</v>
      </c>
      <c r="AN109" s="140">
        <f t="shared" si="12"/>
        <v>6</v>
      </c>
      <c r="AO109" s="140">
        <f t="shared" si="13"/>
        <v>7</v>
      </c>
    </row>
    <row r="110" spans="1:41" ht="18" x14ac:dyDescent="0.25">
      <c r="A110" s="141">
        <f t="shared" si="7"/>
        <v>489963</v>
      </c>
      <c r="B110" s="143" t="s">
        <v>9427</v>
      </c>
      <c r="C110" s="143" t="s">
        <v>9428</v>
      </c>
      <c r="D110" s="143" t="s">
        <v>28</v>
      </c>
      <c r="E110" s="143" t="s">
        <v>28</v>
      </c>
      <c r="F110" s="143" t="s">
        <v>447</v>
      </c>
      <c r="G110" s="143" t="s">
        <v>9489</v>
      </c>
      <c r="H110" s="143" t="s">
        <v>8051</v>
      </c>
      <c r="I110" s="143" t="s">
        <v>54</v>
      </c>
      <c r="J110" s="144" t="s">
        <v>9589</v>
      </c>
      <c r="K110" s="143" t="s">
        <v>9714</v>
      </c>
      <c r="L110" s="143" t="s">
        <v>9430</v>
      </c>
      <c r="M110" s="143" t="s">
        <v>9431</v>
      </c>
      <c r="N110" s="259">
        <v>284</v>
      </c>
      <c r="O110" s="260"/>
      <c r="P110" s="259">
        <v>283</v>
      </c>
      <c r="Q110" s="260"/>
      <c r="R110" s="259">
        <v>1</v>
      </c>
      <c r="S110" s="261"/>
      <c r="T110" s="260"/>
      <c r="U110" s="143">
        <v>5</v>
      </c>
      <c r="V110" s="143">
        <v>15</v>
      </c>
      <c r="W110" s="143">
        <v>0</v>
      </c>
      <c r="X110" s="143">
        <v>15</v>
      </c>
      <c r="Y110" s="143">
        <v>0</v>
      </c>
      <c r="Z110" s="143">
        <v>23</v>
      </c>
      <c r="AA110" s="143">
        <v>19</v>
      </c>
      <c r="AB110" s="143">
        <v>39</v>
      </c>
      <c r="AC110" s="143">
        <v>27</v>
      </c>
      <c r="AD110" s="143">
        <v>25</v>
      </c>
      <c r="AE110" s="143">
        <v>29</v>
      </c>
      <c r="AF110" s="143">
        <v>23</v>
      </c>
      <c r="AG110" s="143">
        <v>35</v>
      </c>
      <c r="AH110" s="143">
        <v>36</v>
      </c>
      <c r="AI110" s="143">
        <v>28</v>
      </c>
      <c r="AJ110" s="140" t="str">
        <f t="shared" si="8"/>
        <v>42, 66, 54, 58, 64</v>
      </c>
      <c r="AK110" s="140">
        <f t="shared" si="9"/>
        <v>42</v>
      </c>
      <c r="AL110" s="140">
        <f t="shared" si="10"/>
        <v>66</v>
      </c>
      <c r="AM110" s="140">
        <f t="shared" si="11"/>
        <v>54</v>
      </c>
      <c r="AN110" s="140">
        <f t="shared" si="12"/>
        <v>58</v>
      </c>
      <c r="AO110" s="140">
        <f t="shared" si="13"/>
        <v>64</v>
      </c>
    </row>
    <row r="111" spans="1:41" ht="18" x14ac:dyDescent="0.25">
      <c r="A111" s="141">
        <f t="shared" si="7"/>
        <v>1025808</v>
      </c>
      <c r="B111" s="143" t="s">
        <v>9427</v>
      </c>
      <c r="C111" s="143" t="s">
        <v>9428</v>
      </c>
      <c r="D111" s="143" t="s">
        <v>28</v>
      </c>
      <c r="E111" s="143" t="s">
        <v>28</v>
      </c>
      <c r="F111" s="143" t="s">
        <v>447</v>
      </c>
      <c r="G111" s="143" t="s">
        <v>9491</v>
      </c>
      <c r="H111" s="143" t="s">
        <v>8233</v>
      </c>
      <c r="I111" s="143" t="s">
        <v>54</v>
      </c>
      <c r="J111" s="144" t="s">
        <v>9588</v>
      </c>
      <c r="K111" s="143" t="s">
        <v>9714</v>
      </c>
      <c r="L111" s="143" t="s">
        <v>9430</v>
      </c>
      <c r="M111" s="143" t="s">
        <v>9431</v>
      </c>
      <c r="N111" s="259">
        <v>38</v>
      </c>
      <c r="O111" s="260"/>
      <c r="P111" s="259">
        <v>38</v>
      </c>
      <c r="Q111" s="260"/>
      <c r="R111" s="259">
        <v>0</v>
      </c>
      <c r="S111" s="261"/>
      <c r="T111" s="260"/>
      <c r="U111" s="143">
        <v>5</v>
      </c>
      <c r="V111" s="143">
        <v>5</v>
      </c>
      <c r="W111" s="143">
        <v>0</v>
      </c>
      <c r="X111" s="143">
        <v>5</v>
      </c>
      <c r="Y111" s="143">
        <v>0</v>
      </c>
      <c r="Z111" s="143">
        <v>4</v>
      </c>
      <c r="AA111" s="143">
        <v>2</v>
      </c>
      <c r="AB111" s="143">
        <v>5</v>
      </c>
      <c r="AC111" s="143">
        <v>1</v>
      </c>
      <c r="AD111" s="143">
        <v>7</v>
      </c>
      <c r="AE111" s="143">
        <v>6</v>
      </c>
      <c r="AF111" s="143">
        <v>1</v>
      </c>
      <c r="AG111" s="143">
        <v>5</v>
      </c>
      <c r="AH111" s="143">
        <v>3</v>
      </c>
      <c r="AI111" s="143">
        <v>4</v>
      </c>
      <c r="AJ111" s="140" t="str">
        <f t="shared" si="8"/>
        <v>6, 6, 13, 6, 7</v>
      </c>
      <c r="AK111" s="140">
        <f t="shared" si="9"/>
        <v>6</v>
      </c>
      <c r="AL111" s="140">
        <f t="shared" si="10"/>
        <v>6</v>
      </c>
      <c r="AM111" s="140">
        <f t="shared" si="11"/>
        <v>13</v>
      </c>
      <c r="AN111" s="140">
        <f t="shared" si="12"/>
        <v>6</v>
      </c>
      <c r="AO111" s="140">
        <f t="shared" si="13"/>
        <v>7</v>
      </c>
    </row>
    <row r="112" spans="1:41" ht="18" x14ac:dyDescent="0.25">
      <c r="A112" s="141">
        <f t="shared" si="7"/>
        <v>1025816</v>
      </c>
      <c r="B112" s="143" t="s">
        <v>9427</v>
      </c>
      <c r="C112" s="143" t="s">
        <v>9428</v>
      </c>
      <c r="D112" s="143" t="s">
        <v>28</v>
      </c>
      <c r="E112" s="143" t="s">
        <v>28</v>
      </c>
      <c r="F112" s="143" t="s">
        <v>447</v>
      </c>
      <c r="G112" s="143" t="s">
        <v>9490</v>
      </c>
      <c r="H112" s="143" t="s">
        <v>8272</v>
      </c>
      <c r="I112" s="143" t="s">
        <v>54</v>
      </c>
      <c r="J112" s="144" t="s">
        <v>9532</v>
      </c>
      <c r="K112" s="143" t="s">
        <v>9714</v>
      </c>
      <c r="L112" s="143" t="s">
        <v>9430</v>
      </c>
      <c r="M112" s="143" t="s">
        <v>9431</v>
      </c>
      <c r="N112" s="259">
        <v>49</v>
      </c>
      <c r="O112" s="260"/>
      <c r="P112" s="259">
        <v>49</v>
      </c>
      <c r="Q112" s="260"/>
      <c r="R112" s="259">
        <v>0</v>
      </c>
      <c r="S112" s="261"/>
      <c r="T112" s="260"/>
      <c r="U112" s="143">
        <v>5</v>
      </c>
      <c r="V112" s="143">
        <v>5</v>
      </c>
      <c r="W112" s="143">
        <v>0</v>
      </c>
      <c r="X112" s="143">
        <v>5</v>
      </c>
      <c r="Y112" s="143">
        <v>0</v>
      </c>
      <c r="Z112" s="143">
        <v>3</v>
      </c>
      <c r="AA112" s="143">
        <v>4</v>
      </c>
      <c r="AB112" s="143">
        <v>11</v>
      </c>
      <c r="AC112" s="143">
        <v>4</v>
      </c>
      <c r="AD112" s="143">
        <v>6</v>
      </c>
      <c r="AE112" s="143">
        <v>5</v>
      </c>
      <c r="AF112" s="143">
        <v>5</v>
      </c>
      <c r="AG112" s="143">
        <v>6</v>
      </c>
      <c r="AH112" s="143">
        <v>3</v>
      </c>
      <c r="AI112" s="143">
        <v>2</v>
      </c>
      <c r="AJ112" s="140" t="str">
        <f t="shared" si="8"/>
        <v>7, 15, 11, 11, 5</v>
      </c>
      <c r="AK112" s="140">
        <f t="shared" si="9"/>
        <v>7</v>
      </c>
      <c r="AL112" s="140">
        <f t="shared" si="10"/>
        <v>15</v>
      </c>
      <c r="AM112" s="140">
        <f t="shared" si="11"/>
        <v>11</v>
      </c>
      <c r="AN112" s="140">
        <f t="shared" si="12"/>
        <v>11</v>
      </c>
      <c r="AO112" s="140">
        <f t="shared" si="13"/>
        <v>5</v>
      </c>
    </row>
    <row r="113" spans="1:41" ht="18" x14ac:dyDescent="0.25">
      <c r="A113" s="141">
        <f t="shared" si="7"/>
        <v>578955</v>
      </c>
      <c r="B113" s="143" t="s">
        <v>9427</v>
      </c>
      <c r="C113" s="143" t="s">
        <v>9428</v>
      </c>
      <c r="D113" s="143" t="s">
        <v>28</v>
      </c>
      <c r="E113" s="143" t="s">
        <v>28</v>
      </c>
      <c r="F113" s="143" t="s">
        <v>422</v>
      </c>
      <c r="G113" s="143" t="s">
        <v>422</v>
      </c>
      <c r="H113" s="143" t="s">
        <v>6586</v>
      </c>
      <c r="I113" s="143" t="s">
        <v>54</v>
      </c>
      <c r="J113" s="144" t="s">
        <v>9582</v>
      </c>
      <c r="K113" s="143" t="s">
        <v>9714</v>
      </c>
      <c r="L113" s="143" t="s">
        <v>9430</v>
      </c>
      <c r="M113" s="143" t="s">
        <v>9431</v>
      </c>
      <c r="N113" s="259">
        <v>264</v>
      </c>
      <c r="O113" s="260"/>
      <c r="P113" s="259">
        <v>264</v>
      </c>
      <c r="Q113" s="260"/>
      <c r="R113" s="259">
        <v>0</v>
      </c>
      <c r="S113" s="261"/>
      <c r="T113" s="260"/>
      <c r="U113" s="143">
        <v>5</v>
      </c>
      <c r="V113" s="143">
        <v>14</v>
      </c>
      <c r="W113" s="143">
        <v>0</v>
      </c>
      <c r="X113" s="143">
        <v>14</v>
      </c>
      <c r="Y113" s="143">
        <v>0</v>
      </c>
      <c r="Z113" s="143">
        <v>24</v>
      </c>
      <c r="AA113" s="143">
        <v>27</v>
      </c>
      <c r="AB113" s="143">
        <v>28</v>
      </c>
      <c r="AC113" s="143">
        <v>26</v>
      </c>
      <c r="AD113" s="143">
        <v>23</v>
      </c>
      <c r="AE113" s="143">
        <v>20</v>
      </c>
      <c r="AF113" s="143">
        <v>36</v>
      </c>
      <c r="AG113" s="143">
        <v>22</v>
      </c>
      <c r="AH113" s="143">
        <v>35</v>
      </c>
      <c r="AI113" s="143">
        <v>23</v>
      </c>
      <c r="AJ113" s="140" t="str">
        <f t="shared" si="8"/>
        <v>51, 54, 43, 58, 58</v>
      </c>
      <c r="AK113" s="140">
        <f t="shared" si="9"/>
        <v>51</v>
      </c>
      <c r="AL113" s="140">
        <f t="shared" si="10"/>
        <v>54</v>
      </c>
      <c r="AM113" s="140">
        <f t="shared" si="11"/>
        <v>43</v>
      </c>
      <c r="AN113" s="140">
        <f t="shared" si="12"/>
        <v>58</v>
      </c>
      <c r="AO113" s="140">
        <f t="shared" si="13"/>
        <v>58</v>
      </c>
    </row>
    <row r="114" spans="1:41" ht="18" x14ac:dyDescent="0.25">
      <c r="A114" s="141">
        <f t="shared" si="7"/>
        <v>578963</v>
      </c>
      <c r="B114" s="143" t="s">
        <v>9427</v>
      </c>
      <c r="C114" s="143" t="s">
        <v>9428</v>
      </c>
      <c r="D114" s="143" t="s">
        <v>28</v>
      </c>
      <c r="E114" s="143" t="s">
        <v>28</v>
      </c>
      <c r="F114" s="143" t="s">
        <v>422</v>
      </c>
      <c r="G114" s="143" t="s">
        <v>676</v>
      </c>
      <c r="H114" s="143" t="s">
        <v>6394</v>
      </c>
      <c r="I114" s="143" t="s">
        <v>54</v>
      </c>
      <c r="J114" s="144" t="s">
        <v>676</v>
      </c>
      <c r="K114" s="143" t="s">
        <v>9714</v>
      </c>
      <c r="L114" s="143" t="s">
        <v>9430</v>
      </c>
      <c r="M114" s="143" t="s">
        <v>9431</v>
      </c>
      <c r="N114" s="259">
        <v>75</v>
      </c>
      <c r="O114" s="260"/>
      <c r="P114" s="259">
        <v>74</v>
      </c>
      <c r="Q114" s="260"/>
      <c r="R114" s="259">
        <v>1</v>
      </c>
      <c r="S114" s="261"/>
      <c r="T114" s="260"/>
      <c r="U114" s="143">
        <v>5</v>
      </c>
      <c r="V114" s="143">
        <v>5</v>
      </c>
      <c r="W114" s="143">
        <v>0</v>
      </c>
      <c r="X114" s="143">
        <v>5</v>
      </c>
      <c r="Y114" s="143">
        <v>0</v>
      </c>
      <c r="Z114" s="143">
        <v>7</v>
      </c>
      <c r="AA114" s="143">
        <v>5</v>
      </c>
      <c r="AB114" s="143">
        <v>4</v>
      </c>
      <c r="AC114" s="143">
        <v>9</v>
      </c>
      <c r="AD114" s="143">
        <v>9</v>
      </c>
      <c r="AE114" s="143">
        <v>6</v>
      </c>
      <c r="AF114" s="143">
        <v>7</v>
      </c>
      <c r="AG114" s="143">
        <v>12</v>
      </c>
      <c r="AH114" s="143">
        <v>9</v>
      </c>
      <c r="AI114" s="143">
        <v>7</v>
      </c>
      <c r="AJ114" s="140" t="str">
        <f t="shared" si="8"/>
        <v>12, 13, 15, 19, 16</v>
      </c>
      <c r="AK114" s="140">
        <f t="shared" si="9"/>
        <v>12</v>
      </c>
      <c r="AL114" s="140">
        <f t="shared" si="10"/>
        <v>13</v>
      </c>
      <c r="AM114" s="140">
        <f t="shared" si="11"/>
        <v>15</v>
      </c>
      <c r="AN114" s="140">
        <f t="shared" si="12"/>
        <v>19</v>
      </c>
      <c r="AO114" s="140">
        <f t="shared" si="13"/>
        <v>16</v>
      </c>
    </row>
    <row r="115" spans="1:41" ht="18" x14ac:dyDescent="0.25">
      <c r="A115" s="141">
        <f t="shared" si="7"/>
        <v>1023688</v>
      </c>
      <c r="B115" s="143" t="s">
        <v>9427</v>
      </c>
      <c r="C115" s="143" t="s">
        <v>9428</v>
      </c>
      <c r="D115" s="143" t="s">
        <v>28</v>
      </c>
      <c r="E115" s="143" t="s">
        <v>28</v>
      </c>
      <c r="F115" s="143" t="s">
        <v>422</v>
      </c>
      <c r="G115" s="143" t="s">
        <v>9492</v>
      </c>
      <c r="H115" s="143" t="s">
        <v>6892</v>
      </c>
      <c r="I115" s="143" t="s">
        <v>54</v>
      </c>
      <c r="J115" s="144" t="s">
        <v>9581</v>
      </c>
      <c r="K115" s="143" t="s">
        <v>9714</v>
      </c>
      <c r="L115" s="143" t="s">
        <v>9430</v>
      </c>
      <c r="M115" s="143" t="s">
        <v>9431</v>
      </c>
      <c r="N115" s="259">
        <v>173</v>
      </c>
      <c r="O115" s="260"/>
      <c r="P115" s="259">
        <v>173</v>
      </c>
      <c r="Q115" s="260"/>
      <c r="R115" s="259">
        <v>0</v>
      </c>
      <c r="S115" s="261"/>
      <c r="T115" s="260"/>
      <c r="U115" s="143">
        <v>5</v>
      </c>
      <c r="V115" s="143">
        <v>10</v>
      </c>
      <c r="W115" s="143">
        <v>0</v>
      </c>
      <c r="X115" s="143">
        <v>10</v>
      </c>
      <c r="Y115" s="143">
        <v>0</v>
      </c>
      <c r="Z115" s="143">
        <v>11</v>
      </c>
      <c r="AA115" s="143">
        <v>8</v>
      </c>
      <c r="AB115" s="143">
        <v>14</v>
      </c>
      <c r="AC115" s="143">
        <v>7</v>
      </c>
      <c r="AD115" s="143">
        <v>14</v>
      </c>
      <c r="AE115" s="143">
        <v>22</v>
      </c>
      <c r="AF115" s="143">
        <v>36</v>
      </c>
      <c r="AG115" s="143">
        <v>26</v>
      </c>
      <c r="AH115" s="143">
        <v>24</v>
      </c>
      <c r="AI115" s="143">
        <v>11</v>
      </c>
      <c r="AJ115" s="140" t="str">
        <f t="shared" si="8"/>
        <v>19, 21, 36, 62, 35</v>
      </c>
      <c r="AK115" s="140">
        <f t="shared" si="9"/>
        <v>19</v>
      </c>
      <c r="AL115" s="140">
        <f t="shared" si="10"/>
        <v>21</v>
      </c>
      <c r="AM115" s="140">
        <f t="shared" si="11"/>
        <v>36</v>
      </c>
      <c r="AN115" s="140">
        <f t="shared" si="12"/>
        <v>62</v>
      </c>
      <c r="AO115" s="140">
        <f t="shared" si="13"/>
        <v>35</v>
      </c>
    </row>
    <row r="116" spans="1:41" ht="15" customHeight="1" x14ac:dyDescent="0.25">
      <c r="A116" s="141">
        <f t="shared" si="7"/>
        <v>1023647</v>
      </c>
      <c r="B116" s="143" t="s">
        <v>9427</v>
      </c>
      <c r="C116" s="143" t="s">
        <v>9428</v>
      </c>
      <c r="D116" s="143" t="s">
        <v>28</v>
      </c>
      <c r="E116" s="143" t="s">
        <v>28</v>
      </c>
      <c r="F116" s="143" t="s">
        <v>422</v>
      </c>
      <c r="G116" s="143" t="s">
        <v>9493</v>
      </c>
      <c r="H116" s="143" t="s">
        <v>6745</v>
      </c>
      <c r="I116" s="143" t="s">
        <v>54</v>
      </c>
      <c r="J116" s="144" t="s">
        <v>9493</v>
      </c>
      <c r="K116" s="143" t="s">
        <v>9714</v>
      </c>
      <c r="L116" s="143" t="s">
        <v>9430</v>
      </c>
      <c r="M116" s="143" t="s">
        <v>9431</v>
      </c>
      <c r="N116" s="259">
        <v>40</v>
      </c>
      <c r="O116" s="260"/>
      <c r="P116" s="259">
        <v>40</v>
      </c>
      <c r="Q116" s="260"/>
      <c r="R116" s="259">
        <v>0</v>
      </c>
      <c r="S116" s="261"/>
      <c r="T116" s="260"/>
      <c r="U116" s="143">
        <v>5</v>
      </c>
      <c r="V116" s="143">
        <v>5</v>
      </c>
      <c r="W116" s="143">
        <v>0</v>
      </c>
      <c r="X116" s="143">
        <v>5</v>
      </c>
      <c r="Y116" s="143">
        <v>0</v>
      </c>
      <c r="Z116" s="143">
        <v>3</v>
      </c>
      <c r="AA116" s="143">
        <v>2</v>
      </c>
      <c r="AB116" s="143">
        <v>0</v>
      </c>
      <c r="AC116" s="143">
        <v>6</v>
      </c>
      <c r="AD116" s="143">
        <v>5</v>
      </c>
      <c r="AE116" s="143">
        <v>4</v>
      </c>
      <c r="AF116" s="143">
        <v>8</v>
      </c>
      <c r="AG116" s="143">
        <v>5</v>
      </c>
      <c r="AH116" s="143">
        <v>4</v>
      </c>
      <c r="AI116" s="143">
        <v>3</v>
      </c>
      <c r="AJ116" s="140" t="str">
        <f t="shared" si="8"/>
        <v>5, 6, 9, 13, 7</v>
      </c>
      <c r="AK116" s="140">
        <f t="shared" si="9"/>
        <v>5</v>
      </c>
      <c r="AL116" s="140">
        <f t="shared" si="10"/>
        <v>6</v>
      </c>
      <c r="AM116" s="140">
        <f t="shared" si="11"/>
        <v>9</v>
      </c>
      <c r="AN116" s="140">
        <f t="shared" si="12"/>
        <v>13</v>
      </c>
      <c r="AO116" s="140">
        <f t="shared" si="13"/>
        <v>7</v>
      </c>
    </row>
  </sheetData>
  <mergeCells count="356">
    <mergeCell ref="N115:O115"/>
    <mergeCell ref="P115:Q115"/>
    <mergeCell ref="R115:T115"/>
    <mergeCell ref="N113:O113"/>
    <mergeCell ref="P113:Q113"/>
    <mergeCell ref="R113:T113"/>
    <mergeCell ref="N114:O114"/>
    <mergeCell ref="P114:Q114"/>
    <mergeCell ref="R114:T114"/>
    <mergeCell ref="N111:O111"/>
    <mergeCell ref="P111:Q111"/>
    <mergeCell ref="R111:T111"/>
    <mergeCell ref="N112:O112"/>
    <mergeCell ref="P112:Q112"/>
    <mergeCell ref="R112:T112"/>
    <mergeCell ref="N109:O109"/>
    <mergeCell ref="P109:Q109"/>
    <mergeCell ref="R109:T109"/>
    <mergeCell ref="N110:O110"/>
    <mergeCell ref="P110:Q110"/>
    <mergeCell ref="R110:T110"/>
    <mergeCell ref="N107:O107"/>
    <mergeCell ref="P107:Q107"/>
    <mergeCell ref="R107:T107"/>
    <mergeCell ref="N108:O108"/>
    <mergeCell ref="P108:Q108"/>
    <mergeCell ref="R108:T108"/>
    <mergeCell ref="N105:O105"/>
    <mergeCell ref="P105:Q105"/>
    <mergeCell ref="R105:T105"/>
    <mergeCell ref="N106:O106"/>
    <mergeCell ref="P106:Q106"/>
    <mergeCell ref="R106:T106"/>
    <mergeCell ref="N103:O103"/>
    <mergeCell ref="P103:Q103"/>
    <mergeCell ref="R103:T103"/>
    <mergeCell ref="N104:O104"/>
    <mergeCell ref="P104:Q104"/>
    <mergeCell ref="R104:T104"/>
    <mergeCell ref="N101:O101"/>
    <mergeCell ref="P101:Q101"/>
    <mergeCell ref="R101:T101"/>
    <mergeCell ref="N102:O102"/>
    <mergeCell ref="P102:Q102"/>
    <mergeCell ref="R102:T102"/>
    <mergeCell ref="N99:O99"/>
    <mergeCell ref="P99:Q99"/>
    <mergeCell ref="R99:T99"/>
    <mergeCell ref="N100:O100"/>
    <mergeCell ref="P100:Q100"/>
    <mergeCell ref="R100:T100"/>
    <mergeCell ref="N97:O97"/>
    <mergeCell ref="P97:Q97"/>
    <mergeCell ref="R97:T97"/>
    <mergeCell ref="N98:O98"/>
    <mergeCell ref="P98:Q98"/>
    <mergeCell ref="R98:T98"/>
    <mergeCell ref="N95:O95"/>
    <mergeCell ref="P95:Q95"/>
    <mergeCell ref="R95:T95"/>
    <mergeCell ref="N96:O96"/>
    <mergeCell ref="P96:Q96"/>
    <mergeCell ref="R96:T96"/>
    <mergeCell ref="N93:O93"/>
    <mergeCell ref="P93:Q93"/>
    <mergeCell ref="R93:T93"/>
    <mergeCell ref="N94:O94"/>
    <mergeCell ref="P94:Q94"/>
    <mergeCell ref="R94:T94"/>
    <mergeCell ref="N91:O91"/>
    <mergeCell ref="P91:Q91"/>
    <mergeCell ref="R91:T91"/>
    <mergeCell ref="N92:O92"/>
    <mergeCell ref="P92:Q92"/>
    <mergeCell ref="R92:T92"/>
    <mergeCell ref="N89:O89"/>
    <mergeCell ref="P89:Q89"/>
    <mergeCell ref="R89:T89"/>
    <mergeCell ref="N90:O90"/>
    <mergeCell ref="P90:Q90"/>
    <mergeCell ref="R90:T90"/>
    <mergeCell ref="N87:O87"/>
    <mergeCell ref="P87:Q87"/>
    <mergeCell ref="R87:T87"/>
    <mergeCell ref="N88:O88"/>
    <mergeCell ref="P88:Q88"/>
    <mergeCell ref="R88:T88"/>
    <mergeCell ref="N85:O85"/>
    <mergeCell ref="P85:Q85"/>
    <mergeCell ref="R85:T85"/>
    <mergeCell ref="N86:O86"/>
    <mergeCell ref="P86:Q86"/>
    <mergeCell ref="R86:T86"/>
    <mergeCell ref="N83:O83"/>
    <mergeCell ref="P83:Q83"/>
    <mergeCell ref="R83:T83"/>
    <mergeCell ref="N84:O84"/>
    <mergeCell ref="P84:Q84"/>
    <mergeCell ref="R84:T84"/>
    <mergeCell ref="N81:O81"/>
    <mergeCell ref="P81:Q81"/>
    <mergeCell ref="R81:T81"/>
    <mergeCell ref="N82:O82"/>
    <mergeCell ref="P82:Q82"/>
    <mergeCell ref="R82:T82"/>
    <mergeCell ref="N79:O79"/>
    <mergeCell ref="P79:Q79"/>
    <mergeCell ref="R79:T79"/>
    <mergeCell ref="N80:O80"/>
    <mergeCell ref="P80:Q80"/>
    <mergeCell ref="R80:T80"/>
    <mergeCell ref="N77:O77"/>
    <mergeCell ref="P77:Q77"/>
    <mergeCell ref="R77:T77"/>
    <mergeCell ref="N78:O78"/>
    <mergeCell ref="P78:Q78"/>
    <mergeCell ref="R78:T78"/>
    <mergeCell ref="N75:O75"/>
    <mergeCell ref="P75:Q75"/>
    <mergeCell ref="R75:T75"/>
    <mergeCell ref="N76:O76"/>
    <mergeCell ref="P76:Q76"/>
    <mergeCell ref="R76:T76"/>
    <mergeCell ref="N73:O73"/>
    <mergeCell ref="P73:Q73"/>
    <mergeCell ref="R73:T73"/>
    <mergeCell ref="N74:O74"/>
    <mergeCell ref="P74:Q74"/>
    <mergeCell ref="R74:T74"/>
    <mergeCell ref="N71:O71"/>
    <mergeCell ref="P71:Q71"/>
    <mergeCell ref="R71:T71"/>
    <mergeCell ref="N72:O72"/>
    <mergeCell ref="P72:Q72"/>
    <mergeCell ref="R72:T72"/>
    <mergeCell ref="N69:O69"/>
    <mergeCell ref="P69:Q69"/>
    <mergeCell ref="R69:T69"/>
    <mergeCell ref="N70:O70"/>
    <mergeCell ref="P70:Q70"/>
    <mergeCell ref="R70:T70"/>
    <mergeCell ref="N67:O67"/>
    <mergeCell ref="P67:Q67"/>
    <mergeCell ref="R67:T67"/>
    <mergeCell ref="N68:O68"/>
    <mergeCell ref="P68:Q68"/>
    <mergeCell ref="R68:T68"/>
    <mergeCell ref="N65:O65"/>
    <mergeCell ref="P65:Q65"/>
    <mergeCell ref="R65:T65"/>
    <mergeCell ref="N66:O66"/>
    <mergeCell ref="P66:Q66"/>
    <mergeCell ref="R66:T66"/>
    <mergeCell ref="N63:O63"/>
    <mergeCell ref="P63:Q63"/>
    <mergeCell ref="R63:T63"/>
    <mergeCell ref="N64:O64"/>
    <mergeCell ref="P64:Q64"/>
    <mergeCell ref="R64:T64"/>
    <mergeCell ref="N61:O61"/>
    <mergeCell ref="P61:Q61"/>
    <mergeCell ref="R61:T61"/>
    <mergeCell ref="N62:O62"/>
    <mergeCell ref="P62:Q62"/>
    <mergeCell ref="R62:T62"/>
    <mergeCell ref="N59:O59"/>
    <mergeCell ref="P59:Q59"/>
    <mergeCell ref="R59:T59"/>
    <mergeCell ref="N60:O60"/>
    <mergeCell ref="P60:Q60"/>
    <mergeCell ref="R60:T60"/>
    <mergeCell ref="N57:O57"/>
    <mergeCell ref="P57:Q57"/>
    <mergeCell ref="R57:T57"/>
    <mergeCell ref="N58:O58"/>
    <mergeCell ref="P58:Q58"/>
    <mergeCell ref="R58:T58"/>
    <mergeCell ref="N55:O55"/>
    <mergeCell ref="P55:Q55"/>
    <mergeCell ref="R55:T55"/>
    <mergeCell ref="N56:O56"/>
    <mergeCell ref="P56:Q56"/>
    <mergeCell ref="R56:T56"/>
    <mergeCell ref="N53:O53"/>
    <mergeCell ref="P53:Q53"/>
    <mergeCell ref="R53:T53"/>
    <mergeCell ref="N54:O54"/>
    <mergeCell ref="P54:Q54"/>
    <mergeCell ref="R54:T54"/>
    <mergeCell ref="N51:O51"/>
    <mergeCell ref="P51:Q51"/>
    <mergeCell ref="R51:T51"/>
    <mergeCell ref="N52:O52"/>
    <mergeCell ref="P52:Q52"/>
    <mergeCell ref="R52:T52"/>
    <mergeCell ref="N49:O49"/>
    <mergeCell ref="P49:Q49"/>
    <mergeCell ref="R49:T49"/>
    <mergeCell ref="N50:O50"/>
    <mergeCell ref="P50:Q50"/>
    <mergeCell ref="R50:T50"/>
    <mergeCell ref="N47:O47"/>
    <mergeCell ref="P47:Q47"/>
    <mergeCell ref="R47:T47"/>
    <mergeCell ref="N48:O48"/>
    <mergeCell ref="P48:Q48"/>
    <mergeCell ref="R48:T48"/>
    <mergeCell ref="N45:O45"/>
    <mergeCell ref="P45:Q45"/>
    <mergeCell ref="R45:T45"/>
    <mergeCell ref="N46:O46"/>
    <mergeCell ref="P46:Q46"/>
    <mergeCell ref="R46:T46"/>
    <mergeCell ref="N43:O43"/>
    <mergeCell ref="P43:Q43"/>
    <mergeCell ref="R43:T43"/>
    <mergeCell ref="N44:O44"/>
    <mergeCell ref="P44:Q44"/>
    <mergeCell ref="R44:T44"/>
    <mergeCell ref="N41:O41"/>
    <mergeCell ref="P41:Q41"/>
    <mergeCell ref="R41:T41"/>
    <mergeCell ref="N42:O42"/>
    <mergeCell ref="P42:Q42"/>
    <mergeCell ref="R42:T42"/>
    <mergeCell ref="N39:O39"/>
    <mergeCell ref="P39:Q39"/>
    <mergeCell ref="R39:T39"/>
    <mergeCell ref="N40:O40"/>
    <mergeCell ref="P40:Q40"/>
    <mergeCell ref="R40:T40"/>
    <mergeCell ref="N37:O37"/>
    <mergeCell ref="P37:Q37"/>
    <mergeCell ref="R37:T37"/>
    <mergeCell ref="N38:O38"/>
    <mergeCell ref="P38:Q38"/>
    <mergeCell ref="R38:T38"/>
    <mergeCell ref="N35:O35"/>
    <mergeCell ref="P35:Q35"/>
    <mergeCell ref="R35:T35"/>
    <mergeCell ref="N36:O36"/>
    <mergeCell ref="P36:Q36"/>
    <mergeCell ref="R36:T36"/>
    <mergeCell ref="N33:O33"/>
    <mergeCell ref="P33:Q33"/>
    <mergeCell ref="R33:T33"/>
    <mergeCell ref="N34:O34"/>
    <mergeCell ref="P34:Q34"/>
    <mergeCell ref="R34:T34"/>
    <mergeCell ref="N31:O31"/>
    <mergeCell ref="P31:Q31"/>
    <mergeCell ref="R31:T31"/>
    <mergeCell ref="N32:O32"/>
    <mergeCell ref="P32:Q32"/>
    <mergeCell ref="R32:T32"/>
    <mergeCell ref="N29:O29"/>
    <mergeCell ref="P29:Q29"/>
    <mergeCell ref="R29:T29"/>
    <mergeCell ref="N30:O30"/>
    <mergeCell ref="P30:Q30"/>
    <mergeCell ref="R30:T30"/>
    <mergeCell ref="N27:O27"/>
    <mergeCell ref="P27:Q27"/>
    <mergeCell ref="R27:T27"/>
    <mergeCell ref="N28:O28"/>
    <mergeCell ref="P28:Q28"/>
    <mergeCell ref="R28:T28"/>
    <mergeCell ref="N25:O25"/>
    <mergeCell ref="P25:Q25"/>
    <mergeCell ref="R25:T25"/>
    <mergeCell ref="N26:O26"/>
    <mergeCell ref="P26:Q26"/>
    <mergeCell ref="R26:T26"/>
    <mergeCell ref="N23:O23"/>
    <mergeCell ref="P23:Q23"/>
    <mergeCell ref="R23:T23"/>
    <mergeCell ref="N24:O24"/>
    <mergeCell ref="P24:Q24"/>
    <mergeCell ref="R24:T24"/>
    <mergeCell ref="N21:O21"/>
    <mergeCell ref="P21:Q21"/>
    <mergeCell ref="R21:T21"/>
    <mergeCell ref="N22:O22"/>
    <mergeCell ref="P22:Q22"/>
    <mergeCell ref="R22:T22"/>
    <mergeCell ref="N19:O19"/>
    <mergeCell ref="P19:Q19"/>
    <mergeCell ref="R19:T19"/>
    <mergeCell ref="N20:O20"/>
    <mergeCell ref="P20:Q20"/>
    <mergeCell ref="R20:T20"/>
    <mergeCell ref="N17:O17"/>
    <mergeCell ref="P17:Q17"/>
    <mergeCell ref="R17:T17"/>
    <mergeCell ref="N18:O18"/>
    <mergeCell ref="P18:Q18"/>
    <mergeCell ref="R18:T18"/>
    <mergeCell ref="N15:O15"/>
    <mergeCell ref="P15:Q15"/>
    <mergeCell ref="R15:T15"/>
    <mergeCell ref="N16:O16"/>
    <mergeCell ref="P16:Q16"/>
    <mergeCell ref="R16:T16"/>
    <mergeCell ref="N13:O13"/>
    <mergeCell ref="P13:Q13"/>
    <mergeCell ref="R13:T13"/>
    <mergeCell ref="N14:O14"/>
    <mergeCell ref="P14:Q14"/>
    <mergeCell ref="R14:T14"/>
    <mergeCell ref="N11:O11"/>
    <mergeCell ref="P11:Q11"/>
    <mergeCell ref="R11:T11"/>
    <mergeCell ref="N12:O12"/>
    <mergeCell ref="P12:Q12"/>
    <mergeCell ref="R12:T12"/>
    <mergeCell ref="N9:O9"/>
    <mergeCell ref="P9:Q9"/>
    <mergeCell ref="R9:T9"/>
    <mergeCell ref="N10:O10"/>
    <mergeCell ref="P10:Q10"/>
    <mergeCell ref="R10:T10"/>
    <mergeCell ref="P7:Q7"/>
    <mergeCell ref="R7:T7"/>
    <mergeCell ref="N8:O8"/>
    <mergeCell ref="P8:Q8"/>
    <mergeCell ref="R8:T8"/>
    <mergeCell ref="N5:O5"/>
    <mergeCell ref="P5:Q5"/>
    <mergeCell ref="R5:T5"/>
    <mergeCell ref="N6:O6"/>
    <mergeCell ref="P6:Q6"/>
    <mergeCell ref="R6:T6"/>
    <mergeCell ref="N116:O116"/>
    <mergeCell ref="P116:Q116"/>
    <mergeCell ref="R116:T116"/>
    <mergeCell ref="N1:O1"/>
    <mergeCell ref="P1:Q1"/>
    <mergeCell ref="R1:T1"/>
    <mergeCell ref="AH2:AI2"/>
    <mergeCell ref="N3:O3"/>
    <mergeCell ref="P3:Q3"/>
    <mergeCell ref="R3:T3"/>
    <mergeCell ref="N4:O4"/>
    <mergeCell ref="P4:Q4"/>
    <mergeCell ref="R4:T4"/>
    <mergeCell ref="W1:Y1"/>
    <mergeCell ref="Z1:AI1"/>
    <mergeCell ref="N2:O2"/>
    <mergeCell ref="P2:Q2"/>
    <mergeCell ref="R2:T2"/>
    <mergeCell ref="W2:Y2"/>
    <mergeCell ref="Z2:AA2"/>
    <mergeCell ref="AB2:AC2"/>
    <mergeCell ref="AD2:AE2"/>
    <mergeCell ref="AF2:AG2"/>
    <mergeCell ref="N7:O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95"/>
  <sheetViews>
    <sheetView showGridLines="0" tabSelected="1" showWhiteSpace="0" zoomScale="70" zoomScaleNormal="70" zoomScaleSheetLayoutView="70" zoomScalePageLayoutView="86" workbookViewId="0">
      <selection activeCell="R23" sqref="R23"/>
    </sheetView>
  </sheetViews>
  <sheetFormatPr baseColWidth="10" defaultRowHeight="12.75" x14ac:dyDescent="0.2"/>
  <cols>
    <col min="1" max="1" width="9.42578125" style="211" customWidth="1"/>
    <col min="2" max="3" width="20" style="211" customWidth="1"/>
    <col min="4" max="4" width="14.140625" style="211" customWidth="1"/>
    <col min="5" max="5" width="14.7109375" style="211" customWidth="1"/>
    <col min="6" max="6" width="10.85546875" style="211" customWidth="1"/>
    <col min="7" max="7" width="13.42578125" style="211" customWidth="1"/>
    <col min="8" max="8" width="9.42578125" style="211" customWidth="1"/>
    <col min="9" max="9" width="14.7109375" style="211" customWidth="1"/>
    <col min="10" max="10" width="8.42578125" style="211" customWidth="1"/>
    <col min="11" max="11" width="9.5703125" style="211" customWidth="1"/>
    <col min="12" max="12" width="4.28515625" style="211" customWidth="1"/>
    <col min="13" max="13" width="4" style="211" customWidth="1"/>
    <col min="14" max="14" width="11.42578125" style="211"/>
    <col min="15" max="15" width="7.7109375" style="211" customWidth="1"/>
    <col min="16" max="16" width="13.85546875" style="210" hidden="1" customWidth="1"/>
    <col min="17" max="17" width="10.7109375" style="210" hidden="1" customWidth="1"/>
    <col min="18" max="18" width="6.7109375" style="211" customWidth="1"/>
    <col min="19" max="19" width="10.7109375" style="211" customWidth="1"/>
    <col min="20" max="251" width="11.42578125" style="211"/>
    <col min="252" max="252" width="9.42578125" style="211" customWidth="1"/>
    <col min="253" max="254" width="14.7109375" style="211" customWidth="1"/>
    <col min="255" max="255" width="18.28515625" style="211" customWidth="1"/>
    <col min="256" max="256" width="32" style="211" customWidth="1"/>
    <col min="257" max="257" width="12.85546875" style="211" customWidth="1"/>
    <col min="258" max="258" width="9.7109375" style="211" customWidth="1"/>
    <col min="259" max="259" width="13.42578125" style="211" customWidth="1"/>
    <col min="260" max="260" width="9.42578125" style="211" customWidth="1"/>
    <col min="261" max="261" width="14.7109375" style="211" customWidth="1"/>
    <col min="262" max="262" width="6.42578125" style="211" customWidth="1"/>
    <col min="263" max="263" width="9.5703125" style="211" customWidth="1"/>
    <col min="264" max="264" width="4.28515625" style="211" customWidth="1"/>
    <col min="265" max="265" width="2.85546875" style="211" customWidth="1"/>
    <col min="266" max="266" width="11.42578125" style="211"/>
    <col min="267" max="268" width="7.7109375" style="211" customWidth="1"/>
    <col min="269" max="269" width="10.7109375" style="211" customWidth="1"/>
    <col min="270" max="270" width="6.7109375" style="211" customWidth="1"/>
    <col min="271" max="271" width="10.7109375" style="211" customWidth="1"/>
    <col min="272" max="507" width="11.42578125" style="211"/>
    <col min="508" max="508" width="9.42578125" style="211" customWidth="1"/>
    <col min="509" max="510" width="14.7109375" style="211" customWidth="1"/>
    <col min="511" max="511" width="18.28515625" style="211" customWidth="1"/>
    <col min="512" max="512" width="32" style="211" customWidth="1"/>
    <col min="513" max="513" width="12.85546875" style="211" customWidth="1"/>
    <col min="514" max="514" width="9.7109375" style="211" customWidth="1"/>
    <col min="515" max="515" width="13.42578125" style="211" customWidth="1"/>
    <col min="516" max="516" width="9.42578125" style="211" customWidth="1"/>
    <col min="517" max="517" width="14.7109375" style="211" customWidth="1"/>
    <col min="518" max="518" width="6.42578125" style="211" customWidth="1"/>
    <col min="519" max="519" width="9.5703125" style="211" customWidth="1"/>
    <col min="520" max="520" width="4.28515625" style="211" customWidth="1"/>
    <col min="521" max="521" width="2.85546875" style="211" customWidth="1"/>
    <col min="522" max="522" width="11.42578125" style="211"/>
    <col min="523" max="524" width="7.7109375" style="211" customWidth="1"/>
    <col min="525" max="525" width="10.7109375" style="211" customWidth="1"/>
    <col min="526" max="526" width="6.7109375" style="211" customWidth="1"/>
    <col min="527" max="527" width="10.7109375" style="211" customWidth="1"/>
    <col min="528" max="763" width="11.42578125" style="211"/>
    <col min="764" max="764" width="9.42578125" style="211" customWidth="1"/>
    <col min="765" max="766" width="14.7109375" style="211" customWidth="1"/>
    <col min="767" max="767" width="18.28515625" style="211" customWidth="1"/>
    <col min="768" max="768" width="32" style="211" customWidth="1"/>
    <col min="769" max="769" width="12.85546875" style="211" customWidth="1"/>
    <col min="770" max="770" width="9.7109375" style="211" customWidth="1"/>
    <col min="771" max="771" width="13.42578125" style="211" customWidth="1"/>
    <col min="772" max="772" width="9.42578125" style="211" customWidth="1"/>
    <col min="773" max="773" width="14.7109375" style="211" customWidth="1"/>
    <col min="774" max="774" width="6.42578125" style="211" customWidth="1"/>
    <col min="775" max="775" width="9.5703125" style="211" customWidth="1"/>
    <col min="776" max="776" width="4.28515625" style="211" customWidth="1"/>
    <col min="777" max="777" width="2.85546875" style="211" customWidth="1"/>
    <col min="778" max="778" width="11.42578125" style="211"/>
    <col min="779" max="780" width="7.7109375" style="211" customWidth="1"/>
    <col min="781" max="781" width="10.7109375" style="211" customWidth="1"/>
    <col min="782" max="782" width="6.7109375" style="211" customWidth="1"/>
    <col min="783" max="783" width="10.7109375" style="211" customWidth="1"/>
    <col min="784" max="1019" width="11.42578125" style="211"/>
    <col min="1020" max="1020" width="9.42578125" style="211" customWidth="1"/>
    <col min="1021" max="1022" width="14.7109375" style="211" customWidth="1"/>
    <col min="1023" max="1023" width="18.28515625" style="211" customWidth="1"/>
    <col min="1024" max="1024" width="32" style="211" customWidth="1"/>
    <col min="1025" max="1025" width="12.85546875" style="211" customWidth="1"/>
    <col min="1026" max="1026" width="9.7109375" style="211" customWidth="1"/>
    <col min="1027" max="1027" width="13.42578125" style="211" customWidth="1"/>
    <col min="1028" max="1028" width="9.42578125" style="211" customWidth="1"/>
    <col min="1029" max="1029" width="14.7109375" style="211" customWidth="1"/>
    <col min="1030" max="1030" width="6.42578125" style="211" customWidth="1"/>
    <col min="1031" max="1031" width="9.5703125" style="211" customWidth="1"/>
    <col min="1032" max="1032" width="4.28515625" style="211" customWidth="1"/>
    <col min="1033" max="1033" width="2.85546875" style="211" customWidth="1"/>
    <col min="1034" max="1034" width="11.42578125" style="211"/>
    <col min="1035" max="1036" width="7.7109375" style="211" customWidth="1"/>
    <col min="1037" max="1037" width="10.7109375" style="211" customWidth="1"/>
    <col min="1038" max="1038" width="6.7109375" style="211" customWidth="1"/>
    <col min="1039" max="1039" width="10.7109375" style="211" customWidth="1"/>
    <col min="1040" max="1275" width="11.42578125" style="211"/>
    <col min="1276" max="1276" width="9.42578125" style="211" customWidth="1"/>
    <col min="1277" max="1278" width="14.7109375" style="211" customWidth="1"/>
    <col min="1279" max="1279" width="18.28515625" style="211" customWidth="1"/>
    <col min="1280" max="1280" width="32" style="211" customWidth="1"/>
    <col min="1281" max="1281" width="12.85546875" style="211" customWidth="1"/>
    <col min="1282" max="1282" width="9.7109375" style="211" customWidth="1"/>
    <col min="1283" max="1283" width="13.42578125" style="211" customWidth="1"/>
    <col min="1284" max="1284" width="9.42578125" style="211" customWidth="1"/>
    <col min="1285" max="1285" width="14.7109375" style="211" customWidth="1"/>
    <col min="1286" max="1286" width="6.42578125" style="211" customWidth="1"/>
    <col min="1287" max="1287" width="9.5703125" style="211" customWidth="1"/>
    <col min="1288" max="1288" width="4.28515625" style="211" customWidth="1"/>
    <col min="1289" max="1289" width="2.85546875" style="211" customWidth="1"/>
    <col min="1290" max="1290" width="11.42578125" style="211"/>
    <col min="1291" max="1292" width="7.7109375" style="211" customWidth="1"/>
    <col min="1293" max="1293" width="10.7109375" style="211" customWidth="1"/>
    <col min="1294" max="1294" width="6.7109375" style="211" customWidth="1"/>
    <col min="1295" max="1295" width="10.7109375" style="211" customWidth="1"/>
    <col min="1296" max="1531" width="11.42578125" style="211"/>
    <col min="1532" max="1532" width="9.42578125" style="211" customWidth="1"/>
    <col min="1533" max="1534" width="14.7109375" style="211" customWidth="1"/>
    <col min="1535" max="1535" width="18.28515625" style="211" customWidth="1"/>
    <col min="1536" max="1536" width="32" style="211" customWidth="1"/>
    <col min="1537" max="1537" width="12.85546875" style="211" customWidth="1"/>
    <col min="1538" max="1538" width="9.7109375" style="211" customWidth="1"/>
    <col min="1539" max="1539" width="13.42578125" style="211" customWidth="1"/>
    <col min="1540" max="1540" width="9.42578125" style="211" customWidth="1"/>
    <col min="1541" max="1541" width="14.7109375" style="211" customWidth="1"/>
    <col min="1542" max="1542" width="6.42578125" style="211" customWidth="1"/>
    <col min="1543" max="1543" width="9.5703125" style="211" customWidth="1"/>
    <col min="1544" max="1544" width="4.28515625" style="211" customWidth="1"/>
    <col min="1545" max="1545" width="2.85546875" style="211" customWidth="1"/>
    <col min="1546" max="1546" width="11.42578125" style="211"/>
    <col min="1547" max="1548" width="7.7109375" style="211" customWidth="1"/>
    <col min="1549" max="1549" width="10.7109375" style="211" customWidth="1"/>
    <col min="1550" max="1550" width="6.7109375" style="211" customWidth="1"/>
    <col min="1551" max="1551" width="10.7109375" style="211" customWidth="1"/>
    <col min="1552" max="1787" width="11.42578125" style="211"/>
    <col min="1788" max="1788" width="9.42578125" style="211" customWidth="1"/>
    <col min="1789" max="1790" width="14.7109375" style="211" customWidth="1"/>
    <col min="1791" max="1791" width="18.28515625" style="211" customWidth="1"/>
    <col min="1792" max="1792" width="32" style="211" customWidth="1"/>
    <col min="1793" max="1793" width="12.85546875" style="211" customWidth="1"/>
    <col min="1794" max="1794" width="9.7109375" style="211" customWidth="1"/>
    <col min="1795" max="1795" width="13.42578125" style="211" customWidth="1"/>
    <col min="1796" max="1796" width="9.42578125" style="211" customWidth="1"/>
    <col min="1797" max="1797" width="14.7109375" style="211" customWidth="1"/>
    <col min="1798" max="1798" width="6.42578125" style="211" customWidth="1"/>
    <col min="1799" max="1799" width="9.5703125" style="211" customWidth="1"/>
    <col min="1800" max="1800" width="4.28515625" style="211" customWidth="1"/>
    <col min="1801" max="1801" width="2.85546875" style="211" customWidth="1"/>
    <col min="1802" max="1802" width="11.42578125" style="211"/>
    <col min="1803" max="1804" width="7.7109375" style="211" customWidth="1"/>
    <col min="1805" max="1805" width="10.7109375" style="211" customWidth="1"/>
    <col min="1806" max="1806" width="6.7109375" style="211" customWidth="1"/>
    <col min="1807" max="1807" width="10.7109375" style="211" customWidth="1"/>
    <col min="1808" max="2043" width="11.42578125" style="211"/>
    <col min="2044" max="2044" width="9.42578125" style="211" customWidth="1"/>
    <col min="2045" max="2046" width="14.7109375" style="211" customWidth="1"/>
    <col min="2047" max="2047" width="18.28515625" style="211" customWidth="1"/>
    <col min="2048" max="2048" width="32" style="211" customWidth="1"/>
    <col min="2049" max="2049" width="12.85546875" style="211" customWidth="1"/>
    <col min="2050" max="2050" width="9.7109375" style="211" customWidth="1"/>
    <col min="2051" max="2051" width="13.42578125" style="211" customWidth="1"/>
    <col min="2052" max="2052" width="9.42578125" style="211" customWidth="1"/>
    <col min="2053" max="2053" width="14.7109375" style="211" customWidth="1"/>
    <col min="2054" max="2054" width="6.42578125" style="211" customWidth="1"/>
    <col min="2055" max="2055" width="9.5703125" style="211" customWidth="1"/>
    <col min="2056" max="2056" width="4.28515625" style="211" customWidth="1"/>
    <col min="2057" max="2057" width="2.85546875" style="211" customWidth="1"/>
    <col min="2058" max="2058" width="11.42578125" style="211"/>
    <col min="2059" max="2060" width="7.7109375" style="211" customWidth="1"/>
    <col min="2061" max="2061" width="10.7109375" style="211" customWidth="1"/>
    <col min="2062" max="2062" width="6.7109375" style="211" customWidth="1"/>
    <col min="2063" max="2063" width="10.7109375" style="211" customWidth="1"/>
    <col min="2064" max="2299" width="11.42578125" style="211"/>
    <col min="2300" max="2300" width="9.42578125" style="211" customWidth="1"/>
    <col min="2301" max="2302" width="14.7109375" style="211" customWidth="1"/>
    <col min="2303" max="2303" width="18.28515625" style="211" customWidth="1"/>
    <col min="2304" max="2304" width="32" style="211" customWidth="1"/>
    <col min="2305" max="2305" width="12.85546875" style="211" customWidth="1"/>
    <col min="2306" max="2306" width="9.7109375" style="211" customWidth="1"/>
    <col min="2307" max="2307" width="13.42578125" style="211" customWidth="1"/>
    <col min="2308" max="2308" width="9.42578125" style="211" customWidth="1"/>
    <col min="2309" max="2309" width="14.7109375" style="211" customWidth="1"/>
    <col min="2310" max="2310" width="6.42578125" style="211" customWidth="1"/>
    <col min="2311" max="2311" width="9.5703125" style="211" customWidth="1"/>
    <col min="2312" max="2312" width="4.28515625" style="211" customWidth="1"/>
    <col min="2313" max="2313" width="2.85546875" style="211" customWidth="1"/>
    <col min="2314" max="2314" width="11.42578125" style="211"/>
    <col min="2315" max="2316" width="7.7109375" style="211" customWidth="1"/>
    <col min="2317" max="2317" width="10.7109375" style="211" customWidth="1"/>
    <col min="2318" max="2318" width="6.7109375" style="211" customWidth="1"/>
    <col min="2319" max="2319" width="10.7109375" style="211" customWidth="1"/>
    <col min="2320" max="2555" width="11.42578125" style="211"/>
    <col min="2556" max="2556" width="9.42578125" style="211" customWidth="1"/>
    <col min="2557" max="2558" width="14.7109375" style="211" customWidth="1"/>
    <col min="2559" max="2559" width="18.28515625" style="211" customWidth="1"/>
    <col min="2560" max="2560" width="32" style="211" customWidth="1"/>
    <col min="2561" max="2561" width="12.85546875" style="211" customWidth="1"/>
    <col min="2562" max="2562" width="9.7109375" style="211" customWidth="1"/>
    <col min="2563" max="2563" width="13.42578125" style="211" customWidth="1"/>
    <col min="2564" max="2564" width="9.42578125" style="211" customWidth="1"/>
    <col min="2565" max="2565" width="14.7109375" style="211" customWidth="1"/>
    <col min="2566" max="2566" width="6.42578125" style="211" customWidth="1"/>
    <col min="2567" max="2567" width="9.5703125" style="211" customWidth="1"/>
    <col min="2568" max="2568" width="4.28515625" style="211" customWidth="1"/>
    <col min="2569" max="2569" width="2.85546875" style="211" customWidth="1"/>
    <col min="2570" max="2570" width="11.42578125" style="211"/>
    <col min="2571" max="2572" width="7.7109375" style="211" customWidth="1"/>
    <col min="2573" max="2573" width="10.7109375" style="211" customWidth="1"/>
    <col min="2574" max="2574" width="6.7109375" style="211" customWidth="1"/>
    <col min="2575" max="2575" width="10.7109375" style="211" customWidth="1"/>
    <col min="2576" max="2811" width="11.42578125" style="211"/>
    <col min="2812" max="2812" width="9.42578125" style="211" customWidth="1"/>
    <col min="2813" max="2814" width="14.7109375" style="211" customWidth="1"/>
    <col min="2815" max="2815" width="18.28515625" style="211" customWidth="1"/>
    <col min="2816" max="2816" width="32" style="211" customWidth="1"/>
    <col min="2817" max="2817" width="12.85546875" style="211" customWidth="1"/>
    <col min="2818" max="2818" width="9.7109375" style="211" customWidth="1"/>
    <col min="2819" max="2819" width="13.42578125" style="211" customWidth="1"/>
    <col min="2820" max="2820" width="9.42578125" style="211" customWidth="1"/>
    <col min="2821" max="2821" width="14.7109375" style="211" customWidth="1"/>
    <col min="2822" max="2822" width="6.42578125" style="211" customWidth="1"/>
    <col min="2823" max="2823" width="9.5703125" style="211" customWidth="1"/>
    <col min="2824" max="2824" width="4.28515625" style="211" customWidth="1"/>
    <col min="2825" max="2825" width="2.85546875" style="211" customWidth="1"/>
    <col min="2826" max="2826" width="11.42578125" style="211"/>
    <col min="2827" max="2828" width="7.7109375" style="211" customWidth="1"/>
    <col min="2829" max="2829" width="10.7109375" style="211" customWidth="1"/>
    <col min="2830" max="2830" width="6.7109375" style="211" customWidth="1"/>
    <col min="2831" max="2831" width="10.7109375" style="211" customWidth="1"/>
    <col min="2832" max="3067" width="11.42578125" style="211"/>
    <col min="3068" max="3068" width="9.42578125" style="211" customWidth="1"/>
    <col min="3069" max="3070" width="14.7109375" style="211" customWidth="1"/>
    <col min="3071" max="3071" width="18.28515625" style="211" customWidth="1"/>
    <col min="3072" max="3072" width="32" style="211" customWidth="1"/>
    <col min="3073" max="3073" width="12.85546875" style="211" customWidth="1"/>
    <col min="3074" max="3074" width="9.7109375" style="211" customWidth="1"/>
    <col min="3075" max="3075" width="13.42578125" style="211" customWidth="1"/>
    <col min="3076" max="3076" width="9.42578125" style="211" customWidth="1"/>
    <col min="3077" max="3077" width="14.7109375" style="211" customWidth="1"/>
    <col min="3078" max="3078" width="6.42578125" style="211" customWidth="1"/>
    <col min="3079" max="3079" width="9.5703125" style="211" customWidth="1"/>
    <col min="3080" max="3080" width="4.28515625" style="211" customWidth="1"/>
    <col min="3081" max="3081" width="2.85546875" style="211" customWidth="1"/>
    <col min="3082" max="3082" width="11.42578125" style="211"/>
    <col min="3083" max="3084" width="7.7109375" style="211" customWidth="1"/>
    <col min="3085" max="3085" width="10.7109375" style="211" customWidth="1"/>
    <col min="3086" max="3086" width="6.7109375" style="211" customWidth="1"/>
    <col min="3087" max="3087" width="10.7109375" style="211" customWidth="1"/>
    <col min="3088" max="3323" width="11.42578125" style="211"/>
    <col min="3324" max="3324" width="9.42578125" style="211" customWidth="1"/>
    <col min="3325" max="3326" width="14.7109375" style="211" customWidth="1"/>
    <col min="3327" max="3327" width="18.28515625" style="211" customWidth="1"/>
    <col min="3328" max="3328" width="32" style="211" customWidth="1"/>
    <col min="3329" max="3329" width="12.85546875" style="211" customWidth="1"/>
    <col min="3330" max="3330" width="9.7109375" style="211" customWidth="1"/>
    <col min="3331" max="3331" width="13.42578125" style="211" customWidth="1"/>
    <col min="3332" max="3332" width="9.42578125" style="211" customWidth="1"/>
    <col min="3333" max="3333" width="14.7109375" style="211" customWidth="1"/>
    <col min="3334" max="3334" width="6.42578125" style="211" customWidth="1"/>
    <col min="3335" max="3335" width="9.5703125" style="211" customWidth="1"/>
    <col min="3336" max="3336" width="4.28515625" style="211" customWidth="1"/>
    <col min="3337" max="3337" width="2.85546875" style="211" customWidth="1"/>
    <col min="3338" max="3338" width="11.42578125" style="211"/>
    <col min="3339" max="3340" width="7.7109375" style="211" customWidth="1"/>
    <col min="3341" max="3341" width="10.7109375" style="211" customWidth="1"/>
    <col min="3342" max="3342" width="6.7109375" style="211" customWidth="1"/>
    <col min="3343" max="3343" width="10.7109375" style="211" customWidth="1"/>
    <col min="3344" max="3579" width="11.42578125" style="211"/>
    <col min="3580" max="3580" width="9.42578125" style="211" customWidth="1"/>
    <col min="3581" max="3582" width="14.7109375" style="211" customWidth="1"/>
    <col min="3583" max="3583" width="18.28515625" style="211" customWidth="1"/>
    <col min="3584" max="3584" width="32" style="211" customWidth="1"/>
    <col min="3585" max="3585" width="12.85546875" style="211" customWidth="1"/>
    <col min="3586" max="3586" width="9.7109375" style="211" customWidth="1"/>
    <col min="3587" max="3587" width="13.42578125" style="211" customWidth="1"/>
    <col min="3588" max="3588" width="9.42578125" style="211" customWidth="1"/>
    <col min="3589" max="3589" width="14.7109375" style="211" customWidth="1"/>
    <col min="3590" max="3590" width="6.42578125" style="211" customWidth="1"/>
    <col min="3591" max="3591" width="9.5703125" style="211" customWidth="1"/>
    <col min="3592" max="3592" width="4.28515625" style="211" customWidth="1"/>
    <col min="3593" max="3593" width="2.85546875" style="211" customWidth="1"/>
    <col min="3594" max="3594" width="11.42578125" style="211"/>
    <col min="3595" max="3596" width="7.7109375" style="211" customWidth="1"/>
    <col min="3597" max="3597" width="10.7109375" style="211" customWidth="1"/>
    <col min="3598" max="3598" width="6.7109375" style="211" customWidth="1"/>
    <col min="3599" max="3599" width="10.7109375" style="211" customWidth="1"/>
    <col min="3600" max="3835" width="11.42578125" style="211"/>
    <col min="3836" max="3836" width="9.42578125" style="211" customWidth="1"/>
    <col min="3837" max="3838" width="14.7109375" style="211" customWidth="1"/>
    <col min="3839" max="3839" width="18.28515625" style="211" customWidth="1"/>
    <col min="3840" max="3840" width="32" style="211" customWidth="1"/>
    <col min="3841" max="3841" width="12.85546875" style="211" customWidth="1"/>
    <col min="3842" max="3842" width="9.7109375" style="211" customWidth="1"/>
    <col min="3843" max="3843" width="13.42578125" style="211" customWidth="1"/>
    <col min="3844" max="3844" width="9.42578125" style="211" customWidth="1"/>
    <col min="3845" max="3845" width="14.7109375" style="211" customWidth="1"/>
    <col min="3846" max="3846" width="6.42578125" style="211" customWidth="1"/>
    <col min="3847" max="3847" width="9.5703125" style="211" customWidth="1"/>
    <col min="3848" max="3848" width="4.28515625" style="211" customWidth="1"/>
    <col min="3849" max="3849" width="2.85546875" style="211" customWidth="1"/>
    <col min="3850" max="3850" width="11.42578125" style="211"/>
    <col min="3851" max="3852" width="7.7109375" style="211" customWidth="1"/>
    <col min="3853" max="3853" width="10.7109375" style="211" customWidth="1"/>
    <col min="3854" max="3854" width="6.7109375" style="211" customWidth="1"/>
    <col min="3855" max="3855" width="10.7109375" style="211" customWidth="1"/>
    <col min="3856" max="4091" width="11.42578125" style="211"/>
    <col min="4092" max="4092" width="9.42578125" style="211" customWidth="1"/>
    <col min="4093" max="4094" width="14.7109375" style="211" customWidth="1"/>
    <col min="4095" max="4095" width="18.28515625" style="211" customWidth="1"/>
    <col min="4096" max="4096" width="32" style="211" customWidth="1"/>
    <col min="4097" max="4097" width="12.85546875" style="211" customWidth="1"/>
    <col min="4098" max="4098" width="9.7109375" style="211" customWidth="1"/>
    <col min="4099" max="4099" width="13.42578125" style="211" customWidth="1"/>
    <col min="4100" max="4100" width="9.42578125" style="211" customWidth="1"/>
    <col min="4101" max="4101" width="14.7109375" style="211" customWidth="1"/>
    <col min="4102" max="4102" width="6.42578125" style="211" customWidth="1"/>
    <col min="4103" max="4103" width="9.5703125" style="211" customWidth="1"/>
    <col min="4104" max="4104" width="4.28515625" style="211" customWidth="1"/>
    <col min="4105" max="4105" width="2.85546875" style="211" customWidth="1"/>
    <col min="4106" max="4106" width="11.42578125" style="211"/>
    <col min="4107" max="4108" width="7.7109375" style="211" customWidth="1"/>
    <col min="4109" max="4109" width="10.7109375" style="211" customWidth="1"/>
    <col min="4110" max="4110" width="6.7109375" style="211" customWidth="1"/>
    <col min="4111" max="4111" width="10.7109375" style="211" customWidth="1"/>
    <col min="4112" max="4347" width="11.42578125" style="211"/>
    <col min="4348" max="4348" width="9.42578125" style="211" customWidth="1"/>
    <col min="4349" max="4350" width="14.7109375" style="211" customWidth="1"/>
    <col min="4351" max="4351" width="18.28515625" style="211" customWidth="1"/>
    <col min="4352" max="4352" width="32" style="211" customWidth="1"/>
    <col min="4353" max="4353" width="12.85546875" style="211" customWidth="1"/>
    <col min="4354" max="4354" width="9.7109375" style="211" customWidth="1"/>
    <col min="4355" max="4355" width="13.42578125" style="211" customWidth="1"/>
    <col min="4356" max="4356" width="9.42578125" style="211" customWidth="1"/>
    <col min="4357" max="4357" width="14.7109375" style="211" customWidth="1"/>
    <col min="4358" max="4358" width="6.42578125" style="211" customWidth="1"/>
    <col min="4359" max="4359" width="9.5703125" style="211" customWidth="1"/>
    <col min="4360" max="4360" width="4.28515625" style="211" customWidth="1"/>
    <col min="4361" max="4361" width="2.85546875" style="211" customWidth="1"/>
    <col min="4362" max="4362" width="11.42578125" style="211"/>
    <col min="4363" max="4364" width="7.7109375" style="211" customWidth="1"/>
    <col min="4365" max="4365" width="10.7109375" style="211" customWidth="1"/>
    <col min="4366" max="4366" width="6.7109375" style="211" customWidth="1"/>
    <col min="4367" max="4367" width="10.7109375" style="211" customWidth="1"/>
    <col min="4368" max="4603" width="11.42578125" style="211"/>
    <col min="4604" max="4604" width="9.42578125" style="211" customWidth="1"/>
    <col min="4605" max="4606" width="14.7109375" style="211" customWidth="1"/>
    <col min="4607" max="4607" width="18.28515625" style="211" customWidth="1"/>
    <col min="4608" max="4608" width="32" style="211" customWidth="1"/>
    <col min="4609" max="4609" width="12.85546875" style="211" customWidth="1"/>
    <col min="4610" max="4610" width="9.7109375" style="211" customWidth="1"/>
    <col min="4611" max="4611" width="13.42578125" style="211" customWidth="1"/>
    <col min="4612" max="4612" width="9.42578125" style="211" customWidth="1"/>
    <col min="4613" max="4613" width="14.7109375" style="211" customWidth="1"/>
    <col min="4614" max="4614" width="6.42578125" style="211" customWidth="1"/>
    <col min="4615" max="4615" width="9.5703125" style="211" customWidth="1"/>
    <col min="4616" max="4616" width="4.28515625" style="211" customWidth="1"/>
    <col min="4617" max="4617" width="2.85546875" style="211" customWidth="1"/>
    <col min="4618" max="4618" width="11.42578125" style="211"/>
    <col min="4619" max="4620" width="7.7109375" style="211" customWidth="1"/>
    <col min="4621" max="4621" width="10.7109375" style="211" customWidth="1"/>
    <col min="4622" max="4622" width="6.7109375" style="211" customWidth="1"/>
    <col min="4623" max="4623" width="10.7109375" style="211" customWidth="1"/>
    <col min="4624" max="4859" width="11.42578125" style="211"/>
    <col min="4860" max="4860" width="9.42578125" style="211" customWidth="1"/>
    <col min="4861" max="4862" width="14.7109375" style="211" customWidth="1"/>
    <col min="4863" max="4863" width="18.28515625" style="211" customWidth="1"/>
    <col min="4864" max="4864" width="32" style="211" customWidth="1"/>
    <col min="4865" max="4865" width="12.85546875" style="211" customWidth="1"/>
    <col min="4866" max="4866" width="9.7109375" style="211" customWidth="1"/>
    <col min="4867" max="4867" width="13.42578125" style="211" customWidth="1"/>
    <col min="4868" max="4868" width="9.42578125" style="211" customWidth="1"/>
    <col min="4869" max="4869" width="14.7109375" style="211" customWidth="1"/>
    <col min="4870" max="4870" width="6.42578125" style="211" customWidth="1"/>
    <col min="4871" max="4871" width="9.5703125" style="211" customWidth="1"/>
    <col min="4872" max="4872" width="4.28515625" style="211" customWidth="1"/>
    <col min="4873" max="4873" width="2.85546875" style="211" customWidth="1"/>
    <col min="4874" max="4874" width="11.42578125" style="211"/>
    <col min="4875" max="4876" width="7.7109375" style="211" customWidth="1"/>
    <col min="4877" max="4877" width="10.7109375" style="211" customWidth="1"/>
    <col min="4878" max="4878" width="6.7109375" style="211" customWidth="1"/>
    <col min="4879" max="4879" width="10.7109375" style="211" customWidth="1"/>
    <col min="4880" max="5115" width="11.42578125" style="211"/>
    <col min="5116" max="5116" width="9.42578125" style="211" customWidth="1"/>
    <col min="5117" max="5118" width="14.7109375" style="211" customWidth="1"/>
    <col min="5119" max="5119" width="18.28515625" style="211" customWidth="1"/>
    <col min="5120" max="5120" width="32" style="211" customWidth="1"/>
    <col min="5121" max="5121" width="12.85546875" style="211" customWidth="1"/>
    <col min="5122" max="5122" width="9.7109375" style="211" customWidth="1"/>
    <col min="5123" max="5123" width="13.42578125" style="211" customWidth="1"/>
    <col min="5124" max="5124" width="9.42578125" style="211" customWidth="1"/>
    <col min="5125" max="5125" width="14.7109375" style="211" customWidth="1"/>
    <col min="5126" max="5126" width="6.42578125" style="211" customWidth="1"/>
    <col min="5127" max="5127" width="9.5703125" style="211" customWidth="1"/>
    <col min="5128" max="5128" width="4.28515625" style="211" customWidth="1"/>
    <col min="5129" max="5129" width="2.85546875" style="211" customWidth="1"/>
    <col min="5130" max="5130" width="11.42578125" style="211"/>
    <col min="5131" max="5132" width="7.7109375" style="211" customWidth="1"/>
    <col min="5133" max="5133" width="10.7109375" style="211" customWidth="1"/>
    <col min="5134" max="5134" width="6.7109375" style="211" customWidth="1"/>
    <col min="5135" max="5135" width="10.7109375" style="211" customWidth="1"/>
    <col min="5136" max="5371" width="11.42578125" style="211"/>
    <col min="5372" max="5372" width="9.42578125" style="211" customWidth="1"/>
    <col min="5373" max="5374" width="14.7109375" style="211" customWidth="1"/>
    <col min="5375" max="5375" width="18.28515625" style="211" customWidth="1"/>
    <col min="5376" max="5376" width="32" style="211" customWidth="1"/>
    <col min="5377" max="5377" width="12.85546875" style="211" customWidth="1"/>
    <col min="5378" max="5378" width="9.7109375" style="211" customWidth="1"/>
    <col min="5379" max="5379" width="13.42578125" style="211" customWidth="1"/>
    <col min="5380" max="5380" width="9.42578125" style="211" customWidth="1"/>
    <col min="5381" max="5381" width="14.7109375" style="211" customWidth="1"/>
    <col min="5382" max="5382" width="6.42578125" style="211" customWidth="1"/>
    <col min="5383" max="5383" width="9.5703125" style="211" customWidth="1"/>
    <col min="5384" max="5384" width="4.28515625" style="211" customWidth="1"/>
    <col min="5385" max="5385" width="2.85546875" style="211" customWidth="1"/>
    <col min="5386" max="5386" width="11.42578125" style="211"/>
    <col min="5387" max="5388" width="7.7109375" style="211" customWidth="1"/>
    <col min="5389" max="5389" width="10.7109375" style="211" customWidth="1"/>
    <col min="5390" max="5390" width="6.7109375" style="211" customWidth="1"/>
    <col min="5391" max="5391" width="10.7109375" style="211" customWidth="1"/>
    <col min="5392" max="5627" width="11.42578125" style="211"/>
    <col min="5628" max="5628" width="9.42578125" style="211" customWidth="1"/>
    <col min="5629" max="5630" width="14.7109375" style="211" customWidth="1"/>
    <col min="5631" max="5631" width="18.28515625" style="211" customWidth="1"/>
    <col min="5632" max="5632" width="32" style="211" customWidth="1"/>
    <col min="5633" max="5633" width="12.85546875" style="211" customWidth="1"/>
    <col min="5634" max="5634" width="9.7109375" style="211" customWidth="1"/>
    <col min="5635" max="5635" width="13.42578125" style="211" customWidth="1"/>
    <col min="5636" max="5636" width="9.42578125" style="211" customWidth="1"/>
    <col min="5637" max="5637" width="14.7109375" style="211" customWidth="1"/>
    <col min="5638" max="5638" width="6.42578125" style="211" customWidth="1"/>
    <col min="5639" max="5639" width="9.5703125" style="211" customWidth="1"/>
    <col min="5640" max="5640" width="4.28515625" style="211" customWidth="1"/>
    <col min="5641" max="5641" width="2.85546875" style="211" customWidth="1"/>
    <col min="5642" max="5642" width="11.42578125" style="211"/>
    <col min="5643" max="5644" width="7.7109375" style="211" customWidth="1"/>
    <col min="5645" max="5645" width="10.7109375" style="211" customWidth="1"/>
    <col min="5646" max="5646" width="6.7109375" style="211" customWidth="1"/>
    <col min="5647" max="5647" width="10.7109375" style="211" customWidth="1"/>
    <col min="5648" max="5883" width="11.42578125" style="211"/>
    <col min="5884" max="5884" width="9.42578125" style="211" customWidth="1"/>
    <col min="5885" max="5886" width="14.7109375" style="211" customWidth="1"/>
    <col min="5887" max="5887" width="18.28515625" style="211" customWidth="1"/>
    <col min="5888" max="5888" width="32" style="211" customWidth="1"/>
    <col min="5889" max="5889" width="12.85546875" style="211" customWidth="1"/>
    <col min="5890" max="5890" width="9.7109375" style="211" customWidth="1"/>
    <col min="5891" max="5891" width="13.42578125" style="211" customWidth="1"/>
    <col min="5892" max="5892" width="9.42578125" style="211" customWidth="1"/>
    <col min="5893" max="5893" width="14.7109375" style="211" customWidth="1"/>
    <col min="5894" max="5894" width="6.42578125" style="211" customWidth="1"/>
    <col min="5895" max="5895" width="9.5703125" style="211" customWidth="1"/>
    <col min="5896" max="5896" width="4.28515625" style="211" customWidth="1"/>
    <col min="5897" max="5897" width="2.85546875" style="211" customWidth="1"/>
    <col min="5898" max="5898" width="11.42578125" style="211"/>
    <col min="5899" max="5900" width="7.7109375" style="211" customWidth="1"/>
    <col min="5901" max="5901" width="10.7109375" style="211" customWidth="1"/>
    <col min="5902" max="5902" width="6.7109375" style="211" customWidth="1"/>
    <col min="5903" max="5903" width="10.7109375" style="211" customWidth="1"/>
    <col min="5904" max="6139" width="11.42578125" style="211"/>
    <col min="6140" max="6140" width="9.42578125" style="211" customWidth="1"/>
    <col min="6141" max="6142" width="14.7109375" style="211" customWidth="1"/>
    <col min="6143" max="6143" width="18.28515625" style="211" customWidth="1"/>
    <col min="6144" max="6144" width="32" style="211" customWidth="1"/>
    <col min="6145" max="6145" width="12.85546875" style="211" customWidth="1"/>
    <col min="6146" max="6146" width="9.7109375" style="211" customWidth="1"/>
    <col min="6147" max="6147" width="13.42578125" style="211" customWidth="1"/>
    <col min="6148" max="6148" width="9.42578125" style="211" customWidth="1"/>
    <col min="6149" max="6149" width="14.7109375" style="211" customWidth="1"/>
    <col min="6150" max="6150" width="6.42578125" style="211" customWidth="1"/>
    <col min="6151" max="6151" width="9.5703125" style="211" customWidth="1"/>
    <col min="6152" max="6152" width="4.28515625" style="211" customWidth="1"/>
    <col min="6153" max="6153" width="2.85546875" style="211" customWidth="1"/>
    <col min="6154" max="6154" width="11.42578125" style="211"/>
    <col min="6155" max="6156" width="7.7109375" style="211" customWidth="1"/>
    <col min="6157" max="6157" width="10.7109375" style="211" customWidth="1"/>
    <col min="6158" max="6158" width="6.7109375" style="211" customWidth="1"/>
    <col min="6159" max="6159" width="10.7109375" style="211" customWidth="1"/>
    <col min="6160" max="6395" width="11.42578125" style="211"/>
    <col min="6396" max="6396" width="9.42578125" style="211" customWidth="1"/>
    <col min="6397" max="6398" width="14.7109375" style="211" customWidth="1"/>
    <col min="6399" max="6399" width="18.28515625" style="211" customWidth="1"/>
    <col min="6400" max="6400" width="32" style="211" customWidth="1"/>
    <col min="6401" max="6401" width="12.85546875" style="211" customWidth="1"/>
    <col min="6402" max="6402" width="9.7109375" style="211" customWidth="1"/>
    <col min="6403" max="6403" width="13.42578125" style="211" customWidth="1"/>
    <col min="6404" max="6404" width="9.42578125" style="211" customWidth="1"/>
    <col min="6405" max="6405" width="14.7109375" style="211" customWidth="1"/>
    <col min="6406" max="6406" width="6.42578125" style="211" customWidth="1"/>
    <col min="6407" max="6407" width="9.5703125" style="211" customWidth="1"/>
    <col min="6408" max="6408" width="4.28515625" style="211" customWidth="1"/>
    <col min="6409" max="6409" width="2.85546875" style="211" customWidth="1"/>
    <col min="6410" max="6410" width="11.42578125" style="211"/>
    <col min="6411" max="6412" width="7.7109375" style="211" customWidth="1"/>
    <col min="6413" max="6413" width="10.7109375" style="211" customWidth="1"/>
    <col min="6414" max="6414" width="6.7109375" style="211" customWidth="1"/>
    <col min="6415" max="6415" width="10.7109375" style="211" customWidth="1"/>
    <col min="6416" max="6651" width="11.42578125" style="211"/>
    <col min="6652" max="6652" width="9.42578125" style="211" customWidth="1"/>
    <col min="6653" max="6654" width="14.7109375" style="211" customWidth="1"/>
    <col min="6655" max="6655" width="18.28515625" style="211" customWidth="1"/>
    <col min="6656" max="6656" width="32" style="211" customWidth="1"/>
    <col min="6657" max="6657" width="12.85546875" style="211" customWidth="1"/>
    <col min="6658" max="6658" width="9.7109375" style="211" customWidth="1"/>
    <col min="6659" max="6659" width="13.42578125" style="211" customWidth="1"/>
    <col min="6660" max="6660" width="9.42578125" style="211" customWidth="1"/>
    <col min="6661" max="6661" width="14.7109375" style="211" customWidth="1"/>
    <col min="6662" max="6662" width="6.42578125" style="211" customWidth="1"/>
    <col min="6663" max="6663" width="9.5703125" style="211" customWidth="1"/>
    <col min="6664" max="6664" width="4.28515625" style="211" customWidth="1"/>
    <col min="6665" max="6665" width="2.85546875" style="211" customWidth="1"/>
    <col min="6666" max="6666" width="11.42578125" style="211"/>
    <col min="6667" max="6668" width="7.7109375" style="211" customWidth="1"/>
    <col min="6669" max="6669" width="10.7109375" style="211" customWidth="1"/>
    <col min="6670" max="6670" width="6.7109375" style="211" customWidth="1"/>
    <col min="6671" max="6671" width="10.7109375" style="211" customWidth="1"/>
    <col min="6672" max="6907" width="11.42578125" style="211"/>
    <col min="6908" max="6908" width="9.42578125" style="211" customWidth="1"/>
    <col min="6909" max="6910" width="14.7109375" style="211" customWidth="1"/>
    <col min="6911" max="6911" width="18.28515625" style="211" customWidth="1"/>
    <col min="6912" max="6912" width="32" style="211" customWidth="1"/>
    <col min="6913" max="6913" width="12.85546875" style="211" customWidth="1"/>
    <col min="6914" max="6914" width="9.7109375" style="211" customWidth="1"/>
    <col min="6915" max="6915" width="13.42578125" style="211" customWidth="1"/>
    <col min="6916" max="6916" width="9.42578125" style="211" customWidth="1"/>
    <col min="6917" max="6917" width="14.7109375" style="211" customWidth="1"/>
    <col min="6918" max="6918" width="6.42578125" style="211" customWidth="1"/>
    <col min="6919" max="6919" width="9.5703125" style="211" customWidth="1"/>
    <col min="6920" max="6920" width="4.28515625" style="211" customWidth="1"/>
    <col min="6921" max="6921" width="2.85546875" style="211" customWidth="1"/>
    <col min="6922" max="6922" width="11.42578125" style="211"/>
    <col min="6923" max="6924" width="7.7109375" style="211" customWidth="1"/>
    <col min="6925" max="6925" width="10.7109375" style="211" customWidth="1"/>
    <col min="6926" max="6926" width="6.7109375" style="211" customWidth="1"/>
    <col min="6927" max="6927" width="10.7109375" style="211" customWidth="1"/>
    <col min="6928" max="7163" width="11.42578125" style="211"/>
    <col min="7164" max="7164" width="9.42578125" style="211" customWidth="1"/>
    <col min="7165" max="7166" width="14.7109375" style="211" customWidth="1"/>
    <col min="7167" max="7167" width="18.28515625" style="211" customWidth="1"/>
    <col min="7168" max="7168" width="32" style="211" customWidth="1"/>
    <col min="7169" max="7169" width="12.85546875" style="211" customWidth="1"/>
    <col min="7170" max="7170" width="9.7109375" style="211" customWidth="1"/>
    <col min="7171" max="7171" width="13.42578125" style="211" customWidth="1"/>
    <col min="7172" max="7172" width="9.42578125" style="211" customWidth="1"/>
    <col min="7173" max="7173" width="14.7109375" style="211" customWidth="1"/>
    <col min="7174" max="7174" width="6.42578125" style="211" customWidth="1"/>
    <col min="7175" max="7175" width="9.5703125" style="211" customWidth="1"/>
    <col min="7176" max="7176" width="4.28515625" style="211" customWidth="1"/>
    <col min="7177" max="7177" width="2.85546875" style="211" customWidth="1"/>
    <col min="7178" max="7178" width="11.42578125" style="211"/>
    <col min="7179" max="7180" width="7.7109375" style="211" customWidth="1"/>
    <col min="7181" max="7181" width="10.7109375" style="211" customWidth="1"/>
    <col min="7182" max="7182" width="6.7109375" style="211" customWidth="1"/>
    <col min="7183" max="7183" width="10.7109375" style="211" customWidth="1"/>
    <col min="7184" max="7419" width="11.42578125" style="211"/>
    <col min="7420" max="7420" width="9.42578125" style="211" customWidth="1"/>
    <col min="7421" max="7422" width="14.7109375" style="211" customWidth="1"/>
    <col min="7423" max="7423" width="18.28515625" style="211" customWidth="1"/>
    <col min="7424" max="7424" width="32" style="211" customWidth="1"/>
    <col min="7425" max="7425" width="12.85546875" style="211" customWidth="1"/>
    <col min="7426" max="7426" width="9.7109375" style="211" customWidth="1"/>
    <col min="7427" max="7427" width="13.42578125" style="211" customWidth="1"/>
    <col min="7428" max="7428" width="9.42578125" style="211" customWidth="1"/>
    <col min="7429" max="7429" width="14.7109375" style="211" customWidth="1"/>
    <col min="7430" max="7430" width="6.42578125" style="211" customWidth="1"/>
    <col min="7431" max="7431" width="9.5703125" style="211" customWidth="1"/>
    <col min="7432" max="7432" width="4.28515625" style="211" customWidth="1"/>
    <col min="7433" max="7433" width="2.85546875" style="211" customWidth="1"/>
    <col min="7434" max="7434" width="11.42578125" style="211"/>
    <col min="7435" max="7436" width="7.7109375" style="211" customWidth="1"/>
    <col min="7437" max="7437" width="10.7109375" style="211" customWidth="1"/>
    <col min="7438" max="7438" width="6.7109375" style="211" customWidth="1"/>
    <col min="7439" max="7439" width="10.7109375" style="211" customWidth="1"/>
    <col min="7440" max="7675" width="11.42578125" style="211"/>
    <col min="7676" max="7676" width="9.42578125" style="211" customWidth="1"/>
    <col min="7677" max="7678" width="14.7109375" style="211" customWidth="1"/>
    <col min="7679" max="7679" width="18.28515625" style="211" customWidth="1"/>
    <col min="7680" max="7680" width="32" style="211" customWidth="1"/>
    <col min="7681" max="7681" width="12.85546875" style="211" customWidth="1"/>
    <col min="7682" max="7682" width="9.7109375" style="211" customWidth="1"/>
    <col min="7683" max="7683" width="13.42578125" style="211" customWidth="1"/>
    <col min="7684" max="7684" width="9.42578125" style="211" customWidth="1"/>
    <col min="7685" max="7685" width="14.7109375" style="211" customWidth="1"/>
    <col min="7686" max="7686" width="6.42578125" style="211" customWidth="1"/>
    <col min="7687" max="7687" width="9.5703125" style="211" customWidth="1"/>
    <col min="7688" max="7688" width="4.28515625" style="211" customWidth="1"/>
    <col min="7689" max="7689" width="2.85546875" style="211" customWidth="1"/>
    <col min="7690" max="7690" width="11.42578125" style="211"/>
    <col min="7691" max="7692" width="7.7109375" style="211" customWidth="1"/>
    <col min="7693" max="7693" width="10.7109375" style="211" customWidth="1"/>
    <col min="7694" max="7694" width="6.7109375" style="211" customWidth="1"/>
    <col min="7695" max="7695" width="10.7109375" style="211" customWidth="1"/>
    <col min="7696" max="7931" width="11.42578125" style="211"/>
    <col min="7932" max="7932" width="9.42578125" style="211" customWidth="1"/>
    <col min="7933" max="7934" width="14.7109375" style="211" customWidth="1"/>
    <col min="7935" max="7935" width="18.28515625" style="211" customWidth="1"/>
    <col min="7936" max="7936" width="32" style="211" customWidth="1"/>
    <col min="7937" max="7937" width="12.85546875" style="211" customWidth="1"/>
    <col min="7938" max="7938" width="9.7109375" style="211" customWidth="1"/>
    <col min="7939" max="7939" width="13.42578125" style="211" customWidth="1"/>
    <col min="7940" max="7940" width="9.42578125" style="211" customWidth="1"/>
    <col min="7941" max="7941" width="14.7109375" style="211" customWidth="1"/>
    <col min="7942" max="7942" width="6.42578125" style="211" customWidth="1"/>
    <col min="7943" max="7943" width="9.5703125" style="211" customWidth="1"/>
    <col min="7944" max="7944" width="4.28515625" style="211" customWidth="1"/>
    <col min="7945" max="7945" width="2.85546875" style="211" customWidth="1"/>
    <col min="7946" max="7946" width="11.42578125" style="211"/>
    <col min="7947" max="7948" width="7.7109375" style="211" customWidth="1"/>
    <col min="7949" max="7949" width="10.7109375" style="211" customWidth="1"/>
    <col min="7950" max="7950" width="6.7109375" style="211" customWidth="1"/>
    <col min="7951" max="7951" width="10.7109375" style="211" customWidth="1"/>
    <col min="7952" max="8187" width="11.42578125" style="211"/>
    <col min="8188" max="8188" width="9.42578125" style="211" customWidth="1"/>
    <col min="8189" max="8190" width="14.7109375" style="211" customWidth="1"/>
    <col min="8191" max="8191" width="18.28515625" style="211" customWidth="1"/>
    <col min="8192" max="8192" width="32" style="211" customWidth="1"/>
    <col min="8193" max="8193" width="12.85546875" style="211" customWidth="1"/>
    <col min="8194" max="8194" width="9.7109375" style="211" customWidth="1"/>
    <col min="8195" max="8195" width="13.42578125" style="211" customWidth="1"/>
    <col min="8196" max="8196" width="9.42578125" style="211" customWidth="1"/>
    <col min="8197" max="8197" width="14.7109375" style="211" customWidth="1"/>
    <col min="8198" max="8198" width="6.42578125" style="211" customWidth="1"/>
    <col min="8199" max="8199" width="9.5703125" style="211" customWidth="1"/>
    <col min="8200" max="8200" width="4.28515625" style="211" customWidth="1"/>
    <col min="8201" max="8201" width="2.85546875" style="211" customWidth="1"/>
    <col min="8202" max="8202" width="11.42578125" style="211"/>
    <col min="8203" max="8204" width="7.7109375" style="211" customWidth="1"/>
    <col min="8205" max="8205" width="10.7109375" style="211" customWidth="1"/>
    <col min="8206" max="8206" width="6.7109375" style="211" customWidth="1"/>
    <col min="8207" max="8207" width="10.7109375" style="211" customWidth="1"/>
    <col min="8208" max="8443" width="11.42578125" style="211"/>
    <col min="8444" max="8444" width="9.42578125" style="211" customWidth="1"/>
    <col min="8445" max="8446" width="14.7109375" style="211" customWidth="1"/>
    <col min="8447" max="8447" width="18.28515625" style="211" customWidth="1"/>
    <col min="8448" max="8448" width="32" style="211" customWidth="1"/>
    <col min="8449" max="8449" width="12.85546875" style="211" customWidth="1"/>
    <col min="8450" max="8450" width="9.7109375" style="211" customWidth="1"/>
    <col min="8451" max="8451" width="13.42578125" style="211" customWidth="1"/>
    <col min="8452" max="8452" width="9.42578125" style="211" customWidth="1"/>
    <col min="8453" max="8453" width="14.7109375" style="211" customWidth="1"/>
    <col min="8454" max="8454" width="6.42578125" style="211" customWidth="1"/>
    <col min="8455" max="8455" width="9.5703125" style="211" customWidth="1"/>
    <col min="8456" max="8456" width="4.28515625" style="211" customWidth="1"/>
    <col min="8457" max="8457" width="2.85546875" style="211" customWidth="1"/>
    <col min="8458" max="8458" width="11.42578125" style="211"/>
    <col min="8459" max="8460" width="7.7109375" style="211" customWidth="1"/>
    <col min="8461" max="8461" width="10.7109375" style="211" customWidth="1"/>
    <col min="8462" max="8462" width="6.7109375" style="211" customWidth="1"/>
    <col min="8463" max="8463" width="10.7109375" style="211" customWidth="1"/>
    <col min="8464" max="8699" width="11.42578125" style="211"/>
    <col min="8700" max="8700" width="9.42578125" style="211" customWidth="1"/>
    <col min="8701" max="8702" width="14.7109375" style="211" customWidth="1"/>
    <col min="8703" max="8703" width="18.28515625" style="211" customWidth="1"/>
    <col min="8704" max="8704" width="32" style="211" customWidth="1"/>
    <col min="8705" max="8705" width="12.85546875" style="211" customWidth="1"/>
    <col min="8706" max="8706" width="9.7109375" style="211" customWidth="1"/>
    <col min="8707" max="8707" width="13.42578125" style="211" customWidth="1"/>
    <col min="8708" max="8708" width="9.42578125" style="211" customWidth="1"/>
    <col min="8709" max="8709" width="14.7109375" style="211" customWidth="1"/>
    <col min="8710" max="8710" width="6.42578125" style="211" customWidth="1"/>
    <col min="8711" max="8711" width="9.5703125" style="211" customWidth="1"/>
    <col min="8712" max="8712" width="4.28515625" style="211" customWidth="1"/>
    <col min="8713" max="8713" width="2.85546875" style="211" customWidth="1"/>
    <col min="8714" max="8714" width="11.42578125" style="211"/>
    <col min="8715" max="8716" width="7.7109375" style="211" customWidth="1"/>
    <col min="8717" max="8717" width="10.7109375" style="211" customWidth="1"/>
    <col min="8718" max="8718" width="6.7109375" style="211" customWidth="1"/>
    <col min="8719" max="8719" width="10.7109375" style="211" customWidth="1"/>
    <col min="8720" max="8955" width="11.42578125" style="211"/>
    <col min="8956" max="8956" width="9.42578125" style="211" customWidth="1"/>
    <col min="8957" max="8958" width="14.7109375" style="211" customWidth="1"/>
    <col min="8959" max="8959" width="18.28515625" style="211" customWidth="1"/>
    <col min="8960" max="8960" width="32" style="211" customWidth="1"/>
    <col min="8961" max="8961" width="12.85546875" style="211" customWidth="1"/>
    <col min="8962" max="8962" width="9.7109375" style="211" customWidth="1"/>
    <col min="8963" max="8963" width="13.42578125" style="211" customWidth="1"/>
    <col min="8964" max="8964" width="9.42578125" style="211" customWidth="1"/>
    <col min="8965" max="8965" width="14.7109375" style="211" customWidth="1"/>
    <col min="8966" max="8966" width="6.42578125" style="211" customWidth="1"/>
    <col min="8967" max="8967" width="9.5703125" style="211" customWidth="1"/>
    <col min="8968" max="8968" width="4.28515625" style="211" customWidth="1"/>
    <col min="8969" max="8969" width="2.85546875" style="211" customWidth="1"/>
    <col min="8970" max="8970" width="11.42578125" style="211"/>
    <col min="8971" max="8972" width="7.7109375" style="211" customWidth="1"/>
    <col min="8973" max="8973" width="10.7109375" style="211" customWidth="1"/>
    <col min="8974" max="8974" width="6.7109375" style="211" customWidth="1"/>
    <col min="8975" max="8975" width="10.7109375" style="211" customWidth="1"/>
    <col min="8976" max="9211" width="11.42578125" style="211"/>
    <col min="9212" max="9212" width="9.42578125" style="211" customWidth="1"/>
    <col min="9213" max="9214" width="14.7109375" style="211" customWidth="1"/>
    <col min="9215" max="9215" width="18.28515625" style="211" customWidth="1"/>
    <col min="9216" max="9216" width="32" style="211" customWidth="1"/>
    <col min="9217" max="9217" width="12.85546875" style="211" customWidth="1"/>
    <col min="9218" max="9218" width="9.7109375" style="211" customWidth="1"/>
    <col min="9219" max="9219" width="13.42578125" style="211" customWidth="1"/>
    <col min="9220" max="9220" width="9.42578125" style="211" customWidth="1"/>
    <col min="9221" max="9221" width="14.7109375" style="211" customWidth="1"/>
    <col min="9222" max="9222" width="6.42578125" style="211" customWidth="1"/>
    <col min="9223" max="9223" width="9.5703125" style="211" customWidth="1"/>
    <col min="9224" max="9224" width="4.28515625" style="211" customWidth="1"/>
    <col min="9225" max="9225" width="2.85546875" style="211" customWidth="1"/>
    <col min="9226" max="9226" width="11.42578125" style="211"/>
    <col min="9227" max="9228" width="7.7109375" style="211" customWidth="1"/>
    <col min="9229" max="9229" width="10.7109375" style="211" customWidth="1"/>
    <col min="9230" max="9230" width="6.7109375" style="211" customWidth="1"/>
    <col min="9231" max="9231" width="10.7109375" style="211" customWidth="1"/>
    <col min="9232" max="9467" width="11.42578125" style="211"/>
    <col min="9468" max="9468" width="9.42578125" style="211" customWidth="1"/>
    <col min="9469" max="9470" width="14.7109375" style="211" customWidth="1"/>
    <col min="9471" max="9471" width="18.28515625" style="211" customWidth="1"/>
    <col min="9472" max="9472" width="32" style="211" customWidth="1"/>
    <col min="9473" max="9473" width="12.85546875" style="211" customWidth="1"/>
    <col min="9474" max="9474" width="9.7109375" style="211" customWidth="1"/>
    <col min="9475" max="9475" width="13.42578125" style="211" customWidth="1"/>
    <col min="9476" max="9476" width="9.42578125" style="211" customWidth="1"/>
    <col min="9477" max="9477" width="14.7109375" style="211" customWidth="1"/>
    <col min="9478" max="9478" width="6.42578125" style="211" customWidth="1"/>
    <col min="9479" max="9479" width="9.5703125" style="211" customWidth="1"/>
    <col min="9480" max="9480" width="4.28515625" style="211" customWidth="1"/>
    <col min="9481" max="9481" width="2.85546875" style="211" customWidth="1"/>
    <col min="9482" max="9482" width="11.42578125" style="211"/>
    <col min="9483" max="9484" width="7.7109375" style="211" customWidth="1"/>
    <col min="9485" max="9485" width="10.7109375" style="211" customWidth="1"/>
    <col min="9486" max="9486" width="6.7109375" style="211" customWidth="1"/>
    <col min="9487" max="9487" width="10.7109375" style="211" customWidth="1"/>
    <col min="9488" max="9723" width="11.42578125" style="211"/>
    <col min="9724" max="9724" width="9.42578125" style="211" customWidth="1"/>
    <col min="9725" max="9726" width="14.7109375" style="211" customWidth="1"/>
    <col min="9727" max="9727" width="18.28515625" style="211" customWidth="1"/>
    <col min="9728" max="9728" width="32" style="211" customWidth="1"/>
    <col min="9729" max="9729" width="12.85546875" style="211" customWidth="1"/>
    <col min="9730" max="9730" width="9.7109375" style="211" customWidth="1"/>
    <col min="9731" max="9731" width="13.42578125" style="211" customWidth="1"/>
    <col min="9732" max="9732" width="9.42578125" style="211" customWidth="1"/>
    <col min="9733" max="9733" width="14.7109375" style="211" customWidth="1"/>
    <col min="9734" max="9734" width="6.42578125" style="211" customWidth="1"/>
    <col min="9735" max="9735" width="9.5703125" style="211" customWidth="1"/>
    <col min="9736" max="9736" width="4.28515625" style="211" customWidth="1"/>
    <col min="9737" max="9737" width="2.85546875" style="211" customWidth="1"/>
    <col min="9738" max="9738" width="11.42578125" style="211"/>
    <col min="9739" max="9740" width="7.7109375" style="211" customWidth="1"/>
    <col min="9741" max="9741" width="10.7109375" style="211" customWidth="1"/>
    <col min="9742" max="9742" width="6.7109375" style="211" customWidth="1"/>
    <col min="9743" max="9743" width="10.7109375" style="211" customWidth="1"/>
    <col min="9744" max="9979" width="11.42578125" style="211"/>
    <col min="9980" max="9980" width="9.42578125" style="211" customWidth="1"/>
    <col min="9981" max="9982" width="14.7109375" style="211" customWidth="1"/>
    <col min="9983" max="9983" width="18.28515625" style="211" customWidth="1"/>
    <col min="9984" max="9984" width="32" style="211" customWidth="1"/>
    <col min="9985" max="9985" width="12.85546875" style="211" customWidth="1"/>
    <col min="9986" max="9986" width="9.7109375" style="211" customWidth="1"/>
    <col min="9987" max="9987" width="13.42578125" style="211" customWidth="1"/>
    <col min="9988" max="9988" width="9.42578125" style="211" customWidth="1"/>
    <col min="9989" max="9989" width="14.7109375" style="211" customWidth="1"/>
    <col min="9990" max="9990" width="6.42578125" style="211" customWidth="1"/>
    <col min="9991" max="9991" width="9.5703125" style="211" customWidth="1"/>
    <col min="9992" max="9992" width="4.28515625" style="211" customWidth="1"/>
    <col min="9993" max="9993" width="2.85546875" style="211" customWidth="1"/>
    <col min="9994" max="9994" width="11.42578125" style="211"/>
    <col min="9995" max="9996" width="7.7109375" style="211" customWidth="1"/>
    <col min="9997" max="9997" width="10.7109375" style="211" customWidth="1"/>
    <col min="9998" max="9998" width="6.7109375" style="211" customWidth="1"/>
    <col min="9999" max="9999" width="10.7109375" style="211" customWidth="1"/>
    <col min="10000" max="10235" width="11.42578125" style="211"/>
    <col min="10236" max="10236" width="9.42578125" style="211" customWidth="1"/>
    <col min="10237" max="10238" width="14.7109375" style="211" customWidth="1"/>
    <col min="10239" max="10239" width="18.28515625" style="211" customWidth="1"/>
    <col min="10240" max="10240" width="32" style="211" customWidth="1"/>
    <col min="10241" max="10241" width="12.85546875" style="211" customWidth="1"/>
    <col min="10242" max="10242" width="9.7109375" style="211" customWidth="1"/>
    <col min="10243" max="10243" width="13.42578125" style="211" customWidth="1"/>
    <col min="10244" max="10244" width="9.42578125" style="211" customWidth="1"/>
    <col min="10245" max="10245" width="14.7109375" style="211" customWidth="1"/>
    <col min="10246" max="10246" width="6.42578125" style="211" customWidth="1"/>
    <col min="10247" max="10247" width="9.5703125" style="211" customWidth="1"/>
    <col min="10248" max="10248" width="4.28515625" style="211" customWidth="1"/>
    <col min="10249" max="10249" width="2.85546875" style="211" customWidth="1"/>
    <col min="10250" max="10250" width="11.42578125" style="211"/>
    <col min="10251" max="10252" width="7.7109375" style="211" customWidth="1"/>
    <col min="10253" max="10253" width="10.7109375" style="211" customWidth="1"/>
    <col min="10254" max="10254" width="6.7109375" style="211" customWidth="1"/>
    <col min="10255" max="10255" width="10.7109375" style="211" customWidth="1"/>
    <col min="10256" max="10491" width="11.42578125" style="211"/>
    <col min="10492" max="10492" width="9.42578125" style="211" customWidth="1"/>
    <col min="10493" max="10494" width="14.7109375" style="211" customWidth="1"/>
    <col min="10495" max="10495" width="18.28515625" style="211" customWidth="1"/>
    <col min="10496" max="10496" width="32" style="211" customWidth="1"/>
    <col min="10497" max="10497" width="12.85546875" style="211" customWidth="1"/>
    <col min="10498" max="10498" width="9.7109375" style="211" customWidth="1"/>
    <col min="10499" max="10499" width="13.42578125" style="211" customWidth="1"/>
    <col min="10500" max="10500" width="9.42578125" style="211" customWidth="1"/>
    <col min="10501" max="10501" width="14.7109375" style="211" customWidth="1"/>
    <col min="10502" max="10502" width="6.42578125" style="211" customWidth="1"/>
    <col min="10503" max="10503" width="9.5703125" style="211" customWidth="1"/>
    <col min="10504" max="10504" width="4.28515625" style="211" customWidth="1"/>
    <col min="10505" max="10505" width="2.85546875" style="211" customWidth="1"/>
    <col min="10506" max="10506" width="11.42578125" style="211"/>
    <col min="10507" max="10508" width="7.7109375" style="211" customWidth="1"/>
    <col min="10509" max="10509" width="10.7109375" style="211" customWidth="1"/>
    <col min="10510" max="10510" width="6.7109375" style="211" customWidth="1"/>
    <col min="10511" max="10511" width="10.7109375" style="211" customWidth="1"/>
    <col min="10512" max="10747" width="11.42578125" style="211"/>
    <col min="10748" max="10748" width="9.42578125" style="211" customWidth="1"/>
    <col min="10749" max="10750" width="14.7109375" style="211" customWidth="1"/>
    <col min="10751" max="10751" width="18.28515625" style="211" customWidth="1"/>
    <col min="10752" max="10752" width="32" style="211" customWidth="1"/>
    <col min="10753" max="10753" width="12.85546875" style="211" customWidth="1"/>
    <col min="10754" max="10754" width="9.7109375" style="211" customWidth="1"/>
    <col min="10755" max="10755" width="13.42578125" style="211" customWidth="1"/>
    <col min="10756" max="10756" width="9.42578125" style="211" customWidth="1"/>
    <col min="10757" max="10757" width="14.7109375" style="211" customWidth="1"/>
    <col min="10758" max="10758" width="6.42578125" style="211" customWidth="1"/>
    <col min="10759" max="10759" width="9.5703125" style="211" customWidth="1"/>
    <col min="10760" max="10760" width="4.28515625" style="211" customWidth="1"/>
    <col min="10761" max="10761" width="2.85546875" style="211" customWidth="1"/>
    <col min="10762" max="10762" width="11.42578125" style="211"/>
    <col min="10763" max="10764" width="7.7109375" style="211" customWidth="1"/>
    <col min="10765" max="10765" width="10.7109375" style="211" customWidth="1"/>
    <col min="10766" max="10766" width="6.7109375" style="211" customWidth="1"/>
    <col min="10767" max="10767" width="10.7109375" style="211" customWidth="1"/>
    <col min="10768" max="11003" width="11.42578125" style="211"/>
    <col min="11004" max="11004" width="9.42578125" style="211" customWidth="1"/>
    <col min="11005" max="11006" width="14.7109375" style="211" customWidth="1"/>
    <col min="11007" max="11007" width="18.28515625" style="211" customWidth="1"/>
    <col min="11008" max="11008" width="32" style="211" customWidth="1"/>
    <col min="11009" max="11009" width="12.85546875" style="211" customWidth="1"/>
    <col min="11010" max="11010" width="9.7109375" style="211" customWidth="1"/>
    <col min="11011" max="11011" width="13.42578125" style="211" customWidth="1"/>
    <col min="11012" max="11012" width="9.42578125" style="211" customWidth="1"/>
    <col min="11013" max="11013" width="14.7109375" style="211" customWidth="1"/>
    <col min="11014" max="11014" width="6.42578125" style="211" customWidth="1"/>
    <col min="11015" max="11015" width="9.5703125" style="211" customWidth="1"/>
    <col min="11016" max="11016" width="4.28515625" style="211" customWidth="1"/>
    <col min="11017" max="11017" width="2.85546875" style="211" customWidth="1"/>
    <col min="11018" max="11018" width="11.42578125" style="211"/>
    <col min="11019" max="11020" width="7.7109375" style="211" customWidth="1"/>
    <col min="11021" max="11021" width="10.7109375" style="211" customWidth="1"/>
    <col min="11022" max="11022" width="6.7109375" style="211" customWidth="1"/>
    <col min="11023" max="11023" width="10.7109375" style="211" customWidth="1"/>
    <col min="11024" max="11259" width="11.42578125" style="211"/>
    <col min="11260" max="11260" width="9.42578125" style="211" customWidth="1"/>
    <col min="11261" max="11262" width="14.7109375" style="211" customWidth="1"/>
    <col min="11263" max="11263" width="18.28515625" style="211" customWidth="1"/>
    <col min="11264" max="11264" width="32" style="211" customWidth="1"/>
    <col min="11265" max="11265" width="12.85546875" style="211" customWidth="1"/>
    <col min="11266" max="11266" width="9.7109375" style="211" customWidth="1"/>
    <col min="11267" max="11267" width="13.42578125" style="211" customWidth="1"/>
    <col min="11268" max="11268" width="9.42578125" style="211" customWidth="1"/>
    <col min="11269" max="11269" width="14.7109375" style="211" customWidth="1"/>
    <col min="11270" max="11270" width="6.42578125" style="211" customWidth="1"/>
    <col min="11271" max="11271" width="9.5703125" style="211" customWidth="1"/>
    <col min="11272" max="11272" width="4.28515625" style="211" customWidth="1"/>
    <col min="11273" max="11273" width="2.85546875" style="211" customWidth="1"/>
    <col min="11274" max="11274" width="11.42578125" style="211"/>
    <col min="11275" max="11276" width="7.7109375" style="211" customWidth="1"/>
    <col min="11277" max="11277" width="10.7109375" style="211" customWidth="1"/>
    <col min="11278" max="11278" width="6.7109375" style="211" customWidth="1"/>
    <col min="11279" max="11279" width="10.7109375" style="211" customWidth="1"/>
    <col min="11280" max="11515" width="11.42578125" style="211"/>
    <col min="11516" max="11516" width="9.42578125" style="211" customWidth="1"/>
    <col min="11517" max="11518" width="14.7109375" style="211" customWidth="1"/>
    <col min="11519" max="11519" width="18.28515625" style="211" customWidth="1"/>
    <col min="11520" max="11520" width="32" style="211" customWidth="1"/>
    <col min="11521" max="11521" width="12.85546875" style="211" customWidth="1"/>
    <col min="11522" max="11522" width="9.7109375" style="211" customWidth="1"/>
    <col min="11523" max="11523" width="13.42578125" style="211" customWidth="1"/>
    <col min="11524" max="11524" width="9.42578125" style="211" customWidth="1"/>
    <col min="11525" max="11525" width="14.7109375" style="211" customWidth="1"/>
    <col min="11526" max="11526" width="6.42578125" style="211" customWidth="1"/>
    <col min="11527" max="11527" width="9.5703125" style="211" customWidth="1"/>
    <col min="11528" max="11528" width="4.28515625" style="211" customWidth="1"/>
    <col min="11529" max="11529" width="2.85546875" style="211" customWidth="1"/>
    <col min="11530" max="11530" width="11.42578125" style="211"/>
    <col min="11531" max="11532" width="7.7109375" style="211" customWidth="1"/>
    <col min="11533" max="11533" width="10.7109375" style="211" customWidth="1"/>
    <col min="11534" max="11534" width="6.7109375" style="211" customWidth="1"/>
    <col min="11535" max="11535" width="10.7109375" style="211" customWidth="1"/>
    <col min="11536" max="11771" width="11.42578125" style="211"/>
    <col min="11772" max="11772" width="9.42578125" style="211" customWidth="1"/>
    <col min="11773" max="11774" width="14.7109375" style="211" customWidth="1"/>
    <col min="11775" max="11775" width="18.28515625" style="211" customWidth="1"/>
    <col min="11776" max="11776" width="32" style="211" customWidth="1"/>
    <col min="11777" max="11777" width="12.85546875" style="211" customWidth="1"/>
    <col min="11778" max="11778" width="9.7109375" style="211" customWidth="1"/>
    <col min="11779" max="11779" width="13.42578125" style="211" customWidth="1"/>
    <col min="11780" max="11780" width="9.42578125" style="211" customWidth="1"/>
    <col min="11781" max="11781" width="14.7109375" style="211" customWidth="1"/>
    <col min="11782" max="11782" width="6.42578125" style="211" customWidth="1"/>
    <col min="11783" max="11783" width="9.5703125" style="211" customWidth="1"/>
    <col min="11784" max="11784" width="4.28515625" style="211" customWidth="1"/>
    <col min="11785" max="11785" width="2.85546875" style="211" customWidth="1"/>
    <col min="11786" max="11786" width="11.42578125" style="211"/>
    <col min="11787" max="11788" width="7.7109375" style="211" customWidth="1"/>
    <col min="11789" max="11789" width="10.7109375" style="211" customWidth="1"/>
    <col min="11790" max="11790" width="6.7109375" style="211" customWidth="1"/>
    <col min="11791" max="11791" width="10.7109375" style="211" customWidth="1"/>
    <col min="11792" max="12027" width="11.42578125" style="211"/>
    <col min="12028" max="12028" width="9.42578125" style="211" customWidth="1"/>
    <col min="12029" max="12030" width="14.7109375" style="211" customWidth="1"/>
    <col min="12031" max="12031" width="18.28515625" style="211" customWidth="1"/>
    <col min="12032" max="12032" width="32" style="211" customWidth="1"/>
    <col min="12033" max="12033" width="12.85546875" style="211" customWidth="1"/>
    <col min="12034" max="12034" width="9.7109375" style="211" customWidth="1"/>
    <col min="12035" max="12035" width="13.42578125" style="211" customWidth="1"/>
    <col min="12036" max="12036" width="9.42578125" style="211" customWidth="1"/>
    <col min="12037" max="12037" width="14.7109375" style="211" customWidth="1"/>
    <col min="12038" max="12038" width="6.42578125" style="211" customWidth="1"/>
    <col min="12039" max="12039" width="9.5703125" style="211" customWidth="1"/>
    <col min="12040" max="12040" width="4.28515625" style="211" customWidth="1"/>
    <col min="12041" max="12041" width="2.85546875" style="211" customWidth="1"/>
    <col min="12042" max="12042" width="11.42578125" style="211"/>
    <col min="12043" max="12044" width="7.7109375" style="211" customWidth="1"/>
    <col min="12045" max="12045" width="10.7109375" style="211" customWidth="1"/>
    <col min="12046" max="12046" width="6.7109375" style="211" customWidth="1"/>
    <col min="12047" max="12047" width="10.7109375" style="211" customWidth="1"/>
    <col min="12048" max="12283" width="11.42578125" style="211"/>
    <col min="12284" max="12284" width="9.42578125" style="211" customWidth="1"/>
    <col min="12285" max="12286" width="14.7109375" style="211" customWidth="1"/>
    <col min="12287" max="12287" width="18.28515625" style="211" customWidth="1"/>
    <col min="12288" max="12288" width="32" style="211" customWidth="1"/>
    <col min="12289" max="12289" width="12.85546875" style="211" customWidth="1"/>
    <col min="12290" max="12290" width="9.7109375" style="211" customWidth="1"/>
    <col min="12291" max="12291" width="13.42578125" style="211" customWidth="1"/>
    <col min="12292" max="12292" width="9.42578125" style="211" customWidth="1"/>
    <col min="12293" max="12293" width="14.7109375" style="211" customWidth="1"/>
    <col min="12294" max="12294" width="6.42578125" style="211" customWidth="1"/>
    <col min="12295" max="12295" width="9.5703125" style="211" customWidth="1"/>
    <col min="12296" max="12296" width="4.28515625" style="211" customWidth="1"/>
    <col min="12297" max="12297" width="2.85546875" style="211" customWidth="1"/>
    <col min="12298" max="12298" width="11.42578125" style="211"/>
    <col min="12299" max="12300" width="7.7109375" style="211" customWidth="1"/>
    <col min="12301" max="12301" width="10.7109375" style="211" customWidth="1"/>
    <col min="12302" max="12302" width="6.7109375" style="211" customWidth="1"/>
    <col min="12303" max="12303" width="10.7109375" style="211" customWidth="1"/>
    <col min="12304" max="12539" width="11.42578125" style="211"/>
    <col min="12540" max="12540" width="9.42578125" style="211" customWidth="1"/>
    <col min="12541" max="12542" width="14.7109375" style="211" customWidth="1"/>
    <col min="12543" max="12543" width="18.28515625" style="211" customWidth="1"/>
    <col min="12544" max="12544" width="32" style="211" customWidth="1"/>
    <col min="12545" max="12545" width="12.85546875" style="211" customWidth="1"/>
    <col min="12546" max="12546" width="9.7109375" style="211" customWidth="1"/>
    <col min="12547" max="12547" width="13.42578125" style="211" customWidth="1"/>
    <col min="12548" max="12548" width="9.42578125" style="211" customWidth="1"/>
    <col min="12549" max="12549" width="14.7109375" style="211" customWidth="1"/>
    <col min="12550" max="12550" width="6.42578125" style="211" customWidth="1"/>
    <col min="12551" max="12551" width="9.5703125" style="211" customWidth="1"/>
    <col min="12552" max="12552" width="4.28515625" style="211" customWidth="1"/>
    <col min="12553" max="12553" width="2.85546875" style="211" customWidth="1"/>
    <col min="12554" max="12554" width="11.42578125" style="211"/>
    <col min="12555" max="12556" width="7.7109375" style="211" customWidth="1"/>
    <col min="12557" max="12557" width="10.7109375" style="211" customWidth="1"/>
    <col min="12558" max="12558" width="6.7109375" style="211" customWidth="1"/>
    <col min="12559" max="12559" width="10.7109375" style="211" customWidth="1"/>
    <col min="12560" max="12795" width="11.42578125" style="211"/>
    <col min="12796" max="12796" width="9.42578125" style="211" customWidth="1"/>
    <col min="12797" max="12798" width="14.7109375" style="211" customWidth="1"/>
    <col min="12799" max="12799" width="18.28515625" style="211" customWidth="1"/>
    <col min="12800" max="12800" width="32" style="211" customWidth="1"/>
    <col min="12801" max="12801" width="12.85546875" style="211" customWidth="1"/>
    <col min="12802" max="12802" width="9.7109375" style="211" customWidth="1"/>
    <col min="12803" max="12803" width="13.42578125" style="211" customWidth="1"/>
    <col min="12804" max="12804" width="9.42578125" style="211" customWidth="1"/>
    <col min="12805" max="12805" width="14.7109375" style="211" customWidth="1"/>
    <col min="12806" max="12806" width="6.42578125" style="211" customWidth="1"/>
    <col min="12807" max="12807" width="9.5703125" style="211" customWidth="1"/>
    <col min="12808" max="12808" width="4.28515625" style="211" customWidth="1"/>
    <col min="12809" max="12809" width="2.85546875" style="211" customWidth="1"/>
    <col min="12810" max="12810" width="11.42578125" style="211"/>
    <col min="12811" max="12812" width="7.7109375" style="211" customWidth="1"/>
    <col min="12813" max="12813" width="10.7109375" style="211" customWidth="1"/>
    <col min="12814" max="12814" width="6.7109375" style="211" customWidth="1"/>
    <col min="12815" max="12815" width="10.7109375" style="211" customWidth="1"/>
    <col min="12816" max="13051" width="11.42578125" style="211"/>
    <col min="13052" max="13052" width="9.42578125" style="211" customWidth="1"/>
    <col min="13053" max="13054" width="14.7109375" style="211" customWidth="1"/>
    <col min="13055" max="13055" width="18.28515625" style="211" customWidth="1"/>
    <col min="13056" max="13056" width="32" style="211" customWidth="1"/>
    <col min="13057" max="13057" width="12.85546875" style="211" customWidth="1"/>
    <col min="13058" max="13058" width="9.7109375" style="211" customWidth="1"/>
    <col min="13059" max="13059" width="13.42578125" style="211" customWidth="1"/>
    <col min="13060" max="13060" width="9.42578125" style="211" customWidth="1"/>
    <col min="13061" max="13061" width="14.7109375" style="211" customWidth="1"/>
    <col min="13062" max="13062" width="6.42578125" style="211" customWidth="1"/>
    <col min="13063" max="13063" width="9.5703125" style="211" customWidth="1"/>
    <col min="13064" max="13064" width="4.28515625" style="211" customWidth="1"/>
    <col min="13065" max="13065" width="2.85546875" style="211" customWidth="1"/>
    <col min="13066" max="13066" width="11.42578125" style="211"/>
    <col min="13067" max="13068" width="7.7109375" style="211" customWidth="1"/>
    <col min="13069" max="13069" width="10.7109375" style="211" customWidth="1"/>
    <col min="13070" max="13070" width="6.7109375" style="211" customWidth="1"/>
    <col min="13071" max="13071" width="10.7109375" style="211" customWidth="1"/>
    <col min="13072" max="13307" width="11.42578125" style="211"/>
    <col min="13308" max="13308" width="9.42578125" style="211" customWidth="1"/>
    <col min="13309" max="13310" width="14.7109375" style="211" customWidth="1"/>
    <col min="13311" max="13311" width="18.28515625" style="211" customWidth="1"/>
    <col min="13312" max="13312" width="32" style="211" customWidth="1"/>
    <col min="13313" max="13313" width="12.85546875" style="211" customWidth="1"/>
    <col min="13314" max="13314" width="9.7109375" style="211" customWidth="1"/>
    <col min="13315" max="13315" width="13.42578125" style="211" customWidth="1"/>
    <col min="13316" max="13316" width="9.42578125" style="211" customWidth="1"/>
    <col min="13317" max="13317" width="14.7109375" style="211" customWidth="1"/>
    <col min="13318" max="13318" width="6.42578125" style="211" customWidth="1"/>
    <col min="13319" max="13319" width="9.5703125" style="211" customWidth="1"/>
    <col min="13320" max="13320" width="4.28515625" style="211" customWidth="1"/>
    <col min="13321" max="13321" width="2.85546875" style="211" customWidth="1"/>
    <col min="13322" max="13322" width="11.42578125" style="211"/>
    <col min="13323" max="13324" width="7.7109375" style="211" customWidth="1"/>
    <col min="13325" max="13325" width="10.7109375" style="211" customWidth="1"/>
    <col min="13326" max="13326" width="6.7109375" style="211" customWidth="1"/>
    <col min="13327" max="13327" width="10.7109375" style="211" customWidth="1"/>
    <col min="13328" max="13563" width="11.42578125" style="211"/>
    <col min="13564" max="13564" width="9.42578125" style="211" customWidth="1"/>
    <col min="13565" max="13566" width="14.7109375" style="211" customWidth="1"/>
    <col min="13567" max="13567" width="18.28515625" style="211" customWidth="1"/>
    <col min="13568" max="13568" width="32" style="211" customWidth="1"/>
    <col min="13569" max="13569" width="12.85546875" style="211" customWidth="1"/>
    <col min="13570" max="13570" width="9.7109375" style="211" customWidth="1"/>
    <col min="13571" max="13571" width="13.42578125" style="211" customWidth="1"/>
    <col min="13572" max="13572" width="9.42578125" style="211" customWidth="1"/>
    <col min="13573" max="13573" width="14.7109375" style="211" customWidth="1"/>
    <col min="13574" max="13574" width="6.42578125" style="211" customWidth="1"/>
    <col min="13575" max="13575" width="9.5703125" style="211" customWidth="1"/>
    <col min="13576" max="13576" width="4.28515625" style="211" customWidth="1"/>
    <col min="13577" max="13577" width="2.85546875" style="211" customWidth="1"/>
    <col min="13578" max="13578" width="11.42578125" style="211"/>
    <col min="13579" max="13580" width="7.7109375" style="211" customWidth="1"/>
    <col min="13581" max="13581" width="10.7109375" style="211" customWidth="1"/>
    <col min="13582" max="13582" width="6.7109375" style="211" customWidth="1"/>
    <col min="13583" max="13583" width="10.7109375" style="211" customWidth="1"/>
    <col min="13584" max="13819" width="11.42578125" style="211"/>
    <col min="13820" max="13820" width="9.42578125" style="211" customWidth="1"/>
    <col min="13821" max="13822" width="14.7109375" style="211" customWidth="1"/>
    <col min="13823" max="13823" width="18.28515625" style="211" customWidth="1"/>
    <col min="13824" max="13824" width="32" style="211" customWidth="1"/>
    <col min="13825" max="13825" width="12.85546875" style="211" customWidth="1"/>
    <col min="13826" max="13826" width="9.7109375" style="211" customWidth="1"/>
    <col min="13827" max="13827" width="13.42578125" style="211" customWidth="1"/>
    <col min="13828" max="13828" width="9.42578125" style="211" customWidth="1"/>
    <col min="13829" max="13829" width="14.7109375" style="211" customWidth="1"/>
    <col min="13830" max="13830" width="6.42578125" style="211" customWidth="1"/>
    <col min="13831" max="13831" width="9.5703125" style="211" customWidth="1"/>
    <col min="13832" max="13832" width="4.28515625" style="211" customWidth="1"/>
    <col min="13833" max="13833" width="2.85546875" style="211" customWidth="1"/>
    <col min="13834" max="13834" width="11.42578125" style="211"/>
    <col min="13835" max="13836" width="7.7109375" style="211" customWidth="1"/>
    <col min="13837" max="13837" width="10.7109375" style="211" customWidth="1"/>
    <col min="13838" max="13838" width="6.7109375" style="211" customWidth="1"/>
    <col min="13839" max="13839" width="10.7109375" style="211" customWidth="1"/>
    <col min="13840" max="14075" width="11.42578125" style="211"/>
    <col min="14076" max="14076" width="9.42578125" style="211" customWidth="1"/>
    <col min="14077" max="14078" width="14.7109375" style="211" customWidth="1"/>
    <col min="14079" max="14079" width="18.28515625" style="211" customWidth="1"/>
    <col min="14080" max="14080" width="32" style="211" customWidth="1"/>
    <col min="14081" max="14081" width="12.85546875" style="211" customWidth="1"/>
    <col min="14082" max="14082" width="9.7109375" style="211" customWidth="1"/>
    <col min="14083" max="14083" width="13.42578125" style="211" customWidth="1"/>
    <col min="14084" max="14084" width="9.42578125" style="211" customWidth="1"/>
    <col min="14085" max="14085" width="14.7109375" style="211" customWidth="1"/>
    <col min="14086" max="14086" width="6.42578125" style="211" customWidth="1"/>
    <col min="14087" max="14087" width="9.5703125" style="211" customWidth="1"/>
    <col min="14088" max="14088" width="4.28515625" style="211" customWidth="1"/>
    <col min="14089" max="14089" width="2.85546875" style="211" customWidth="1"/>
    <col min="14090" max="14090" width="11.42578125" style="211"/>
    <col min="14091" max="14092" width="7.7109375" style="211" customWidth="1"/>
    <col min="14093" max="14093" width="10.7109375" style="211" customWidth="1"/>
    <col min="14094" max="14094" width="6.7109375" style="211" customWidth="1"/>
    <col min="14095" max="14095" width="10.7109375" style="211" customWidth="1"/>
    <col min="14096" max="14331" width="11.42578125" style="211"/>
    <col min="14332" max="14332" width="9.42578125" style="211" customWidth="1"/>
    <col min="14333" max="14334" width="14.7109375" style="211" customWidth="1"/>
    <col min="14335" max="14335" width="18.28515625" style="211" customWidth="1"/>
    <col min="14336" max="14336" width="32" style="211" customWidth="1"/>
    <col min="14337" max="14337" width="12.85546875" style="211" customWidth="1"/>
    <col min="14338" max="14338" width="9.7109375" style="211" customWidth="1"/>
    <col min="14339" max="14339" width="13.42578125" style="211" customWidth="1"/>
    <col min="14340" max="14340" width="9.42578125" style="211" customWidth="1"/>
    <col min="14341" max="14341" width="14.7109375" style="211" customWidth="1"/>
    <col min="14342" max="14342" width="6.42578125" style="211" customWidth="1"/>
    <col min="14343" max="14343" width="9.5703125" style="211" customWidth="1"/>
    <col min="14344" max="14344" width="4.28515625" style="211" customWidth="1"/>
    <col min="14345" max="14345" width="2.85546875" style="211" customWidth="1"/>
    <col min="14346" max="14346" width="11.42578125" style="211"/>
    <col min="14347" max="14348" width="7.7109375" style="211" customWidth="1"/>
    <col min="14349" max="14349" width="10.7109375" style="211" customWidth="1"/>
    <col min="14350" max="14350" width="6.7109375" style="211" customWidth="1"/>
    <col min="14351" max="14351" width="10.7109375" style="211" customWidth="1"/>
    <col min="14352" max="14587" width="11.42578125" style="211"/>
    <col min="14588" max="14588" width="9.42578125" style="211" customWidth="1"/>
    <col min="14589" max="14590" width="14.7109375" style="211" customWidth="1"/>
    <col min="14591" max="14591" width="18.28515625" style="211" customWidth="1"/>
    <col min="14592" max="14592" width="32" style="211" customWidth="1"/>
    <col min="14593" max="14593" width="12.85546875" style="211" customWidth="1"/>
    <col min="14594" max="14594" width="9.7109375" style="211" customWidth="1"/>
    <col min="14595" max="14595" width="13.42578125" style="211" customWidth="1"/>
    <col min="14596" max="14596" width="9.42578125" style="211" customWidth="1"/>
    <col min="14597" max="14597" width="14.7109375" style="211" customWidth="1"/>
    <col min="14598" max="14598" width="6.42578125" style="211" customWidth="1"/>
    <col min="14599" max="14599" width="9.5703125" style="211" customWidth="1"/>
    <col min="14600" max="14600" width="4.28515625" style="211" customWidth="1"/>
    <col min="14601" max="14601" width="2.85546875" style="211" customWidth="1"/>
    <col min="14602" max="14602" width="11.42578125" style="211"/>
    <col min="14603" max="14604" width="7.7109375" style="211" customWidth="1"/>
    <col min="14605" max="14605" width="10.7109375" style="211" customWidth="1"/>
    <col min="14606" max="14606" width="6.7109375" style="211" customWidth="1"/>
    <col min="14607" max="14607" width="10.7109375" style="211" customWidth="1"/>
    <col min="14608" max="14843" width="11.42578125" style="211"/>
    <col min="14844" max="14844" width="9.42578125" style="211" customWidth="1"/>
    <col min="14845" max="14846" width="14.7109375" style="211" customWidth="1"/>
    <col min="14847" max="14847" width="18.28515625" style="211" customWidth="1"/>
    <col min="14848" max="14848" width="32" style="211" customWidth="1"/>
    <col min="14849" max="14849" width="12.85546875" style="211" customWidth="1"/>
    <col min="14850" max="14850" width="9.7109375" style="211" customWidth="1"/>
    <col min="14851" max="14851" width="13.42578125" style="211" customWidth="1"/>
    <col min="14852" max="14852" width="9.42578125" style="211" customWidth="1"/>
    <col min="14853" max="14853" width="14.7109375" style="211" customWidth="1"/>
    <col min="14854" max="14854" width="6.42578125" style="211" customWidth="1"/>
    <col min="14855" max="14855" width="9.5703125" style="211" customWidth="1"/>
    <col min="14856" max="14856" width="4.28515625" style="211" customWidth="1"/>
    <col min="14857" max="14857" width="2.85546875" style="211" customWidth="1"/>
    <col min="14858" max="14858" width="11.42578125" style="211"/>
    <col min="14859" max="14860" width="7.7109375" style="211" customWidth="1"/>
    <col min="14861" max="14861" width="10.7109375" style="211" customWidth="1"/>
    <col min="14862" max="14862" width="6.7109375" style="211" customWidth="1"/>
    <col min="14863" max="14863" width="10.7109375" style="211" customWidth="1"/>
    <col min="14864" max="15099" width="11.42578125" style="211"/>
    <col min="15100" max="15100" width="9.42578125" style="211" customWidth="1"/>
    <col min="15101" max="15102" width="14.7109375" style="211" customWidth="1"/>
    <col min="15103" max="15103" width="18.28515625" style="211" customWidth="1"/>
    <col min="15104" max="15104" width="32" style="211" customWidth="1"/>
    <col min="15105" max="15105" width="12.85546875" style="211" customWidth="1"/>
    <col min="15106" max="15106" width="9.7109375" style="211" customWidth="1"/>
    <col min="15107" max="15107" width="13.42578125" style="211" customWidth="1"/>
    <col min="15108" max="15108" width="9.42578125" style="211" customWidth="1"/>
    <col min="15109" max="15109" width="14.7109375" style="211" customWidth="1"/>
    <col min="15110" max="15110" width="6.42578125" style="211" customWidth="1"/>
    <col min="15111" max="15111" width="9.5703125" style="211" customWidth="1"/>
    <col min="15112" max="15112" width="4.28515625" style="211" customWidth="1"/>
    <col min="15113" max="15113" width="2.85546875" style="211" customWidth="1"/>
    <col min="15114" max="15114" width="11.42578125" style="211"/>
    <col min="15115" max="15116" width="7.7109375" style="211" customWidth="1"/>
    <col min="15117" max="15117" width="10.7109375" style="211" customWidth="1"/>
    <col min="15118" max="15118" width="6.7109375" style="211" customWidth="1"/>
    <col min="15119" max="15119" width="10.7109375" style="211" customWidth="1"/>
    <col min="15120" max="15355" width="11.42578125" style="211"/>
    <col min="15356" max="15356" width="9.42578125" style="211" customWidth="1"/>
    <col min="15357" max="15358" width="14.7109375" style="211" customWidth="1"/>
    <col min="15359" max="15359" width="18.28515625" style="211" customWidth="1"/>
    <col min="15360" max="15360" width="32" style="211" customWidth="1"/>
    <col min="15361" max="15361" width="12.85546875" style="211" customWidth="1"/>
    <col min="15362" max="15362" width="9.7109375" style="211" customWidth="1"/>
    <col min="15363" max="15363" width="13.42578125" style="211" customWidth="1"/>
    <col min="15364" max="15364" width="9.42578125" style="211" customWidth="1"/>
    <col min="15365" max="15365" width="14.7109375" style="211" customWidth="1"/>
    <col min="15366" max="15366" width="6.42578125" style="211" customWidth="1"/>
    <col min="15367" max="15367" width="9.5703125" style="211" customWidth="1"/>
    <col min="15368" max="15368" width="4.28515625" style="211" customWidth="1"/>
    <col min="15369" max="15369" width="2.85546875" style="211" customWidth="1"/>
    <col min="15370" max="15370" width="11.42578125" style="211"/>
    <col min="15371" max="15372" width="7.7109375" style="211" customWidth="1"/>
    <col min="15373" max="15373" width="10.7109375" style="211" customWidth="1"/>
    <col min="15374" max="15374" width="6.7109375" style="211" customWidth="1"/>
    <col min="15375" max="15375" width="10.7109375" style="211" customWidth="1"/>
    <col min="15376" max="15611" width="11.42578125" style="211"/>
    <col min="15612" max="15612" width="9.42578125" style="211" customWidth="1"/>
    <col min="15613" max="15614" width="14.7109375" style="211" customWidth="1"/>
    <col min="15615" max="15615" width="18.28515625" style="211" customWidth="1"/>
    <col min="15616" max="15616" width="32" style="211" customWidth="1"/>
    <col min="15617" max="15617" width="12.85546875" style="211" customWidth="1"/>
    <col min="15618" max="15618" width="9.7109375" style="211" customWidth="1"/>
    <col min="15619" max="15619" width="13.42578125" style="211" customWidth="1"/>
    <col min="15620" max="15620" width="9.42578125" style="211" customWidth="1"/>
    <col min="15621" max="15621" width="14.7109375" style="211" customWidth="1"/>
    <col min="15622" max="15622" width="6.42578125" style="211" customWidth="1"/>
    <col min="15623" max="15623" width="9.5703125" style="211" customWidth="1"/>
    <col min="15624" max="15624" width="4.28515625" style="211" customWidth="1"/>
    <col min="15625" max="15625" width="2.85546875" style="211" customWidth="1"/>
    <col min="15626" max="15626" width="11.42578125" style="211"/>
    <col min="15627" max="15628" width="7.7109375" style="211" customWidth="1"/>
    <col min="15629" max="15629" width="10.7109375" style="211" customWidth="1"/>
    <col min="15630" max="15630" width="6.7109375" style="211" customWidth="1"/>
    <col min="15631" max="15631" width="10.7109375" style="211" customWidth="1"/>
    <col min="15632" max="15867" width="11.42578125" style="211"/>
    <col min="15868" max="15868" width="9.42578125" style="211" customWidth="1"/>
    <col min="15869" max="15870" width="14.7109375" style="211" customWidth="1"/>
    <col min="15871" max="15871" width="18.28515625" style="211" customWidth="1"/>
    <col min="15872" max="15872" width="32" style="211" customWidth="1"/>
    <col min="15873" max="15873" width="12.85546875" style="211" customWidth="1"/>
    <col min="15874" max="15874" width="9.7109375" style="211" customWidth="1"/>
    <col min="15875" max="15875" width="13.42578125" style="211" customWidth="1"/>
    <col min="15876" max="15876" width="9.42578125" style="211" customWidth="1"/>
    <col min="15877" max="15877" width="14.7109375" style="211" customWidth="1"/>
    <col min="15878" max="15878" width="6.42578125" style="211" customWidth="1"/>
    <col min="15879" max="15879" width="9.5703125" style="211" customWidth="1"/>
    <col min="15880" max="15880" width="4.28515625" style="211" customWidth="1"/>
    <col min="15881" max="15881" width="2.85546875" style="211" customWidth="1"/>
    <col min="15882" max="15882" width="11.42578125" style="211"/>
    <col min="15883" max="15884" width="7.7109375" style="211" customWidth="1"/>
    <col min="15885" max="15885" width="10.7109375" style="211" customWidth="1"/>
    <col min="15886" max="15886" width="6.7109375" style="211" customWidth="1"/>
    <col min="15887" max="15887" width="10.7109375" style="211" customWidth="1"/>
    <col min="15888" max="16123" width="11.42578125" style="211"/>
    <col min="16124" max="16124" width="9.42578125" style="211" customWidth="1"/>
    <col min="16125" max="16126" width="14.7109375" style="211" customWidth="1"/>
    <col min="16127" max="16127" width="18.28515625" style="211" customWidth="1"/>
    <col min="16128" max="16128" width="32" style="211" customWidth="1"/>
    <col min="16129" max="16129" width="12.85546875" style="211" customWidth="1"/>
    <col min="16130" max="16130" width="9.7109375" style="211" customWidth="1"/>
    <col min="16131" max="16131" width="13.42578125" style="211" customWidth="1"/>
    <col min="16132" max="16132" width="9.42578125" style="211" customWidth="1"/>
    <col min="16133" max="16133" width="14.7109375" style="211" customWidth="1"/>
    <col min="16134" max="16134" width="6.42578125" style="211" customWidth="1"/>
    <col min="16135" max="16135" width="9.5703125" style="211" customWidth="1"/>
    <col min="16136" max="16136" width="4.28515625" style="211" customWidth="1"/>
    <col min="16137" max="16137" width="2.85546875" style="211" customWidth="1"/>
    <col min="16138" max="16138" width="11.42578125" style="211"/>
    <col min="16139" max="16140" width="7.7109375" style="211" customWidth="1"/>
    <col min="16141" max="16141" width="10.7109375" style="211" customWidth="1"/>
    <col min="16142" max="16142" width="6.7109375" style="211" customWidth="1"/>
    <col min="16143" max="16143" width="10.7109375" style="211" customWidth="1"/>
    <col min="16144" max="16384" width="11.42578125" style="211"/>
  </cols>
  <sheetData>
    <row r="2" spans="1:23" ht="15" customHeight="1" x14ac:dyDescent="0.25">
      <c r="A2" s="279" t="s">
        <v>9594</v>
      </c>
      <c r="B2" s="279"/>
      <c r="C2" s="279"/>
      <c r="D2" s="279"/>
      <c r="E2" s="279"/>
      <c r="F2" s="279"/>
      <c r="G2" s="279"/>
      <c r="H2" s="279"/>
      <c r="I2" s="279"/>
      <c r="J2" s="279"/>
      <c r="K2" s="279"/>
      <c r="L2" s="279"/>
      <c r="M2" s="279"/>
      <c r="N2" s="279"/>
      <c r="O2" s="279"/>
      <c r="W2" s="211" t="s">
        <v>13786</v>
      </c>
    </row>
    <row r="3" spans="1:23" ht="18" x14ac:dyDescent="0.25">
      <c r="A3" s="293" t="s">
        <v>13781</v>
      </c>
      <c r="B3" s="293"/>
      <c r="C3" s="293"/>
      <c r="D3" s="293"/>
      <c r="E3" s="293"/>
      <c r="F3" s="293"/>
      <c r="G3" s="293"/>
      <c r="H3" s="293"/>
      <c r="I3" s="293"/>
      <c r="J3" s="293"/>
      <c r="K3" s="293"/>
      <c r="L3" s="293"/>
      <c r="M3" s="293"/>
      <c r="N3" s="293"/>
      <c r="O3" s="293"/>
    </row>
    <row r="4" spans="1:23" ht="20.25" x14ac:dyDescent="0.3">
      <c r="A4" s="212" t="s">
        <v>9595</v>
      </c>
      <c r="B4" s="213"/>
      <c r="C4" s="213"/>
    </row>
    <row r="5" spans="1:23" ht="15.75" customHeight="1" x14ac:dyDescent="0.2">
      <c r="A5" s="214" t="s">
        <v>9596</v>
      </c>
      <c r="C5" s="50">
        <v>1023688</v>
      </c>
      <c r="E5" s="214" t="s">
        <v>9598</v>
      </c>
      <c r="G5" s="211" t="str">
        <f>VLOOKUP(C5,ie_sec!A4:AL258,6,FALSE)</f>
        <v>COATA</v>
      </c>
      <c r="I5" s="214" t="s">
        <v>9639</v>
      </c>
      <c r="K5" s="211">
        <f>VLOOKUP(C5,ie_sec!A4:AL258,14,FALSE)</f>
        <v>173</v>
      </c>
    </row>
    <row r="6" spans="1:23" ht="15.75" customHeight="1" x14ac:dyDescent="0.2">
      <c r="A6" s="214" t="s">
        <v>9597</v>
      </c>
      <c r="C6" s="211" t="str">
        <f>VLOOKUP(C5,ie_sec!A4:AL258,10,FALSE)</f>
        <v>TECNICO INDUSTRIAL TAHUANTINSUYO</v>
      </c>
      <c r="E6" s="214" t="s">
        <v>9637</v>
      </c>
      <c r="G6" s="211" t="str">
        <f>VLOOKUP(C5,ie_sec!A4:AL258,7,FALSE)</f>
        <v>SUCASCO</v>
      </c>
      <c r="H6" s="214"/>
      <c r="I6" s="214" t="s">
        <v>9640</v>
      </c>
      <c r="K6" s="211">
        <f>VLOOKUP(C5,ie_sec!A4:AL258,21,FALSE)</f>
        <v>5</v>
      </c>
    </row>
    <row r="7" spans="1:23" ht="15.75" customHeight="1" x14ac:dyDescent="0.2">
      <c r="A7" s="214" t="s">
        <v>9636</v>
      </c>
      <c r="C7" s="211" t="str">
        <f>UPPER(VLOOKUP(C5,ie_sec!A4:AL258,11,FALSE))</f>
        <v xml:space="preserve">F0 - SECUNDARIA                    </v>
      </c>
      <c r="E7" s="214" t="s">
        <v>9643</v>
      </c>
      <c r="G7" s="215"/>
      <c r="I7" s="214" t="s">
        <v>9638</v>
      </c>
      <c r="K7" s="211">
        <f>VLOOKUP(C5,ie_sec!A4:AL258,22,FALSE)</f>
        <v>10</v>
      </c>
    </row>
    <row r="8" spans="1:23" ht="15.75" x14ac:dyDescent="0.25">
      <c r="A8" s="214" t="s">
        <v>9635</v>
      </c>
      <c r="B8" s="216"/>
      <c r="C8" s="211" t="str">
        <f>UPPER(VLOOKUP(C5,ie_sec!A4:AL258,12,FALSE))</f>
        <v xml:space="preserve">EDUCACIÓN BÁSICA REGULAR      </v>
      </c>
      <c r="D8" s="216"/>
      <c r="E8" s="214" t="s">
        <v>9641</v>
      </c>
      <c r="G8" s="215" t="str">
        <f>VLOOKUP(C5,ie_sec!A4:AL258,36,FALSE)</f>
        <v>19, 21, 36, 62, 35</v>
      </c>
      <c r="H8" s="216"/>
      <c r="I8" s="214" t="s">
        <v>9646</v>
      </c>
      <c r="K8" s="211">
        <f>COUNTIF(data!F3:F2549,Anexo_01!C5)</f>
        <v>38</v>
      </c>
      <c r="L8" s="216"/>
      <c r="M8" s="216"/>
      <c r="N8" s="216"/>
      <c r="P8" s="217"/>
      <c r="R8" s="216"/>
      <c r="S8" s="216"/>
    </row>
    <row r="9" spans="1:23" ht="13.5" thickBot="1" x14ac:dyDescent="0.25"/>
    <row r="10" spans="1:23" s="221" customFormat="1" ht="18" customHeight="1" x14ac:dyDescent="0.25">
      <c r="A10" s="218"/>
      <c r="B10" s="219"/>
      <c r="C10" s="220" t="s">
        <v>9647</v>
      </c>
      <c r="D10" s="294" t="s">
        <v>9599</v>
      </c>
      <c r="E10" s="294" t="s">
        <v>9600</v>
      </c>
      <c r="F10" s="294" t="s">
        <v>9601</v>
      </c>
      <c r="G10" s="294" t="s">
        <v>9602</v>
      </c>
      <c r="H10" s="296" t="s">
        <v>9603</v>
      </c>
      <c r="I10" s="298" t="s">
        <v>9604</v>
      </c>
      <c r="K10" s="222" t="s">
        <v>9605</v>
      </c>
      <c r="P10" s="223"/>
      <c r="Q10" s="223"/>
    </row>
    <row r="11" spans="1:23" s="221" customFormat="1" ht="18" customHeight="1" thickBot="1" x14ac:dyDescent="0.3">
      <c r="A11" s="224" t="s">
        <v>9606</v>
      </c>
      <c r="B11" s="225"/>
      <c r="C11" s="225"/>
      <c r="D11" s="295"/>
      <c r="E11" s="295"/>
      <c r="F11" s="295"/>
      <c r="G11" s="295"/>
      <c r="H11" s="297"/>
      <c r="I11" s="299"/>
      <c r="K11" s="221" t="s">
        <v>9607</v>
      </c>
      <c r="M11" s="55">
        <v>45</v>
      </c>
      <c r="N11" s="221" t="s">
        <v>9608</v>
      </c>
      <c r="P11" s="223"/>
      <c r="Q11" s="223"/>
    </row>
    <row r="12" spans="1:23" s="221" customFormat="1" ht="18" customHeight="1" x14ac:dyDescent="0.25">
      <c r="A12" s="226" t="s">
        <v>9609</v>
      </c>
      <c r="B12" s="227"/>
      <c r="C12" s="227"/>
      <c r="D12" s="51">
        <v>12</v>
      </c>
      <c r="E12" s="51">
        <v>4</v>
      </c>
      <c r="F12" s="51">
        <v>12</v>
      </c>
      <c r="G12" s="51">
        <v>12</v>
      </c>
      <c r="H12" s="52">
        <v>13</v>
      </c>
      <c r="I12" s="228">
        <f>SUM(D12:H12)</f>
        <v>53</v>
      </c>
      <c r="J12" s="221" t="s">
        <v>9610</v>
      </c>
      <c r="P12" s="223"/>
      <c r="Q12" s="223"/>
    </row>
    <row r="13" spans="1:23" s="221" customFormat="1" ht="18" customHeight="1" thickBot="1" x14ac:dyDescent="0.3">
      <c r="A13" s="229" t="s">
        <v>9611</v>
      </c>
      <c r="B13" s="230"/>
      <c r="C13" s="231"/>
      <c r="D13" s="53">
        <v>7</v>
      </c>
      <c r="E13" s="53">
        <v>7</v>
      </c>
      <c r="F13" s="53">
        <v>7</v>
      </c>
      <c r="G13" s="53">
        <v>7</v>
      </c>
      <c r="H13" s="54">
        <v>7</v>
      </c>
      <c r="I13" s="232">
        <f>SUM(D13:H13)</f>
        <v>35</v>
      </c>
      <c r="J13" s="221" t="s">
        <v>9415</v>
      </c>
      <c r="N13" s="233" t="s">
        <v>9612</v>
      </c>
      <c r="O13" s="56">
        <v>0</v>
      </c>
      <c r="P13" s="223"/>
      <c r="Q13" s="223"/>
    </row>
    <row r="14" spans="1:23" s="221" customFormat="1" ht="18" customHeight="1" thickBot="1" x14ac:dyDescent="0.3">
      <c r="A14" s="234" t="s">
        <v>9613</v>
      </c>
      <c r="B14" s="235"/>
      <c r="C14" s="235"/>
      <c r="D14" s="236">
        <f>$M$11*D13</f>
        <v>315</v>
      </c>
      <c r="E14" s="236">
        <f>$M$11*E13</f>
        <v>315</v>
      </c>
      <c r="F14" s="236">
        <f>$M$11*F13</f>
        <v>315</v>
      </c>
      <c r="G14" s="236">
        <f>$M$11*G13</f>
        <v>315</v>
      </c>
      <c r="H14" s="236">
        <f>$M$11*H13</f>
        <v>315</v>
      </c>
      <c r="I14" s="237">
        <f>SUM(D14:H14)</f>
        <v>1575</v>
      </c>
      <c r="J14" s="238" t="s">
        <v>9614</v>
      </c>
      <c r="N14" s="233" t="s">
        <v>9615</v>
      </c>
      <c r="O14" s="239">
        <f>SUM(O13,I14)</f>
        <v>1575</v>
      </c>
      <c r="P14" s="223"/>
      <c r="Q14" s="223"/>
    </row>
    <row r="15" spans="1:23" s="221" customFormat="1" ht="18" customHeight="1" thickBot="1" x14ac:dyDescent="0.3">
      <c r="A15" s="234" t="s">
        <v>9616</v>
      </c>
      <c r="B15" s="235"/>
      <c r="C15" s="235"/>
      <c r="D15" s="240">
        <f>D12/D13</f>
        <v>1.7142857142857142</v>
      </c>
      <c r="E15" s="240">
        <f>E12/E13</f>
        <v>0.5714285714285714</v>
      </c>
      <c r="F15" s="240">
        <f>F12/F13</f>
        <v>1.7142857142857142</v>
      </c>
      <c r="G15" s="240">
        <f>G12/G13</f>
        <v>1.7142857142857142</v>
      </c>
      <c r="H15" s="240">
        <f>H12/H13</f>
        <v>1.8571428571428572</v>
      </c>
      <c r="I15" s="241"/>
      <c r="P15" s="223"/>
      <c r="Q15" s="223"/>
    </row>
    <row r="16" spans="1:23" ht="13.5" thickBot="1" x14ac:dyDescent="0.25"/>
    <row r="17" spans="1:17" ht="13.5" thickBot="1" x14ac:dyDescent="0.25">
      <c r="A17" s="242" t="str">
        <f>"CARGOS PRESUPUESTADOS EN LA INSTITUCIÓN EDUCATIVA "&amp;C6</f>
        <v>CARGOS PRESUPUESTADOS EN LA INSTITUCIÓN EDUCATIVA TECNICO INDUSTRIAL TAHUANTINSUYO</v>
      </c>
      <c r="B17" s="242"/>
      <c r="C17" s="242"/>
      <c r="I17" s="243"/>
    </row>
    <row r="18" spans="1:17" ht="6" customHeight="1" x14ac:dyDescent="0.2">
      <c r="A18" s="242"/>
      <c r="B18" s="242"/>
      <c r="C18" s="242"/>
    </row>
    <row r="19" spans="1:17" s="221" customFormat="1" ht="25.5" x14ac:dyDescent="0.25">
      <c r="A19" s="244" t="s">
        <v>9617</v>
      </c>
      <c r="B19" s="280" t="s">
        <v>9686</v>
      </c>
      <c r="C19" s="281"/>
      <c r="D19" s="244" t="s">
        <v>9618</v>
      </c>
      <c r="E19" s="245" t="s">
        <v>9619</v>
      </c>
      <c r="F19" s="280" t="s">
        <v>9620</v>
      </c>
      <c r="G19" s="300"/>
      <c r="H19" s="281"/>
      <c r="I19" s="246" t="s">
        <v>9621</v>
      </c>
      <c r="J19" s="280" t="s">
        <v>9622</v>
      </c>
      <c r="K19" s="281"/>
      <c r="L19" s="280" t="s">
        <v>9623</v>
      </c>
      <c r="M19" s="300"/>
      <c r="N19" s="300"/>
      <c r="O19" s="281"/>
      <c r="P19" s="247" t="s">
        <v>9683</v>
      </c>
      <c r="Q19" s="247" t="s">
        <v>9684</v>
      </c>
    </row>
    <row r="20" spans="1:17" s="221" customFormat="1" ht="18" customHeight="1" x14ac:dyDescent="0.2">
      <c r="A20" s="67">
        <v>1</v>
      </c>
      <c r="B20" s="287" t="str">
        <f>IF(I20="","",VLOOKUP(I20,data!$A$3:$AD$2549,19,FALSE))</f>
        <v>VELARDE COAQUIRA, ARNALDO</v>
      </c>
      <c r="C20" s="288"/>
      <c r="D20" s="68" t="str">
        <f>IF(I20="","",VLOOKUP(I20,data!$A$3:$AD$2549,13,FALSE))</f>
        <v>DIRECTOR I.E.</v>
      </c>
      <c r="E20" s="67" t="str">
        <f>IF(I20="","",VLOOKUP(I20,data!$A$3:$AD$2549,29,FALSE))</f>
        <v>LEY 29944</v>
      </c>
      <c r="F20" s="284" t="s">
        <v>13771</v>
      </c>
      <c r="G20" s="285"/>
      <c r="H20" s="286"/>
      <c r="I20" s="57" t="s">
        <v>6895</v>
      </c>
      <c r="J20" s="69" t="str">
        <f>IF(I20="","",VLOOKUP(I20,data!$A$3:$AD$2549,21,FALSE))</f>
        <v>40</v>
      </c>
      <c r="K20" s="70" t="str">
        <f>IF(J20="","","Pedag.")</f>
        <v>Pedag.</v>
      </c>
      <c r="L20" s="276">
        <v>0</v>
      </c>
      <c r="M20" s="277"/>
      <c r="N20" s="277"/>
      <c r="O20" s="278"/>
      <c r="P20" s="248" t="str">
        <f>IF(I20="","",VLOOKUP(I20,data!$A$3:$AD$2549,25,FALSE))</f>
        <v>02413623</v>
      </c>
      <c r="Q20" s="249" t="str">
        <f>IF(I20="","",VLOOKUP(I20,data!$A$3:$AD$2549,20,FALSE))</f>
        <v>3</v>
      </c>
    </row>
    <row r="21" spans="1:17" s="221" customFormat="1" ht="18" customHeight="1" x14ac:dyDescent="0.2">
      <c r="A21" s="67">
        <v>2</v>
      </c>
      <c r="B21" s="287" t="str">
        <f>IF(I21="","",VLOOKUP(I21,data!$A$3:$AD$2549,19,FALSE))</f>
        <v>TEBES MAMANI, NELLY</v>
      </c>
      <c r="C21" s="288"/>
      <c r="D21" s="68" t="str">
        <f>IF(I21="","",VLOOKUP(I21,data!$A$3:$AD$2549,13,FALSE))</f>
        <v>PROFESOR</v>
      </c>
      <c r="E21" s="67" t="str">
        <f>IF(I21="","",VLOOKUP(I21,data!$A$3:$AD$2549,29,FALSE))</f>
        <v>LEY 29944</v>
      </c>
      <c r="F21" s="284" t="s">
        <v>13772</v>
      </c>
      <c r="G21" s="285"/>
      <c r="H21" s="286"/>
      <c r="I21" s="57" t="s">
        <v>6904</v>
      </c>
      <c r="J21" s="69" t="str">
        <f>IF(I21="","",VLOOKUP(I21,data!$A$3:$AD$2549,21,FALSE))</f>
        <v>30</v>
      </c>
      <c r="K21" s="70" t="str">
        <f t="shared" ref="K21:K84" si="0">IF(J21="","","Pedag.")</f>
        <v>Pedag.</v>
      </c>
      <c r="L21" s="276">
        <v>24</v>
      </c>
      <c r="M21" s="277"/>
      <c r="N21" s="277"/>
      <c r="O21" s="278"/>
      <c r="P21" s="248" t="str">
        <f>IF(I21="","",VLOOKUP(I21,data!$A$3:$AD$2549,25,FALSE))</f>
        <v>01235315</v>
      </c>
      <c r="Q21" s="249" t="str">
        <f>IF(I21="","",VLOOKUP(I21,data!$A$3:$AD$2549,20,FALSE))</f>
        <v>4</v>
      </c>
    </row>
    <row r="22" spans="1:17" s="221" customFormat="1" ht="18" customHeight="1" x14ac:dyDescent="0.2">
      <c r="A22" s="67">
        <v>3</v>
      </c>
      <c r="B22" s="207" t="str">
        <f>IF(I22="","",VLOOKUP(I22,data!$A$3:$AD$2549,19,FALSE))</f>
        <v>MAMANI COILA, EDGAR</v>
      </c>
      <c r="C22" s="208"/>
      <c r="D22" s="68" t="str">
        <f>IF(I22="","",VLOOKUP(I22,data!$A$3:$AD$2549,13,FALSE))</f>
        <v>PROFESOR CON FUNCIONES DE COORDINADOR PEDAGOGICO JEC</v>
      </c>
      <c r="E22" s="67" t="str">
        <f>IF(I22="","",VLOOKUP(I22,data!$A$3:$AD$2549,29,FALSE))</f>
        <v>LEY 29944</v>
      </c>
      <c r="F22" s="204"/>
      <c r="G22" s="205"/>
      <c r="H22" s="206"/>
      <c r="I22" s="57" t="s">
        <v>6933</v>
      </c>
      <c r="J22" s="69" t="str">
        <f>IF(I22="","",VLOOKUP(I22,data!$A$3:$AD$2549,21,FALSE))</f>
        <v>30</v>
      </c>
      <c r="K22" s="70" t="str">
        <f t="shared" si="0"/>
        <v>Pedag.</v>
      </c>
      <c r="L22" s="276"/>
      <c r="M22" s="277"/>
      <c r="N22" s="277"/>
      <c r="O22" s="278"/>
      <c r="P22" s="248" t="str">
        <f>IF(I22="","",VLOOKUP(I22,data!$A$3:$AD$2549,25,FALSE))</f>
        <v>06049720</v>
      </c>
      <c r="Q22" s="249" t="str">
        <f>IF(I22="","",VLOOKUP(I22,data!$A$3:$AD$2549,20,FALSE))</f>
        <v>3</v>
      </c>
    </row>
    <row r="23" spans="1:17" s="221" customFormat="1" ht="18" customHeight="1" x14ac:dyDescent="0.2">
      <c r="A23" s="67">
        <v>4</v>
      </c>
      <c r="B23" s="207" t="str">
        <f>IF(I23="","",VLOOKUP(I23,data!$A$3:$AD$2549,19,FALSE))</f>
        <v>BARRIGA HINOJOSA, EDUARDO IGNACIO</v>
      </c>
      <c r="C23" s="208"/>
      <c r="D23" s="68" t="str">
        <f>IF(I23="","",VLOOKUP(I23,data!$A$3:$AD$2549,13,FALSE))</f>
        <v>PROFESOR CON FUNCIONES DE COORDINADOR DE TUTORIA JEC</v>
      </c>
      <c r="E23" s="67" t="str">
        <f>IF(I23="","",VLOOKUP(I23,data!$A$3:$AD$2549,29,FALSE))</f>
        <v>LEY 29944</v>
      </c>
      <c r="F23" s="204"/>
      <c r="G23" s="205"/>
      <c r="H23" s="206"/>
      <c r="I23" s="57" t="s">
        <v>6942</v>
      </c>
      <c r="J23" s="69" t="str">
        <f>IF(I23="","",VLOOKUP(I23,data!$A$3:$AD$2549,21,FALSE))</f>
        <v>30</v>
      </c>
      <c r="K23" s="70" t="str">
        <f t="shared" si="0"/>
        <v>Pedag.</v>
      </c>
      <c r="L23" s="276"/>
      <c r="M23" s="277"/>
      <c r="N23" s="277"/>
      <c r="O23" s="278"/>
      <c r="P23" s="248" t="str">
        <f>IF(I23="","",VLOOKUP(I23,data!$A$3:$AD$2549,25,FALSE))</f>
        <v>01314531</v>
      </c>
      <c r="Q23" s="249" t="str">
        <f>IF(I23="","",VLOOKUP(I23,data!$A$3:$AD$2549,20,FALSE))</f>
        <v>3</v>
      </c>
    </row>
    <row r="24" spans="1:17" s="221" customFormat="1" ht="18" customHeight="1" x14ac:dyDescent="0.2">
      <c r="A24" s="67">
        <v>5</v>
      </c>
      <c r="B24" s="207" t="str">
        <f>IF(I24="","",VLOOKUP(I24,data!$A$3:$AD$2549,19,FALSE))</f>
        <v>MAMANI AQUINO, JUAN TEODORO</v>
      </c>
      <c r="C24" s="208"/>
      <c r="D24" s="68" t="str">
        <f>IF(I24="","",VLOOKUP(I24,data!$A$3:$AD$2549,13,FALSE))</f>
        <v>PROFESOR</v>
      </c>
      <c r="E24" s="67" t="str">
        <f>IF(I24="","",VLOOKUP(I24,data!$A$3:$AD$2549,29,FALSE))</f>
        <v>LEY 29944</v>
      </c>
      <c r="F24" s="204"/>
      <c r="G24" s="205"/>
      <c r="H24" s="206"/>
      <c r="I24" s="57" t="s">
        <v>6950</v>
      </c>
      <c r="J24" s="69" t="str">
        <f>IF(I24="","",VLOOKUP(I24,data!$A$3:$AD$2549,21,FALSE))</f>
        <v>30</v>
      </c>
      <c r="K24" s="70" t="str">
        <f t="shared" si="0"/>
        <v>Pedag.</v>
      </c>
      <c r="L24" s="276"/>
      <c r="M24" s="277"/>
      <c r="N24" s="277"/>
      <c r="O24" s="278"/>
      <c r="P24" s="248" t="str">
        <f>IF(I24="","",VLOOKUP(I24,data!$A$3:$AD$2549,25,FALSE))</f>
        <v>01317436</v>
      </c>
      <c r="Q24" s="249" t="str">
        <f>IF(I24="","",VLOOKUP(I24,data!$A$3:$AD$2549,20,FALSE))</f>
        <v>2</v>
      </c>
    </row>
    <row r="25" spans="1:17" s="221" customFormat="1" ht="18" customHeight="1" x14ac:dyDescent="0.2">
      <c r="A25" s="67">
        <v>6</v>
      </c>
      <c r="B25" s="207" t="str">
        <f>IF(I25="","",VLOOKUP(I25,data!$A$3:$AD$2549,19,FALSE))</f>
        <v>PACHO MAMANI, ALFREDO</v>
      </c>
      <c r="C25" s="208"/>
      <c r="D25" s="68" t="str">
        <f>IF(I25="","",VLOOKUP(I25,data!$A$3:$AD$2549,13,FALSE))</f>
        <v>PROFESOR</v>
      </c>
      <c r="E25" s="67" t="str">
        <f>IF(I25="","",VLOOKUP(I25,data!$A$3:$AD$2549,29,FALSE))</f>
        <v>SIN REGIMEN</v>
      </c>
      <c r="F25" s="204"/>
      <c r="G25" s="205" t="s">
        <v>13773</v>
      </c>
      <c r="H25" s="206"/>
      <c r="I25" s="57" t="s">
        <v>6926</v>
      </c>
      <c r="J25" s="69" t="str">
        <f>IF(I25="","",VLOOKUP(I25,data!$A$3:$AD$2549,21,FALSE))</f>
        <v>30</v>
      </c>
      <c r="K25" s="70" t="str">
        <f t="shared" si="0"/>
        <v>Pedag.</v>
      </c>
      <c r="L25" s="276"/>
      <c r="M25" s="277"/>
      <c r="N25" s="277"/>
      <c r="O25" s="278"/>
      <c r="P25" s="248" t="str">
        <f>IF(I25="","",VLOOKUP(I25,data!$A$3:$AD$2549,25,FALSE))</f>
        <v>01323593</v>
      </c>
      <c r="Q25" s="249" t="str">
        <f>IF(I25="","",VLOOKUP(I25,data!$A$3:$AD$2549,20,FALSE))</f>
        <v>1</v>
      </c>
    </row>
    <row r="26" spans="1:17" s="221" customFormat="1" ht="18" customHeight="1" x14ac:dyDescent="0.2">
      <c r="A26" s="67">
        <v>7</v>
      </c>
      <c r="B26" s="207" t="str">
        <f>IF(I26="","",VLOOKUP(I26,data!$A$3:$AD$2549,19,FALSE))</f>
        <v>VARGAS CASTILLO, GINO ENRICO</v>
      </c>
      <c r="C26" s="208"/>
      <c r="D26" s="68" t="str">
        <f>IF(I26="","",VLOOKUP(I26,data!$A$3:$AD$2549,13,FALSE))</f>
        <v>PROFESOR</v>
      </c>
      <c r="E26" s="67" t="str">
        <f>IF(I26="","",VLOOKUP(I26,data!$A$3:$AD$2549,29,FALSE))</f>
        <v>LEY 29944</v>
      </c>
      <c r="F26" s="204"/>
      <c r="G26" s="205"/>
      <c r="H26" s="206"/>
      <c r="I26" s="57" t="s">
        <v>6955</v>
      </c>
      <c r="J26" s="69" t="str">
        <f>IF(I26="","",VLOOKUP(I26,data!$A$3:$AD$2549,21,FALSE))</f>
        <v>30</v>
      </c>
      <c r="K26" s="70" t="str">
        <f t="shared" si="0"/>
        <v>Pedag.</v>
      </c>
      <c r="L26" s="276"/>
      <c r="M26" s="277"/>
      <c r="N26" s="277"/>
      <c r="O26" s="278"/>
      <c r="P26" s="248" t="str">
        <f>IF(I26="","",VLOOKUP(I26,data!$A$3:$AD$2549,25,FALSE))</f>
        <v>01325044</v>
      </c>
      <c r="Q26" s="249" t="str">
        <f>IF(I26="","",VLOOKUP(I26,data!$A$3:$AD$2549,20,FALSE))</f>
        <v>1</v>
      </c>
    </row>
    <row r="27" spans="1:17" s="221" customFormat="1" ht="18" customHeight="1" x14ac:dyDescent="0.2">
      <c r="A27" s="67">
        <v>8</v>
      </c>
      <c r="B27" s="207" t="str">
        <f>IF(I27="","",VLOOKUP(I27,data!$A$3:$AD$2549,19,FALSE))</f>
        <v>YUCRA QUISPE, GEMELO SULPICIO</v>
      </c>
      <c r="C27" s="208"/>
      <c r="D27" s="68" t="str">
        <f>IF(I27="","",VLOOKUP(I27,data!$A$3:$AD$2549,13,FALSE))</f>
        <v>PROFESOR</v>
      </c>
      <c r="E27" s="67" t="str">
        <f>IF(I27="","",VLOOKUP(I27,data!$A$3:$AD$2549,29,FALSE))</f>
        <v>LEY 29944</v>
      </c>
      <c r="F27" s="204"/>
      <c r="G27" s="205"/>
      <c r="H27" s="206"/>
      <c r="I27" s="57" t="s">
        <v>6899</v>
      </c>
      <c r="J27" s="69" t="str">
        <f>IF(I27="","",VLOOKUP(I27,data!$A$3:$AD$2549,21,FALSE))</f>
        <v>30</v>
      </c>
      <c r="K27" s="70" t="str">
        <f t="shared" si="0"/>
        <v>Pedag.</v>
      </c>
      <c r="L27" s="276"/>
      <c r="M27" s="277"/>
      <c r="N27" s="277"/>
      <c r="O27" s="278"/>
      <c r="P27" s="248" t="str">
        <f>IF(I27="","",VLOOKUP(I27,data!$A$3:$AD$2549,25,FALSE))</f>
        <v>01503242</v>
      </c>
      <c r="Q27" s="249" t="str">
        <f>IF(I27="","",VLOOKUP(I27,data!$A$3:$AD$2549,20,FALSE))</f>
        <v>2</v>
      </c>
    </row>
    <row r="28" spans="1:17" s="221" customFormat="1" ht="18" customHeight="1" x14ac:dyDescent="0.2">
      <c r="A28" s="67">
        <v>9</v>
      </c>
      <c r="B28" s="207" t="str">
        <f>IF(I28="","",VLOOKUP(I28,data!$A$3:$AD$2549,19,FALSE))</f>
        <v>MAMANI APAZA, MIGUEL</v>
      </c>
      <c r="C28" s="208"/>
      <c r="D28" s="68" t="str">
        <f>IF(I28="","",VLOOKUP(I28,data!$A$3:$AD$2549,13,FALSE))</f>
        <v>PROFESOR CON FUNCIONES DE COORDINADOR PEDAGOGICO JEC</v>
      </c>
      <c r="E28" s="67" t="str">
        <f>IF(I28="","",VLOOKUP(I28,data!$A$3:$AD$2549,29,FALSE))</f>
        <v>LEY 29944</v>
      </c>
      <c r="F28" s="204"/>
      <c r="G28" s="205"/>
      <c r="H28" s="206"/>
      <c r="I28" s="57" t="s">
        <v>6911</v>
      </c>
      <c r="J28" s="69" t="str">
        <f>IF(I28="","",VLOOKUP(I28,data!$A$3:$AD$2549,21,FALSE))</f>
        <v>30</v>
      </c>
      <c r="K28" s="70" t="str">
        <f t="shared" si="0"/>
        <v>Pedag.</v>
      </c>
      <c r="L28" s="276"/>
      <c r="M28" s="277"/>
      <c r="N28" s="277"/>
      <c r="O28" s="278"/>
      <c r="P28" s="248" t="str">
        <f>IF(I28="","",VLOOKUP(I28,data!$A$3:$AD$2549,25,FALSE))</f>
        <v>02435539</v>
      </c>
      <c r="Q28" s="249" t="str">
        <f>IF(I28="","",VLOOKUP(I28,data!$A$3:$AD$2549,20,FALSE))</f>
        <v>2</v>
      </c>
    </row>
    <row r="29" spans="1:17" s="221" customFormat="1" ht="18" customHeight="1" x14ac:dyDescent="0.2">
      <c r="A29" s="67">
        <v>10</v>
      </c>
      <c r="B29" s="207" t="str">
        <f>IF(I29="","",VLOOKUP(I29,data!$A$3:$AD$2549,19,FALSE))</f>
        <v>SALAS VALVERDE, MIRYAM DOMINGA</v>
      </c>
      <c r="C29" s="208"/>
      <c r="D29" s="68" t="str">
        <f>IF(I29="","",VLOOKUP(I29,data!$A$3:$AD$2549,13,FALSE))</f>
        <v>PROFESOR</v>
      </c>
      <c r="E29" s="67" t="str">
        <f>IF(I29="","",VLOOKUP(I29,data!$A$3:$AD$2549,29,FALSE))</f>
        <v>LEY 29944</v>
      </c>
      <c r="F29" s="204"/>
      <c r="G29" s="205"/>
      <c r="H29" s="206"/>
      <c r="I29" s="57" t="s">
        <v>6918</v>
      </c>
      <c r="J29" s="69" t="str">
        <f>IF(I29="","",VLOOKUP(I29,data!$A$3:$AD$2549,21,FALSE))</f>
        <v>30</v>
      </c>
      <c r="K29" s="70" t="str">
        <f t="shared" si="0"/>
        <v>Pedag.</v>
      </c>
      <c r="L29" s="276"/>
      <c r="M29" s="277"/>
      <c r="N29" s="277"/>
      <c r="O29" s="278"/>
      <c r="P29" s="248" t="str">
        <f>IF(I29="","",VLOOKUP(I29,data!$A$3:$AD$2549,25,FALSE))</f>
        <v>01817039</v>
      </c>
      <c r="Q29" s="249" t="str">
        <f>IF(I29="","",VLOOKUP(I29,data!$A$3:$AD$2549,20,FALSE))</f>
        <v>2</v>
      </c>
    </row>
    <row r="30" spans="1:17" s="221" customFormat="1" ht="18" customHeight="1" x14ac:dyDescent="0.2">
      <c r="A30" s="67">
        <v>11</v>
      </c>
      <c r="B30" s="207" t="str">
        <f>IF(I30="","",VLOOKUP(I30,data!$A$3:$AD$2549,19,FALSE))</f>
        <v>VILCA TITO, GENARO</v>
      </c>
      <c r="C30" s="208"/>
      <c r="D30" s="68" t="str">
        <f>IF(I30="","",VLOOKUP(I30,data!$A$3:$AD$2549,13,FALSE))</f>
        <v>PROFESOR</v>
      </c>
      <c r="E30" s="67" t="str">
        <f>IF(I30="","",VLOOKUP(I30,data!$A$3:$AD$2549,29,FALSE))</f>
        <v>LEY 29944</v>
      </c>
      <c r="F30" s="204"/>
      <c r="G30" s="205"/>
      <c r="H30" s="206"/>
      <c r="I30" s="57" t="s">
        <v>6914</v>
      </c>
      <c r="J30" s="69" t="str">
        <f>IF(I30="","",VLOOKUP(I30,data!$A$3:$AD$2549,21,FALSE))</f>
        <v>30</v>
      </c>
      <c r="K30" s="70" t="str">
        <f t="shared" si="0"/>
        <v>Pedag.</v>
      </c>
      <c r="L30" s="276"/>
      <c r="M30" s="277"/>
      <c r="N30" s="277"/>
      <c r="O30" s="278"/>
      <c r="P30" s="248" t="str">
        <f>IF(I30="","",VLOOKUP(I30,data!$A$3:$AD$2549,25,FALSE))</f>
        <v>01201549</v>
      </c>
      <c r="Q30" s="249" t="str">
        <f>IF(I30="","",VLOOKUP(I30,data!$A$3:$AD$2549,20,FALSE))</f>
        <v>2</v>
      </c>
    </row>
    <row r="31" spans="1:17" s="221" customFormat="1" ht="18" customHeight="1" x14ac:dyDescent="0.2">
      <c r="A31" s="67">
        <v>12</v>
      </c>
      <c r="B31" s="207" t="str">
        <f>IF(I31="","",VLOOKUP(I31,data!$A$3:$AD$2549,19,FALSE))</f>
        <v>CONDORI FLORES, JOVANY EMPERATRIZ</v>
      </c>
      <c r="C31" s="208"/>
      <c r="D31" s="68" t="str">
        <f>IF(I31="","",VLOOKUP(I31,data!$A$3:$AD$2549,13,FALSE))</f>
        <v>PROFESOR</v>
      </c>
      <c r="E31" s="67" t="str">
        <f>IF(I31="","",VLOOKUP(I31,data!$A$3:$AD$2549,29,FALSE))</f>
        <v>LEY 29944</v>
      </c>
      <c r="F31" s="204"/>
      <c r="G31" s="205"/>
      <c r="H31" s="206"/>
      <c r="I31" s="57" t="s">
        <v>6929</v>
      </c>
      <c r="J31" s="69" t="str">
        <f>IF(I31="","",VLOOKUP(I31,data!$A$3:$AD$2549,21,FALSE))</f>
        <v>30</v>
      </c>
      <c r="K31" s="70" t="str">
        <f t="shared" si="0"/>
        <v>Pedag.</v>
      </c>
      <c r="L31" s="276"/>
      <c r="M31" s="277"/>
      <c r="N31" s="277"/>
      <c r="O31" s="278"/>
      <c r="P31" s="248" t="str">
        <f>IF(I31="","",VLOOKUP(I31,data!$A$3:$AD$2549,25,FALSE))</f>
        <v>01318359</v>
      </c>
      <c r="Q31" s="249" t="str">
        <f>IF(I31="","",VLOOKUP(I31,data!$A$3:$AD$2549,20,FALSE))</f>
        <v>3</v>
      </c>
    </row>
    <row r="32" spans="1:17" s="221" customFormat="1" ht="18" customHeight="1" x14ac:dyDescent="0.2">
      <c r="A32" s="67">
        <v>13</v>
      </c>
      <c r="B32" s="207" t="str">
        <f>IF(I32="","",VLOOKUP(I32,data!$A$3:$AD$2549,19,FALSE))</f>
        <v>TOLEDO MAMANI, JUAN JOSE</v>
      </c>
      <c r="C32" s="208"/>
      <c r="D32" s="68" t="str">
        <f>IF(I32="","",VLOOKUP(I32,data!$A$3:$AD$2549,13,FALSE))</f>
        <v>PROFESOR</v>
      </c>
      <c r="E32" s="67" t="str">
        <f>IF(I32="","",VLOOKUP(I32,data!$A$3:$AD$2549,29,FALSE))</f>
        <v>LEY 29944</v>
      </c>
      <c r="F32" s="204"/>
      <c r="G32" s="205"/>
      <c r="H32" s="206"/>
      <c r="I32" s="57" t="s">
        <v>6923</v>
      </c>
      <c r="J32" s="69" t="str">
        <f>IF(I32="","",VLOOKUP(I32,data!$A$3:$AD$2549,21,FALSE))</f>
        <v>30</v>
      </c>
      <c r="K32" s="70" t="str">
        <f t="shared" si="0"/>
        <v>Pedag.</v>
      </c>
      <c r="L32" s="276"/>
      <c r="M32" s="277"/>
      <c r="N32" s="277"/>
      <c r="O32" s="278"/>
      <c r="P32" s="248" t="str">
        <f>IF(I32="","",VLOOKUP(I32,data!$A$3:$AD$2549,25,FALSE))</f>
        <v>01234149</v>
      </c>
      <c r="Q32" s="249" t="str">
        <f>IF(I32="","",VLOOKUP(I32,data!$A$3:$AD$2549,20,FALSE))</f>
        <v>1</v>
      </c>
    </row>
    <row r="33" spans="1:17" s="221" customFormat="1" ht="18" customHeight="1" x14ac:dyDescent="0.2">
      <c r="A33" s="67">
        <v>14</v>
      </c>
      <c r="B33" s="207" t="str">
        <f>IF(I33="","",VLOOKUP(I33,data!$A$3:$AD$2549,19,FALSE))</f>
        <v>CAPQUEQUI HUARACHI, MARIO IGNACIO</v>
      </c>
      <c r="C33" s="208"/>
      <c r="D33" s="68" t="str">
        <f>IF(I33="","",VLOOKUP(I33,data!$A$3:$AD$2549,13,FALSE))</f>
        <v>PROFESOR</v>
      </c>
      <c r="E33" s="67" t="str">
        <f>IF(I33="","",VLOOKUP(I33,data!$A$3:$AD$2549,29,FALSE))</f>
        <v>LEY 29944</v>
      </c>
      <c r="F33" s="204"/>
      <c r="G33" s="205"/>
      <c r="H33" s="206"/>
      <c r="I33" s="57" t="s">
        <v>13770</v>
      </c>
      <c r="J33" s="69" t="str">
        <f>IF(I33="","",VLOOKUP(I33,data!$A$3:$AD$2549,21,FALSE))</f>
        <v>30</v>
      </c>
      <c r="K33" s="70" t="str">
        <f t="shared" si="0"/>
        <v>Pedag.</v>
      </c>
      <c r="L33" s="276"/>
      <c r="M33" s="277"/>
      <c r="N33" s="277"/>
      <c r="O33" s="278"/>
      <c r="P33" s="248" t="str">
        <f>IF(I33="","",VLOOKUP(I33,data!$A$3:$AD$2549,25,FALSE))</f>
        <v>02167939</v>
      </c>
      <c r="Q33" s="249" t="str">
        <f>IF(I33="","",VLOOKUP(I33,data!$A$3:$AD$2549,20,FALSE))</f>
        <v>2</v>
      </c>
    </row>
    <row r="34" spans="1:17" s="221" customFormat="1" ht="18" customHeight="1" x14ac:dyDescent="0.2">
      <c r="A34" s="67">
        <v>15</v>
      </c>
      <c r="B34" s="287" t="str">
        <f>IF(I34="","",VLOOKUP(I34,data!$A$3:$AD$2549,19,FALSE))</f>
        <v>FLORES SALAS, PAULINA</v>
      </c>
      <c r="C34" s="288"/>
      <c r="D34" s="68" t="str">
        <f>IF(I34="","",VLOOKUP(I34,data!$A$3:$AD$2549,13,FALSE))</f>
        <v>PROFESOR</v>
      </c>
      <c r="E34" s="67" t="str">
        <f>IF(I34="","",VLOOKUP(I34,data!$A$3:$AD$2549,29,FALSE))</f>
        <v>LEY 29944</v>
      </c>
      <c r="F34" s="284"/>
      <c r="G34" s="285"/>
      <c r="H34" s="286"/>
      <c r="I34" s="250" t="s">
        <v>6908</v>
      </c>
      <c r="J34" s="69" t="str">
        <f>IF(I34="","",VLOOKUP(I34,data!$A$3:$AD$2549,21,FALSE))</f>
        <v>30</v>
      </c>
      <c r="K34" s="70" t="str">
        <f t="shared" si="0"/>
        <v>Pedag.</v>
      </c>
      <c r="L34" s="276"/>
      <c r="M34" s="277"/>
      <c r="N34" s="277"/>
      <c r="O34" s="278"/>
      <c r="P34" s="248" t="str">
        <f>IF(I34="","",VLOOKUP(I34,data!$A$3:$AD$2549,25,FALSE))</f>
        <v>01297655</v>
      </c>
      <c r="Q34" s="249" t="str">
        <f>IF(I34="","",VLOOKUP(I34,data!$A$3:$AD$2549,20,FALSE))</f>
        <v>1</v>
      </c>
    </row>
    <row r="35" spans="1:17" s="221" customFormat="1" ht="18" customHeight="1" x14ac:dyDescent="0.2">
      <c r="A35" s="67">
        <v>16</v>
      </c>
      <c r="B35" s="287" t="str">
        <f>IF(I35="","",VLOOKUP(I35,data!$A$3:$AD$2549,19,FALSE))</f>
        <v/>
      </c>
      <c r="C35" s="288"/>
      <c r="D35" s="68" t="str">
        <f>IF(I35="","",VLOOKUP(I35,data!$A$3:$AD$2549,13,FALSE))</f>
        <v/>
      </c>
      <c r="E35" s="67" t="str">
        <f>IF(I35="","",VLOOKUP(I35,data!$A$3:$AD$2549,29,FALSE))</f>
        <v/>
      </c>
      <c r="F35" s="284"/>
      <c r="G35" s="285"/>
      <c r="H35" s="286"/>
      <c r="I35" s="251"/>
      <c r="J35" s="69" t="str">
        <f>IF(I35="","",VLOOKUP(I35,data!$A$3:$AD$2549,21,FALSE))</f>
        <v/>
      </c>
      <c r="K35" s="70" t="str">
        <f t="shared" si="0"/>
        <v/>
      </c>
      <c r="L35" s="276"/>
      <c r="M35" s="277"/>
      <c r="N35" s="277"/>
      <c r="O35" s="278"/>
      <c r="P35" s="248" t="str">
        <f>IF(I35="","",VLOOKUP(I35,data!$A$3:$AD$2549,25,FALSE))</f>
        <v/>
      </c>
      <c r="Q35" s="249" t="str">
        <f>IF(I35="","",VLOOKUP(I35,data!$A$3:$AD$2549,20,FALSE))</f>
        <v/>
      </c>
    </row>
    <row r="36" spans="1:17" s="221" customFormat="1" ht="18" customHeight="1" x14ac:dyDescent="0.2">
      <c r="A36" s="67">
        <v>17</v>
      </c>
      <c r="B36" s="287" t="str">
        <f>IF(I36="","",VLOOKUP(I36,data!$A$3:$AD$2549,19,FALSE))</f>
        <v/>
      </c>
      <c r="C36" s="288"/>
      <c r="D36" s="68" t="str">
        <f>IF(I36="","",VLOOKUP(I36,data!$A$3:$AD$2549,13,FALSE))</f>
        <v/>
      </c>
      <c r="E36" s="67" t="str">
        <f>IF(I36="","",VLOOKUP(I36,data!$A$3:$AD$2549,29,FALSE))</f>
        <v/>
      </c>
      <c r="F36" s="284"/>
      <c r="G36" s="285"/>
      <c r="H36" s="286"/>
      <c r="I36" s="251"/>
      <c r="J36" s="69" t="str">
        <f>IF(I36="","",VLOOKUP(I36,data!$A$3:$AD$2549,21,FALSE))</f>
        <v/>
      </c>
      <c r="K36" s="70" t="str">
        <f t="shared" si="0"/>
        <v/>
      </c>
      <c r="L36" s="276"/>
      <c r="M36" s="277"/>
      <c r="N36" s="277"/>
      <c r="O36" s="278"/>
      <c r="P36" s="248" t="str">
        <f>IF(I36="","",VLOOKUP(I36,data!$A$3:$AD$2549,25,FALSE))</f>
        <v/>
      </c>
      <c r="Q36" s="249" t="str">
        <f>IF(I36="","",VLOOKUP(I36,data!$A$3:$AD$2549,20,FALSE))</f>
        <v/>
      </c>
    </row>
    <row r="37" spans="1:17" s="221" customFormat="1" ht="18" customHeight="1" x14ac:dyDescent="0.2">
      <c r="A37" s="67">
        <v>18</v>
      </c>
      <c r="B37" s="287" t="str">
        <f>IF(I37="","",VLOOKUP(I37,data!$A$3:$AD$2549,19,FALSE))</f>
        <v/>
      </c>
      <c r="C37" s="288"/>
      <c r="D37" s="68" t="str">
        <f>IF(I37="","",VLOOKUP(I37,data!$A$3:$AD$2549,13,FALSE))</f>
        <v/>
      </c>
      <c r="E37" s="67" t="str">
        <f>IF(I37="","",VLOOKUP(I37,data!$A$3:$AD$2549,29,FALSE))</f>
        <v/>
      </c>
      <c r="F37" s="284"/>
      <c r="G37" s="285"/>
      <c r="H37" s="286"/>
      <c r="I37" s="251"/>
      <c r="J37" s="69" t="str">
        <f>IF(I37="","",VLOOKUP(I37,data!$A$3:$AD$2549,21,FALSE))</f>
        <v/>
      </c>
      <c r="K37" s="70" t="str">
        <f t="shared" si="0"/>
        <v/>
      </c>
      <c r="L37" s="276"/>
      <c r="M37" s="277"/>
      <c r="N37" s="277"/>
      <c r="O37" s="278"/>
      <c r="P37" s="248" t="str">
        <f>IF(I37="","",VLOOKUP(I37,data!$A$3:$AD$2549,25,FALSE))</f>
        <v/>
      </c>
      <c r="Q37" s="249" t="str">
        <f>IF(I37="","",VLOOKUP(I37,data!$A$3:$AD$2549,20,FALSE))</f>
        <v/>
      </c>
    </row>
    <row r="38" spans="1:17" s="221" customFormat="1" ht="18" customHeight="1" x14ac:dyDescent="0.2">
      <c r="A38" s="67">
        <v>19</v>
      </c>
      <c r="B38" s="287" t="str">
        <f>IF(I38="","",VLOOKUP(I38,data!$A$3:$AD$2549,19,FALSE))</f>
        <v/>
      </c>
      <c r="C38" s="288"/>
      <c r="D38" s="68" t="str">
        <f>IF(I38="","",VLOOKUP(I38,data!$A$3:$AD$2549,13,FALSE))</f>
        <v/>
      </c>
      <c r="E38" s="67" t="str">
        <f>IF(I38="","",VLOOKUP(I38,data!$A$3:$AD$2549,29,FALSE))</f>
        <v/>
      </c>
      <c r="F38" s="284"/>
      <c r="G38" s="285"/>
      <c r="H38" s="286"/>
      <c r="I38" s="251"/>
      <c r="J38" s="69" t="str">
        <f>IF(I38="","",VLOOKUP(I38,data!$A$3:$AD$2549,21,FALSE))</f>
        <v/>
      </c>
      <c r="K38" s="70" t="str">
        <f t="shared" si="0"/>
        <v/>
      </c>
      <c r="L38" s="276"/>
      <c r="M38" s="277"/>
      <c r="N38" s="277"/>
      <c r="O38" s="278"/>
      <c r="P38" s="248" t="str">
        <f>IF(I38="","",VLOOKUP(I38,data!$A$3:$AD$2549,25,FALSE))</f>
        <v/>
      </c>
      <c r="Q38" s="249" t="str">
        <f>IF(I38="","",VLOOKUP(I38,data!$A$3:$AD$2549,20,FALSE))</f>
        <v/>
      </c>
    </row>
    <row r="39" spans="1:17" s="221" customFormat="1" ht="18" customHeight="1" x14ac:dyDescent="0.2">
      <c r="A39" s="67">
        <v>20</v>
      </c>
      <c r="B39" s="287" t="str">
        <f>IF(I39="","",VLOOKUP(I39,data!$A$3:$AD$2549,19,FALSE))</f>
        <v/>
      </c>
      <c r="C39" s="288"/>
      <c r="D39" s="68" t="str">
        <f>IF(I39="","",VLOOKUP(I39,data!$A$3:$AD$2549,13,FALSE))</f>
        <v/>
      </c>
      <c r="E39" s="67" t="str">
        <f>IF(I39="","",VLOOKUP(I39,data!$A$3:$AD$2549,29,FALSE))</f>
        <v/>
      </c>
      <c r="F39" s="284"/>
      <c r="G39" s="285"/>
      <c r="H39" s="286"/>
      <c r="I39" s="251"/>
      <c r="J39" s="69" t="str">
        <f>IF(I39="","",VLOOKUP(I39,data!$A$3:$AD$2549,21,FALSE))</f>
        <v/>
      </c>
      <c r="K39" s="70" t="str">
        <f t="shared" si="0"/>
        <v/>
      </c>
      <c r="L39" s="276"/>
      <c r="M39" s="277"/>
      <c r="N39" s="277"/>
      <c r="O39" s="278"/>
      <c r="P39" s="248" t="str">
        <f>IF(I39="","",VLOOKUP(I39,data!$A$3:$AD$2549,25,FALSE))</f>
        <v/>
      </c>
      <c r="Q39" s="249" t="str">
        <f>IF(I39="","",VLOOKUP(I39,data!$A$3:$AD$2549,20,FALSE))</f>
        <v/>
      </c>
    </row>
    <row r="40" spans="1:17" s="221" customFormat="1" ht="18" hidden="1" customHeight="1" x14ac:dyDescent="0.2">
      <c r="A40" s="67">
        <v>21</v>
      </c>
      <c r="B40" s="287" t="str">
        <f>IF(I40="","",VLOOKUP(I40,data!$A$3:$AD$2549,19,FALSE))</f>
        <v/>
      </c>
      <c r="C40" s="288"/>
      <c r="D40" s="68" t="str">
        <f>IF(I40="","",VLOOKUP(I40,data!$A$3:$AD$2549,13,FALSE))</f>
        <v/>
      </c>
      <c r="E40" s="67" t="str">
        <f>IF(I40="","",VLOOKUP(I40,data!$A$3:$AD$2549,29,FALSE))</f>
        <v/>
      </c>
      <c r="F40" s="284"/>
      <c r="G40" s="285"/>
      <c r="H40" s="286"/>
      <c r="I40" s="251"/>
      <c r="J40" s="69" t="str">
        <f>IF(I40="","",VLOOKUP(I40,data!$A$3:$AD$2549,21,FALSE))</f>
        <v/>
      </c>
      <c r="K40" s="70" t="str">
        <f t="shared" si="0"/>
        <v/>
      </c>
      <c r="L40" s="276"/>
      <c r="M40" s="277"/>
      <c r="N40" s="277"/>
      <c r="O40" s="278"/>
      <c r="P40" s="248" t="str">
        <f>IF(I40="","",VLOOKUP(I40,data!$A$3:$AD$2549,25,FALSE))</f>
        <v/>
      </c>
      <c r="Q40" s="249" t="str">
        <f>IF(I40="","",VLOOKUP(I40,data!$A$3:$AD$2549,20,FALSE))</f>
        <v/>
      </c>
    </row>
    <row r="41" spans="1:17" s="221" customFormat="1" ht="18" hidden="1" customHeight="1" x14ac:dyDescent="0.2">
      <c r="A41" s="67">
        <v>22</v>
      </c>
      <c r="B41" s="287" t="str">
        <f>IF(I41="","",VLOOKUP(I41,data!$A$3:$AD$2549,19,FALSE))</f>
        <v/>
      </c>
      <c r="C41" s="288"/>
      <c r="D41" s="68" t="str">
        <f>IF(I41="","",VLOOKUP(I41,data!$A$3:$AD$2549,13,FALSE))</f>
        <v/>
      </c>
      <c r="E41" s="67" t="str">
        <f>IF(I41="","",VLOOKUP(I41,data!$A$3:$AD$2549,29,FALSE))</f>
        <v/>
      </c>
      <c r="F41" s="284"/>
      <c r="G41" s="285"/>
      <c r="H41" s="286"/>
      <c r="I41" s="251"/>
      <c r="J41" s="69" t="str">
        <f>IF(I41="","",VLOOKUP(I41,data!$A$3:$AD$2549,21,FALSE))</f>
        <v/>
      </c>
      <c r="K41" s="70" t="str">
        <f t="shared" si="0"/>
        <v/>
      </c>
      <c r="L41" s="276"/>
      <c r="M41" s="277"/>
      <c r="N41" s="277"/>
      <c r="O41" s="278"/>
      <c r="P41" s="248" t="str">
        <f>IF(I41="","",VLOOKUP(I41,data!$A$3:$AD$2549,25,FALSE))</f>
        <v/>
      </c>
      <c r="Q41" s="249" t="str">
        <f>IF(I41="","",VLOOKUP(I41,data!$A$3:$AD$2549,20,FALSE))</f>
        <v/>
      </c>
    </row>
    <row r="42" spans="1:17" s="221" customFormat="1" ht="18" hidden="1" customHeight="1" x14ac:dyDescent="0.2">
      <c r="A42" s="67">
        <v>23</v>
      </c>
      <c r="B42" s="287" t="str">
        <f>IF(I42="","",VLOOKUP(I42,data!$A$3:$AD$2549,19,FALSE))</f>
        <v/>
      </c>
      <c r="C42" s="288"/>
      <c r="D42" s="68" t="str">
        <f>IF(I42="","",VLOOKUP(I42,data!$A$3:$AD$2549,13,FALSE))</f>
        <v/>
      </c>
      <c r="E42" s="67" t="str">
        <f>IF(I42="","",VLOOKUP(I42,data!$A$3:$AD$2549,29,FALSE))</f>
        <v/>
      </c>
      <c r="F42" s="284"/>
      <c r="G42" s="285"/>
      <c r="H42" s="286"/>
      <c r="I42" s="251"/>
      <c r="J42" s="69" t="str">
        <f>IF(I42="","",VLOOKUP(I42,data!$A$3:$AD$2549,21,FALSE))</f>
        <v/>
      </c>
      <c r="K42" s="70" t="str">
        <f t="shared" si="0"/>
        <v/>
      </c>
      <c r="L42" s="276"/>
      <c r="M42" s="277"/>
      <c r="N42" s="277"/>
      <c r="O42" s="278"/>
      <c r="P42" s="248" t="str">
        <f>IF(I42="","",VLOOKUP(I42,data!$A$3:$AD$2549,25,FALSE))</f>
        <v/>
      </c>
      <c r="Q42" s="249" t="str">
        <f>IF(I42="","",VLOOKUP(I42,data!$A$3:$AD$2549,20,FALSE))</f>
        <v/>
      </c>
    </row>
    <row r="43" spans="1:17" s="221" customFormat="1" ht="18" hidden="1" customHeight="1" x14ac:dyDescent="0.2">
      <c r="A43" s="67">
        <v>24</v>
      </c>
      <c r="B43" s="287"/>
      <c r="C43" s="288"/>
      <c r="D43" s="68" t="str">
        <f>IF(I43="","",VLOOKUP(I43,data!$A$3:$AD$2549,13,FALSE))</f>
        <v/>
      </c>
      <c r="E43" s="67" t="str">
        <f>IF(I43="","",VLOOKUP(I43,data!$A$3:$AD$2549,29,FALSE))</f>
        <v/>
      </c>
      <c r="F43" s="284"/>
      <c r="G43" s="285"/>
      <c r="H43" s="286"/>
      <c r="I43" s="251"/>
      <c r="J43" s="69" t="str">
        <f>IF(I43="","",VLOOKUP(I43,data!$A$3:$AD$2549,21,FALSE))</f>
        <v/>
      </c>
      <c r="K43" s="70" t="str">
        <f t="shared" si="0"/>
        <v/>
      </c>
      <c r="L43" s="276"/>
      <c r="M43" s="277"/>
      <c r="N43" s="277"/>
      <c r="O43" s="278"/>
      <c r="P43" s="248" t="str">
        <f>IF(I43="","",VLOOKUP(I43,data!$A$3:$AD$2549,25,FALSE))</f>
        <v/>
      </c>
      <c r="Q43" s="249" t="str">
        <f>IF(I43="","",VLOOKUP(I43,data!$A$3:$AD$2549,20,FALSE))</f>
        <v/>
      </c>
    </row>
    <row r="44" spans="1:17" s="221" customFormat="1" ht="18" hidden="1" customHeight="1" x14ac:dyDescent="0.2">
      <c r="A44" s="67">
        <v>25</v>
      </c>
      <c r="B44" s="287" t="str">
        <f>IF(I44="","",VLOOKUP(I44,data!$A$3:$AD$2549,19,FALSE))</f>
        <v/>
      </c>
      <c r="C44" s="288"/>
      <c r="D44" s="68" t="str">
        <f>IF(I44="","",VLOOKUP(I44,data!$A$3:$AD$2549,13,FALSE))</f>
        <v/>
      </c>
      <c r="E44" s="67" t="str">
        <f>IF(I44="","",VLOOKUP(I44,data!$A$3:$AD$2549,29,FALSE))</f>
        <v/>
      </c>
      <c r="F44" s="284"/>
      <c r="G44" s="285"/>
      <c r="H44" s="286"/>
      <c r="I44" s="251"/>
      <c r="J44" s="69" t="str">
        <f>IF(I44="","",VLOOKUP(I44,data!$A$3:$AD$2549,21,FALSE))</f>
        <v/>
      </c>
      <c r="K44" s="70" t="str">
        <f t="shared" si="0"/>
        <v/>
      </c>
      <c r="L44" s="276"/>
      <c r="M44" s="277"/>
      <c r="N44" s="277"/>
      <c r="O44" s="278"/>
      <c r="P44" s="248" t="str">
        <f>IF(I44="","",VLOOKUP(I44,data!$A$3:$AD$2549,25,FALSE))</f>
        <v/>
      </c>
      <c r="Q44" s="249" t="str">
        <f>IF(I44="","",VLOOKUP(I44,data!$A$3:$AD$2549,20,FALSE))</f>
        <v/>
      </c>
    </row>
    <row r="45" spans="1:17" s="221" customFormat="1" ht="18" hidden="1" customHeight="1" x14ac:dyDescent="0.2">
      <c r="A45" s="67">
        <v>26</v>
      </c>
      <c r="B45" s="287" t="str">
        <f>IF(I45="","",VLOOKUP(I45,data!$A$3:$AD$2549,19,FALSE))</f>
        <v/>
      </c>
      <c r="C45" s="288"/>
      <c r="D45" s="68" t="str">
        <f>IF(I45="","",VLOOKUP(I45,data!$A$3:$AD$2549,13,FALSE))</f>
        <v/>
      </c>
      <c r="E45" s="67" t="str">
        <f>IF(I45="","",VLOOKUP(I45,data!$A$3:$AD$2549,29,FALSE))</f>
        <v/>
      </c>
      <c r="F45" s="284"/>
      <c r="G45" s="285"/>
      <c r="H45" s="286"/>
      <c r="I45" s="251"/>
      <c r="J45" s="69" t="str">
        <f>IF(I45="","",VLOOKUP(I45,data!$A$3:$AD$2549,21,FALSE))</f>
        <v/>
      </c>
      <c r="K45" s="70" t="str">
        <f t="shared" si="0"/>
        <v/>
      </c>
      <c r="L45" s="276"/>
      <c r="M45" s="277"/>
      <c r="N45" s="277"/>
      <c r="O45" s="278"/>
      <c r="P45" s="248" t="str">
        <f>IF(I45="","",VLOOKUP(I45,data!$A$3:$AD$2549,25,FALSE))</f>
        <v/>
      </c>
      <c r="Q45" s="249" t="str">
        <f>IF(I45="","",VLOOKUP(I45,data!$A$3:$AD$2549,20,FALSE))</f>
        <v/>
      </c>
    </row>
    <row r="46" spans="1:17" s="221" customFormat="1" ht="18" hidden="1" customHeight="1" x14ac:dyDescent="0.2">
      <c r="A46" s="67">
        <v>27</v>
      </c>
      <c r="B46" s="287" t="str">
        <f>IF(I46="","",VLOOKUP(I46,data!$A$3:$AD$2549,19,FALSE))</f>
        <v/>
      </c>
      <c r="C46" s="288"/>
      <c r="D46" s="68" t="str">
        <f>IF(I46="","",VLOOKUP(I46,data!$A$3:$AD$2549,13,FALSE))</f>
        <v/>
      </c>
      <c r="E46" s="67" t="str">
        <f>IF(I46="","",VLOOKUP(I46,data!$A$3:$AD$2549,29,FALSE))</f>
        <v/>
      </c>
      <c r="F46" s="284"/>
      <c r="G46" s="285"/>
      <c r="H46" s="286"/>
      <c r="I46" s="251"/>
      <c r="J46" s="69" t="str">
        <f>IF(I46="","",VLOOKUP(I46,data!$A$3:$AD$2549,21,FALSE))</f>
        <v/>
      </c>
      <c r="K46" s="70" t="str">
        <f t="shared" si="0"/>
        <v/>
      </c>
      <c r="L46" s="276"/>
      <c r="M46" s="277"/>
      <c r="N46" s="277"/>
      <c r="O46" s="278"/>
      <c r="P46" s="248" t="str">
        <f>IF(I46="","",VLOOKUP(I46,data!$A$3:$AD$2549,25,FALSE))</f>
        <v/>
      </c>
      <c r="Q46" s="249" t="str">
        <f>IF(I46="","",VLOOKUP(I46,data!$A$3:$AD$2549,20,FALSE))</f>
        <v/>
      </c>
    </row>
    <row r="47" spans="1:17" s="221" customFormat="1" ht="18" hidden="1" customHeight="1" x14ac:dyDescent="0.2">
      <c r="A47" s="67">
        <v>28</v>
      </c>
      <c r="B47" s="287" t="str">
        <f>IF(I47="","",VLOOKUP(I47,data!$A$3:$AD$2549,19,FALSE))</f>
        <v/>
      </c>
      <c r="C47" s="288"/>
      <c r="D47" s="68" t="str">
        <f>IF(I47="","",VLOOKUP(I47,data!$A$3:$AD$2549,13,FALSE))</f>
        <v/>
      </c>
      <c r="E47" s="67" t="str">
        <f>IF(I47="","",VLOOKUP(I47,data!$A$3:$AD$2549,29,FALSE))</f>
        <v/>
      </c>
      <c r="F47" s="284"/>
      <c r="G47" s="285"/>
      <c r="H47" s="286"/>
      <c r="I47" s="251"/>
      <c r="J47" s="69" t="str">
        <f>IF(I47="","",VLOOKUP(I47,data!$A$3:$AD$2549,21,FALSE))</f>
        <v/>
      </c>
      <c r="K47" s="70" t="str">
        <f t="shared" si="0"/>
        <v/>
      </c>
      <c r="L47" s="276"/>
      <c r="M47" s="277"/>
      <c r="N47" s="277"/>
      <c r="O47" s="278"/>
      <c r="P47" s="248" t="str">
        <f>IF(I47="","",VLOOKUP(I47,data!$A$3:$AD$2549,25,FALSE))</f>
        <v/>
      </c>
      <c r="Q47" s="249" t="str">
        <f>IF(I47="","",VLOOKUP(I47,data!$A$3:$AD$2549,20,FALSE))</f>
        <v/>
      </c>
    </row>
    <row r="48" spans="1:17" s="221" customFormat="1" ht="18" hidden="1" customHeight="1" x14ac:dyDescent="0.2">
      <c r="A48" s="67">
        <v>29</v>
      </c>
      <c r="B48" s="287" t="str">
        <f>IF(I48="","",VLOOKUP(I48,data!$A$3:$AD$2549,19,FALSE))</f>
        <v/>
      </c>
      <c r="C48" s="288"/>
      <c r="D48" s="68" t="str">
        <f>IF(I48="","",VLOOKUP(I48,data!$A$3:$AD$2549,13,FALSE))</f>
        <v/>
      </c>
      <c r="E48" s="67" t="str">
        <f>IF(I48="","",VLOOKUP(I48,data!$A$3:$AD$2549,29,FALSE))</f>
        <v/>
      </c>
      <c r="F48" s="284"/>
      <c r="G48" s="285"/>
      <c r="H48" s="286"/>
      <c r="I48" s="251"/>
      <c r="J48" s="69" t="str">
        <f>IF(I48="","",VLOOKUP(I48,data!$A$3:$AD$2549,21,FALSE))</f>
        <v/>
      </c>
      <c r="K48" s="70" t="str">
        <f t="shared" si="0"/>
        <v/>
      </c>
      <c r="L48" s="276"/>
      <c r="M48" s="277"/>
      <c r="N48" s="277"/>
      <c r="O48" s="278"/>
      <c r="P48" s="248" t="str">
        <f>IF(I48="","",VLOOKUP(I48,data!$A$3:$AD$2549,25,FALSE))</f>
        <v/>
      </c>
      <c r="Q48" s="249" t="str">
        <f>IF(I48="","",VLOOKUP(I48,data!$A$3:$AD$2549,20,FALSE))</f>
        <v/>
      </c>
    </row>
    <row r="49" spans="1:17" s="221" customFormat="1" ht="18" hidden="1" customHeight="1" x14ac:dyDescent="0.2">
      <c r="A49" s="67">
        <v>30</v>
      </c>
      <c r="B49" s="287" t="str">
        <f>IF(I49="","",VLOOKUP(I49,data!$A$3:$AD$2549,19,FALSE))</f>
        <v/>
      </c>
      <c r="C49" s="288"/>
      <c r="D49" s="68" t="str">
        <f>IF(I49="","",VLOOKUP(I49,data!$A$3:$AD$2549,13,FALSE))</f>
        <v/>
      </c>
      <c r="E49" s="67" t="str">
        <f>IF(I49="","",VLOOKUP(I49,data!$A$3:$AD$2549,29,FALSE))</f>
        <v/>
      </c>
      <c r="F49" s="284"/>
      <c r="G49" s="285"/>
      <c r="H49" s="286"/>
      <c r="I49" s="251"/>
      <c r="J49" s="69" t="str">
        <f>IF(I49="","",VLOOKUP(I49,data!$A$3:$AD$2549,21,FALSE))</f>
        <v/>
      </c>
      <c r="K49" s="70" t="str">
        <f t="shared" si="0"/>
        <v/>
      </c>
      <c r="L49" s="276"/>
      <c r="M49" s="277"/>
      <c r="N49" s="277"/>
      <c r="O49" s="278"/>
      <c r="P49" s="248" t="str">
        <f>IF(I49="","",VLOOKUP(I49,data!$A$3:$AD$2549,25,FALSE))</f>
        <v/>
      </c>
      <c r="Q49" s="249" t="str">
        <f>IF(I49="","",VLOOKUP(I49,data!$A$3:$AD$2549,20,FALSE))</f>
        <v/>
      </c>
    </row>
    <row r="50" spans="1:17" s="221" customFormat="1" ht="18" hidden="1" customHeight="1" x14ac:dyDescent="0.2">
      <c r="A50" s="67">
        <v>31</v>
      </c>
      <c r="B50" s="287" t="str">
        <f>IF(I50="","",VLOOKUP(I50,data!$A$3:$AD$2549,19,FALSE))</f>
        <v/>
      </c>
      <c r="C50" s="288"/>
      <c r="D50" s="68" t="str">
        <f>IF(I50="","",VLOOKUP(I50,data!$A$3:$AD$2549,13,FALSE))</f>
        <v/>
      </c>
      <c r="E50" s="67" t="str">
        <f>IF(I50="","",VLOOKUP(I50,data!$A$3:$AD$2549,29,FALSE))</f>
        <v/>
      </c>
      <c r="F50" s="284"/>
      <c r="G50" s="285"/>
      <c r="H50" s="286"/>
      <c r="I50" s="251"/>
      <c r="J50" s="69" t="str">
        <f>IF(I50="","",VLOOKUP(I50,data!$A$3:$AD$2549,21,FALSE))</f>
        <v/>
      </c>
      <c r="K50" s="70" t="str">
        <f t="shared" si="0"/>
        <v/>
      </c>
      <c r="L50" s="276"/>
      <c r="M50" s="277"/>
      <c r="N50" s="277"/>
      <c r="O50" s="278"/>
      <c r="P50" s="248" t="str">
        <f>IF(I50="","",VLOOKUP(I50,data!$A$3:$AD$2549,25,FALSE))</f>
        <v/>
      </c>
      <c r="Q50" s="249" t="str">
        <f>IF(I50="","",VLOOKUP(I50,data!$A$3:$AD$2549,20,FALSE))</f>
        <v/>
      </c>
    </row>
    <row r="51" spans="1:17" s="221" customFormat="1" ht="18" hidden="1" customHeight="1" x14ac:dyDescent="0.2">
      <c r="A51" s="67">
        <v>32</v>
      </c>
      <c r="B51" s="287" t="str">
        <f>IF(I51="","",VLOOKUP(I51,data!$A$3:$AD$2549,19,FALSE))</f>
        <v/>
      </c>
      <c r="C51" s="288"/>
      <c r="D51" s="68" t="str">
        <f>IF(I51="","",VLOOKUP(I51,data!$A$3:$AD$2549,13,FALSE))</f>
        <v/>
      </c>
      <c r="E51" s="67" t="str">
        <f>IF(I51="","",VLOOKUP(I51,data!$A$3:$AD$2549,29,FALSE))</f>
        <v/>
      </c>
      <c r="F51" s="284"/>
      <c r="G51" s="285"/>
      <c r="H51" s="286"/>
      <c r="I51" s="251"/>
      <c r="J51" s="69" t="str">
        <f>IF(I51="","",VLOOKUP(I51,data!$A$3:$AD$2549,21,FALSE))</f>
        <v/>
      </c>
      <c r="K51" s="70" t="str">
        <f t="shared" si="0"/>
        <v/>
      </c>
      <c r="L51" s="276"/>
      <c r="M51" s="277"/>
      <c r="N51" s="277"/>
      <c r="O51" s="278"/>
      <c r="P51" s="248" t="str">
        <f>IF(I51="","",VLOOKUP(I51,data!$A$3:$AD$2549,25,FALSE))</f>
        <v/>
      </c>
      <c r="Q51" s="249" t="str">
        <f>IF(I51="","",VLOOKUP(I51,data!$A$3:$AD$2549,20,FALSE))</f>
        <v/>
      </c>
    </row>
    <row r="52" spans="1:17" s="221" customFormat="1" ht="18" hidden="1" customHeight="1" x14ac:dyDescent="0.2">
      <c r="A52" s="67">
        <v>33</v>
      </c>
      <c r="B52" s="287" t="str">
        <f>IF(I52="","",VLOOKUP(I52,data!$A$3:$AD$2549,19,FALSE))</f>
        <v/>
      </c>
      <c r="C52" s="288"/>
      <c r="D52" s="68" t="str">
        <f>IF(I52="","",VLOOKUP(I52,data!$A$3:$AD$2549,13,FALSE))</f>
        <v/>
      </c>
      <c r="E52" s="67" t="str">
        <f>IF(I52="","",VLOOKUP(I52,data!$A$3:$AD$2549,29,FALSE))</f>
        <v/>
      </c>
      <c r="F52" s="284"/>
      <c r="G52" s="285"/>
      <c r="H52" s="286"/>
      <c r="I52" s="251"/>
      <c r="J52" s="69" t="str">
        <f>IF(I52="","",VLOOKUP(I52,data!$A$3:$AD$2549,21,FALSE))</f>
        <v/>
      </c>
      <c r="K52" s="70" t="str">
        <f t="shared" si="0"/>
        <v/>
      </c>
      <c r="L52" s="276"/>
      <c r="M52" s="277"/>
      <c r="N52" s="277"/>
      <c r="O52" s="278"/>
      <c r="P52" s="248" t="str">
        <f>IF(I52="","",VLOOKUP(I52,data!$A$3:$AD$2549,25,FALSE))</f>
        <v/>
      </c>
      <c r="Q52" s="249" t="str">
        <f>IF(I52="","",VLOOKUP(I52,data!$A$3:$AD$2549,20,FALSE))</f>
        <v/>
      </c>
    </row>
    <row r="53" spans="1:17" s="221" customFormat="1" ht="18" hidden="1" customHeight="1" x14ac:dyDescent="0.2">
      <c r="A53" s="67">
        <v>34</v>
      </c>
      <c r="B53" s="287" t="str">
        <f>IF(I53="","",VLOOKUP(I53,data!$A$3:$AD$2549,19,FALSE))</f>
        <v/>
      </c>
      <c r="C53" s="288"/>
      <c r="D53" s="68" t="str">
        <f>IF(I53="","",VLOOKUP(I53,data!$A$3:$AD$2549,13,FALSE))</f>
        <v/>
      </c>
      <c r="E53" s="67" t="str">
        <f>IF(I53="","",VLOOKUP(I53,data!$A$3:$AD$2549,29,FALSE))</f>
        <v/>
      </c>
      <c r="F53" s="284"/>
      <c r="G53" s="285"/>
      <c r="H53" s="286"/>
      <c r="I53" s="251"/>
      <c r="J53" s="69" t="str">
        <f>IF(I53="","",VLOOKUP(I53,data!$A$3:$AD$2549,21,FALSE))</f>
        <v/>
      </c>
      <c r="K53" s="70" t="str">
        <f t="shared" si="0"/>
        <v/>
      </c>
      <c r="L53" s="276"/>
      <c r="M53" s="277"/>
      <c r="N53" s="277"/>
      <c r="O53" s="278"/>
      <c r="P53" s="248" t="str">
        <f>IF(I53="","",VLOOKUP(I53,data!$A$3:$AD$2549,25,FALSE))</f>
        <v/>
      </c>
      <c r="Q53" s="249" t="str">
        <f>IF(I53="","",VLOOKUP(I53,data!$A$3:$AD$2549,20,FALSE))</f>
        <v/>
      </c>
    </row>
    <row r="54" spans="1:17" s="221" customFormat="1" ht="18" hidden="1" customHeight="1" x14ac:dyDescent="0.2">
      <c r="A54" s="67">
        <v>35</v>
      </c>
      <c r="B54" s="287" t="str">
        <f>IF(I54="","",VLOOKUP(I54,data!$A$3:$AD$2549,19,FALSE))</f>
        <v/>
      </c>
      <c r="C54" s="288"/>
      <c r="D54" s="68" t="str">
        <f>IF(I54="","",VLOOKUP(I54,data!$A$3:$AD$2549,13,FALSE))</f>
        <v/>
      </c>
      <c r="E54" s="67" t="str">
        <f>IF(I54="","",VLOOKUP(I54,data!$A$3:$AD$2549,29,FALSE))</f>
        <v/>
      </c>
      <c r="F54" s="284"/>
      <c r="G54" s="285"/>
      <c r="H54" s="286"/>
      <c r="I54" s="251"/>
      <c r="J54" s="69" t="str">
        <f>IF(I54="","",VLOOKUP(I54,data!$A$3:$AD$2549,21,FALSE))</f>
        <v/>
      </c>
      <c r="K54" s="70" t="str">
        <f t="shared" si="0"/>
        <v/>
      </c>
      <c r="L54" s="276"/>
      <c r="M54" s="277"/>
      <c r="N54" s="277"/>
      <c r="O54" s="278"/>
      <c r="P54" s="248" t="str">
        <f>IF(I54="","",VLOOKUP(I54,data!$A$3:$AD$2549,25,FALSE))</f>
        <v/>
      </c>
      <c r="Q54" s="249" t="str">
        <f>IF(I54="","",VLOOKUP(I54,data!$A$3:$AD$2549,20,FALSE))</f>
        <v/>
      </c>
    </row>
    <row r="55" spans="1:17" s="221" customFormat="1" ht="18" hidden="1" customHeight="1" x14ac:dyDescent="0.2">
      <c r="A55" s="67">
        <v>36</v>
      </c>
      <c r="B55" s="287" t="str">
        <f>IF(I55="","",VLOOKUP(I55,data!$A$3:$AD$2549,19,FALSE))</f>
        <v/>
      </c>
      <c r="C55" s="288"/>
      <c r="D55" s="68" t="str">
        <f>IF(I55="","",VLOOKUP(I55,data!$A$3:$AD$2549,13,FALSE))</f>
        <v/>
      </c>
      <c r="E55" s="67" t="str">
        <f>IF(I55="","",VLOOKUP(I55,data!$A$3:$AD$2549,29,FALSE))</f>
        <v/>
      </c>
      <c r="F55" s="284"/>
      <c r="G55" s="285"/>
      <c r="H55" s="286"/>
      <c r="I55" s="251"/>
      <c r="J55" s="69" t="str">
        <f>IF(I55="","",VLOOKUP(I55,data!$A$3:$AD$2549,21,FALSE))</f>
        <v/>
      </c>
      <c r="K55" s="70" t="str">
        <f t="shared" si="0"/>
        <v/>
      </c>
      <c r="L55" s="276"/>
      <c r="M55" s="277"/>
      <c r="N55" s="277"/>
      <c r="O55" s="278"/>
      <c r="P55" s="248" t="str">
        <f>IF(I55="","",VLOOKUP(I55,data!$A$3:$AD$2549,25,FALSE))</f>
        <v/>
      </c>
      <c r="Q55" s="249" t="str">
        <f>IF(I55="","",VLOOKUP(I55,data!$A$3:$AD$2549,20,FALSE))</f>
        <v/>
      </c>
    </row>
    <row r="56" spans="1:17" s="221" customFormat="1" ht="18" hidden="1" customHeight="1" x14ac:dyDescent="0.2">
      <c r="A56" s="67">
        <v>37</v>
      </c>
      <c r="B56" s="287" t="str">
        <f>IF(I56="","",VLOOKUP(I56,data!$A$3:$AD$2549,19,FALSE))</f>
        <v/>
      </c>
      <c r="C56" s="288"/>
      <c r="D56" s="68" t="str">
        <f>IF(I56="","",VLOOKUP(I56,data!$A$3:$AD$2549,13,FALSE))</f>
        <v/>
      </c>
      <c r="E56" s="67" t="str">
        <f>IF(I56="","",VLOOKUP(I56,data!$A$3:$AD$2549,29,FALSE))</f>
        <v/>
      </c>
      <c r="F56" s="284"/>
      <c r="G56" s="285"/>
      <c r="H56" s="286"/>
      <c r="I56" s="251"/>
      <c r="J56" s="69" t="str">
        <f>IF(I56="","",VLOOKUP(I56,data!$A$3:$AD$2549,21,FALSE))</f>
        <v/>
      </c>
      <c r="K56" s="70" t="str">
        <f t="shared" si="0"/>
        <v/>
      </c>
      <c r="L56" s="276"/>
      <c r="M56" s="277"/>
      <c r="N56" s="277"/>
      <c r="O56" s="278"/>
      <c r="P56" s="248" t="str">
        <f>IF(I56="","",VLOOKUP(I56,data!$A$3:$AD$2549,25,FALSE))</f>
        <v/>
      </c>
      <c r="Q56" s="249" t="str">
        <f>IF(I56="","",VLOOKUP(I56,data!$A$3:$AD$2549,20,FALSE))</f>
        <v/>
      </c>
    </row>
    <row r="57" spans="1:17" s="221" customFormat="1" ht="18" hidden="1" customHeight="1" x14ac:dyDescent="0.2">
      <c r="A57" s="67">
        <v>38</v>
      </c>
      <c r="B57" s="287" t="str">
        <f>IF(I57="","",VLOOKUP(I57,data!$A$3:$AD$2549,19,FALSE))</f>
        <v/>
      </c>
      <c r="C57" s="288"/>
      <c r="D57" s="68" t="str">
        <f>IF(I57="","",VLOOKUP(I57,data!$A$3:$AD$2549,13,FALSE))</f>
        <v/>
      </c>
      <c r="E57" s="67" t="str">
        <f>IF(I57="","",VLOOKUP(I57,data!$A$3:$AD$2549,29,FALSE))</f>
        <v/>
      </c>
      <c r="F57" s="284"/>
      <c r="G57" s="285"/>
      <c r="H57" s="286"/>
      <c r="I57" s="251"/>
      <c r="J57" s="69" t="str">
        <f>IF(I57="","",VLOOKUP(I57,data!$A$3:$AD$2549,21,FALSE))</f>
        <v/>
      </c>
      <c r="K57" s="70" t="str">
        <f t="shared" si="0"/>
        <v/>
      </c>
      <c r="L57" s="276"/>
      <c r="M57" s="277"/>
      <c r="N57" s="277"/>
      <c r="O57" s="278"/>
      <c r="P57" s="248" t="str">
        <f>IF(I57="","",VLOOKUP(I57,data!$A$3:$AD$2549,25,FALSE))</f>
        <v/>
      </c>
      <c r="Q57" s="249" t="str">
        <f>IF(I57="","",VLOOKUP(I57,data!$A$3:$AD$2549,20,FALSE))</f>
        <v/>
      </c>
    </row>
    <row r="58" spans="1:17" s="221" customFormat="1" ht="18" hidden="1" customHeight="1" x14ac:dyDescent="0.2">
      <c r="A58" s="67">
        <v>39</v>
      </c>
      <c r="B58" s="287" t="str">
        <f>IF(I58="","",VLOOKUP(I58,data!$A$3:$AD$2549,19,FALSE))</f>
        <v/>
      </c>
      <c r="C58" s="288"/>
      <c r="D58" s="68" t="str">
        <f>IF(I58="","",VLOOKUP(I58,data!$A$3:$AD$2549,13,FALSE))</f>
        <v/>
      </c>
      <c r="E58" s="67" t="str">
        <f>IF(I58="","",VLOOKUP(I58,data!$A$3:$AD$2549,29,FALSE))</f>
        <v/>
      </c>
      <c r="F58" s="284"/>
      <c r="G58" s="285"/>
      <c r="H58" s="286"/>
      <c r="I58" s="251"/>
      <c r="J58" s="69" t="str">
        <f>IF(I58="","",VLOOKUP(I58,data!$A$3:$AD$2549,21,FALSE))</f>
        <v/>
      </c>
      <c r="K58" s="70" t="str">
        <f t="shared" si="0"/>
        <v/>
      </c>
      <c r="L58" s="276"/>
      <c r="M58" s="277"/>
      <c r="N58" s="277"/>
      <c r="O58" s="278"/>
      <c r="P58" s="248" t="str">
        <f>IF(I58="","",VLOOKUP(I58,data!$A$3:$AD$2549,25,FALSE))</f>
        <v/>
      </c>
      <c r="Q58" s="249" t="str">
        <f>IF(I58="","",VLOOKUP(I58,data!$A$3:$AD$2549,20,FALSE))</f>
        <v/>
      </c>
    </row>
    <row r="59" spans="1:17" s="221" customFormat="1" ht="18" hidden="1" customHeight="1" x14ac:dyDescent="0.2">
      <c r="A59" s="67">
        <v>40</v>
      </c>
      <c r="B59" s="287" t="str">
        <f>IF(I59="","",VLOOKUP(I59,data!$A$3:$AD$2549,19,FALSE))</f>
        <v/>
      </c>
      <c r="C59" s="288"/>
      <c r="D59" s="68" t="str">
        <f>IF(I59="","",VLOOKUP(I59,data!$A$3:$AD$2549,13,FALSE))</f>
        <v/>
      </c>
      <c r="E59" s="67" t="str">
        <f>IF(I59="","",VLOOKUP(I59,data!$A$3:$AD$2549,29,FALSE))</f>
        <v/>
      </c>
      <c r="F59" s="284"/>
      <c r="G59" s="285"/>
      <c r="H59" s="286"/>
      <c r="I59" s="251"/>
      <c r="J59" s="69" t="str">
        <f>IF(I59="","",VLOOKUP(I59,data!$A$3:$AD$2549,21,FALSE))</f>
        <v/>
      </c>
      <c r="K59" s="70" t="str">
        <f t="shared" si="0"/>
        <v/>
      </c>
      <c r="L59" s="276"/>
      <c r="M59" s="277"/>
      <c r="N59" s="277"/>
      <c r="O59" s="278"/>
      <c r="P59" s="248" t="str">
        <f>IF(I59="","",VLOOKUP(I59,data!$A$3:$AD$2549,25,FALSE))</f>
        <v/>
      </c>
      <c r="Q59" s="249" t="str">
        <f>IF(I59="","",VLOOKUP(I59,data!$A$3:$AD$2549,20,FALSE))</f>
        <v/>
      </c>
    </row>
    <row r="60" spans="1:17" s="221" customFormat="1" ht="18" hidden="1" customHeight="1" x14ac:dyDescent="0.2">
      <c r="A60" s="67">
        <v>41</v>
      </c>
      <c r="B60" s="287" t="str">
        <f>IF(I60="","",VLOOKUP(I60,data!$A$3:$AD$2549,19,FALSE))</f>
        <v/>
      </c>
      <c r="C60" s="288"/>
      <c r="D60" s="68" t="str">
        <f>IF(I60="","",VLOOKUP(I60,data!$A$3:$AD$2549,13,FALSE))</f>
        <v/>
      </c>
      <c r="E60" s="67" t="str">
        <f>IF(I60="","",VLOOKUP(I60,data!$A$3:$AD$2549,29,FALSE))</f>
        <v/>
      </c>
      <c r="F60" s="284"/>
      <c r="G60" s="285"/>
      <c r="H60" s="286"/>
      <c r="I60" s="251"/>
      <c r="J60" s="69" t="str">
        <f>IF(I60="","",VLOOKUP(I60,data!$A$3:$AD$2549,21,FALSE))</f>
        <v/>
      </c>
      <c r="K60" s="70" t="str">
        <f t="shared" si="0"/>
        <v/>
      </c>
      <c r="L60" s="276"/>
      <c r="M60" s="277"/>
      <c r="N60" s="277"/>
      <c r="O60" s="278"/>
      <c r="P60" s="248" t="str">
        <f>IF(I60="","",VLOOKUP(I60,data!$A$3:$AD$2549,25,FALSE))</f>
        <v/>
      </c>
      <c r="Q60" s="249" t="str">
        <f>IF(I60="","",VLOOKUP(I60,data!$A$3:$AD$2549,20,FALSE))</f>
        <v/>
      </c>
    </row>
    <row r="61" spans="1:17" s="221" customFormat="1" ht="18" hidden="1" customHeight="1" x14ac:dyDescent="0.2">
      <c r="A61" s="67">
        <v>42</v>
      </c>
      <c r="B61" s="287" t="str">
        <f>IF(I61="","",VLOOKUP(I61,data!$A$3:$AD$2549,19,FALSE))</f>
        <v/>
      </c>
      <c r="C61" s="288"/>
      <c r="D61" s="68" t="str">
        <f>IF(I61="","",VLOOKUP(I61,data!$A$3:$AD$2549,13,FALSE))</f>
        <v/>
      </c>
      <c r="E61" s="67" t="str">
        <f>IF(I61="","",VLOOKUP(I61,data!$A$3:$AD$2549,29,FALSE))</f>
        <v/>
      </c>
      <c r="F61" s="284"/>
      <c r="G61" s="285"/>
      <c r="H61" s="286"/>
      <c r="I61" s="251"/>
      <c r="J61" s="69" t="str">
        <f>IF(I61="","",VLOOKUP(I61,data!$A$3:$AD$2549,21,FALSE))</f>
        <v/>
      </c>
      <c r="K61" s="70" t="str">
        <f t="shared" si="0"/>
        <v/>
      </c>
      <c r="L61" s="276"/>
      <c r="M61" s="277"/>
      <c r="N61" s="277"/>
      <c r="O61" s="278"/>
      <c r="P61" s="248" t="str">
        <f>IF(I61="","",VLOOKUP(I61,data!$A$3:$AD$2549,25,FALSE))</f>
        <v/>
      </c>
      <c r="Q61" s="249" t="str">
        <f>IF(I61="","",VLOOKUP(I61,data!$A$3:$AD$2549,20,FALSE))</f>
        <v/>
      </c>
    </row>
    <row r="62" spans="1:17" s="221" customFormat="1" ht="18" hidden="1" customHeight="1" x14ac:dyDescent="0.2">
      <c r="A62" s="67">
        <v>43</v>
      </c>
      <c r="B62" s="287" t="str">
        <f>IF(I62="","",VLOOKUP(I62,data!$A$3:$AD$2549,19,FALSE))</f>
        <v/>
      </c>
      <c r="C62" s="288"/>
      <c r="D62" s="68" t="str">
        <f>IF(I62="","",VLOOKUP(I62,data!$A$3:$AD$2549,13,FALSE))</f>
        <v/>
      </c>
      <c r="E62" s="67" t="str">
        <f>IF(I62="","",VLOOKUP(I62,data!$A$3:$AD$2549,29,FALSE))</f>
        <v/>
      </c>
      <c r="F62" s="284"/>
      <c r="G62" s="285"/>
      <c r="H62" s="286"/>
      <c r="I62" s="251"/>
      <c r="J62" s="69" t="str">
        <f>IF(I62="","",VLOOKUP(I62,data!$A$3:$AD$2549,21,FALSE))</f>
        <v/>
      </c>
      <c r="K62" s="70" t="str">
        <f t="shared" si="0"/>
        <v/>
      </c>
      <c r="L62" s="276"/>
      <c r="M62" s="277"/>
      <c r="N62" s="277"/>
      <c r="O62" s="278"/>
      <c r="P62" s="248" t="str">
        <f>IF(I62="","",VLOOKUP(I62,data!$A$3:$AD$2549,25,FALSE))</f>
        <v/>
      </c>
      <c r="Q62" s="249" t="str">
        <f>IF(I62="","",VLOOKUP(I62,data!$A$3:$AD$2549,20,FALSE))</f>
        <v/>
      </c>
    </row>
    <row r="63" spans="1:17" s="221" customFormat="1" ht="18" hidden="1" customHeight="1" x14ac:dyDescent="0.2">
      <c r="A63" s="67">
        <v>44</v>
      </c>
      <c r="B63" s="287" t="str">
        <f>IF(I63="","",VLOOKUP(I63,data!$A$3:$AD$2549,19,FALSE))</f>
        <v/>
      </c>
      <c r="C63" s="288"/>
      <c r="D63" s="68" t="str">
        <f>IF(I63="","",VLOOKUP(I63,data!$A$3:$AD$2549,13,FALSE))</f>
        <v/>
      </c>
      <c r="E63" s="67" t="str">
        <f>IF(I63="","",VLOOKUP(I63,data!$A$3:$AD$2549,29,FALSE))</f>
        <v/>
      </c>
      <c r="F63" s="284"/>
      <c r="G63" s="285"/>
      <c r="H63" s="286"/>
      <c r="I63" s="251"/>
      <c r="J63" s="69" t="str">
        <f>IF(I63="","",VLOOKUP(I63,data!$A$3:$AD$2549,21,FALSE))</f>
        <v/>
      </c>
      <c r="K63" s="70" t="str">
        <f t="shared" si="0"/>
        <v/>
      </c>
      <c r="L63" s="276"/>
      <c r="M63" s="277"/>
      <c r="N63" s="277"/>
      <c r="O63" s="278"/>
      <c r="P63" s="248" t="str">
        <f>IF(I63="","",VLOOKUP(I63,data!$A$3:$AD$2549,25,FALSE))</f>
        <v/>
      </c>
      <c r="Q63" s="249" t="str">
        <f>IF(I63="","",VLOOKUP(I63,data!$A$3:$AD$2549,20,FALSE))</f>
        <v/>
      </c>
    </row>
    <row r="64" spans="1:17" s="221" customFormat="1" ht="18" hidden="1" customHeight="1" x14ac:dyDescent="0.2">
      <c r="A64" s="67">
        <v>45</v>
      </c>
      <c r="B64" s="287" t="str">
        <f>IF(I64="","",VLOOKUP(I64,data!$A$3:$AD$2549,19,FALSE))</f>
        <v/>
      </c>
      <c r="C64" s="288"/>
      <c r="D64" s="68" t="str">
        <f>IF(I64="","",VLOOKUP(I64,data!$A$3:$AD$2549,13,FALSE))</f>
        <v/>
      </c>
      <c r="E64" s="67" t="str">
        <f>IF(I64="","",VLOOKUP(I64,data!$A$3:$AD$2549,29,FALSE))</f>
        <v/>
      </c>
      <c r="F64" s="284"/>
      <c r="G64" s="285"/>
      <c r="H64" s="286"/>
      <c r="I64" s="251"/>
      <c r="J64" s="69" t="str">
        <f>IF(I64="","",VLOOKUP(I64,data!$A$3:$AD$2549,21,FALSE))</f>
        <v/>
      </c>
      <c r="K64" s="70" t="str">
        <f t="shared" si="0"/>
        <v/>
      </c>
      <c r="L64" s="276"/>
      <c r="M64" s="277"/>
      <c r="N64" s="277"/>
      <c r="O64" s="278"/>
      <c r="P64" s="248" t="str">
        <f>IF(I64="","",VLOOKUP(I64,data!$A$3:$AD$2549,25,FALSE))</f>
        <v/>
      </c>
      <c r="Q64" s="249" t="str">
        <f>IF(I64="","",VLOOKUP(I64,data!$A$3:$AD$2549,20,FALSE))</f>
        <v/>
      </c>
    </row>
    <row r="65" spans="1:17" s="221" customFormat="1" ht="18" hidden="1" customHeight="1" x14ac:dyDescent="0.2">
      <c r="A65" s="67">
        <v>46</v>
      </c>
      <c r="B65" s="287" t="str">
        <f>IF(I65="","",VLOOKUP(I65,data!$A$3:$AD$2549,19,FALSE))</f>
        <v/>
      </c>
      <c r="C65" s="288"/>
      <c r="D65" s="68" t="str">
        <f>IF(I65="","",VLOOKUP(I65,data!$A$3:$AD$2549,13,FALSE))</f>
        <v/>
      </c>
      <c r="E65" s="67" t="str">
        <f>IF(I65="","",VLOOKUP(I65,data!$A$3:$AD$2549,29,FALSE))</f>
        <v/>
      </c>
      <c r="F65" s="284"/>
      <c r="G65" s="285"/>
      <c r="H65" s="286"/>
      <c r="I65" s="251"/>
      <c r="J65" s="69" t="str">
        <f>IF(I65="","",VLOOKUP(I65,data!$A$3:$AD$2549,21,FALSE))</f>
        <v/>
      </c>
      <c r="K65" s="70" t="str">
        <f t="shared" si="0"/>
        <v/>
      </c>
      <c r="L65" s="276"/>
      <c r="M65" s="277"/>
      <c r="N65" s="277"/>
      <c r="O65" s="278"/>
      <c r="P65" s="248" t="str">
        <f>IF(I65="","",VLOOKUP(I65,data!$A$3:$AD$2549,25,FALSE))</f>
        <v/>
      </c>
      <c r="Q65" s="249" t="str">
        <f>IF(I65="","",VLOOKUP(I65,data!$A$3:$AD$2549,20,FALSE))</f>
        <v/>
      </c>
    </row>
    <row r="66" spans="1:17" s="221" customFormat="1" ht="18" hidden="1" customHeight="1" x14ac:dyDescent="0.2">
      <c r="A66" s="67">
        <v>47</v>
      </c>
      <c r="B66" s="287" t="str">
        <f>IF(I66="","",VLOOKUP(I66,data!$A$3:$AD$2549,19,FALSE))</f>
        <v/>
      </c>
      <c r="C66" s="288"/>
      <c r="D66" s="68" t="str">
        <f>IF(I66="","",VLOOKUP(I66,data!$A$3:$AD$2549,13,FALSE))</f>
        <v/>
      </c>
      <c r="E66" s="67" t="str">
        <f>IF(I66="","",VLOOKUP(I66,data!$A$3:$AD$2549,29,FALSE))</f>
        <v/>
      </c>
      <c r="F66" s="284"/>
      <c r="G66" s="285"/>
      <c r="H66" s="286"/>
      <c r="I66" s="251"/>
      <c r="J66" s="69" t="str">
        <f>IF(I66="","",VLOOKUP(I66,data!$A$3:$AD$2549,21,FALSE))</f>
        <v/>
      </c>
      <c r="K66" s="70" t="str">
        <f t="shared" si="0"/>
        <v/>
      </c>
      <c r="L66" s="276"/>
      <c r="M66" s="277"/>
      <c r="N66" s="277"/>
      <c r="O66" s="278"/>
      <c r="P66" s="248" t="str">
        <f>IF(I66="","",VLOOKUP(I66,data!$A$3:$AD$2549,25,FALSE))</f>
        <v/>
      </c>
      <c r="Q66" s="249" t="str">
        <f>IF(I66="","",VLOOKUP(I66,data!$A$3:$AD$2549,20,FALSE))</f>
        <v/>
      </c>
    </row>
    <row r="67" spans="1:17" s="221" customFormat="1" ht="18" hidden="1" customHeight="1" x14ac:dyDescent="0.2">
      <c r="A67" s="67">
        <v>48</v>
      </c>
      <c r="B67" s="287" t="str">
        <f>IF(I67="","",VLOOKUP(I67,data!$A$3:$AD$2549,19,FALSE))</f>
        <v/>
      </c>
      <c r="C67" s="288"/>
      <c r="D67" s="68" t="str">
        <f>IF(I67="","",VLOOKUP(I67,data!$A$3:$AD$2549,13,FALSE))</f>
        <v/>
      </c>
      <c r="E67" s="67" t="str">
        <f>IF(I67="","",VLOOKUP(I67,data!$A$3:$AD$2549,29,FALSE))</f>
        <v/>
      </c>
      <c r="F67" s="284"/>
      <c r="G67" s="285"/>
      <c r="H67" s="286"/>
      <c r="I67" s="251"/>
      <c r="J67" s="69" t="str">
        <f>IF(I67="","",VLOOKUP(I67,data!$A$3:$AD$2549,21,FALSE))</f>
        <v/>
      </c>
      <c r="K67" s="70" t="str">
        <f t="shared" si="0"/>
        <v/>
      </c>
      <c r="L67" s="276"/>
      <c r="M67" s="277"/>
      <c r="N67" s="277"/>
      <c r="O67" s="278"/>
      <c r="P67" s="248" t="str">
        <f>IF(I67="","",VLOOKUP(I67,data!$A$3:$AD$2549,25,FALSE))</f>
        <v/>
      </c>
      <c r="Q67" s="249" t="str">
        <f>IF(I67="","",VLOOKUP(I67,data!$A$3:$AD$2549,20,FALSE))</f>
        <v/>
      </c>
    </row>
    <row r="68" spans="1:17" s="221" customFormat="1" ht="18" hidden="1" customHeight="1" x14ac:dyDescent="0.2">
      <c r="A68" s="67">
        <v>49</v>
      </c>
      <c r="B68" s="287" t="str">
        <f>IF(I68="","",VLOOKUP(I68,data!$A$3:$AD$2549,19,FALSE))</f>
        <v/>
      </c>
      <c r="C68" s="288"/>
      <c r="D68" s="68" t="str">
        <f>IF(I68="","",VLOOKUP(I68,data!$A$3:$AD$2549,13,FALSE))</f>
        <v/>
      </c>
      <c r="E68" s="67" t="str">
        <f>IF(I68="","",VLOOKUP(I68,data!$A$3:$AD$2549,29,FALSE))</f>
        <v/>
      </c>
      <c r="F68" s="284"/>
      <c r="G68" s="285"/>
      <c r="H68" s="286"/>
      <c r="I68" s="251"/>
      <c r="J68" s="69" t="str">
        <f>IF(I68="","",VLOOKUP(I68,data!$A$3:$AD$2549,21,FALSE))</f>
        <v/>
      </c>
      <c r="K68" s="70" t="str">
        <f t="shared" si="0"/>
        <v/>
      </c>
      <c r="L68" s="276"/>
      <c r="M68" s="277"/>
      <c r="N68" s="277"/>
      <c r="O68" s="278"/>
      <c r="P68" s="248" t="str">
        <f>IF(I68="","",VLOOKUP(I68,data!$A$3:$AD$2549,25,FALSE))</f>
        <v/>
      </c>
      <c r="Q68" s="249" t="str">
        <f>IF(I68="","",VLOOKUP(I68,data!$A$3:$AD$2549,20,FALSE))</f>
        <v/>
      </c>
    </row>
    <row r="69" spans="1:17" s="221" customFormat="1" ht="18" hidden="1" customHeight="1" x14ac:dyDescent="0.2">
      <c r="A69" s="67">
        <v>50</v>
      </c>
      <c r="B69" s="287" t="str">
        <f>IF(I69="","",VLOOKUP(I69,data!$A$3:$AD$2549,19,FALSE))</f>
        <v/>
      </c>
      <c r="C69" s="288"/>
      <c r="D69" s="68" t="str">
        <f>IF(I69="","",VLOOKUP(I69,data!$A$3:$AD$2549,13,FALSE))</f>
        <v/>
      </c>
      <c r="E69" s="67" t="str">
        <f>IF(I69="","",VLOOKUP(I69,data!$A$3:$AD$2549,29,FALSE))</f>
        <v/>
      </c>
      <c r="F69" s="284"/>
      <c r="G69" s="285"/>
      <c r="H69" s="286"/>
      <c r="I69" s="251"/>
      <c r="J69" s="69" t="str">
        <f>IF(I69="","",VLOOKUP(I69,data!$A$3:$AD$2549,21,FALSE))</f>
        <v/>
      </c>
      <c r="K69" s="70" t="str">
        <f t="shared" si="0"/>
        <v/>
      </c>
      <c r="L69" s="276"/>
      <c r="M69" s="277"/>
      <c r="N69" s="277"/>
      <c r="O69" s="278"/>
      <c r="P69" s="248" t="str">
        <f>IF(I69="","",VLOOKUP(I69,data!$A$3:$AD$2549,25,FALSE))</f>
        <v/>
      </c>
      <c r="Q69" s="249" t="str">
        <f>IF(I69="","",VLOOKUP(I69,data!$A$3:$AD$2549,20,FALSE))</f>
        <v/>
      </c>
    </row>
    <row r="70" spans="1:17" s="221" customFormat="1" ht="18" hidden="1" customHeight="1" x14ac:dyDescent="0.2">
      <c r="A70" s="67">
        <v>51</v>
      </c>
      <c r="B70" s="287" t="str">
        <f>IF(I70="","",VLOOKUP(I70,data!$A$3:$AD$2549,19,FALSE))</f>
        <v/>
      </c>
      <c r="C70" s="288"/>
      <c r="D70" s="68" t="str">
        <f>IF(I70="","",VLOOKUP(I70,data!$A$3:$AD$2549,13,FALSE))</f>
        <v/>
      </c>
      <c r="E70" s="67" t="str">
        <f>IF(I70="","",VLOOKUP(I70,data!$A$3:$AD$2549,29,FALSE))</f>
        <v/>
      </c>
      <c r="F70" s="284"/>
      <c r="G70" s="285"/>
      <c r="H70" s="286"/>
      <c r="I70" s="251"/>
      <c r="J70" s="69" t="str">
        <f>IF(I70="","",VLOOKUP(I70,data!$A$3:$AD$2549,21,FALSE))</f>
        <v/>
      </c>
      <c r="K70" s="70" t="str">
        <f t="shared" si="0"/>
        <v/>
      </c>
      <c r="L70" s="276"/>
      <c r="M70" s="277"/>
      <c r="N70" s="277"/>
      <c r="O70" s="278"/>
      <c r="P70" s="248" t="str">
        <f>IF(I70="","",VLOOKUP(I70,data!$A$3:$AD$2549,25,FALSE))</f>
        <v/>
      </c>
      <c r="Q70" s="249" t="str">
        <f>IF(I70="","",VLOOKUP(I70,data!$A$3:$AD$2549,20,FALSE))</f>
        <v/>
      </c>
    </row>
    <row r="71" spans="1:17" s="221" customFormat="1" ht="18" hidden="1" customHeight="1" x14ac:dyDescent="0.2">
      <c r="A71" s="67">
        <v>52</v>
      </c>
      <c r="B71" s="287" t="str">
        <f>IF(I71="","",VLOOKUP(I71,data!$A$3:$AD$2549,19,FALSE))</f>
        <v/>
      </c>
      <c r="C71" s="288"/>
      <c r="D71" s="68" t="str">
        <f>IF(I71="","",VLOOKUP(I71,data!$A$3:$AD$2549,13,FALSE))</f>
        <v/>
      </c>
      <c r="E71" s="67" t="str">
        <f>IF(I71="","",VLOOKUP(I71,data!$A$3:$AD$2549,29,FALSE))</f>
        <v/>
      </c>
      <c r="F71" s="284"/>
      <c r="G71" s="285"/>
      <c r="H71" s="286"/>
      <c r="I71" s="251"/>
      <c r="J71" s="69" t="str">
        <f>IF(I71="","",VLOOKUP(I71,data!$A$3:$AD$2549,21,FALSE))</f>
        <v/>
      </c>
      <c r="K71" s="70" t="str">
        <f t="shared" si="0"/>
        <v/>
      </c>
      <c r="L71" s="276"/>
      <c r="M71" s="277"/>
      <c r="N71" s="277"/>
      <c r="O71" s="278"/>
      <c r="P71" s="248" t="str">
        <f>IF(I71="","",VLOOKUP(I71,data!$A$3:$AD$2549,25,FALSE))</f>
        <v/>
      </c>
      <c r="Q71" s="249" t="str">
        <f>IF(I71="","",VLOOKUP(I71,data!$A$3:$AD$2549,20,FALSE))</f>
        <v/>
      </c>
    </row>
    <row r="72" spans="1:17" s="221" customFormat="1" ht="18" hidden="1" customHeight="1" x14ac:dyDescent="0.2">
      <c r="A72" s="67">
        <v>53</v>
      </c>
      <c r="B72" s="287" t="str">
        <f>IF(I72="","",VLOOKUP(I72,data!$A$3:$AD$2549,19,FALSE))</f>
        <v/>
      </c>
      <c r="C72" s="288"/>
      <c r="D72" s="68" t="str">
        <f>IF(I72="","",VLOOKUP(I72,data!$A$3:$AD$2549,13,FALSE))</f>
        <v/>
      </c>
      <c r="E72" s="67" t="str">
        <f>IF(I72="","",VLOOKUP(I72,data!$A$3:$AD$2549,29,FALSE))</f>
        <v/>
      </c>
      <c r="F72" s="284"/>
      <c r="G72" s="285"/>
      <c r="H72" s="286"/>
      <c r="I72" s="251"/>
      <c r="J72" s="69" t="str">
        <f>IF(I72="","",VLOOKUP(I72,data!$A$3:$AD$2549,21,FALSE))</f>
        <v/>
      </c>
      <c r="K72" s="70" t="str">
        <f t="shared" si="0"/>
        <v/>
      </c>
      <c r="L72" s="276"/>
      <c r="M72" s="277"/>
      <c r="N72" s="277"/>
      <c r="O72" s="278"/>
      <c r="P72" s="248" t="str">
        <f>IF(I72="","",VLOOKUP(I72,data!$A$3:$AD$2549,25,FALSE))</f>
        <v/>
      </c>
      <c r="Q72" s="249" t="str">
        <f>IF(I72="","",VLOOKUP(I72,data!$A$3:$AD$2549,20,FALSE))</f>
        <v/>
      </c>
    </row>
    <row r="73" spans="1:17" s="221" customFormat="1" ht="18" hidden="1" customHeight="1" x14ac:dyDescent="0.2">
      <c r="A73" s="67">
        <v>54</v>
      </c>
      <c r="B73" s="287" t="str">
        <f>IF(I73="","",VLOOKUP(I73,data!$A$3:$AD$2549,19,FALSE))</f>
        <v/>
      </c>
      <c r="C73" s="288"/>
      <c r="D73" s="68" t="str">
        <f>IF(I73="","",VLOOKUP(I73,data!$A$3:$AD$2549,13,FALSE))</f>
        <v/>
      </c>
      <c r="E73" s="67" t="str">
        <f>IF(I73="","",VLOOKUP(I73,data!$A$3:$AD$2549,29,FALSE))</f>
        <v/>
      </c>
      <c r="F73" s="284"/>
      <c r="G73" s="285"/>
      <c r="H73" s="286"/>
      <c r="I73" s="251"/>
      <c r="J73" s="69" t="str">
        <f>IF(I73="","",VLOOKUP(I73,data!$A$3:$AD$2549,21,FALSE))</f>
        <v/>
      </c>
      <c r="K73" s="70" t="str">
        <f t="shared" si="0"/>
        <v/>
      </c>
      <c r="L73" s="276"/>
      <c r="M73" s="277"/>
      <c r="N73" s="277"/>
      <c r="O73" s="278"/>
      <c r="P73" s="248" t="str">
        <f>IF(I73="","",VLOOKUP(I73,data!$A$3:$AD$2549,25,FALSE))</f>
        <v/>
      </c>
      <c r="Q73" s="249" t="str">
        <f>IF(I73="","",VLOOKUP(I73,data!$A$3:$AD$2549,20,FALSE))</f>
        <v/>
      </c>
    </row>
    <row r="74" spans="1:17" s="221" customFormat="1" ht="18" hidden="1" customHeight="1" x14ac:dyDescent="0.2">
      <c r="A74" s="67">
        <v>55</v>
      </c>
      <c r="B74" s="287" t="str">
        <f>IF(I74="","",VLOOKUP(I74,data!$A$3:$AD$2549,19,FALSE))</f>
        <v/>
      </c>
      <c r="C74" s="288"/>
      <c r="D74" s="68" t="str">
        <f>IF(I74="","",VLOOKUP(I74,data!$A$3:$AD$2549,13,FALSE))</f>
        <v/>
      </c>
      <c r="E74" s="67" t="str">
        <f>IF(I74="","",VLOOKUP(I74,data!$A$3:$AD$2549,29,FALSE))</f>
        <v/>
      </c>
      <c r="F74" s="284"/>
      <c r="G74" s="285"/>
      <c r="H74" s="286"/>
      <c r="I74" s="251"/>
      <c r="J74" s="69" t="str">
        <f>IF(I74="","",VLOOKUP(I74,data!$A$3:$AD$2549,21,FALSE))</f>
        <v/>
      </c>
      <c r="K74" s="70" t="str">
        <f t="shared" si="0"/>
        <v/>
      </c>
      <c r="L74" s="276"/>
      <c r="M74" s="277"/>
      <c r="N74" s="277"/>
      <c r="O74" s="278"/>
      <c r="P74" s="248" t="str">
        <f>IF(I74="","",VLOOKUP(I74,data!$A$3:$AD$2549,25,FALSE))</f>
        <v/>
      </c>
      <c r="Q74" s="249" t="str">
        <f>IF(I74="","",VLOOKUP(I74,data!$A$3:$AD$2549,20,FALSE))</f>
        <v/>
      </c>
    </row>
    <row r="75" spans="1:17" s="221" customFormat="1" ht="18" hidden="1" customHeight="1" x14ac:dyDescent="0.2">
      <c r="A75" s="67">
        <v>56</v>
      </c>
      <c r="B75" s="287" t="str">
        <f>IF(I75="","",VLOOKUP(I75,data!$A$3:$AD$2549,19,FALSE))</f>
        <v/>
      </c>
      <c r="C75" s="288"/>
      <c r="D75" s="68" t="str">
        <f>IF(I75="","",VLOOKUP(I75,data!$A$3:$AD$2549,13,FALSE))</f>
        <v/>
      </c>
      <c r="E75" s="67" t="str">
        <f>IF(I75="","",VLOOKUP(I75,data!$A$3:$AD$2549,29,FALSE))</f>
        <v/>
      </c>
      <c r="F75" s="284"/>
      <c r="G75" s="285"/>
      <c r="H75" s="286"/>
      <c r="I75" s="251"/>
      <c r="J75" s="69" t="str">
        <f>IF(I75="","",VLOOKUP(I75,data!$A$3:$AD$2549,21,FALSE))</f>
        <v/>
      </c>
      <c r="K75" s="70" t="str">
        <f t="shared" si="0"/>
        <v/>
      </c>
      <c r="L75" s="276"/>
      <c r="M75" s="277"/>
      <c r="N75" s="277"/>
      <c r="O75" s="278"/>
      <c r="P75" s="248" t="str">
        <f>IF(I75="","",VLOOKUP(I75,data!$A$3:$AD$2549,25,FALSE))</f>
        <v/>
      </c>
      <c r="Q75" s="249" t="str">
        <f>IF(I75="","",VLOOKUP(I75,data!$A$3:$AD$2549,20,FALSE))</f>
        <v/>
      </c>
    </row>
    <row r="76" spans="1:17" s="221" customFormat="1" ht="19.5" hidden="1" customHeight="1" x14ac:dyDescent="0.2">
      <c r="A76" s="67">
        <v>57</v>
      </c>
      <c r="B76" s="287" t="str">
        <f>IF(I76="","",VLOOKUP(I76,data!$A$3:$AD$2549,19,FALSE))</f>
        <v/>
      </c>
      <c r="C76" s="288"/>
      <c r="D76" s="68" t="str">
        <f>IF(I76="","",VLOOKUP(I76,data!$A$3:$AD$2549,13,FALSE))</f>
        <v/>
      </c>
      <c r="E76" s="67" t="str">
        <f>IF(I76="","",VLOOKUP(I76,data!$A$3:$AD$2549,29,FALSE))</f>
        <v/>
      </c>
      <c r="F76" s="284"/>
      <c r="G76" s="285"/>
      <c r="H76" s="286"/>
      <c r="I76" s="251"/>
      <c r="J76" s="69" t="str">
        <f>IF(I76="","",VLOOKUP(I76,data!$A$3:$AD$2549,21,FALSE))</f>
        <v/>
      </c>
      <c r="K76" s="70" t="str">
        <f t="shared" si="0"/>
        <v/>
      </c>
      <c r="L76" s="276"/>
      <c r="M76" s="277"/>
      <c r="N76" s="277"/>
      <c r="O76" s="278"/>
      <c r="P76" s="248" t="str">
        <f>IF(I76="","",VLOOKUP(I76,data!$A$3:$AD$2549,25,FALSE))</f>
        <v/>
      </c>
      <c r="Q76" s="249" t="str">
        <f>IF(I76="","",VLOOKUP(I76,data!$A$3:$AD$2549,20,FALSE))</f>
        <v/>
      </c>
    </row>
    <row r="77" spans="1:17" s="221" customFormat="1" ht="18" hidden="1" customHeight="1" x14ac:dyDescent="0.2">
      <c r="A77" s="67">
        <v>58</v>
      </c>
      <c r="B77" s="287" t="str">
        <f>IF(I77="","",VLOOKUP(I77,data!$A$3:$AD$2549,19,FALSE))</f>
        <v/>
      </c>
      <c r="C77" s="288"/>
      <c r="D77" s="68" t="str">
        <f>IF(I77="","",VLOOKUP(I77,data!$A$3:$AD$2549,13,FALSE))</f>
        <v/>
      </c>
      <c r="E77" s="67" t="str">
        <f>IF(I77="","",VLOOKUP(I77,data!$A$3:$AD$2549,29,FALSE))</f>
        <v/>
      </c>
      <c r="F77" s="284"/>
      <c r="G77" s="285"/>
      <c r="H77" s="286"/>
      <c r="I77" s="251"/>
      <c r="J77" s="69" t="str">
        <f>IF(I77="","",VLOOKUP(I77,data!$A$3:$AD$2549,21,FALSE))</f>
        <v/>
      </c>
      <c r="K77" s="70" t="str">
        <f t="shared" si="0"/>
        <v/>
      </c>
      <c r="L77" s="276"/>
      <c r="M77" s="277"/>
      <c r="N77" s="277"/>
      <c r="O77" s="278"/>
      <c r="P77" s="248" t="str">
        <f>IF(I77="","",VLOOKUP(I77,data!$A$3:$AD$2549,25,FALSE))</f>
        <v/>
      </c>
      <c r="Q77" s="249" t="str">
        <f>IF(I77="","",VLOOKUP(I77,data!$A$3:$AD$2549,20,FALSE))</f>
        <v/>
      </c>
    </row>
    <row r="78" spans="1:17" s="221" customFormat="1" ht="18" hidden="1" customHeight="1" x14ac:dyDescent="0.2">
      <c r="A78" s="67">
        <v>59</v>
      </c>
      <c r="B78" s="287" t="str">
        <f>IF(I78="","",VLOOKUP(I78,data!$A$3:$AD$2549,19,FALSE))</f>
        <v/>
      </c>
      <c r="C78" s="288"/>
      <c r="D78" s="68" t="str">
        <f>IF(I78="","",VLOOKUP(I78,data!$A$3:$AD$2549,13,FALSE))</f>
        <v/>
      </c>
      <c r="E78" s="67" t="str">
        <f>IF(I78="","",VLOOKUP(I78,data!$A$3:$AD$2549,29,FALSE))</f>
        <v/>
      </c>
      <c r="F78" s="284"/>
      <c r="G78" s="285"/>
      <c r="H78" s="286"/>
      <c r="I78" s="251"/>
      <c r="J78" s="69" t="str">
        <f>IF(I78="","",VLOOKUP(I78,data!$A$3:$AD$2549,21,FALSE))</f>
        <v/>
      </c>
      <c r="K78" s="70" t="str">
        <f t="shared" si="0"/>
        <v/>
      </c>
      <c r="L78" s="276"/>
      <c r="M78" s="277"/>
      <c r="N78" s="277"/>
      <c r="O78" s="278"/>
      <c r="P78" s="248" t="str">
        <f>IF(I78="","",VLOOKUP(I78,data!$A$3:$AD$2549,25,FALSE))</f>
        <v/>
      </c>
      <c r="Q78" s="249" t="str">
        <f>IF(I78="","",VLOOKUP(I78,data!$A$3:$AD$2549,20,FALSE))</f>
        <v/>
      </c>
    </row>
    <row r="79" spans="1:17" s="221" customFormat="1" ht="18" hidden="1" customHeight="1" x14ac:dyDescent="0.2">
      <c r="A79" s="67">
        <v>60</v>
      </c>
      <c r="B79" s="287" t="str">
        <f>IF(I79="","",VLOOKUP(I79,data!$A$3:$AD$2549,19,FALSE))</f>
        <v/>
      </c>
      <c r="C79" s="288"/>
      <c r="D79" s="68" t="str">
        <f>IF(I79="","",VLOOKUP(I79,data!$A$3:$AD$2549,13,FALSE))</f>
        <v/>
      </c>
      <c r="E79" s="67" t="str">
        <f>IF(I79="","",VLOOKUP(I79,data!$A$3:$AD$2549,29,FALSE))</f>
        <v/>
      </c>
      <c r="F79" s="284"/>
      <c r="G79" s="285"/>
      <c r="H79" s="286"/>
      <c r="I79" s="251"/>
      <c r="J79" s="69" t="str">
        <f>IF(I79="","",VLOOKUP(I79,data!$A$3:$AD$2549,21,FALSE))</f>
        <v/>
      </c>
      <c r="K79" s="70" t="str">
        <f t="shared" si="0"/>
        <v/>
      </c>
      <c r="L79" s="276"/>
      <c r="M79" s="277"/>
      <c r="N79" s="277"/>
      <c r="O79" s="278"/>
      <c r="P79" s="248" t="str">
        <f>IF(I79="","",VLOOKUP(I79,data!$A$3:$AD$2549,25,FALSE))</f>
        <v/>
      </c>
      <c r="Q79" s="249" t="str">
        <f>IF(I79="","",VLOOKUP(I79,data!$A$3:$AD$2549,20,FALSE))</f>
        <v/>
      </c>
    </row>
    <row r="80" spans="1:17" s="221" customFormat="1" ht="18" hidden="1" customHeight="1" x14ac:dyDescent="0.2">
      <c r="A80" s="67">
        <v>61</v>
      </c>
      <c r="B80" s="287" t="str">
        <f>IF(I80="","",VLOOKUP(I80,data!$A$3:$AD$2549,19,FALSE))</f>
        <v/>
      </c>
      <c r="C80" s="288"/>
      <c r="D80" s="68" t="str">
        <f>IF(I80="","",VLOOKUP(I80,data!$A$3:$AD$2549,13,FALSE))</f>
        <v/>
      </c>
      <c r="E80" s="67" t="str">
        <f>IF(I80="","",VLOOKUP(I80,data!$A$3:$AD$2549,29,FALSE))</f>
        <v/>
      </c>
      <c r="F80" s="284"/>
      <c r="G80" s="285"/>
      <c r="H80" s="286"/>
      <c r="I80" s="251"/>
      <c r="J80" s="69" t="str">
        <f>IF(I80="","",VLOOKUP(I80,data!$A$3:$AD$2549,21,FALSE))</f>
        <v/>
      </c>
      <c r="K80" s="70" t="str">
        <f t="shared" si="0"/>
        <v/>
      </c>
      <c r="L80" s="276"/>
      <c r="M80" s="277"/>
      <c r="N80" s="277"/>
      <c r="O80" s="278"/>
      <c r="P80" s="248" t="str">
        <f>IF(I80="","",VLOOKUP(I80,data!$A$3:$AD$2549,25,FALSE))</f>
        <v/>
      </c>
      <c r="Q80" s="249" t="str">
        <f>IF(I80="","",VLOOKUP(I80,data!$A$3:$AD$2549,20,FALSE))</f>
        <v/>
      </c>
    </row>
    <row r="81" spans="1:17" s="221" customFormat="1" ht="18" hidden="1" customHeight="1" x14ac:dyDescent="0.2">
      <c r="A81" s="67">
        <v>62</v>
      </c>
      <c r="B81" s="287" t="str">
        <f>IF(I81="","",VLOOKUP(I81,data!$A$3:$AD$2549,19,FALSE))</f>
        <v/>
      </c>
      <c r="C81" s="288"/>
      <c r="D81" s="68" t="str">
        <f>IF(I81="","",VLOOKUP(I81,data!$A$3:$AD$2549,13,FALSE))</f>
        <v/>
      </c>
      <c r="E81" s="67" t="str">
        <f>IF(I81="","",VLOOKUP(I81,data!$A$3:$AD$2549,29,FALSE))</f>
        <v/>
      </c>
      <c r="F81" s="284"/>
      <c r="G81" s="285"/>
      <c r="H81" s="286"/>
      <c r="I81" s="251"/>
      <c r="J81" s="69" t="str">
        <f>IF(I81="","",VLOOKUP(I81,data!$A$3:$AD$2549,21,FALSE))</f>
        <v/>
      </c>
      <c r="K81" s="70" t="str">
        <f t="shared" si="0"/>
        <v/>
      </c>
      <c r="L81" s="276"/>
      <c r="M81" s="277"/>
      <c r="N81" s="277"/>
      <c r="O81" s="278"/>
      <c r="P81" s="248" t="str">
        <f>IF(I81="","",VLOOKUP(I81,data!$A$3:$AD$2549,25,FALSE))</f>
        <v/>
      </c>
      <c r="Q81" s="249" t="str">
        <f>IF(I81="","",VLOOKUP(I81,data!$A$3:$AD$2549,20,FALSE))</f>
        <v/>
      </c>
    </row>
    <row r="82" spans="1:17" s="221" customFormat="1" ht="18" hidden="1" customHeight="1" x14ac:dyDescent="0.2">
      <c r="A82" s="67">
        <v>63</v>
      </c>
      <c r="B82" s="287" t="str">
        <f>IF(I82="","",VLOOKUP(I82,data!$A$3:$AD$2549,19,FALSE))</f>
        <v/>
      </c>
      <c r="C82" s="288"/>
      <c r="D82" s="68" t="str">
        <f>IF(I82="","",VLOOKUP(I82,data!$A$3:$AD$2549,13,FALSE))</f>
        <v/>
      </c>
      <c r="E82" s="67" t="str">
        <f>IF(I82="","",VLOOKUP(I82,data!$A$3:$AD$2549,29,FALSE))</f>
        <v/>
      </c>
      <c r="F82" s="284"/>
      <c r="G82" s="285"/>
      <c r="H82" s="286"/>
      <c r="I82" s="251"/>
      <c r="J82" s="69" t="str">
        <f>IF(I82="","",VLOOKUP(I82,data!$A$3:$AD$2549,21,FALSE))</f>
        <v/>
      </c>
      <c r="K82" s="70" t="str">
        <f t="shared" si="0"/>
        <v/>
      </c>
      <c r="L82" s="276"/>
      <c r="M82" s="277"/>
      <c r="N82" s="277"/>
      <c r="O82" s="278"/>
      <c r="P82" s="248" t="str">
        <f>IF(I82="","",VLOOKUP(I82,data!$A$3:$AD$2549,25,FALSE))</f>
        <v/>
      </c>
      <c r="Q82" s="249" t="str">
        <f>IF(I82="","",VLOOKUP(I82,data!$A$3:$AD$2549,20,FALSE))</f>
        <v/>
      </c>
    </row>
    <row r="83" spans="1:17" s="221" customFormat="1" ht="18" hidden="1" customHeight="1" x14ac:dyDescent="0.2">
      <c r="A83" s="67">
        <v>64</v>
      </c>
      <c r="B83" s="287" t="str">
        <f>IF(I83="","",VLOOKUP(I83,data!$A$3:$AD$2549,19,FALSE))</f>
        <v/>
      </c>
      <c r="C83" s="288"/>
      <c r="D83" s="68" t="str">
        <f>IF(I83="","",VLOOKUP(I83,data!$A$3:$AD$2549,13,FALSE))</f>
        <v/>
      </c>
      <c r="E83" s="67" t="str">
        <f>IF(I83="","",VLOOKUP(I83,data!$A$3:$AD$2549,29,FALSE))</f>
        <v/>
      </c>
      <c r="F83" s="284"/>
      <c r="G83" s="285"/>
      <c r="H83" s="286"/>
      <c r="I83" s="251"/>
      <c r="J83" s="69" t="str">
        <f>IF(I83="","",VLOOKUP(I83,data!$A$3:$AD$2549,21,FALSE))</f>
        <v/>
      </c>
      <c r="K83" s="70" t="str">
        <f t="shared" si="0"/>
        <v/>
      </c>
      <c r="L83" s="276"/>
      <c r="M83" s="277"/>
      <c r="N83" s="277"/>
      <c r="O83" s="278"/>
      <c r="P83" s="248" t="str">
        <f>IF(I83="","",VLOOKUP(I83,data!$A$3:$AD$2549,25,FALSE))</f>
        <v/>
      </c>
      <c r="Q83" s="249" t="str">
        <f>IF(I83="","",VLOOKUP(I83,data!$A$3:$AD$2549,20,FALSE))</f>
        <v/>
      </c>
    </row>
    <row r="84" spans="1:17" s="221" customFormat="1" ht="18" hidden="1" customHeight="1" x14ac:dyDescent="0.2">
      <c r="A84" s="67">
        <v>65</v>
      </c>
      <c r="B84" s="287" t="str">
        <f>IF(I84="","",VLOOKUP(I84,data!$A$3:$AD$2549,19,FALSE))</f>
        <v/>
      </c>
      <c r="C84" s="288"/>
      <c r="D84" s="68" t="str">
        <f>IF(I84="","",VLOOKUP(I84,data!$A$3:$AD$2549,13,FALSE))</f>
        <v/>
      </c>
      <c r="E84" s="67" t="str">
        <f>IF(I84="","",VLOOKUP(I84,data!$A$3:$AD$2549,29,FALSE))</f>
        <v/>
      </c>
      <c r="F84" s="284"/>
      <c r="G84" s="285"/>
      <c r="H84" s="286"/>
      <c r="I84" s="251"/>
      <c r="J84" s="69" t="str">
        <f>IF(I84="","",VLOOKUP(I84,data!$A$3:$AD$2549,21,FALSE))</f>
        <v/>
      </c>
      <c r="K84" s="70" t="str">
        <f t="shared" si="0"/>
        <v/>
      </c>
      <c r="L84" s="276"/>
      <c r="M84" s="277"/>
      <c r="N84" s="277"/>
      <c r="O84" s="278"/>
      <c r="P84" s="248" t="str">
        <f>IF(I84="","",VLOOKUP(I84,data!$A$3:$AD$2549,25,FALSE))</f>
        <v/>
      </c>
      <c r="Q84" s="249" t="str">
        <f>IF(I84="","",VLOOKUP(I84,data!$A$3:$AD$2549,20,FALSE))</f>
        <v/>
      </c>
    </row>
    <row r="85" spans="1:17" s="221" customFormat="1" ht="18" hidden="1" customHeight="1" x14ac:dyDescent="0.2">
      <c r="A85" s="67">
        <v>66</v>
      </c>
      <c r="B85" s="287" t="str">
        <f>IF(I85="","",VLOOKUP(I85,data!$A$3:$AD$2549,19,FALSE))</f>
        <v/>
      </c>
      <c r="C85" s="288"/>
      <c r="D85" s="68" t="str">
        <f>IF(I85="","",VLOOKUP(I85,data!$A$3:$AD$2549,13,FALSE))</f>
        <v/>
      </c>
      <c r="E85" s="67" t="str">
        <f>IF(I85="","",VLOOKUP(I85,data!$A$3:$AD$2549,29,FALSE))</f>
        <v/>
      </c>
      <c r="F85" s="284"/>
      <c r="G85" s="285"/>
      <c r="H85" s="286"/>
      <c r="I85" s="251"/>
      <c r="J85" s="69" t="str">
        <f>IF(I85="","",VLOOKUP(I85,data!$A$3:$AD$2549,21,FALSE))</f>
        <v/>
      </c>
      <c r="K85" s="70" t="str">
        <f t="shared" ref="K85:K148" si="1">IF(J85="","","Pedag.")</f>
        <v/>
      </c>
      <c r="L85" s="276"/>
      <c r="M85" s="277"/>
      <c r="N85" s="277"/>
      <c r="O85" s="278"/>
      <c r="P85" s="248" t="str">
        <f>IF(I85="","",VLOOKUP(I85,data!$A$3:$AD$2549,25,FALSE))</f>
        <v/>
      </c>
      <c r="Q85" s="249" t="str">
        <f>IF(I85="","",VLOOKUP(I85,data!$A$3:$AD$2549,20,FALSE))</f>
        <v/>
      </c>
    </row>
    <row r="86" spans="1:17" s="221" customFormat="1" ht="18" hidden="1" customHeight="1" x14ac:dyDescent="0.2">
      <c r="A86" s="67">
        <v>67</v>
      </c>
      <c r="B86" s="287" t="str">
        <f>IF(I86="","",VLOOKUP(I86,data!$A$3:$AD$2549,19,FALSE))</f>
        <v/>
      </c>
      <c r="C86" s="288"/>
      <c r="D86" s="68" t="str">
        <f>IF(I86="","",VLOOKUP(I86,data!$A$3:$AD$2549,13,FALSE))</f>
        <v/>
      </c>
      <c r="E86" s="67" t="str">
        <f>IF(I86="","",VLOOKUP(I86,data!$A$3:$AD$2549,29,FALSE))</f>
        <v/>
      </c>
      <c r="F86" s="284"/>
      <c r="G86" s="285"/>
      <c r="H86" s="286"/>
      <c r="I86" s="251"/>
      <c r="J86" s="69" t="str">
        <f>IF(I86="","",VLOOKUP(I86,data!$A$3:$AD$2549,21,FALSE))</f>
        <v/>
      </c>
      <c r="K86" s="70" t="str">
        <f t="shared" si="1"/>
        <v/>
      </c>
      <c r="L86" s="276"/>
      <c r="M86" s="277"/>
      <c r="N86" s="277"/>
      <c r="O86" s="278"/>
      <c r="P86" s="248" t="str">
        <f>IF(I86="","",VLOOKUP(I86,data!$A$3:$AD$2549,25,FALSE))</f>
        <v/>
      </c>
      <c r="Q86" s="249" t="str">
        <f>IF(I86="","",VLOOKUP(I86,data!$A$3:$AD$2549,20,FALSE))</f>
        <v/>
      </c>
    </row>
    <row r="87" spans="1:17" s="221" customFormat="1" ht="18" hidden="1" customHeight="1" x14ac:dyDescent="0.2">
      <c r="A87" s="67">
        <v>68</v>
      </c>
      <c r="B87" s="287" t="str">
        <f>IF(I87="","",VLOOKUP(I87,data!$A$3:$AD$2549,19,FALSE))</f>
        <v/>
      </c>
      <c r="C87" s="288"/>
      <c r="D87" s="68" t="str">
        <f>IF(I87="","",VLOOKUP(I87,data!$A$3:$AD$2549,13,FALSE))</f>
        <v/>
      </c>
      <c r="E87" s="67" t="str">
        <f>IF(I87="","",VLOOKUP(I87,data!$A$3:$AD$2549,29,FALSE))</f>
        <v/>
      </c>
      <c r="F87" s="284"/>
      <c r="G87" s="285"/>
      <c r="H87" s="286"/>
      <c r="I87" s="251"/>
      <c r="J87" s="69" t="str">
        <f>IF(I87="","",VLOOKUP(I87,data!$A$3:$AD$2549,21,FALSE))</f>
        <v/>
      </c>
      <c r="K87" s="70" t="str">
        <f t="shared" si="1"/>
        <v/>
      </c>
      <c r="L87" s="276"/>
      <c r="M87" s="277"/>
      <c r="N87" s="277"/>
      <c r="O87" s="278"/>
      <c r="P87" s="248" t="str">
        <f>IF(I87="","",VLOOKUP(I87,data!$A$3:$AD$2549,25,FALSE))</f>
        <v/>
      </c>
      <c r="Q87" s="249" t="str">
        <f>IF(I87="","",VLOOKUP(I87,data!$A$3:$AD$2549,20,FALSE))</f>
        <v/>
      </c>
    </row>
    <row r="88" spans="1:17" s="221" customFormat="1" ht="18" hidden="1" customHeight="1" x14ac:dyDescent="0.2">
      <c r="A88" s="67">
        <v>69</v>
      </c>
      <c r="B88" s="287" t="str">
        <f>IF(I88="","",VLOOKUP(I88,data!$A$3:$AD$2549,19,FALSE))</f>
        <v/>
      </c>
      <c r="C88" s="288"/>
      <c r="D88" s="68" t="str">
        <f>IF(I88="","",VLOOKUP(I88,data!$A$3:$AD$2549,13,FALSE))</f>
        <v/>
      </c>
      <c r="E88" s="67" t="str">
        <f>IF(I88="","",VLOOKUP(I88,data!$A$3:$AD$2549,29,FALSE))</f>
        <v/>
      </c>
      <c r="F88" s="284"/>
      <c r="G88" s="285"/>
      <c r="H88" s="286"/>
      <c r="I88" s="251"/>
      <c r="J88" s="69" t="str">
        <f>IF(I88="","",VLOOKUP(I88,data!$A$3:$AD$2549,21,FALSE))</f>
        <v/>
      </c>
      <c r="K88" s="70" t="str">
        <f t="shared" si="1"/>
        <v/>
      </c>
      <c r="L88" s="276"/>
      <c r="M88" s="277"/>
      <c r="N88" s="277"/>
      <c r="O88" s="278"/>
      <c r="P88" s="248" t="str">
        <f>IF(I88="","",VLOOKUP(I88,data!$A$3:$AD$2549,25,FALSE))</f>
        <v/>
      </c>
      <c r="Q88" s="249" t="str">
        <f>IF(I88="","",VLOOKUP(I88,data!$A$3:$AD$2549,20,FALSE))</f>
        <v/>
      </c>
    </row>
    <row r="89" spans="1:17" s="221" customFormat="1" ht="18" hidden="1" customHeight="1" x14ac:dyDescent="0.2">
      <c r="A89" s="67">
        <v>70</v>
      </c>
      <c r="B89" s="287" t="str">
        <f>IF(I89="","",VLOOKUP(I89,data!$A$3:$AD$2549,19,FALSE))</f>
        <v/>
      </c>
      <c r="C89" s="288"/>
      <c r="D89" s="68" t="str">
        <f>IF(I89="","",VLOOKUP(I89,data!$A$3:$AD$2549,13,FALSE))</f>
        <v/>
      </c>
      <c r="E89" s="67" t="str">
        <f>IF(I89="","",VLOOKUP(I89,data!$A$3:$AD$2549,29,FALSE))</f>
        <v/>
      </c>
      <c r="F89" s="284"/>
      <c r="G89" s="285"/>
      <c r="H89" s="286"/>
      <c r="I89" s="251"/>
      <c r="J89" s="69" t="str">
        <f>IF(I89="","",VLOOKUP(I89,data!$A$3:$AD$2549,21,FALSE))</f>
        <v/>
      </c>
      <c r="K89" s="70" t="str">
        <f t="shared" si="1"/>
        <v/>
      </c>
      <c r="L89" s="276"/>
      <c r="M89" s="277"/>
      <c r="N89" s="277"/>
      <c r="O89" s="278"/>
      <c r="P89" s="248" t="str">
        <f>IF(I89="","",VLOOKUP(I89,data!$A$3:$AD$2549,25,FALSE))</f>
        <v/>
      </c>
      <c r="Q89" s="249" t="str">
        <f>IF(I89="","",VLOOKUP(I89,data!$A$3:$AD$2549,20,FALSE))</f>
        <v/>
      </c>
    </row>
    <row r="90" spans="1:17" s="221" customFormat="1" ht="18" hidden="1" customHeight="1" x14ac:dyDescent="0.2">
      <c r="A90" s="67">
        <v>71</v>
      </c>
      <c r="B90" s="287" t="str">
        <f>IF(I90="","",VLOOKUP(I90,data!$A$3:$AD$2549,19,FALSE))</f>
        <v/>
      </c>
      <c r="C90" s="288"/>
      <c r="D90" s="68" t="str">
        <f>IF(I90="","",VLOOKUP(I90,data!$A$3:$AD$2549,13,FALSE))</f>
        <v/>
      </c>
      <c r="E90" s="67" t="str">
        <f>IF(I90="","",VLOOKUP(I90,data!$A$3:$AD$2549,29,FALSE))</f>
        <v/>
      </c>
      <c r="F90" s="284"/>
      <c r="G90" s="285"/>
      <c r="H90" s="286"/>
      <c r="I90" s="251"/>
      <c r="J90" s="69" t="str">
        <f>IF(I90="","",VLOOKUP(I90,data!$A$3:$AD$2549,21,FALSE))</f>
        <v/>
      </c>
      <c r="K90" s="70" t="str">
        <f t="shared" si="1"/>
        <v/>
      </c>
      <c r="L90" s="276"/>
      <c r="M90" s="277"/>
      <c r="N90" s="277"/>
      <c r="O90" s="278"/>
      <c r="P90" s="248" t="str">
        <f>IF(I90="","",VLOOKUP(I90,data!$A$3:$AD$2549,25,FALSE))</f>
        <v/>
      </c>
      <c r="Q90" s="249" t="str">
        <f>IF(I90="","",VLOOKUP(I90,data!$A$3:$AD$2549,20,FALSE))</f>
        <v/>
      </c>
    </row>
    <row r="91" spans="1:17" s="221" customFormat="1" ht="18" hidden="1" customHeight="1" x14ac:dyDescent="0.2">
      <c r="A91" s="67">
        <v>72</v>
      </c>
      <c r="B91" s="287" t="str">
        <f>IF(I91="","",VLOOKUP(I91,data!$A$3:$AD$2549,19,FALSE))</f>
        <v/>
      </c>
      <c r="C91" s="288"/>
      <c r="D91" s="68" t="str">
        <f>IF(I91="","",VLOOKUP(I91,data!$A$3:$AD$2549,13,FALSE))</f>
        <v/>
      </c>
      <c r="E91" s="67" t="str">
        <f>IF(I91="","",VLOOKUP(I91,data!$A$3:$AD$2549,29,FALSE))</f>
        <v/>
      </c>
      <c r="F91" s="284"/>
      <c r="G91" s="285"/>
      <c r="H91" s="286"/>
      <c r="I91" s="251"/>
      <c r="J91" s="69" t="str">
        <f>IF(I91="","",VLOOKUP(I91,data!$A$3:$AD$2549,21,FALSE))</f>
        <v/>
      </c>
      <c r="K91" s="70" t="str">
        <f t="shared" si="1"/>
        <v/>
      </c>
      <c r="L91" s="276"/>
      <c r="M91" s="277"/>
      <c r="N91" s="277"/>
      <c r="O91" s="278"/>
      <c r="P91" s="248" t="str">
        <f>IF(I91="","",VLOOKUP(I91,data!$A$3:$AD$2549,25,FALSE))</f>
        <v/>
      </c>
      <c r="Q91" s="249" t="str">
        <f>IF(I91="","",VLOOKUP(I91,data!$A$3:$AD$2549,20,FALSE))</f>
        <v/>
      </c>
    </row>
    <row r="92" spans="1:17" s="221" customFormat="1" ht="18" hidden="1" customHeight="1" x14ac:dyDescent="0.2">
      <c r="A92" s="67">
        <v>73</v>
      </c>
      <c r="B92" s="287" t="str">
        <f>IF(I92="","",VLOOKUP(I92,data!$A$3:$AD$2549,19,FALSE))</f>
        <v/>
      </c>
      <c r="C92" s="288"/>
      <c r="D92" s="68" t="str">
        <f>IF(I92="","",VLOOKUP(I92,data!$A$3:$AD$2549,13,FALSE))</f>
        <v/>
      </c>
      <c r="E92" s="67" t="str">
        <f>IF(I92="","",VLOOKUP(I92,data!$A$3:$AD$2549,29,FALSE))</f>
        <v/>
      </c>
      <c r="F92" s="284"/>
      <c r="G92" s="285"/>
      <c r="H92" s="286"/>
      <c r="I92" s="251"/>
      <c r="J92" s="69" t="str">
        <f>IF(I92="","",VLOOKUP(I92,data!$A$3:$AD$2549,21,FALSE))</f>
        <v/>
      </c>
      <c r="K92" s="70" t="str">
        <f t="shared" si="1"/>
        <v/>
      </c>
      <c r="L92" s="276"/>
      <c r="M92" s="277"/>
      <c r="N92" s="277"/>
      <c r="O92" s="278"/>
      <c r="P92" s="248" t="str">
        <f>IF(I92="","",VLOOKUP(I92,data!$A$3:$AD$2549,25,FALSE))</f>
        <v/>
      </c>
      <c r="Q92" s="249" t="str">
        <f>IF(I92="","",VLOOKUP(I92,data!$A$3:$AD$2549,20,FALSE))</f>
        <v/>
      </c>
    </row>
    <row r="93" spans="1:17" s="221" customFormat="1" ht="18" hidden="1" customHeight="1" x14ac:dyDescent="0.2">
      <c r="A93" s="67">
        <v>74</v>
      </c>
      <c r="B93" s="287" t="str">
        <f>IF(I93="","",VLOOKUP(I93,data!$A$3:$AD$2549,19,FALSE))</f>
        <v/>
      </c>
      <c r="C93" s="288"/>
      <c r="D93" s="68" t="str">
        <f>IF(I93="","",VLOOKUP(I93,data!$A$3:$AD$2549,13,FALSE))</f>
        <v/>
      </c>
      <c r="E93" s="67" t="str">
        <f>IF(I93="","",VLOOKUP(I93,data!$A$3:$AD$2549,29,FALSE))</f>
        <v/>
      </c>
      <c r="F93" s="284"/>
      <c r="G93" s="285"/>
      <c r="H93" s="286"/>
      <c r="I93" s="251"/>
      <c r="J93" s="69" t="str">
        <f>IF(I93="","",VLOOKUP(I93,data!$A$3:$AD$2549,21,FALSE))</f>
        <v/>
      </c>
      <c r="K93" s="70" t="str">
        <f t="shared" si="1"/>
        <v/>
      </c>
      <c r="L93" s="276"/>
      <c r="M93" s="277"/>
      <c r="N93" s="277"/>
      <c r="O93" s="278"/>
      <c r="P93" s="248" t="str">
        <f>IF(I93="","",VLOOKUP(I93,data!$A$3:$AD$2549,25,FALSE))</f>
        <v/>
      </c>
      <c r="Q93" s="249" t="str">
        <f>IF(I93="","",VLOOKUP(I93,data!$A$3:$AD$2549,20,FALSE))</f>
        <v/>
      </c>
    </row>
    <row r="94" spans="1:17" s="221" customFormat="1" ht="18" hidden="1" customHeight="1" x14ac:dyDescent="0.2">
      <c r="A94" s="67">
        <v>75</v>
      </c>
      <c r="B94" s="287" t="str">
        <f>IF(I94="","",VLOOKUP(I94,data!$A$3:$AD$2549,19,FALSE))</f>
        <v/>
      </c>
      <c r="C94" s="288"/>
      <c r="D94" s="68" t="str">
        <f>IF(I94="","",VLOOKUP(I94,data!$A$3:$AD$2549,13,FALSE))</f>
        <v/>
      </c>
      <c r="E94" s="67" t="str">
        <f>IF(I94="","",VLOOKUP(I94,data!$A$3:$AD$2549,29,FALSE))</f>
        <v/>
      </c>
      <c r="F94" s="284"/>
      <c r="G94" s="285"/>
      <c r="H94" s="286"/>
      <c r="I94" s="251"/>
      <c r="J94" s="69" t="str">
        <f>IF(I94="","",VLOOKUP(I94,data!$A$3:$AD$2549,21,FALSE))</f>
        <v/>
      </c>
      <c r="K94" s="70" t="str">
        <f t="shared" si="1"/>
        <v/>
      </c>
      <c r="L94" s="276"/>
      <c r="M94" s="277"/>
      <c r="N94" s="277"/>
      <c r="O94" s="278"/>
      <c r="P94" s="248" t="str">
        <f>IF(I94="","",VLOOKUP(I94,data!$A$3:$AD$2549,25,FALSE))</f>
        <v/>
      </c>
      <c r="Q94" s="249" t="str">
        <f>IF(I94="","",VLOOKUP(I94,data!$A$3:$AD$2549,20,FALSE))</f>
        <v/>
      </c>
    </row>
    <row r="95" spans="1:17" s="221" customFormat="1" ht="18" hidden="1" customHeight="1" x14ac:dyDescent="0.2">
      <c r="A95" s="67">
        <v>76</v>
      </c>
      <c r="B95" s="287" t="str">
        <f>IF(I95="","",VLOOKUP(I95,data!$A$3:$AD$2549,19,FALSE))</f>
        <v/>
      </c>
      <c r="C95" s="288"/>
      <c r="D95" s="68" t="str">
        <f>IF(I95="","",VLOOKUP(I95,data!$A$3:$AD$2549,13,FALSE))</f>
        <v/>
      </c>
      <c r="E95" s="67" t="str">
        <f>IF(I95="","",VLOOKUP(I95,data!$A$3:$AD$2549,29,FALSE))</f>
        <v/>
      </c>
      <c r="F95" s="284"/>
      <c r="G95" s="285"/>
      <c r="H95" s="286"/>
      <c r="I95" s="251"/>
      <c r="J95" s="69" t="str">
        <f>IF(I95="","",VLOOKUP(I95,data!$A$3:$AD$2549,21,FALSE))</f>
        <v/>
      </c>
      <c r="K95" s="70" t="str">
        <f t="shared" si="1"/>
        <v/>
      </c>
      <c r="L95" s="276"/>
      <c r="M95" s="277"/>
      <c r="N95" s="277"/>
      <c r="O95" s="278"/>
      <c r="P95" s="248" t="str">
        <f>IF(I95="","",VLOOKUP(I95,data!$A$3:$AD$2549,25,FALSE))</f>
        <v/>
      </c>
      <c r="Q95" s="249" t="str">
        <f>IF(I95="","",VLOOKUP(I95,data!$A$3:$AD$2549,20,FALSE))</f>
        <v/>
      </c>
    </row>
    <row r="96" spans="1:17" s="221" customFormat="1" ht="18" hidden="1" customHeight="1" x14ac:dyDescent="0.2">
      <c r="A96" s="67">
        <v>77</v>
      </c>
      <c r="B96" s="287" t="str">
        <f>IF(I96="","",VLOOKUP(I96,data!$A$3:$AD$2549,19,FALSE))</f>
        <v/>
      </c>
      <c r="C96" s="288"/>
      <c r="D96" s="68" t="str">
        <f>IF(I96="","",VLOOKUP(I96,data!$A$3:$AD$2549,13,FALSE))</f>
        <v/>
      </c>
      <c r="E96" s="67" t="str">
        <f>IF(I96="","",VLOOKUP(I96,data!$A$3:$AD$2549,29,FALSE))</f>
        <v/>
      </c>
      <c r="F96" s="284"/>
      <c r="G96" s="285"/>
      <c r="H96" s="286"/>
      <c r="I96" s="251"/>
      <c r="J96" s="69" t="str">
        <f>IF(I96="","",VLOOKUP(I96,data!$A$3:$AD$2549,21,FALSE))</f>
        <v/>
      </c>
      <c r="K96" s="70" t="str">
        <f t="shared" si="1"/>
        <v/>
      </c>
      <c r="L96" s="276"/>
      <c r="M96" s="277"/>
      <c r="N96" s="277"/>
      <c r="O96" s="278"/>
      <c r="P96" s="248" t="str">
        <f>IF(I96="","",VLOOKUP(I96,data!$A$3:$AD$2549,25,FALSE))</f>
        <v/>
      </c>
      <c r="Q96" s="249" t="str">
        <f>IF(I96="","",VLOOKUP(I96,data!$A$3:$AD$2549,20,FALSE))</f>
        <v/>
      </c>
    </row>
    <row r="97" spans="1:17" s="221" customFormat="1" ht="18" hidden="1" customHeight="1" x14ac:dyDescent="0.2">
      <c r="A97" s="67">
        <v>78</v>
      </c>
      <c r="B97" s="287" t="str">
        <f>IF(I97="","",VLOOKUP(I97,data!$A$3:$AD$2549,19,FALSE))</f>
        <v/>
      </c>
      <c r="C97" s="288"/>
      <c r="D97" s="68" t="str">
        <f>IF(I97="","",VLOOKUP(I97,data!$A$3:$AD$2549,13,FALSE))</f>
        <v/>
      </c>
      <c r="E97" s="67" t="str">
        <f>IF(I97="","",VLOOKUP(I97,data!$A$3:$AD$2549,29,FALSE))</f>
        <v/>
      </c>
      <c r="F97" s="284"/>
      <c r="G97" s="285"/>
      <c r="H97" s="286"/>
      <c r="I97" s="251"/>
      <c r="J97" s="69" t="str">
        <f>IF(I97="","",VLOOKUP(I97,data!$A$3:$AD$2549,21,FALSE))</f>
        <v/>
      </c>
      <c r="K97" s="70" t="str">
        <f t="shared" si="1"/>
        <v/>
      </c>
      <c r="L97" s="276"/>
      <c r="M97" s="277"/>
      <c r="N97" s="277"/>
      <c r="O97" s="278"/>
      <c r="P97" s="248" t="str">
        <f>IF(I97="","",VLOOKUP(I97,data!$A$3:$AD$2549,25,FALSE))</f>
        <v/>
      </c>
      <c r="Q97" s="249" t="str">
        <f>IF(I97="","",VLOOKUP(I97,data!$A$3:$AD$2549,20,FALSE))</f>
        <v/>
      </c>
    </row>
    <row r="98" spans="1:17" s="221" customFormat="1" ht="18" hidden="1" customHeight="1" x14ac:dyDescent="0.2">
      <c r="A98" s="67">
        <v>79</v>
      </c>
      <c r="B98" s="287" t="str">
        <f>IF(I98="","",VLOOKUP(I98,data!$A$3:$AD$2549,19,FALSE))</f>
        <v/>
      </c>
      <c r="C98" s="288"/>
      <c r="D98" s="68" t="str">
        <f>IF(I98="","",VLOOKUP(I98,data!$A$3:$AD$2549,13,FALSE))</f>
        <v/>
      </c>
      <c r="E98" s="67" t="str">
        <f>IF(I98="","",VLOOKUP(I98,data!$A$3:$AD$2549,29,FALSE))</f>
        <v/>
      </c>
      <c r="F98" s="284"/>
      <c r="G98" s="285"/>
      <c r="H98" s="286"/>
      <c r="I98" s="251"/>
      <c r="J98" s="69" t="str">
        <f>IF(I98="","",VLOOKUP(I98,data!$A$3:$AD$2549,21,FALSE))</f>
        <v/>
      </c>
      <c r="K98" s="70" t="str">
        <f t="shared" si="1"/>
        <v/>
      </c>
      <c r="L98" s="276"/>
      <c r="M98" s="277"/>
      <c r="N98" s="277"/>
      <c r="O98" s="278"/>
      <c r="P98" s="248" t="str">
        <f>IF(I98="","",VLOOKUP(I98,data!$A$3:$AD$2549,25,FALSE))</f>
        <v/>
      </c>
      <c r="Q98" s="249" t="str">
        <f>IF(I98="","",VLOOKUP(I98,data!$A$3:$AD$2549,20,FALSE))</f>
        <v/>
      </c>
    </row>
    <row r="99" spans="1:17" s="221" customFormat="1" ht="18" hidden="1" customHeight="1" x14ac:dyDescent="0.2">
      <c r="A99" s="67">
        <v>80</v>
      </c>
      <c r="B99" s="287" t="str">
        <f>IF(I99="","",VLOOKUP(I99,data!$A$3:$AD$2549,19,FALSE))</f>
        <v/>
      </c>
      <c r="C99" s="288"/>
      <c r="D99" s="68" t="str">
        <f>IF(I99="","",VLOOKUP(I99,data!$A$3:$AD$2549,13,FALSE))</f>
        <v/>
      </c>
      <c r="E99" s="67" t="str">
        <f>IF(I99="","",VLOOKUP(I99,data!$A$3:$AD$2549,29,FALSE))</f>
        <v/>
      </c>
      <c r="F99" s="284"/>
      <c r="G99" s="285"/>
      <c r="H99" s="286"/>
      <c r="I99" s="251"/>
      <c r="J99" s="69" t="str">
        <f>IF(I99="","",VLOOKUP(I99,data!$A$3:$AD$2549,21,FALSE))</f>
        <v/>
      </c>
      <c r="K99" s="70" t="str">
        <f t="shared" si="1"/>
        <v/>
      </c>
      <c r="L99" s="276"/>
      <c r="M99" s="277"/>
      <c r="N99" s="277"/>
      <c r="O99" s="278"/>
      <c r="P99" s="248" t="str">
        <f>IF(I99="","",VLOOKUP(I99,data!$A$3:$AD$2549,25,FALSE))</f>
        <v/>
      </c>
      <c r="Q99" s="249" t="str">
        <f>IF(I99="","",VLOOKUP(I99,data!$A$3:$AD$2549,20,FALSE))</f>
        <v/>
      </c>
    </row>
    <row r="100" spans="1:17" s="221" customFormat="1" ht="18" hidden="1" customHeight="1" x14ac:dyDescent="0.2">
      <c r="A100" s="67">
        <v>81</v>
      </c>
      <c r="B100" s="287" t="str">
        <f>IF(I100="","",VLOOKUP(I100,data!$A$3:$AD$2549,19,FALSE))</f>
        <v/>
      </c>
      <c r="C100" s="288"/>
      <c r="D100" s="68" t="str">
        <f>IF(I100="","",VLOOKUP(I100,data!$A$3:$AD$2549,13,FALSE))</f>
        <v/>
      </c>
      <c r="E100" s="67" t="str">
        <f>IF(I100="","",VLOOKUP(I100,data!$A$3:$AD$2549,29,FALSE))</f>
        <v/>
      </c>
      <c r="F100" s="284"/>
      <c r="G100" s="285"/>
      <c r="H100" s="286"/>
      <c r="I100" s="251"/>
      <c r="J100" s="69" t="str">
        <f>IF(I100="","",VLOOKUP(I100,data!$A$3:$AD$2549,21,FALSE))</f>
        <v/>
      </c>
      <c r="K100" s="70" t="str">
        <f t="shared" si="1"/>
        <v/>
      </c>
      <c r="L100" s="276"/>
      <c r="M100" s="277"/>
      <c r="N100" s="277"/>
      <c r="O100" s="278"/>
      <c r="P100" s="248" t="str">
        <f>IF(I100="","",VLOOKUP(I100,data!$A$3:$AD$2549,25,FALSE))</f>
        <v/>
      </c>
      <c r="Q100" s="249" t="str">
        <f>IF(I100="","",VLOOKUP(I100,data!$A$3:$AD$2549,20,FALSE))</f>
        <v/>
      </c>
    </row>
    <row r="101" spans="1:17" s="221" customFormat="1" ht="18" hidden="1" customHeight="1" x14ac:dyDescent="0.2">
      <c r="A101" s="67">
        <v>82</v>
      </c>
      <c r="B101" s="287" t="str">
        <f>IF(I101="","",VLOOKUP(I101,data!$A$3:$AD$2549,19,FALSE))</f>
        <v/>
      </c>
      <c r="C101" s="288"/>
      <c r="D101" s="68" t="str">
        <f>IF(I101="","",VLOOKUP(I101,data!$A$3:$AD$2549,13,FALSE))</f>
        <v/>
      </c>
      <c r="E101" s="67" t="str">
        <f>IF(I101="","",VLOOKUP(I101,data!$A$3:$AD$2549,29,FALSE))</f>
        <v/>
      </c>
      <c r="F101" s="284"/>
      <c r="G101" s="285"/>
      <c r="H101" s="286"/>
      <c r="I101" s="251"/>
      <c r="J101" s="69" t="str">
        <f>IF(I101="","",VLOOKUP(I101,data!$A$3:$AD$2549,21,FALSE))</f>
        <v/>
      </c>
      <c r="K101" s="70" t="str">
        <f t="shared" si="1"/>
        <v/>
      </c>
      <c r="L101" s="276"/>
      <c r="M101" s="277"/>
      <c r="N101" s="277"/>
      <c r="O101" s="278"/>
      <c r="P101" s="248" t="str">
        <f>IF(I101="","",VLOOKUP(I101,data!$A$3:$AD$2549,25,FALSE))</f>
        <v/>
      </c>
      <c r="Q101" s="249" t="str">
        <f>IF(I101="","",VLOOKUP(I101,data!$A$3:$AD$2549,20,FALSE))</f>
        <v/>
      </c>
    </row>
    <row r="102" spans="1:17" s="221" customFormat="1" ht="18" hidden="1" customHeight="1" x14ac:dyDescent="0.2">
      <c r="A102" s="67">
        <v>83</v>
      </c>
      <c r="B102" s="287" t="str">
        <f>IF(I102="","",VLOOKUP(I102,data!$A$3:$AD$2549,19,FALSE))</f>
        <v/>
      </c>
      <c r="C102" s="288"/>
      <c r="D102" s="68" t="str">
        <f>IF(I102="","",VLOOKUP(I102,data!$A$3:$AD$2549,13,FALSE))</f>
        <v/>
      </c>
      <c r="E102" s="67" t="str">
        <f>IF(I102="","",VLOOKUP(I102,data!$A$3:$AD$2549,29,FALSE))</f>
        <v/>
      </c>
      <c r="F102" s="284"/>
      <c r="G102" s="285"/>
      <c r="H102" s="286"/>
      <c r="I102" s="251"/>
      <c r="J102" s="69" t="str">
        <f>IF(I102="","",VLOOKUP(I102,data!$A$3:$AD$2549,21,FALSE))</f>
        <v/>
      </c>
      <c r="K102" s="70" t="str">
        <f t="shared" si="1"/>
        <v/>
      </c>
      <c r="L102" s="276"/>
      <c r="M102" s="277"/>
      <c r="N102" s="277"/>
      <c r="O102" s="278"/>
      <c r="P102" s="248" t="str">
        <f>IF(I102="","",VLOOKUP(I102,data!$A$3:$AD$2549,25,FALSE))</f>
        <v/>
      </c>
      <c r="Q102" s="249" t="str">
        <f>IF(I102="","",VLOOKUP(I102,data!$A$3:$AD$2549,20,FALSE))</f>
        <v/>
      </c>
    </row>
    <row r="103" spans="1:17" s="221" customFormat="1" ht="18" hidden="1" customHeight="1" x14ac:dyDescent="0.2">
      <c r="A103" s="67">
        <v>84</v>
      </c>
      <c r="B103" s="287" t="str">
        <f>IF(I103="","",VLOOKUP(I103,data!$A$3:$AD$2549,19,FALSE))</f>
        <v/>
      </c>
      <c r="C103" s="288"/>
      <c r="D103" s="68" t="str">
        <f>IF(I103="","",VLOOKUP(I103,data!$A$3:$AD$2549,13,FALSE))</f>
        <v/>
      </c>
      <c r="E103" s="67" t="str">
        <f>IF(I103="","",VLOOKUP(I103,data!$A$3:$AD$2549,29,FALSE))</f>
        <v/>
      </c>
      <c r="F103" s="284"/>
      <c r="G103" s="285"/>
      <c r="H103" s="286"/>
      <c r="I103" s="251"/>
      <c r="J103" s="69" t="str">
        <f>IF(I103="","",VLOOKUP(I103,data!$A$3:$AD$2549,21,FALSE))</f>
        <v/>
      </c>
      <c r="K103" s="70" t="str">
        <f t="shared" si="1"/>
        <v/>
      </c>
      <c r="L103" s="276"/>
      <c r="M103" s="277"/>
      <c r="N103" s="277"/>
      <c r="O103" s="278"/>
      <c r="P103" s="248" t="str">
        <f>IF(I103="","",VLOOKUP(I103,data!$A$3:$AD$2549,25,FALSE))</f>
        <v/>
      </c>
      <c r="Q103" s="249" t="str">
        <f>IF(I103="","",VLOOKUP(I103,data!$A$3:$AD$2549,20,FALSE))</f>
        <v/>
      </c>
    </row>
    <row r="104" spans="1:17" s="221" customFormat="1" ht="18" hidden="1" customHeight="1" x14ac:dyDescent="0.2">
      <c r="A104" s="67">
        <v>85</v>
      </c>
      <c r="B104" s="287" t="str">
        <f>IF(I104="","",VLOOKUP(I104,data!$A$3:$AD$2549,19,FALSE))</f>
        <v/>
      </c>
      <c r="C104" s="288"/>
      <c r="D104" s="68" t="str">
        <f>IF(I104="","",VLOOKUP(I104,data!$A$3:$AD$2549,13,FALSE))</f>
        <v/>
      </c>
      <c r="E104" s="67" t="str">
        <f>IF(I104="","",VLOOKUP(I104,data!$A$3:$AD$2549,29,FALSE))</f>
        <v/>
      </c>
      <c r="F104" s="284"/>
      <c r="G104" s="285"/>
      <c r="H104" s="286"/>
      <c r="I104" s="251"/>
      <c r="J104" s="69" t="str">
        <f>IF(I104="","",VLOOKUP(I104,data!$A$3:$AD$2549,21,FALSE))</f>
        <v/>
      </c>
      <c r="K104" s="70" t="str">
        <f t="shared" si="1"/>
        <v/>
      </c>
      <c r="L104" s="276"/>
      <c r="M104" s="277"/>
      <c r="N104" s="277"/>
      <c r="O104" s="278"/>
      <c r="P104" s="248" t="str">
        <f>IF(I104="","",VLOOKUP(I104,data!$A$3:$AD$2549,25,FALSE))</f>
        <v/>
      </c>
      <c r="Q104" s="249" t="str">
        <f>IF(I104="","",VLOOKUP(I104,data!$A$3:$AD$2549,20,FALSE))</f>
        <v/>
      </c>
    </row>
    <row r="105" spans="1:17" s="221" customFormat="1" ht="18" hidden="1" customHeight="1" x14ac:dyDescent="0.2">
      <c r="A105" s="67">
        <v>86</v>
      </c>
      <c r="B105" s="287" t="str">
        <f>IF(I105="","",VLOOKUP(I105,data!$A$3:$AD$2549,19,FALSE))</f>
        <v/>
      </c>
      <c r="C105" s="288"/>
      <c r="D105" s="68" t="str">
        <f>IF(I105="","",VLOOKUP(I105,data!$A$3:$AD$2549,13,FALSE))</f>
        <v/>
      </c>
      <c r="E105" s="67" t="str">
        <f>IF(I105="","",VLOOKUP(I105,data!$A$3:$AD$2549,29,FALSE))</f>
        <v/>
      </c>
      <c r="F105" s="284"/>
      <c r="G105" s="285"/>
      <c r="H105" s="286"/>
      <c r="I105" s="251"/>
      <c r="J105" s="69" t="str">
        <f>IF(I105="","",VLOOKUP(I105,data!$A$3:$AD$2549,21,FALSE))</f>
        <v/>
      </c>
      <c r="K105" s="70" t="str">
        <f t="shared" si="1"/>
        <v/>
      </c>
      <c r="L105" s="276"/>
      <c r="M105" s="277"/>
      <c r="N105" s="277"/>
      <c r="O105" s="278"/>
      <c r="P105" s="248" t="str">
        <f>IF(I105="","",VLOOKUP(I105,data!$A$3:$AD$2549,25,FALSE))</f>
        <v/>
      </c>
      <c r="Q105" s="249" t="str">
        <f>IF(I105="","",VLOOKUP(I105,data!$A$3:$AD$2549,20,FALSE))</f>
        <v/>
      </c>
    </row>
    <row r="106" spans="1:17" s="221" customFormat="1" ht="18" hidden="1" customHeight="1" x14ac:dyDescent="0.2">
      <c r="A106" s="67">
        <v>87</v>
      </c>
      <c r="B106" s="287" t="str">
        <f>IF(I106="","",VLOOKUP(I106,data!$A$3:$AD$2549,19,FALSE))</f>
        <v/>
      </c>
      <c r="C106" s="288"/>
      <c r="D106" s="68" t="str">
        <f>IF(I106="","",VLOOKUP(I106,data!$A$3:$AD$2549,13,FALSE))</f>
        <v/>
      </c>
      <c r="E106" s="67" t="str">
        <f>IF(I106="","",VLOOKUP(I106,data!$A$3:$AD$2549,29,FALSE))</f>
        <v/>
      </c>
      <c r="F106" s="284"/>
      <c r="G106" s="285"/>
      <c r="H106" s="286"/>
      <c r="I106" s="251"/>
      <c r="J106" s="69" t="str">
        <f>IF(I106="","",VLOOKUP(I106,data!$A$3:$AD$2549,21,FALSE))</f>
        <v/>
      </c>
      <c r="K106" s="70" t="str">
        <f t="shared" si="1"/>
        <v/>
      </c>
      <c r="L106" s="276"/>
      <c r="M106" s="277"/>
      <c r="N106" s="277"/>
      <c r="O106" s="278"/>
      <c r="P106" s="248" t="str">
        <f>IF(I106="","",VLOOKUP(I106,data!$A$3:$AD$2549,25,FALSE))</f>
        <v/>
      </c>
      <c r="Q106" s="249" t="str">
        <f>IF(I106="","",VLOOKUP(I106,data!$A$3:$AD$2549,20,FALSE))</f>
        <v/>
      </c>
    </row>
    <row r="107" spans="1:17" s="221" customFormat="1" ht="18" hidden="1" customHeight="1" x14ac:dyDescent="0.2">
      <c r="A107" s="67">
        <v>88</v>
      </c>
      <c r="B107" s="287" t="str">
        <f>IF(I107="","",VLOOKUP(I107,data!$A$3:$AD$2549,19,FALSE))</f>
        <v/>
      </c>
      <c r="C107" s="288"/>
      <c r="D107" s="68" t="str">
        <f>IF(I107="","",VLOOKUP(I107,data!$A$3:$AD$2549,13,FALSE))</f>
        <v/>
      </c>
      <c r="E107" s="67" t="str">
        <f>IF(I107="","",VLOOKUP(I107,data!$A$3:$AD$2549,29,FALSE))</f>
        <v/>
      </c>
      <c r="F107" s="284"/>
      <c r="G107" s="285"/>
      <c r="H107" s="286"/>
      <c r="I107" s="251"/>
      <c r="J107" s="69" t="str">
        <f>IF(I107="","",VLOOKUP(I107,data!$A$3:$AD$2549,21,FALSE))</f>
        <v/>
      </c>
      <c r="K107" s="70" t="str">
        <f t="shared" si="1"/>
        <v/>
      </c>
      <c r="L107" s="276"/>
      <c r="M107" s="277"/>
      <c r="N107" s="277"/>
      <c r="O107" s="278"/>
      <c r="P107" s="248" t="str">
        <f>IF(I107="","",VLOOKUP(I107,data!$A$3:$AD$2549,25,FALSE))</f>
        <v/>
      </c>
      <c r="Q107" s="249" t="str">
        <f>IF(I107="","",VLOOKUP(I107,data!$A$3:$AD$2549,20,FALSE))</f>
        <v/>
      </c>
    </row>
    <row r="108" spans="1:17" s="221" customFormat="1" ht="18" hidden="1" customHeight="1" x14ac:dyDescent="0.2">
      <c r="A108" s="67">
        <v>89</v>
      </c>
      <c r="B108" s="287" t="str">
        <f>IF(I108="","",VLOOKUP(I108,data!$A$3:$AD$2549,19,FALSE))</f>
        <v/>
      </c>
      <c r="C108" s="288"/>
      <c r="D108" s="68" t="str">
        <f>IF(I108="","",VLOOKUP(I108,data!$A$3:$AD$2549,13,FALSE))</f>
        <v/>
      </c>
      <c r="E108" s="67" t="str">
        <f>IF(I108="","",VLOOKUP(I108,data!$A$3:$AD$2549,29,FALSE))</f>
        <v/>
      </c>
      <c r="F108" s="284"/>
      <c r="G108" s="285"/>
      <c r="H108" s="286"/>
      <c r="I108" s="251"/>
      <c r="J108" s="69" t="str">
        <f>IF(I108="","",VLOOKUP(I108,data!$A$3:$AD$2549,21,FALSE))</f>
        <v/>
      </c>
      <c r="K108" s="70" t="str">
        <f t="shared" si="1"/>
        <v/>
      </c>
      <c r="L108" s="276"/>
      <c r="M108" s="277"/>
      <c r="N108" s="277"/>
      <c r="O108" s="278"/>
      <c r="P108" s="248" t="str">
        <f>IF(I108="","",VLOOKUP(I108,data!$A$3:$AD$2549,25,FALSE))</f>
        <v/>
      </c>
      <c r="Q108" s="249" t="str">
        <f>IF(I108="","",VLOOKUP(I108,data!$A$3:$AD$2549,20,FALSE))</f>
        <v/>
      </c>
    </row>
    <row r="109" spans="1:17" s="221" customFormat="1" ht="18" hidden="1" customHeight="1" x14ac:dyDescent="0.2">
      <c r="A109" s="67">
        <v>90</v>
      </c>
      <c r="B109" s="287" t="str">
        <f>IF(I109="","",VLOOKUP(I109,data!$A$3:$AD$2549,19,FALSE))</f>
        <v/>
      </c>
      <c r="C109" s="288"/>
      <c r="D109" s="68" t="str">
        <f>IF(I109="","",VLOOKUP(I109,data!$A$3:$AD$2549,13,FALSE))</f>
        <v/>
      </c>
      <c r="E109" s="67" t="str">
        <f>IF(I109="","",VLOOKUP(I109,data!$A$3:$AD$2549,29,FALSE))</f>
        <v/>
      </c>
      <c r="F109" s="284"/>
      <c r="G109" s="285"/>
      <c r="H109" s="286"/>
      <c r="I109" s="251"/>
      <c r="J109" s="69" t="str">
        <f>IF(I109="","",VLOOKUP(I109,data!$A$3:$AD$2549,21,FALSE))</f>
        <v/>
      </c>
      <c r="K109" s="70" t="str">
        <f t="shared" si="1"/>
        <v/>
      </c>
      <c r="L109" s="276"/>
      <c r="M109" s="277"/>
      <c r="N109" s="277"/>
      <c r="O109" s="278"/>
      <c r="P109" s="248" t="str">
        <f>IF(I109="","",VLOOKUP(I109,data!$A$3:$AD$2549,25,FALSE))</f>
        <v/>
      </c>
      <c r="Q109" s="249" t="str">
        <f>IF(I109="","",VLOOKUP(I109,data!$A$3:$AD$2549,20,FALSE))</f>
        <v/>
      </c>
    </row>
    <row r="110" spans="1:17" s="221" customFormat="1" ht="18" hidden="1" customHeight="1" x14ac:dyDescent="0.2">
      <c r="A110" s="67">
        <v>91</v>
      </c>
      <c r="B110" s="287" t="str">
        <f>IF(I110="","",VLOOKUP(I110,data!$A$3:$AD$2549,19,FALSE))</f>
        <v/>
      </c>
      <c r="C110" s="288"/>
      <c r="D110" s="68" t="str">
        <f>IF(I110="","",VLOOKUP(I110,data!$A$3:$AD$2549,13,FALSE))</f>
        <v/>
      </c>
      <c r="E110" s="67" t="str">
        <f>IF(I110="","",VLOOKUP(I110,data!$A$3:$AD$2549,29,FALSE))</f>
        <v/>
      </c>
      <c r="F110" s="284"/>
      <c r="G110" s="285"/>
      <c r="H110" s="286"/>
      <c r="I110" s="251"/>
      <c r="J110" s="69" t="str">
        <f>IF(I110="","",VLOOKUP(I110,data!$A$3:$AD$2549,21,FALSE))</f>
        <v/>
      </c>
      <c r="K110" s="70" t="str">
        <f t="shared" si="1"/>
        <v/>
      </c>
      <c r="L110" s="276"/>
      <c r="M110" s="277"/>
      <c r="N110" s="277"/>
      <c r="O110" s="278"/>
      <c r="P110" s="248" t="str">
        <f>IF(I110="","",VLOOKUP(I110,data!$A$3:$AD$2549,25,FALSE))</f>
        <v/>
      </c>
      <c r="Q110" s="249" t="str">
        <f>IF(I110="","",VLOOKUP(I110,data!$A$3:$AD$2549,20,FALSE))</f>
        <v/>
      </c>
    </row>
    <row r="111" spans="1:17" s="221" customFormat="1" ht="18" hidden="1" customHeight="1" x14ac:dyDescent="0.2">
      <c r="A111" s="67">
        <v>92</v>
      </c>
      <c r="B111" s="287" t="str">
        <f>IF(I111="","",VLOOKUP(I111,data!$A$3:$AD$2549,19,FALSE))</f>
        <v/>
      </c>
      <c r="C111" s="288"/>
      <c r="D111" s="68" t="str">
        <f>IF(I111="","",VLOOKUP(I111,data!$A$3:$AD$2549,13,FALSE))</f>
        <v/>
      </c>
      <c r="E111" s="67" t="str">
        <f>IF(I111="","",VLOOKUP(I111,data!$A$3:$AD$2549,29,FALSE))</f>
        <v/>
      </c>
      <c r="F111" s="284"/>
      <c r="G111" s="285"/>
      <c r="H111" s="286"/>
      <c r="I111" s="251"/>
      <c r="J111" s="69" t="str">
        <f>IF(I111="","",VLOOKUP(I111,data!$A$3:$AD$2549,21,FALSE))</f>
        <v/>
      </c>
      <c r="K111" s="70" t="str">
        <f t="shared" si="1"/>
        <v/>
      </c>
      <c r="L111" s="276"/>
      <c r="M111" s="277"/>
      <c r="N111" s="277"/>
      <c r="O111" s="278"/>
      <c r="P111" s="248" t="str">
        <f>IF(I111="","",VLOOKUP(I111,data!$A$3:$AD$2549,25,FALSE))</f>
        <v/>
      </c>
      <c r="Q111" s="249" t="str">
        <f>IF(I111="","",VLOOKUP(I111,data!$A$3:$AD$2549,20,FALSE))</f>
        <v/>
      </c>
    </row>
    <row r="112" spans="1:17" s="221" customFormat="1" ht="18" hidden="1" customHeight="1" x14ac:dyDescent="0.2">
      <c r="A112" s="67">
        <v>93</v>
      </c>
      <c r="B112" s="287" t="str">
        <f>IF(I112="","",VLOOKUP(I112,data!$A$3:$AD$2549,19,FALSE))</f>
        <v/>
      </c>
      <c r="C112" s="288"/>
      <c r="D112" s="68" t="str">
        <f>IF(I112="","",VLOOKUP(I112,data!$A$3:$AD$2549,13,FALSE))</f>
        <v/>
      </c>
      <c r="E112" s="67" t="str">
        <f>IF(I112="","",VLOOKUP(I112,data!$A$3:$AD$2549,29,FALSE))</f>
        <v/>
      </c>
      <c r="F112" s="284"/>
      <c r="G112" s="285"/>
      <c r="H112" s="286"/>
      <c r="I112" s="251"/>
      <c r="J112" s="69" t="str">
        <f>IF(I112="","",VLOOKUP(I112,data!$A$3:$AD$2549,21,FALSE))</f>
        <v/>
      </c>
      <c r="K112" s="70" t="str">
        <f t="shared" si="1"/>
        <v/>
      </c>
      <c r="L112" s="276"/>
      <c r="M112" s="277"/>
      <c r="N112" s="277"/>
      <c r="O112" s="278"/>
      <c r="P112" s="248" t="str">
        <f>IF(I112="","",VLOOKUP(I112,data!$A$3:$AD$2549,25,FALSE))</f>
        <v/>
      </c>
      <c r="Q112" s="249" t="str">
        <f>IF(I112="","",VLOOKUP(I112,data!$A$3:$AD$2549,20,FALSE))</f>
        <v/>
      </c>
    </row>
    <row r="113" spans="1:17" s="221" customFormat="1" ht="18" hidden="1" customHeight="1" x14ac:dyDescent="0.2">
      <c r="A113" s="67">
        <v>94</v>
      </c>
      <c r="B113" s="287" t="str">
        <f>IF(I113="","",VLOOKUP(I113,data!$A$3:$AD$2549,19,FALSE))</f>
        <v/>
      </c>
      <c r="C113" s="288"/>
      <c r="D113" s="68" t="str">
        <f>IF(I113="","",VLOOKUP(I113,data!$A$3:$AD$2549,13,FALSE))</f>
        <v/>
      </c>
      <c r="E113" s="67" t="str">
        <f>IF(I113="","",VLOOKUP(I113,data!$A$3:$AD$2549,29,FALSE))</f>
        <v/>
      </c>
      <c r="F113" s="284"/>
      <c r="G113" s="285"/>
      <c r="H113" s="286"/>
      <c r="I113" s="251"/>
      <c r="J113" s="69" t="str">
        <f>IF(I113="","",VLOOKUP(I113,data!$A$3:$AD$2549,21,FALSE))</f>
        <v/>
      </c>
      <c r="K113" s="70" t="str">
        <f t="shared" si="1"/>
        <v/>
      </c>
      <c r="L113" s="276"/>
      <c r="M113" s="277"/>
      <c r="N113" s="277"/>
      <c r="O113" s="278"/>
      <c r="P113" s="248" t="str">
        <f>IF(I113="","",VLOOKUP(I113,data!$A$3:$AD$2549,25,FALSE))</f>
        <v/>
      </c>
      <c r="Q113" s="249" t="str">
        <f>IF(I113="","",VLOOKUP(I113,data!$A$3:$AD$2549,20,FALSE))</f>
        <v/>
      </c>
    </row>
    <row r="114" spans="1:17" s="221" customFormat="1" ht="18" hidden="1" customHeight="1" x14ac:dyDescent="0.2">
      <c r="A114" s="67">
        <v>95</v>
      </c>
      <c r="B114" s="287" t="str">
        <f>IF(I114="","",VLOOKUP(I114,data!$A$3:$AD$2549,19,FALSE))</f>
        <v/>
      </c>
      <c r="C114" s="288"/>
      <c r="D114" s="68" t="str">
        <f>IF(I114="","",VLOOKUP(I114,data!$A$3:$AD$2549,13,FALSE))</f>
        <v/>
      </c>
      <c r="E114" s="67" t="str">
        <f>IF(I114="","",VLOOKUP(I114,data!$A$3:$AD$2549,29,FALSE))</f>
        <v/>
      </c>
      <c r="F114" s="284"/>
      <c r="G114" s="285"/>
      <c r="H114" s="286"/>
      <c r="I114" s="251"/>
      <c r="J114" s="69" t="str">
        <f>IF(I114="","",VLOOKUP(I114,data!$A$3:$AD$2549,21,FALSE))</f>
        <v/>
      </c>
      <c r="K114" s="70" t="str">
        <f t="shared" si="1"/>
        <v/>
      </c>
      <c r="L114" s="276"/>
      <c r="M114" s="277"/>
      <c r="N114" s="277"/>
      <c r="O114" s="278"/>
      <c r="P114" s="248" t="str">
        <f>IF(I114="","",VLOOKUP(I114,data!$A$3:$AD$2549,25,FALSE))</f>
        <v/>
      </c>
      <c r="Q114" s="249" t="str">
        <f>IF(I114="","",VLOOKUP(I114,data!$A$3:$AD$2549,20,FALSE))</f>
        <v/>
      </c>
    </row>
    <row r="115" spans="1:17" s="221" customFormat="1" ht="18" hidden="1" customHeight="1" x14ac:dyDescent="0.2">
      <c r="A115" s="67">
        <v>96</v>
      </c>
      <c r="B115" s="287" t="str">
        <f>IF(I115="","",VLOOKUP(I115,data!$A$3:$AD$2549,19,FALSE))</f>
        <v/>
      </c>
      <c r="C115" s="288"/>
      <c r="D115" s="68" t="str">
        <f>IF(I115="","",VLOOKUP(I115,data!$A$3:$AD$2549,13,FALSE))</f>
        <v/>
      </c>
      <c r="E115" s="67" t="str">
        <f>IF(I115="","",VLOOKUP(I115,data!$A$3:$AD$2549,29,FALSE))</f>
        <v/>
      </c>
      <c r="F115" s="284"/>
      <c r="G115" s="285"/>
      <c r="H115" s="286"/>
      <c r="I115" s="251"/>
      <c r="J115" s="69" t="str">
        <f>IF(I115="","",VLOOKUP(I115,data!$A$3:$AD$2549,21,FALSE))</f>
        <v/>
      </c>
      <c r="K115" s="70" t="str">
        <f t="shared" si="1"/>
        <v/>
      </c>
      <c r="L115" s="276"/>
      <c r="M115" s="277"/>
      <c r="N115" s="277"/>
      <c r="O115" s="278"/>
      <c r="P115" s="248" t="str">
        <f>IF(I115="","",VLOOKUP(I115,data!$A$3:$AD$2549,25,FALSE))</f>
        <v/>
      </c>
      <c r="Q115" s="249" t="str">
        <f>IF(I115="","",VLOOKUP(I115,data!$A$3:$AD$2549,20,FALSE))</f>
        <v/>
      </c>
    </row>
    <row r="116" spans="1:17" s="221" customFormat="1" ht="18" hidden="1" customHeight="1" x14ac:dyDescent="0.2">
      <c r="A116" s="67">
        <v>97</v>
      </c>
      <c r="B116" s="287" t="str">
        <f>IF(I116="","",VLOOKUP(I116,data!$A$3:$AD$2549,19,FALSE))</f>
        <v/>
      </c>
      <c r="C116" s="288"/>
      <c r="D116" s="68" t="str">
        <f>IF(I116="","",VLOOKUP(I116,data!$A$3:$AD$2549,13,FALSE))</f>
        <v/>
      </c>
      <c r="E116" s="67" t="str">
        <f>IF(I116="","",VLOOKUP(I116,data!$A$3:$AD$2549,29,FALSE))</f>
        <v/>
      </c>
      <c r="F116" s="284"/>
      <c r="G116" s="285"/>
      <c r="H116" s="286"/>
      <c r="I116" s="251"/>
      <c r="J116" s="69" t="str">
        <f>IF(I116="","",VLOOKUP(I116,data!$A$3:$AD$2549,21,FALSE))</f>
        <v/>
      </c>
      <c r="K116" s="70" t="str">
        <f t="shared" si="1"/>
        <v/>
      </c>
      <c r="L116" s="276"/>
      <c r="M116" s="277"/>
      <c r="N116" s="277"/>
      <c r="O116" s="278"/>
      <c r="P116" s="248" t="str">
        <f>IF(I116="","",VLOOKUP(I116,data!$A$3:$AD$2549,25,FALSE))</f>
        <v/>
      </c>
      <c r="Q116" s="249" t="str">
        <f>IF(I116="","",VLOOKUP(I116,data!$A$3:$AD$2549,20,FALSE))</f>
        <v/>
      </c>
    </row>
    <row r="117" spans="1:17" s="221" customFormat="1" ht="18" hidden="1" customHeight="1" x14ac:dyDescent="0.2">
      <c r="A117" s="67">
        <v>98</v>
      </c>
      <c r="B117" s="287" t="str">
        <f>IF(I117="","",VLOOKUP(I117,data!$A$3:$AD$2549,19,FALSE))</f>
        <v/>
      </c>
      <c r="C117" s="288"/>
      <c r="D117" s="68" t="str">
        <f>IF(I117="","",VLOOKUP(I117,data!$A$3:$AD$2549,13,FALSE))</f>
        <v/>
      </c>
      <c r="E117" s="67" t="str">
        <f>IF(I117="","",VLOOKUP(I117,data!$A$3:$AD$2549,29,FALSE))</f>
        <v/>
      </c>
      <c r="F117" s="284"/>
      <c r="G117" s="285"/>
      <c r="H117" s="286"/>
      <c r="I117" s="251"/>
      <c r="J117" s="69" t="str">
        <f>IF(I117="","",VLOOKUP(I117,data!$A$3:$AD$2549,21,FALSE))</f>
        <v/>
      </c>
      <c r="K117" s="70" t="str">
        <f t="shared" si="1"/>
        <v/>
      </c>
      <c r="L117" s="276"/>
      <c r="M117" s="277"/>
      <c r="N117" s="277"/>
      <c r="O117" s="278"/>
      <c r="P117" s="248" t="str">
        <f>IF(I117="","",VLOOKUP(I117,data!$A$3:$AD$2549,25,FALSE))</f>
        <v/>
      </c>
      <c r="Q117" s="249" t="str">
        <f>IF(I117="","",VLOOKUP(I117,data!$A$3:$AD$2549,20,FALSE))</f>
        <v/>
      </c>
    </row>
    <row r="118" spans="1:17" s="221" customFormat="1" ht="18" hidden="1" customHeight="1" x14ac:dyDescent="0.2">
      <c r="A118" s="67">
        <v>99</v>
      </c>
      <c r="B118" s="287" t="str">
        <f>IF(I118="","",VLOOKUP(I118,data!$A$3:$AD$2549,19,FALSE))</f>
        <v/>
      </c>
      <c r="C118" s="288"/>
      <c r="D118" s="68" t="str">
        <f>IF(I118="","",VLOOKUP(I118,data!$A$3:$AD$2549,13,FALSE))</f>
        <v/>
      </c>
      <c r="E118" s="67" t="str">
        <f>IF(I118="","",VLOOKUP(I118,data!$A$3:$AD$2549,29,FALSE))</f>
        <v/>
      </c>
      <c r="F118" s="284"/>
      <c r="G118" s="285"/>
      <c r="H118" s="286"/>
      <c r="I118" s="251"/>
      <c r="J118" s="69" t="str">
        <f>IF(I118="","",VLOOKUP(I118,data!$A$3:$AD$2549,21,FALSE))</f>
        <v/>
      </c>
      <c r="K118" s="70" t="str">
        <f t="shared" si="1"/>
        <v/>
      </c>
      <c r="L118" s="276"/>
      <c r="M118" s="277"/>
      <c r="N118" s="277"/>
      <c r="O118" s="278"/>
      <c r="P118" s="248" t="str">
        <f>IF(I118="","",VLOOKUP(I118,data!$A$3:$AD$2549,25,FALSE))</f>
        <v/>
      </c>
      <c r="Q118" s="249" t="str">
        <f>IF(I118="","",VLOOKUP(I118,data!$A$3:$AD$2549,20,FALSE))</f>
        <v/>
      </c>
    </row>
    <row r="119" spans="1:17" s="221" customFormat="1" ht="18" hidden="1" customHeight="1" x14ac:dyDescent="0.2">
      <c r="A119" s="67">
        <v>100</v>
      </c>
      <c r="B119" s="287" t="str">
        <f>IF(I119="","",VLOOKUP(I119,data!$A$3:$AD$2549,19,FALSE))</f>
        <v/>
      </c>
      <c r="C119" s="288"/>
      <c r="D119" s="68" t="str">
        <f>IF(I119="","",VLOOKUP(I119,data!$A$3:$AD$2549,13,FALSE))</f>
        <v/>
      </c>
      <c r="E119" s="67" t="str">
        <f>IF(I119="","",VLOOKUP(I119,data!$A$3:$AD$2549,29,FALSE))</f>
        <v/>
      </c>
      <c r="F119" s="284"/>
      <c r="G119" s="285"/>
      <c r="H119" s="286"/>
      <c r="I119" s="251"/>
      <c r="J119" s="69" t="str">
        <f>IF(I119="","",VLOOKUP(I119,data!$A$3:$AD$2549,21,FALSE))</f>
        <v/>
      </c>
      <c r="K119" s="70" t="str">
        <f t="shared" si="1"/>
        <v/>
      </c>
      <c r="L119" s="276"/>
      <c r="M119" s="277"/>
      <c r="N119" s="277"/>
      <c r="O119" s="278"/>
      <c r="P119" s="248" t="str">
        <f>IF(I119="","",VLOOKUP(I119,data!$A$3:$AD$2549,25,FALSE))</f>
        <v/>
      </c>
      <c r="Q119" s="249" t="str">
        <f>IF(I119="","",VLOOKUP(I119,data!$A$3:$AD$2549,20,FALSE))</f>
        <v/>
      </c>
    </row>
    <row r="120" spans="1:17" s="221" customFormat="1" ht="18" hidden="1" customHeight="1" x14ac:dyDescent="0.2">
      <c r="A120" s="67">
        <v>101</v>
      </c>
      <c r="B120" s="287" t="str">
        <f>IF(I120="","",VLOOKUP(I120,data!$A$3:$AD$2549,19,FALSE))</f>
        <v/>
      </c>
      <c r="C120" s="288"/>
      <c r="D120" s="68" t="str">
        <f>IF(I120="","",VLOOKUP(I120,data!$A$3:$AD$2549,13,FALSE))</f>
        <v/>
      </c>
      <c r="E120" s="67" t="str">
        <f>IF(I120="","",VLOOKUP(I120,data!$A$3:$AD$2549,29,FALSE))</f>
        <v/>
      </c>
      <c r="F120" s="284"/>
      <c r="G120" s="285"/>
      <c r="H120" s="286"/>
      <c r="I120" s="251"/>
      <c r="J120" s="69" t="str">
        <f>IF(I120="","",VLOOKUP(I120,data!$A$3:$AD$2549,21,FALSE))</f>
        <v/>
      </c>
      <c r="K120" s="70" t="str">
        <f t="shared" si="1"/>
        <v/>
      </c>
      <c r="L120" s="276"/>
      <c r="M120" s="277"/>
      <c r="N120" s="277"/>
      <c r="O120" s="278"/>
      <c r="P120" s="248" t="str">
        <f>IF(I120="","",VLOOKUP(I120,data!$A$3:$AD$2549,25,FALSE))</f>
        <v/>
      </c>
      <c r="Q120" s="249" t="str">
        <f>IF(I120="","",VLOOKUP(I120,data!$A$3:$AD$2549,20,FALSE))</f>
        <v/>
      </c>
    </row>
    <row r="121" spans="1:17" s="221" customFormat="1" ht="18" hidden="1" customHeight="1" x14ac:dyDescent="0.2">
      <c r="A121" s="67">
        <v>102</v>
      </c>
      <c r="B121" s="287" t="str">
        <f>IF(I121="","",VLOOKUP(I121,data!$A$3:$AD$2549,19,FALSE))</f>
        <v/>
      </c>
      <c r="C121" s="288"/>
      <c r="D121" s="68" t="str">
        <f>IF(I121="","",VLOOKUP(I121,data!$A$3:$AD$2549,13,FALSE))</f>
        <v/>
      </c>
      <c r="E121" s="67" t="str">
        <f>IF(I121="","",VLOOKUP(I121,data!$A$3:$AD$2549,29,FALSE))</f>
        <v/>
      </c>
      <c r="F121" s="284"/>
      <c r="G121" s="285"/>
      <c r="H121" s="286"/>
      <c r="I121" s="251"/>
      <c r="J121" s="69" t="str">
        <f>IF(I121="","",VLOOKUP(I121,data!$A$3:$AD$2549,21,FALSE))</f>
        <v/>
      </c>
      <c r="K121" s="70" t="str">
        <f t="shared" si="1"/>
        <v/>
      </c>
      <c r="L121" s="276"/>
      <c r="M121" s="277"/>
      <c r="N121" s="277"/>
      <c r="O121" s="278"/>
      <c r="P121" s="248" t="str">
        <f>IF(I121="","",VLOOKUP(I121,data!$A$3:$AD$2549,25,FALSE))</f>
        <v/>
      </c>
      <c r="Q121" s="249" t="str">
        <f>IF(I121="","",VLOOKUP(I121,data!$A$3:$AD$2549,20,FALSE))</f>
        <v/>
      </c>
    </row>
    <row r="122" spans="1:17" s="221" customFormat="1" ht="18" hidden="1" customHeight="1" x14ac:dyDescent="0.2">
      <c r="A122" s="67">
        <v>103</v>
      </c>
      <c r="B122" s="287" t="str">
        <f>IF(I122="","",VLOOKUP(I122,data!$A$3:$AD$2549,19,FALSE))</f>
        <v/>
      </c>
      <c r="C122" s="288"/>
      <c r="D122" s="68" t="str">
        <f>IF(I122="","",VLOOKUP(I122,data!$A$3:$AD$2549,13,FALSE))</f>
        <v/>
      </c>
      <c r="E122" s="67" t="str">
        <f>IF(I122="","",VLOOKUP(I122,data!$A$3:$AD$2549,29,FALSE))</f>
        <v/>
      </c>
      <c r="F122" s="284"/>
      <c r="G122" s="285"/>
      <c r="H122" s="286"/>
      <c r="I122" s="251"/>
      <c r="J122" s="69" t="str">
        <f>IF(I122="","",VLOOKUP(I122,data!$A$3:$AD$2549,21,FALSE))</f>
        <v/>
      </c>
      <c r="K122" s="70" t="str">
        <f t="shared" si="1"/>
        <v/>
      </c>
      <c r="L122" s="276"/>
      <c r="M122" s="277"/>
      <c r="N122" s="277"/>
      <c r="O122" s="278"/>
      <c r="P122" s="248" t="str">
        <f>IF(I122="","",VLOOKUP(I122,data!$A$3:$AD$2549,25,FALSE))</f>
        <v/>
      </c>
      <c r="Q122" s="249" t="str">
        <f>IF(I122="","",VLOOKUP(I122,data!$A$3:$AD$2549,20,FALSE))</f>
        <v/>
      </c>
    </row>
    <row r="123" spans="1:17" s="221" customFormat="1" ht="18" hidden="1" customHeight="1" x14ac:dyDescent="0.2">
      <c r="A123" s="67">
        <v>104</v>
      </c>
      <c r="B123" s="287" t="str">
        <f>IF(I123="","",VLOOKUP(I123,data!$A$3:$AD$2549,19,FALSE))</f>
        <v/>
      </c>
      <c r="C123" s="288"/>
      <c r="D123" s="68" t="str">
        <f>IF(I123="","",VLOOKUP(I123,data!$A$3:$AD$2549,13,FALSE))</f>
        <v/>
      </c>
      <c r="E123" s="67" t="str">
        <f>IF(I123="","",VLOOKUP(I123,data!$A$3:$AD$2549,29,FALSE))</f>
        <v/>
      </c>
      <c r="F123" s="284"/>
      <c r="G123" s="285"/>
      <c r="H123" s="286"/>
      <c r="I123" s="251"/>
      <c r="J123" s="69" t="str">
        <f>IF(I123="","",VLOOKUP(I123,data!$A$3:$AD$2549,21,FALSE))</f>
        <v/>
      </c>
      <c r="K123" s="70" t="str">
        <f t="shared" si="1"/>
        <v/>
      </c>
      <c r="L123" s="276"/>
      <c r="M123" s="277"/>
      <c r="N123" s="277"/>
      <c r="O123" s="278"/>
      <c r="P123" s="248" t="str">
        <f>IF(I123="","",VLOOKUP(I123,data!$A$3:$AD$2549,25,FALSE))</f>
        <v/>
      </c>
      <c r="Q123" s="249" t="str">
        <f>IF(I123="","",VLOOKUP(I123,data!$A$3:$AD$2549,20,FALSE))</f>
        <v/>
      </c>
    </row>
    <row r="124" spans="1:17" s="221" customFormat="1" ht="18" hidden="1" customHeight="1" x14ac:dyDescent="0.2">
      <c r="A124" s="67">
        <v>105</v>
      </c>
      <c r="B124" s="287" t="str">
        <f>IF(I124="","",VLOOKUP(I124,data!$A$3:$AD$2549,19,FALSE))</f>
        <v/>
      </c>
      <c r="C124" s="288"/>
      <c r="D124" s="68" t="str">
        <f>IF(I124="","",VLOOKUP(I124,data!$A$3:$AD$2549,13,FALSE))</f>
        <v/>
      </c>
      <c r="E124" s="67" t="str">
        <f>IF(I124="","",VLOOKUP(I124,data!$A$3:$AD$2549,29,FALSE))</f>
        <v/>
      </c>
      <c r="F124" s="284"/>
      <c r="G124" s="285"/>
      <c r="H124" s="286"/>
      <c r="I124" s="251"/>
      <c r="J124" s="69" t="str">
        <f>IF(I124="","",VLOOKUP(I124,data!$A$3:$AD$2549,21,FALSE))</f>
        <v/>
      </c>
      <c r="K124" s="70" t="str">
        <f t="shared" si="1"/>
        <v/>
      </c>
      <c r="L124" s="276"/>
      <c r="M124" s="277"/>
      <c r="N124" s="277"/>
      <c r="O124" s="278"/>
      <c r="P124" s="248" t="str">
        <f>IF(I124="","",VLOOKUP(I124,data!$A$3:$AD$2549,25,FALSE))</f>
        <v/>
      </c>
      <c r="Q124" s="249" t="str">
        <f>IF(I124="","",VLOOKUP(I124,data!$A$3:$AD$2549,20,FALSE))</f>
        <v/>
      </c>
    </row>
    <row r="125" spans="1:17" s="221" customFormat="1" ht="18" hidden="1" customHeight="1" x14ac:dyDescent="0.2">
      <c r="A125" s="67">
        <v>106</v>
      </c>
      <c r="B125" s="287" t="str">
        <f>IF(I125="","",VLOOKUP(I125,data!$A$3:$AD$2549,19,FALSE))</f>
        <v/>
      </c>
      <c r="C125" s="288"/>
      <c r="D125" s="68" t="str">
        <f>IF(I125="","",VLOOKUP(I125,data!$A$3:$AD$2549,13,FALSE))</f>
        <v/>
      </c>
      <c r="E125" s="67" t="str">
        <f>IF(I125="","",VLOOKUP(I125,data!$A$3:$AD$2549,29,FALSE))</f>
        <v/>
      </c>
      <c r="F125" s="284"/>
      <c r="G125" s="285"/>
      <c r="H125" s="286"/>
      <c r="I125" s="251"/>
      <c r="J125" s="69" t="str">
        <f>IF(I125="","",VLOOKUP(I125,data!$A$3:$AD$2549,21,FALSE))</f>
        <v/>
      </c>
      <c r="K125" s="70" t="str">
        <f t="shared" si="1"/>
        <v/>
      </c>
      <c r="L125" s="276"/>
      <c r="M125" s="277"/>
      <c r="N125" s="277"/>
      <c r="O125" s="278"/>
      <c r="P125" s="248" t="str">
        <f>IF(I125="","",VLOOKUP(I125,data!$A$3:$AD$2549,25,FALSE))</f>
        <v/>
      </c>
      <c r="Q125" s="249" t="str">
        <f>IF(I125="","",VLOOKUP(I125,data!$A$3:$AD$2549,20,FALSE))</f>
        <v/>
      </c>
    </row>
    <row r="126" spans="1:17" s="221" customFormat="1" ht="18" hidden="1" customHeight="1" x14ac:dyDescent="0.2">
      <c r="A126" s="67">
        <v>107</v>
      </c>
      <c r="B126" s="287" t="str">
        <f>IF(I126="","",VLOOKUP(I126,data!$A$3:$AD$2549,19,FALSE))</f>
        <v/>
      </c>
      <c r="C126" s="288"/>
      <c r="D126" s="68" t="str">
        <f>IF(I126="","",VLOOKUP(I126,data!$A$3:$AD$2549,13,FALSE))</f>
        <v/>
      </c>
      <c r="E126" s="67" t="str">
        <f>IF(I126="","",VLOOKUP(I126,data!$A$3:$AD$2549,29,FALSE))</f>
        <v/>
      </c>
      <c r="F126" s="284"/>
      <c r="G126" s="285"/>
      <c r="H126" s="286"/>
      <c r="I126" s="251"/>
      <c r="J126" s="69" t="str">
        <f>IF(I126="","",VLOOKUP(I126,data!$A$3:$AD$2549,21,FALSE))</f>
        <v/>
      </c>
      <c r="K126" s="70" t="str">
        <f t="shared" si="1"/>
        <v/>
      </c>
      <c r="L126" s="276"/>
      <c r="M126" s="277"/>
      <c r="N126" s="277"/>
      <c r="O126" s="278"/>
      <c r="P126" s="248" t="str">
        <f>IF(I126="","",VLOOKUP(I126,data!$A$3:$AD$2549,25,FALSE))</f>
        <v/>
      </c>
      <c r="Q126" s="249" t="str">
        <f>IF(I126="","",VLOOKUP(I126,data!$A$3:$AD$2549,20,FALSE))</f>
        <v/>
      </c>
    </row>
    <row r="127" spans="1:17" s="221" customFormat="1" ht="18" hidden="1" customHeight="1" x14ac:dyDescent="0.2">
      <c r="A127" s="67">
        <v>108</v>
      </c>
      <c r="B127" s="287" t="str">
        <f>IF(I127="","",VLOOKUP(I127,data!$A$3:$AD$2549,19,FALSE))</f>
        <v/>
      </c>
      <c r="C127" s="288"/>
      <c r="D127" s="68" t="str">
        <f>IF(I127="","",VLOOKUP(I127,data!$A$3:$AD$2549,13,FALSE))</f>
        <v/>
      </c>
      <c r="E127" s="67" t="str">
        <f>IF(I127="","",VLOOKUP(I127,data!$A$3:$AD$2549,29,FALSE))</f>
        <v/>
      </c>
      <c r="F127" s="284"/>
      <c r="G127" s="285"/>
      <c r="H127" s="286"/>
      <c r="I127" s="251"/>
      <c r="J127" s="69" t="str">
        <f>IF(I127="","",VLOOKUP(I127,data!$A$3:$AD$2549,21,FALSE))</f>
        <v/>
      </c>
      <c r="K127" s="70" t="str">
        <f t="shared" si="1"/>
        <v/>
      </c>
      <c r="L127" s="276"/>
      <c r="M127" s="277"/>
      <c r="N127" s="277"/>
      <c r="O127" s="278"/>
      <c r="P127" s="248" t="str">
        <f>IF(I127="","",VLOOKUP(I127,data!$A$3:$AD$2549,25,FALSE))</f>
        <v/>
      </c>
      <c r="Q127" s="249" t="str">
        <f>IF(I127="","",VLOOKUP(I127,data!$A$3:$AD$2549,20,FALSE))</f>
        <v/>
      </c>
    </row>
    <row r="128" spans="1:17" s="221" customFormat="1" ht="18" hidden="1" customHeight="1" x14ac:dyDescent="0.2">
      <c r="A128" s="67">
        <v>109</v>
      </c>
      <c r="B128" s="287" t="str">
        <f>IF(I128="","",VLOOKUP(I128,data!$A$3:$AD$2549,19,FALSE))</f>
        <v/>
      </c>
      <c r="C128" s="288"/>
      <c r="D128" s="68" t="str">
        <f>IF(I128="","",VLOOKUP(I128,data!$A$3:$AD$2549,13,FALSE))</f>
        <v/>
      </c>
      <c r="E128" s="67" t="str">
        <f>IF(I128="","",VLOOKUP(I128,data!$A$3:$AD$2549,29,FALSE))</f>
        <v/>
      </c>
      <c r="F128" s="284"/>
      <c r="G128" s="285"/>
      <c r="H128" s="286"/>
      <c r="I128" s="251"/>
      <c r="J128" s="69" t="str">
        <f>IF(I128="","",VLOOKUP(I128,data!$A$3:$AD$2549,21,FALSE))</f>
        <v/>
      </c>
      <c r="K128" s="70" t="str">
        <f t="shared" si="1"/>
        <v/>
      </c>
      <c r="L128" s="276"/>
      <c r="M128" s="277"/>
      <c r="N128" s="277"/>
      <c r="O128" s="278"/>
      <c r="P128" s="248" t="str">
        <f>IF(I128="","",VLOOKUP(I128,data!$A$3:$AD$2549,25,FALSE))</f>
        <v/>
      </c>
      <c r="Q128" s="249" t="str">
        <f>IF(I128="","",VLOOKUP(I128,data!$A$3:$AD$2549,20,FALSE))</f>
        <v/>
      </c>
    </row>
    <row r="129" spans="1:17" s="221" customFormat="1" ht="18" hidden="1" customHeight="1" x14ac:dyDescent="0.2">
      <c r="A129" s="67">
        <v>110</v>
      </c>
      <c r="B129" s="287" t="str">
        <f>IF(I129="","",VLOOKUP(I129,data!$A$3:$AD$2549,19,FALSE))</f>
        <v/>
      </c>
      <c r="C129" s="288"/>
      <c r="D129" s="68" t="str">
        <f>IF(I129="","",VLOOKUP(I129,data!$A$3:$AD$2549,13,FALSE))</f>
        <v/>
      </c>
      <c r="E129" s="67" t="str">
        <f>IF(I129="","",VLOOKUP(I129,data!$A$3:$AD$2549,29,FALSE))</f>
        <v/>
      </c>
      <c r="F129" s="284"/>
      <c r="G129" s="285"/>
      <c r="H129" s="286"/>
      <c r="I129" s="251"/>
      <c r="J129" s="69" t="str">
        <f>IF(I129="","",VLOOKUP(I129,data!$A$3:$AD$2549,21,FALSE))</f>
        <v/>
      </c>
      <c r="K129" s="70" t="str">
        <f t="shared" si="1"/>
        <v/>
      </c>
      <c r="L129" s="276"/>
      <c r="M129" s="277"/>
      <c r="N129" s="277"/>
      <c r="O129" s="278"/>
      <c r="P129" s="248" t="str">
        <f>IF(I129="","",VLOOKUP(I129,data!$A$3:$AD$2549,25,FALSE))</f>
        <v/>
      </c>
      <c r="Q129" s="249" t="str">
        <f>IF(I129="","",VLOOKUP(I129,data!$A$3:$AD$2549,20,FALSE))</f>
        <v/>
      </c>
    </row>
    <row r="130" spans="1:17" s="221" customFormat="1" ht="18" hidden="1" customHeight="1" x14ac:dyDescent="0.2">
      <c r="A130" s="67">
        <v>111</v>
      </c>
      <c r="B130" s="287" t="str">
        <f>IF(I130="","",VLOOKUP(I130,data!$A$3:$AD$2549,19,FALSE))</f>
        <v/>
      </c>
      <c r="C130" s="288"/>
      <c r="D130" s="68" t="str">
        <f>IF(I130="","",VLOOKUP(I130,data!$A$3:$AD$2549,13,FALSE))</f>
        <v/>
      </c>
      <c r="E130" s="67" t="str">
        <f>IF(I130="","",VLOOKUP(I130,data!$A$3:$AD$2549,29,FALSE))</f>
        <v/>
      </c>
      <c r="F130" s="284"/>
      <c r="G130" s="285"/>
      <c r="H130" s="286"/>
      <c r="I130" s="251"/>
      <c r="J130" s="69" t="str">
        <f>IF(I130="","",VLOOKUP(I130,data!$A$3:$AD$2549,21,FALSE))</f>
        <v/>
      </c>
      <c r="K130" s="70" t="str">
        <f t="shared" si="1"/>
        <v/>
      </c>
      <c r="L130" s="276"/>
      <c r="M130" s="277"/>
      <c r="N130" s="277"/>
      <c r="O130" s="278"/>
      <c r="P130" s="248" t="str">
        <f>IF(I130="","",VLOOKUP(I130,data!$A$3:$AD$2549,25,FALSE))</f>
        <v/>
      </c>
      <c r="Q130" s="249" t="str">
        <f>IF(I130="","",VLOOKUP(I130,data!$A$3:$AD$2549,20,FALSE))</f>
        <v/>
      </c>
    </row>
    <row r="131" spans="1:17" s="221" customFormat="1" ht="18" hidden="1" customHeight="1" x14ac:dyDescent="0.2">
      <c r="A131" s="67">
        <v>112</v>
      </c>
      <c r="B131" s="287" t="str">
        <f>IF(I131="","",VLOOKUP(I131,data!$A$3:$AD$2549,19,FALSE))</f>
        <v/>
      </c>
      <c r="C131" s="288"/>
      <c r="D131" s="68" t="str">
        <f>IF(I131="","",VLOOKUP(I131,data!$A$3:$AD$2549,13,FALSE))</f>
        <v/>
      </c>
      <c r="E131" s="67" t="str">
        <f>IF(I131="","",VLOOKUP(I131,data!$A$3:$AD$2549,29,FALSE))</f>
        <v/>
      </c>
      <c r="F131" s="284"/>
      <c r="G131" s="285"/>
      <c r="H131" s="286"/>
      <c r="I131" s="251"/>
      <c r="J131" s="69" t="str">
        <f>IF(I131="","",VLOOKUP(I131,data!$A$3:$AD$2549,21,FALSE))</f>
        <v/>
      </c>
      <c r="K131" s="70" t="str">
        <f t="shared" si="1"/>
        <v/>
      </c>
      <c r="L131" s="276"/>
      <c r="M131" s="277"/>
      <c r="N131" s="277"/>
      <c r="O131" s="278"/>
      <c r="P131" s="248" t="str">
        <f>IF(I131="","",VLOOKUP(I131,data!$A$3:$AD$2549,25,FALSE))</f>
        <v/>
      </c>
      <c r="Q131" s="249" t="str">
        <f>IF(I131="","",VLOOKUP(I131,data!$A$3:$AD$2549,20,FALSE))</f>
        <v/>
      </c>
    </row>
    <row r="132" spans="1:17" s="221" customFormat="1" ht="18" hidden="1" customHeight="1" x14ac:dyDescent="0.2">
      <c r="A132" s="67">
        <v>113</v>
      </c>
      <c r="B132" s="287" t="str">
        <f>IF(I132="","",VLOOKUP(I132,data!$A$3:$AD$2549,19,FALSE))</f>
        <v/>
      </c>
      <c r="C132" s="288"/>
      <c r="D132" s="68" t="str">
        <f>IF(I132="","",VLOOKUP(I132,data!$A$3:$AD$2549,13,FALSE))</f>
        <v/>
      </c>
      <c r="E132" s="67" t="str">
        <f>IF(I132="","",VLOOKUP(I132,data!$A$3:$AD$2549,29,FALSE))</f>
        <v/>
      </c>
      <c r="F132" s="284"/>
      <c r="G132" s="285"/>
      <c r="H132" s="286"/>
      <c r="I132" s="251"/>
      <c r="J132" s="69" t="str">
        <f>IF(I132="","",VLOOKUP(I132,data!$A$3:$AD$2549,21,FALSE))</f>
        <v/>
      </c>
      <c r="K132" s="70" t="str">
        <f t="shared" si="1"/>
        <v/>
      </c>
      <c r="L132" s="276"/>
      <c r="M132" s="277"/>
      <c r="N132" s="277"/>
      <c r="O132" s="278"/>
      <c r="P132" s="248" t="str">
        <f>IF(I132="","",VLOOKUP(I132,data!$A$3:$AD$2549,25,FALSE))</f>
        <v/>
      </c>
      <c r="Q132" s="249" t="str">
        <f>IF(I132="","",VLOOKUP(I132,data!$A$3:$AD$2549,20,FALSE))</f>
        <v/>
      </c>
    </row>
    <row r="133" spans="1:17" s="221" customFormat="1" ht="18" hidden="1" customHeight="1" x14ac:dyDescent="0.2">
      <c r="A133" s="67">
        <v>114</v>
      </c>
      <c r="B133" s="287" t="str">
        <f>IF(I133="","",VLOOKUP(I133,data!$A$3:$AD$2549,19,FALSE))</f>
        <v/>
      </c>
      <c r="C133" s="288"/>
      <c r="D133" s="68" t="str">
        <f>IF(I133="","",VLOOKUP(I133,data!$A$3:$AD$2549,13,FALSE))</f>
        <v/>
      </c>
      <c r="E133" s="67" t="str">
        <f>IF(I133="","",VLOOKUP(I133,data!$A$3:$AD$2549,29,FALSE))</f>
        <v/>
      </c>
      <c r="F133" s="284"/>
      <c r="G133" s="285"/>
      <c r="H133" s="286"/>
      <c r="I133" s="251"/>
      <c r="J133" s="69" t="str">
        <f>IF(I133="","",VLOOKUP(I133,data!$A$3:$AD$2549,21,FALSE))</f>
        <v/>
      </c>
      <c r="K133" s="70" t="str">
        <f t="shared" si="1"/>
        <v/>
      </c>
      <c r="L133" s="276"/>
      <c r="M133" s="277"/>
      <c r="N133" s="277"/>
      <c r="O133" s="278"/>
      <c r="P133" s="248" t="str">
        <f>IF(I133="","",VLOOKUP(I133,data!$A$3:$AD$2549,25,FALSE))</f>
        <v/>
      </c>
      <c r="Q133" s="249" t="str">
        <f>IF(I133="","",VLOOKUP(I133,data!$A$3:$AD$2549,20,FALSE))</f>
        <v/>
      </c>
    </row>
    <row r="134" spans="1:17" s="221" customFormat="1" ht="18" hidden="1" customHeight="1" x14ac:dyDescent="0.2">
      <c r="A134" s="67">
        <v>115</v>
      </c>
      <c r="B134" s="287" t="str">
        <f>IF(I134="","",VLOOKUP(I134,data!$A$3:$AD$2549,19,FALSE))</f>
        <v/>
      </c>
      <c r="C134" s="288"/>
      <c r="D134" s="68" t="str">
        <f>IF(I134="","",VLOOKUP(I134,data!$A$3:$AD$2549,13,FALSE))</f>
        <v/>
      </c>
      <c r="E134" s="67" t="str">
        <f>IF(I134="","",VLOOKUP(I134,data!$A$3:$AD$2549,29,FALSE))</f>
        <v/>
      </c>
      <c r="F134" s="284"/>
      <c r="G134" s="285"/>
      <c r="H134" s="286"/>
      <c r="I134" s="251"/>
      <c r="J134" s="69" t="str">
        <f>IF(I134="","",VLOOKUP(I134,data!$A$3:$AD$2549,21,FALSE))</f>
        <v/>
      </c>
      <c r="K134" s="70" t="str">
        <f t="shared" si="1"/>
        <v/>
      </c>
      <c r="L134" s="276"/>
      <c r="M134" s="277"/>
      <c r="N134" s="277"/>
      <c r="O134" s="278"/>
      <c r="P134" s="248" t="str">
        <f>IF(I134="","",VLOOKUP(I134,data!$A$3:$AD$2549,25,FALSE))</f>
        <v/>
      </c>
      <c r="Q134" s="249" t="str">
        <f>IF(I134="","",VLOOKUP(I134,data!$A$3:$AD$2549,20,FALSE))</f>
        <v/>
      </c>
    </row>
    <row r="135" spans="1:17" s="221" customFormat="1" ht="18" hidden="1" customHeight="1" x14ac:dyDescent="0.2">
      <c r="A135" s="67">
        <v>116</v>
      </c>
      <c r="B135" s="287" t="str">
        <f>IF(I135="","",VLOOKUP(I135,data!$A$3:$AD$2549,19,FALSE))</f>
        <v/>
      </c>
      <c r="C135" s="288"/>
      <c r="D135" s="68" t="str">
        <f>IF(I135="","",VLOOKUP(I135,data!$A$3:$AD$2549,13,FALSE))</f>
        <v/>
      </c>
      <c r="E135" s="67" t="str">
        <f>IF(I135="","",VLOOKUP(I135,data!$A$3:$AD$2549,29,FALSE))</f>
        <v/>
      </c>
      <c r="F135" s="284"/>
      <c r="G135" s="285"/>
      <c r="H135" s="286"/>
      <c r="I135" s="251"/>
      <c r="J135" s="69" t="str">
        <f>IF(I135="","",VLOOKUP(I135,data!$A$3:$AD$2549,21,FALSE))</f>
        <v/>
      </c>
      <c r="K135" s="70" t="str">
        <f t="shared" si="1"/>
        <v/>
      </c>
      <c r="L135" s="276"/>
      <c r="M135" s="277"/>
      <c r="N135" s="277"/>
      <c r="O135" s="278"/>
      <c r="P135" s="248" t="str">
        <f>IF(I135="","",VLOOKUP(I135,data!$A$3:$AD$2549,25,FALSE))</f>
        <v/>
      </c>
      <c r="Q135" s="249" t="str">
        <f>IF(I135="","",VLOOKUP(I135,data!$A$3:$AD$2549,20,FALSE))</f>
        <v/>
      </c>
    </row>
    <row r="136" spans="1:17" s="221" customFormat="1" ht="18" hidden="1" customHeight="1" x14ac:dyDescent="0.2">
      <c r="A136" s="67">
        <v>117</v>
      </c>
      <c r="B136" s="287" t="str">
        <f>IF(I136="","",VLOOKUP(I136,data!$A$3:$AD$2549,19,FALSE))</f>
        <v/>
      </c>
      <c r="C136" s="288"/>
      <c r="D136" s="68" t="str">
        <f>IF(I136="","",VLOOKUP(I136,data!$A$3:$AD$2549,13,FALSE))</f>
        <v/>
      </c>
      <c r="E136" s="67" t="str">
        <f>IF(I136="","",VLOOKUP(I136,data!$A$3:$AD$2549,29,FALSE))</f>
        <v/>
      </c>
      <c r="F136" s="284"/>
      <c r="G136" s="285"/>
      <c r="H136" s="286"/>
      <c r="I136" s="251"/>
      <c r="J136" s="69" t="str">
        <f>IF(I136="","",VLOOKUP(I136,data!$A$3:$AD$2549,21,FALSE))</f>
        <v/>
      </c>
      <c r="K136" s="70" t="str">
        <f t="shared" si="1"/>
        <v/>
      </c>
      <c r="L136" s="276"/>
      <c r="M136" s="277"/>
      <c r="N136" s="277"/>
      <c r="O136" s="278"/>
      <c r="P136" s="248" t="str">
        <f>IF(I136="","",VLOOKUP(I136,data!$A$3:$AD$2549,25,FALSE))</f>
        <v/>
      </c>
      <c r="Q136" s="249" t="str">
        <f>IF(I136="","",VLOOKUP(I136,data!$A$3:$AD$2549,20,FALSE))</f>
        <v/>
      </c>
    </row>
    <row r="137" spans="1:17" s="221" customFormat="1" ht="18" hidden="1" customHeight="1" x14ac:dyDescent="0.2">
      <c r="A137" s="67">
        <v>118</v>
      </c>
      <c r="B137" s="287" t="str">
        <f>IF(I137="","",VLOOKUP(I137,data!$A$3:$AD$2549,19,FALSE))</f>
        <v/>
      </c>
      <c r="C137" s="288"/>
      <c r="D137" s="68" t="str">
        <f>IF(I137="","",VLOOKUP(I137,data!$A$3:$AD$2549,13,FALSE))</f>
        <v/>
      </c>
      <c r="E137" s="67" t="str">
        <f>IF(I137="","",VLOOKUP(I137,data!$A$3:$AD$2549,29,FALSE))</f>
        <v/>
      </c>
      <c r="F137" s="284"/>
      <c r="G137" s="285"/>
      <c r="H137" s="286"/>
      <c r="I137" s="251"/>
      <c r="J137" s="69" t="str">
        <f>IF(I137="","",VLOOKUP(I137,data!$A$3:$AD$2549,21,FALSE))</f>
        <v/>
      </c>
      <c r="K137" s="70" t="str">
        <f t="shared" si="1"/>
        <v/>
      </c>
      <c r="L137" s="276"/>
      <c r="M137" s="277"/>
      <c r="N137" s="277"/>
      <c r="O137" s="278"/>
      <c r="P137" s="248" t="str">
        <f>IF(I137="","",VLOOKUP(I137,data!$A$3:$AD$2549,25,FALSE))</f>
        <v/>
      </c>
      <c r="Q137" s="249" t="str">
        <f>IF(I137="","",VLOOKUP(I137,data!$A$3:$AD$2549,20,FALSE))</f>
        <v/>
      </c>
    </row>
    <row r="138" spans="1:17" s="221" customFormat="1" ht="18" hidden="1" customHeight="1" x14ac:dyDescent="0.2">
      <c r="A138" s="67">
        <v>119</v>
      </c>
      <c r="B138" s="287" t="str">
        <f>IF(I138="","",VLOOKUP(I138,data!$A$3:$AD$2549,19,FALSE))</f>
        <v/>
      </c>
      <c r="C138" s="288"/>
      <c r="D138" s="68" t="str">
        <f>IF(I138="","",VLOOKUP(I138,data!$A$3:$AD$2549,13,FALSE))</f>
        <v/>
      </c>
      <c r="E138" s="67" t="str">
        <f>IF(I138="","",VLOOKUP(I138,data!$A$3:$AD$2549,29,FALSE))</f>
        <v/>
      </c>
      <c r="F138" s="284"/>
      <c r="G138" s="285"/>
      <c r="H138" s="286"/>
      <c r="I138" s="251"/>
      <c r="J138" s="69" t="str">
        <f>IF(I138="","",VLOOKUP(I138,data!$A$3:$AD$2549,21,FALSE))</f>
        <v/>
      </c>
      <c r="K138" s="70" t="str">
        <f t="shared" si="1"/>
        <v/>
      </c>
      <c r="L138" s="276"/>
      <c r="M138" s="277"/>
      <c r="N138" s="277"/>
      <c r="O138" s="278"/>
      <c r="P138" s="248" t="str">
        <f>IF(I138="","",VLOOKUP(I138,data!$A$3:$AD$2549,25,FALSE))</f>
        <v/>
      </c>
      <c r="Q138" s="249" t="str">
        <f>IF(I138="","",VLOOKUP(I138,data!$A$3:$AD$2549,20,FALSE))</f>
        <v/>
      </c>
    </row>
    <row r="139" spans="1:17" s="221" customFormat="1" ht="18" hidden="1" customHeight="1" x14ac:dyDescent="0.2">
      <c r="A139" s="67">
        <v>120</v>
      </c>
      <c r="B139" s="287" t="str">
        <f>IF(I139="","",VLOOKUP(I139,data!$A$3:$AD$2549,19,FALSE))</f>
        <v/>
      </c>
      <c r="C139" s="288"/>
      <c r="D139" s="68" t="str">
        <f>IF(I139="","",VLOOKUP(I139,data!$A$3:$AD$2549,13,FALSE))</f>
        <v/>
      </c>
      <c r="E139" s="67" t="str">
        <f>IF(I139="","",VLOOKUP(I139,data!$A$3:$AD$2549,29,FALSE))</f>
        <v/>
      </c>
      <c r="F139" s="284"/>
      <c r="G139" s="285"/>
      <c r="H139" s="286"/>
      <c r="I139" s="251"/>
      <c r="J139" s="69" t="str">
        <f>IF(I139="","",VLOOKUP(I139,data!$A$3:$AD$2549,21,FALSE))</f>
        <v/>
      </c>
      <c r="K139" s="70" t="str">
        <f t="shared" si="1"/>
        <v/>
      </c>
      <c r="L139" s="276"/>
      <c r="M139" s="277"/>
      <c r="N139" s="277"/>
      <c r="O139" s="278"/>
      <c r="P139" s="248" t="str">
        <f>IF(I139="","",VLOOKUP(I139,data!$A$3:$AD$2549,25,FALSE))</f>
        <v/>
      </c>
      <c r="Q139" s="249" t="str">
        <f>IF(I139="","",VLOOKUP(I139,data!$A$3:$AD$2549,20,FALSE))</f>
        <v/>
      </c>
    </row>
    <row r="140" spans="1:17" s="221" customFormat="1" ht="18" hidden="1" customHeight="1" x14ac:dyDescent="0.2">
      <c r="A140" s="67">
        <v>121</v>
      </c>
      <c r="B140" s="287" t="str">
        <f>IF(I140="","",VLOOKUP(I140,data!$A$3:$AD$2549,19,FALSE))</f>
        <v/>
      </c>
      <c r="C140" s="288"/>
      <c r="D140" s="68" t="str">
        <f>IF(I140="","",VLOOKUP(I140,data!$A$3:$AD$2549,13,FALSE))</f>
        <v/>
      </c>
      <c r="E140" s="67" t="str">
        <f>IF(I140="","",VLOOKUP(I140,data!$A$3:$AD$2549,29,FALSE))</f>
        <v/>
      </c>
      <c r="F140" s="284"/>
      <c r="G140" s="285"/>
      <c r="H140" s="286"/>
      <c r="I140" s="251"/>
      <c r="J140" s="69" t="str">
        <f>IF(I140="","",VLOOKUP(I140,data!$A$3:$AD$2549,21,FALSE))</f>
        <v/>
      </c>
      <c r="K140" s="70" t="str">
        <f t="shared" si="1"/>
        <v/>
      </c>
      <c r="L140" s="276"/>
      <c r="M140" s="277"/>
      <c r="N140" s="277"/>
      <c r="O140" s="278"/>
      <c r="P140" s="248" t="str">
        <f>IF(I140="","",VLOOKUP(I140,data!$A$3:$AD$2549,25,FALSE))</f>
        <v/>
      </c>
      <c r="Q140" s="249" t="str">
        <f>IF(I140="","",VLOOKUP(I140,data!$A$3:$AD$2549,20,FALSE))</f>
        <v/>
      </c>
    </row>
    <row r="141" spans="1:17" s="221" customFormat="1" ht="18" hidden="1" customHeight="1" x14ac:dyDescent="0.2">
      <c r="A141" s="67">
        <v>122</v>
      </c>
      <c r="B141" s="287" t="str">
        <f>IF(I141="","",VLOOKUP(I141,data!$A$3:$AD$2549,19,FALSE))</f>
        <v/>
      </c>
      <c r="C141" s="288"/>
      <c r="D141" s="68" t="str">
        <f>IF(I141="","",VLOOKUP(I141,data!$A$3:$AD$2549,13,FALSE))</f>
        <v/>
      </c>
      <c r="E141" s="67" t="str">
        <f>IF(I141="","",VLOOKUP(I141,data!$A$3:$AD$2549,29,FALSE))</f>
        <v/>
      </c>
      <c r="F141" s="284"/>
      <c r="G141" s="285"/>
      <c r="H141" s="286"/>
      <c r="I141" s="251"/>
      <c r="J141" s="69" t="str">
        <f>IF(I141="","",VLOOKUP(I141,data!$A$3:$AD$2549,21,FALSE))</f>
        <v/>
      </c>
      <c r="K141" s="70" t="str">
        <f t="shared" si="1"/>
        <v/>
      </c>
      <c r="L141" s="276"/>
      <c r="M141" s="277"/>
      <c r="N141" s="277"/>
      <c r="O141" s="278"/>
      <c r="P141" s="248" t="str">
        <f>IF(I141="","",VLOOKUP(I141,data!$A$3:$AD$2549,25,FALSE))</f>
        <v/>
      </c>
      <c r="Q141" s="249" t="str">
        <f>IF(I141="","",VLOOKUP(I141,data!$A$3:$AD$2549,20,FALSE))</f>
        <v/>
      </c>
    </row>
    <row r="142" spans="1:17" s="221" customFormat="1" ht="18" hidden="1" customHeight="1" x14ac:dyDescent="0.2">
      <c r="A142" s="67">
        <v>123</v>
      </c>
      <c r="B142" s="287" t="str">
        <f>IF(I142="","",VLOOKUP(I142,data!$A$3:$AD$2549,19,FALSE))</f>
        <v/>
      </c>
      <c r="C142" s="288"/>
      <c r="D142" s="68" t="str">
        <f>IF(I142="","",VLOOKUP(I142,data!$A$3:$AD$2549,13,FALSE))</f>
        <v/>
      </c>
      <c r="E142" s="67" t="str">
        <f>IF(I142="","",VLOOKUP(I142,data!$A$3:$AD$2549,29,FALSE))</f>
        <v/>
      </c>
      <c r="F142" s="284"/>
      <c r="G142" s="285"/>
      <c r="H142" s="286"/>
      <c r="I142" s="251"/>
      <c r="J142" s="69" t="str">
        <f>IF(I142="","",VLOOKUP(I142,data!$A$3:$AD$2549,21,FALSE))</f>
        <v/>
      </c>
      <c r="K142" s="70" t="str">
        <f t="shared" si="1"/>
        <v/>
      </c>
      <c r="L142" s="276"/>
      <c r="M142" s="277"/>
      <c r="N142" s="277"/>
      <c r="O142" s="278"/>
      <c r="P142" s="248" t="str">
        <f>IF(I142="","",VLOOKUP(I142,data!$A$3:$AD$2549,25,FALSE))</f>
        <v/>
      </c>
      <c r="Q142" s="249" t="str">
        <f>IF(I142="","",VLOOKUP(I142,data!$A$3:$AD$2549,20,FALSE))</f>
        <v/>
      </c>
    </row>
    <row r="143" spans="1:17" s="221" customFormat="1" ht="18" hidden="1" customHeight="1" x14ac:dyDescent="0.2">
      <c r="A143" s="67">
        <v>124</v>
      </c>
      <c r="B143" s="287" t="str">
        <f>IF(I143="","",VLOOKUP(I143,data!$A$3:$AD$2549,19,FALSE))</f>
        <v/>
      </c>
      <c r="C143" s="288"/>
      <c r="D143" s="68" t="str">
        <f>IF(I143="","",VLOOKUP(I143,data!$A$3:$AD$2549,13,FALSE))</f>
        <v/>
      </c>
      <c r="E143" s="67" t="str">
        <f>IF(I143="","",VLOOKUP(I143,data!$A$3:$AD$2549,29,FALSE))</f>
        <v/>
      </c>
      <c r="F143" s="284"/>
      <c r="G143" s="285"/>
      <c r="H143" s="286"/>
      <c r="I143" s="251"/>
      <c r="J143" s="69" t="str">
        <f>IF(I143="","",VLOOKUP(I143,data!$A$3:$AD$2549,21,FALSE))</f>
        <v/>
      </c>
      <c r="K143" s="70" t="str">
        <f t="shared" si="1"/>
        <v/>
      </c>
      <c r="L143" s="276"/>
      <c r="M143" s="277"/>
      <c r="N143" s="277"/>
      <c r="O143" s="278"/>
      <c r="P143" s="248" t="str">
        <f>IF(I143="","",VLOOKUP(I143,data!$A$3:$AD$2549,25,FALSE))</f>
        <v/>
      </c>
      <c r="Q143" s="249" t="str">
        <f>IF(I143="","",VLOOKUP(I143,data!$A$3:$AD$2549,20,FALSE))</f>
        <v/>
      </c>
    </row>
    <row r="144" spans="1:17" s="221" customFormat="1" ht="18" hidden="1" customHeight="1" x14ac:dyDescent="0.2">
      <c r="A144" s="67">
        <v>125</v>
      </c>
      <c r="B144" s="287" t="str">
        <f>IF(I144="","",VLOOKUP(I144,data!$A$3:$AD$2549,19,FALSE))</f>
        <v/>
      </c>
      <c r="C144" s="288"/>
      <c r="D144" s="68" t="str">
        <f>IF(I144="","",VLOOKUP(I144,data!$A$3:$AD$2549,13,FALSE))</f>
        <v/>
      </c>
      <c r="E144" s="67" t="str">
        <f>IF(I144="","",VLOOKUP(I144,data!$A$3:$AD$2549,29,FALSE))</f>
        <v/>
      </c>
      <c r="F144" s="284"/>
      <c r="G144" s="285"/>
      <c r="H144" s="286"/>
      <c r="I144" s="251"/>
      <c r="J144" s="69" t="str">
        <f>IF(I144="","",VLOOKUP(I144,data!$A$3:$AD$2549,21,FALSE))</f>
        <v/>
      </c>
      <c r="K144" s="70" t="str">
        <f t="shared" si="1"/>
        <v/>
      </c>
      <c r="L144" s="276"/>
      <c r="M144" s="277"/>
      <c r="N144" s="277"/>
      <c r="O144" s="278"/>
      <c r="P144" s="248" t="str">
        <f>IF(I144="","",VLOOKUP(I144,data!$A$3:$AD$2549,25,FALSE))</f>
        <v/>
      </c>
      <c r="Q144" s="249" t="str">
        <f>IF(I144="","",VLOOKUP(I144,data!$A$3:$AD$2549,20,FALSE))</f>
        <v/>
      </c>
    </row>
    <row r="145" spans="1:18" s="221" customFormat="1" ht="18" hidden="1" customHeight="1" x14ac:dyDescent="0.2">
      <c r="A145" s="67">
        <v>126</v>
      </c>
      <c r="B145" s="287" t="str">
        <f>IF(I145="","",VLOOKUP(I145,data!$A$3:$AD$2549,19,FALSE))</f>
        <v/>
      </c>
      <c r="C145" s="288"/>
      <c r="D145" s="68" t="str">
        <f>IF(I145="","",VLOOKUP(I145,data!$A$3:$AD$2549,13,FALSE))</f>
        <v/>
      </c>
      <c r="E145" s="67" t="str">
        <f>IF(I145="","",VLOOKUP(I145,data!$A$3:$AD$2549,29,FALSE))</f>
        <v/>
      </c>
      <c r="F145" s="284"/>
      <c r="G145" s="285"/>
      <c r="H145" s="286"/>
      <c r="I145" s="251"/>
      <c r="J145" s="69" t="str">
        <f>IF(I145="","",VLOOKUP(I145,data!$A$3:$AD$2549,21,FALSE))</f>
        <v/>
      </c>
      <c r="K145" s="70" t="str">
        <f t="shared" si="1"/>
        <v/>
      </c>
      <c r="L145" s="276"/>
      <c r="M145" s="277"/>
      <c r="N145" s="277"/>
      <c r="O145" s="278"/>
      <c r="P145" s="248" t="str">
        <f>IF(I145="","",VLOOKUP(I145,data!$A$3:$AD$2549,25,FALSE))</f>
        <v/>
      </c>
      <c r="Q145" s="249" t="str">
        <f>IF(I145="","",VLOOKUP(I145,data!$A$3:$AD$2549,20,FALSE))</f>
        <v/>
      </c>
    </row>
    <row r="146" spans="1:18" s="221" customFormat="1" ht="18" hidden="1" customHeight="1" x14ac:dyDescent="0.2">
      <c r="A146" s="67">
        <v>127</v>
      </c>
      <c r="B146" s="287" t="str">
        <f>IF(I146="","",VLOOKUP(I146,data!$A$3:$AD$2549,19,FALSE))</f>
        <v/>
      </c>
      <c r="C146" s="288"/>
      <c r="D146" s="68" t="str">
        <f>IF(I146="","",VLOOKUP(I146,data!$A$3:$AD$2549,13,FALSE))</f>
        <v/>
      </c>
      <c r="E146" s="67" t="str">
        <f>IF(I146="","",VLOOKUP(I146,data!$A$3:$AD$2549,29,FALSE))</f>
        <v/>
      </c>
      <c r="F146" s="284"/>
      <c r="G146" s="285"/>
      <c r="H146" s="286"/>
      <c r="I146" s="251"/>
      <c r="J146" s="69" t="str">
        <f>IF(I146="","",VLOOKUP(I146,data!$A$3:$AD$2549,21,FALSE))</f>
        <v/>
      </c>
      <c r="K146" s="70" t="str">
        <f t="shared" si="1"/>
        <v/>
      </c>
      <c r="L146" s="276"/>
      <c r="M146" s="277"/>
      <c r="N146" s="277"/>
      <c r="O146" s="278"/>
      <c r="P146" s="248" t="str">
        <f>IF(I146="","",VLOOKUP(I146,data!$A$3:$AD$2549,25,FALSE))</f>
        <v/>
      </c>
      <c r="Q146" s="249" t="str">
        <f>IF(I146="","",VLOOKUP(I146,data!$A$3:$AD$2549,20,FALSE))</f>
        <v/>
      </c>
    </row>
    <row r="147" spans="1:18" s="221" customFormat="1" ht="18" hidden="1" customHeight="1" x14ac:dyDescent="0.2">
      <c r="A147" s="67">
        <v>128</v>
      </c>
      <c r="B147" s="287" t="str">
        <f>IF(I147="","",VLOOKUP(I147,data!$A$3:$AD$2549,19,FALSE))</f>
        <v/>
      </c>
      <c r="C147" s="288"/>
      <c r="D147" s="68" t="str">
        <f>IF(I147="","",VLOOKUP(I147,data!$A$3:$AD$2549,13,FALSE))</f>
        <v/>
      </c>
      <c r="E147" s="67" t="str">
        <f>IF(I147="","",VLOOKUP(I147,data!$A$3:$AD$2549,29,FALSE))</f>
        <v/>
      </c>
      <c r="F147" s="284"/>
      <c r="G147" s="285"/>
      <c r="H147" s="286"/>
      <c r="I147" s="251"/>
      <c r="J147" s="69" t="str">
        <f>IF(I147="","",VLOOKUP(I147,data!$A$3:$AD$2549,21,FALSE))</f>
        <v/>
      </c>
      <c r="K147" s="70" t="str">
        <f t="shared" si="1"/>
        <v/>
      </c>
      <c r="L147" s="276"/>
      <c r="M147" s="277"/>
      <c r="N147" s="277"/>
      <c r="O147" s="278"/>
      <c r="P147" s="248" t="str">
        <f>IF(I147="","",VLOOKUP(I147,data!$A$3:$AD$2549,25,FALSE))</f>
        <v/>
      </c>
      <c r="Q147" s="249" t="str">
        <f>IF(I147="","",VLOOKUP(I147,data!$A$3:$AD$2549,20,FALSE))</f>
        <v/>
      </c>
    </row>
    <row r="148" spans="1:18" s="221" customFormat="1" ht="18" hidden="1" customHeight="1" x14ac:dyDescent="0.2">
      <c r="A148" s="67">
        <v>129</v>
      </c>
      <c r="B148" s="287" t="str">
        <f>IF(I148="","",VLOOKUP(I148,data!$A$3:$AD$2549,19,FALSE))</f>
        <v/>
      </c>
      <c r="C148" s="288"/>
      <c r="D148" s="68" t="str">
        <f>IF(I148="","",VLOOKUP(I148,data!$A$3:$AD$2549,13,FALSE))</f>
        <v/>
      </c>
      <c r="E148" s="67" t="str">
        <f>IF(I148="","",VLOOKUP(I148,data!$A$3:$AD$2549,29,FALSE))</f>
        <v/>
      </c>
      <c r="F148" s="284"/>
      <c r="G148" s="285"/>
      <c r="H148" s="286"/>
      <c r="I148" s="251"/>
      <c r="J148" s="69" t="str">
        <f>IF(I148="","",VLOOKUP(I148,data!$A$3:$AD$2549,21,FALSE))</f>
        <v/>
      </c>
      <c r="K148" s="70" t="str">
        <f t="shared" si="1"/>
        <v/>
      </c>
      <c r="L148" s="276"/>
      <c r="M148" s="277"/>
      <c r="N148" s="277"/>
      <c r="O148" s="278"/>
      <c r="P148" s="248" t="str">
        <f>IF(I148="","",VLOOKUP(I148,data!$A$3:$AD$2549,25,FALSE))</f>
        <v/>
      </c>
      <c r="Q148" s="249" t="str">
        <f>IF(I148="","",VLOOKUP(I148,data!$A$3:$AD$2549,20,FALSE))</f>
        <v/>
      </c>
    </row>
    <row r="149" spans="1:18" s="221" customFormat="1" ht="18" hidden="1" customHeight="1" x14ac:dyDescent="0.2">
      <c r="A149" s="67">
        <v>130</v>
      </c>
      <c r="B149" s="287" t="str">
        <f>IF(I149="","",VLOOKUP(I149,data!$A$3:$AD$2549,19,FALSE))</f>
        <v/>
      </c>
      <c r="C149" s="288"/>
      <c r="D149" s="68" t="str">
        <f>IF(I149="","",VLOOKUP(I149,data!$A$3:$AD$2549,13,FALSE))</f>
        <v/>
      </c>
      <c r="E149" s="67" t="str">
        <f>IF(I149="","",VLOOKUP(I149,data!$A$3:$AD$2549,29,FALSE))</f>
        <v/>
      </c>
      <c r="F149" s="284"/>
      <c r="G149" s="285"/>
      <c r="H149" s="286"/>
      <c r="I149" s="251"/>
      <c r="J149" s="69" t="str">
        <f>IF(I149="","",VLOOKUP(I149,data!$A$3:$AD$2549,21,FALSE))</f>
        <v/>
      </c>
      <c r="K149" s="70" t="str">
        <f>IF(J149="","","Pedag.")</f>
        <v/>
      </c>
      <c r="L149" s="276"/>
      <c r="M149" s="277"/>
      <c r="N149" s="277"/>
      <c r="O149" s="278"/>
      <c r="P149" s="248" t="str">
        <f>IF(I149="","",VLOOKUP(I149,data!$A$3:$AD$2549,25,FALSE))</f>
        <v/>
      </c>
      <c r="Q149" s="249" t="str">
        <f>IF(I149="","",VLOOKUP(I149,data!$A$3:$AD$2549,20,FALSE))</f>
        <v/>
      </c>
    </row>
    <row r="150" spans="1:18" s="221" customFormat="1" ht="21" customHeight="1" x14ac:dyDescent="0.25">
      <c r="A150" s="289" t="s">
        <v>9624</v>
      </c>
      <c r="B150" s="290"/>
      <c r="C150" s="290"/>
      <c r="D150" s="290"/>
      <c r="E150" s="290"/>
      <c r="F150" s="290"/>
      <c r="G150" s="290"/>
      <c r="H150" s="291"/>
      <c r="I150" s="252">
        <f>COUNTIF(I20:I149,"????????????")</f>
        <v>15</v>
      </c>
      <c r="J150" s="253"/>
      <c r="K150" s="253"/>
      <c r="L150" s="304">
        <f>SUM(L20:O149)</f>
        <v>24</v>
      </c>
      <c r="M150" s="304"/>
      <c r="N150" s="304"/>
      <c r="O150" s="304"/>
      <c r="P150" s="254"/>
      <c r="Q150" s="223"/>
      <c r="R150" s="255" t="s">
        <v>9625</v>
      </c>
    </row>
    <row r="151" spans="1:18" s="221" customFormat="1" ht="18" customHeight="1" x14ac:dyDescent="0.25">
      <c r="A151" s="73"/>
      <c r="B151" s="73"/>
      <c r="C151" s="73"/>
      <c r="D151" s="73"/>
      <c r="E151" s="73"/>
      <c r="F151" s="73"/>
      <c r="G151" s="73"/>
      <c r="H151" s="73"/>
      <c r="I151" s="73"/>
      <c r="J151" s="73"/>
      <c r="K151" s="73"/>
      <c r="L151" s="74" t="s">
        <v>9626</v>
      </c>
      <c r="M151" s="74"/>
      <c r="N151" s="75"/>
      <c r="O151" s="73"/>
      <c r="P151" s="223"/>
      <c r="Q151" s="223"/>
    </row>
    <row r="152" spans="1:18" s="221" customFormat="1" ht="18" customHeight="1" x14ac:dyDescent="0.2">
      <c r="A152" s="66" t="s">
        <v>9698</v>
      </c>
      <c r="B152" s="66"/>
      <c r="C152" s="66"/>
      <c r="D152" s="63"/>
      <c r="E152" s="63"/>
      <c r="F152" s="63"/>
      <c r="G152" s="63"/>
      <c r="H152" s="63"/>
      <c r="I152" s="63"/>
      <c r="J152" s="63"/>
      <c r="K152" s="63"/>
      <c r="L152" s="63"/>
      <c r="M152" s="63"/>
      <c r="N152" s="63"/>
      <c r="O152" s="63"/>
      <c r="P152" s="223"/>
      <c r="Q152" s="223"/>
    </row>
    <row r="153" spans="1:18" s="221" customFormat="1" ht="6" customHeight="1" x14ac:dyDescent="0.2">
      <c r="A153" s="242"/>
      <c r="B153" s="242"/>
      <c r="C153" s="242"/>
      <c r="P153" s="223"/>
      <c r="Q153" s="223"/>
    </row>
    <row r="154" spans="1:18" s="221" customFormat="1" ht="27" customHeight="1" x14ac:dyDescent="0.25">
      <c r="A154" s="256" t="s">
        <v>9617</v>
      </c>
      <c r="B154" s="280" t="s">
        <v>32</v>
      </c>
      <c r="C154" s="281"/>
      <c r="D154" s="257" t="s">
        <v>9618</v>
      </c>
      <c r="E154" s="258" t="s">
        <v>9627</v>
      </c>
      <c r="F154" s="280" t="s">
        <v>9620</v>
      </c>
      <c r="G154" s="300"/>
      <c r="H154" s="300"/>
      <c r="I154" s="258" t="s">
        <v>9628</v>
      </c>
      <c r="J154" s="280" t="s">
        <v>9629</v>
      </c>
      <c r="K154" s="281"/>
      <c r="L154" s="303" t="s">
        <v>9623</v>
      </c>
      <c r="M154" s="303"/>
      <c r="N154" s="303"/>
      <c r="O154" s="303"/>
      <c r="P154" s="223"/>
      <c r="Q154" s="223"/>
    </row>
    <row r="155" spans="1:18" s="221" customFormat="1" ht="18" customHeight="1" x14ac:dyDescent="0.25">
      <c r="A155" s="209">
        <v>1</v>
      </c>
      <c r="B155" s="282" t="s">
        <v>242</v>
      </c>
      <c r="C155" s="283"/>
      <c r="D155" s="19" t="s">
        <v>9707</v>
      </c>
      <c r="E155" s="21"/>
      <c r="F155" s="284" t="s">
        <v>9705</v>
      </c>
      <c r="G155" s="285"/>
      <c r="H155" s="286"/>
      <c r="I155" s="19"/>
      <c r="J155" s="58"/>
      <c r="K155" s="21">
        <v>24</v>
      </c>
      <c r="L155" s="302">
        <v>24</v>
      </c>
      <c r="M155" s="302"/>
      <c r="N155" s="302"/>
      <c r="O155" s="302"/>
      <c r="P155" s="223"/>
      <c r="Q155" s="223"/>
    </row>
    <row r="156" spans="1:18" s="221" customFormat="1" ht="18" customHeight="1" x14ac:dyDescent="0.25">
      <c r="A156" s="209">
        <v>2</v>
      </c>
      <c r="B156" s="282" t="s">
        <v>242</v>
      </c>
      <c r="C156" s="283"/>
      <c r="D156" s="19" t="s">
        <v>9707</v>
      </c>
      <c r="E156" s="21"/>
      <c r="F156" s="284" t="s">
        <v>9706</v>
      </c>
      <c r="G156" s="285"/>
      <c r="H156" s="286"/>
      <c r="I156" s="22"/>
      <c r="J156" s="58"/>
      <c r="K156" s="21">
        <v>24</v>
      </c>
      <c r="L156" s="302">
        <v>24</v>
      </c>
      <c r="M156" s="302"/>
      <c r="N156" s="302"/>
      <c r="O156" s="302"/>
      <c r="P156" s="223"/>
      <c r="Q156" s="223"/>
    </row>
    <row r="157" spans="1:18" s="221" customFormat="1" ht="18" customHeight="1" x14ac:dyDescent="0.25">
      <c r="A157" s="209">
        <v>3</v>
      </c>
      <c r="B157" s="282"/>
      <c r="C157" s="283"/>
      <c r="D157" s="19"/>
      <c r="E157" s="21"/>
      <c r="F157" s="282"/>
      <c r="G157" s="292"/>
      <c r="H157" s="283"/>
      <c r="I157" s="22"/>
      <c r="J157" s="58"/>
      <c r="K157" s="21"/>
      <c r="L157" s="302"/>
      <c r="M157" s="302"/>
      <c r="N157" s="302"/>
      <c r="O157" s="302"/>
      <c r="P157" s="223"/>
      <c r="Q157" s="223"/>
    </row>
    <row r="158" spans="1:18" s="221" customFormat="1" ht="18" customHeight="1" x14ac:dyDescent="0.25">
      <c r="A158" s="209">
        <v>4</v>
      </c>
      <c r="B158" s="282"/>
      <c r="C158" s="283"/>
      <c r="D158" s="19"/>
      <c r="E158" s="21"/>
      <c r="F158" s="282"/>
      <c r="G158" s="292"/>
      <c r="H158" s="283"/>
      <c r="I158" s="19"/>
      <c r="J158" s="58"/>
      <c r="K158" s="21"/>
      <c r="L158" s="302"/>
      <c r="M158" s="302"/>
      <c r="N158" s="302"/>
      <c r="O158" s="302"/>
      <c r="P158" s="223"/>
      <c r="Q158" s="223"/>
    </row>
    <row r="159" spans="1:18" s="221" customFormat="1" ht="18" customHeight="1" x14ac:dyDescent="0.25">
      <c r="A159" s="209">
        <v>5</v>
      </c>
      <c r="B159" s="282"/>
      <c r="C159" s="283"/>
      <c r="D159" s="19"/>
      <c r="E159" s="21"/>
      <c r="F159" s="282"/>
      <c r="G159" s="292"/>
      <c r="H159" s="283"/>
      <c r="I159" s="22"/>
      <c r="J159" s="58"/>
      <c r="K159" s="21"/>
      <c r="L159" s="302"/>
      <c r="M159" s="302"/>
      <c r="N159" s="302"/>
      <c r="O159" s="302"/>
      <c r="P159" s="223"/>
      <c r="Q159" s="223"/>
    </row>
    <row r="160" spans="1:18" s="221" customFormat="1" ht="18" customHeight="1" x14ac:dyDescent="0.25">
      <c r="A160" s="209">
        <v>6</v>
      </c>
      <c r="B160" s="282"/>
      <c r="C160" s="283"/>
      <c r="D160" s="19"/>
      <c r="E160" s="21"/>
      <c r="F160" s="282"/>
      <c r="G160" s="292"/>
      <c r="H160" s="283"/>
      <c r="I160" s="22"/>
      <c r="J160" s="58"/>
      <c r="K160" s="21"/>
      <c r="L160" s="302"/>
      <c r="M160" s="302"/>
      <c r="N160" s="302"/>
      <c r="O160" s="302"/>
      <c r="P160" s="223"/>
      <c r="Q160" s="223"/>
    </row>
    <row r="161" spans="1:17" s="221" customFormat="1" ht="18" customHeight="1" x14ac:dyDescent="0.25">
      <c r="A161" s="209">
        <v>7</v>
      </c>
      <c r="B161" s="282"/>
      <c r="C161" s="283"/>
      <c r="D161" s="19"/>
      <c r="E161" s="21"/>
      <c r="F161" s="282"/>
      <c r="G161" s="292"/>
      <c r="H161" s="283"/>
      <c r="I161" s="22"/>
      <c r="J161" s="58"/>
      <c r="K161" s="21"/>
      <c r="L161" s="302"/>
      <c r="M161" s="302"/>
      <c r="N161" s="302"/>
      <c r="O161" s="302"/>
      <c r="P161" s="223"/>
      <c r="Q161" s="223"/>
    </row>
    <row r="162" spans="1:17" s="221" customFormat="1" ht="18" customHeight="1" x14ac:dyDescent="0.25">
      <c r="A162" s="209">
        <v>8</v>
      </c>
      <c r="B162" s="282"/>
      <c r="C162" s="283"/>
      <c r="D162" s="19"/>
      <c r="E162" s="21"/>
      <c r="F162" s="282"/>
      <c r="G162" s="292"/>
      <c r="H162" s="283"/>
      <c r="I162" s="22"/>
      <c r="J162" s="58"/>
      <c r="K162" s="21"/>
      <c r="L162" s="302"/>
      <c r="M162" s="302"/>
      <c r="N162" s="302"/>
      <c r="O162" s="302"/>
      <c r="P162" s="223"/>
      <c r="Q162" s="223"/>
    </row>
    <row r="163" spans="1:17" s="221" customFormat="1" ht="18" customHeight="1" x14ac:dyDescent="0.25">
      <c r="A163" s="209">
        <v>9</v>
      </c>
      <c r="B163" s="282"/>
      <c r="C163" s="283"/>
      <c r="D163" s="19"/>
      <c r="E163" s="21"/>
      <c r="F163" s="282"/>
      <c r="G163" s="292"/>
      <c r="H163" s="283"/>
      <c r="I163" s="22"/>
      <c r="J163" s="58"/>
      <c r="K163" s="21"/>
      <c r="L163" s="302"/>
      <c r="M163" s="302"/>
      <c r="N163" s="302"/>
      <c r="O163" s="302"/>
      <c r="P163" s="223"/>
      <c r="Q163" s="223"/>
    </row>
    <row r="164" spans="1:17" s="221" customFormat="1" ht="18" customHeight="1" x14ac:dyDescent="0.25">
      <c r="A164" s="209">
        <v>10</v>
      </c>
      <c r="B164" s="282"/>
      <c r="C164" s="283"/>
      <c r="D164" s="19"/>
      <c r="E164" s="21"/>
      <c r="F164" s="282"/>
      <c r="G164" s="292"/>
      <c r="H164" s="283"/>
      <c r="I164" s="22"/>
      <c r="J164" s="58"/>
      <c r="K164" s="21"/>
      <c r="L164" s="302"/>
      <c r="M164" s="302"/>
      <c r="N164" s="302"/>
      <c r="O164" s="302"/>
      <c r="P164" s="223"/>
      <c r="Q164" s="223"/>
    </row>
    <row r="165" spans="1:17" s="221" customFormat="1" ht="18" hidden="1" customHeight="1" x14ac:dyDescent="0.25">
      <c r="A165" s="209">
        <v>11</v>
      </c>
      <c r="B165" s="282"/>
      <c r="C165" s="283"/>
      <c r="D165" s="19"/>
      <c r="E165" s="21"/>
      <c r="F165" s="282"/>
      <c r="G165" s="292"/>
      <c r="H165" s="283"/>
      <c r="I165" s="22"/>
      <c r="J165" s="58"/>
      <c r="K165" s="21"/>
      <c r="L165" s="302"/>
      <c r="M165" s="302"/>
      <c r="N165" s="302"/>
      <c r="O165" s="302"/>
      <c r="P165" s="223"/>
      <c r="Q165" s="223"/>
    </row>
    <row r="166" spans="1:17" s="221" customFormat="1" ht="18" hidden="1" customHeight="1" x14ac:dyDescent="0.25">
      <c r="A166" s="209">
        <v>12</v>
      </c>
      <c r="B166" s="282"/>
      <c r="C166" s="283"/>
      <c r="D166" s="19"/>
      <c r="E166" s="21"/>
      <c r="F166" s="282"/>
      <c r="G166" s="292"/>
      <c r="H166" s="283"/>
      <c r="I166" s="22"/>
      <c r="J166" s="58"/>
      <c r="K166" s="21"/>
      <c r="L166" s="302"/>
      <c r="M166" s="302"/>
      <c r="N166" s="302"/>
      <c r="O166" s="302"/>
      <c r="P166" s="223"/>
      <c r="Q166" s="223"/>
    </row>
    <row r="167" spans="1:17" s="221" customFormat="1" ht="18" hidden="1" customHeight="1" x14ac:dyDescent="0.25">
      <c r="A167" s="209">
        <v>13</v>
      </c>
      <c r="B167" s="282"/>
      <c r="C167" s="283"/>
      <c r="D167" s="19"/>
      <c r="E167" s="21"/>
      <c r="F167" s="282"/>
      <c r="G167" s="292"/>
      <c r="H167" s="283"/>
      <c r="I167" s="22"/>
      <c r="J167" s="58"/>
      <c r="K167" s="21"/>
      <c r="L167" s="302"/>
      <c r="M167" s="302"/>
      <c r="N167" s="302"/>
      <c r="O167" s="302"/>
      <c r="P167" s="223"/>
      <c r="Q167" s="223"/>
    </row>
    <row r="168" spans="1:17" s="221" customFormat="1" ht="18" hidden="1" customHeight="1" x14ac:dyDescent="0.25">
      <c r="A168" s="209">
        <v>14</v>
      </c>
      <c r="B168" s="282"/>
      <c r="C168" s="283"/>
      <c r="D168" s="19"/>
      <c r="E168" s="21"/>
      <c r="F168" s="282"/>
      <c r="G168" s="292"/>
      <c r="H168" s="283"/>
      <c r="I168" s="22"/>
      <c r="J168" s="58"/>
      <c r="K168" s="21"/>
      <c r="L168" s="302"/>
      <c r="M168" s="302"/>
      <c r="N168" s="302"/>
      <c r="O168" s="302"/>
      <c r="P168" s="223"/>
      <c r="Q168" s="223"/>
    </row>
    <row r="169" spans="1:17" s="221" customFormat="1" ht="18" hidden="1" customHeight="1" x14ac:dyDescent="0.25">
      <c r="A169" s="209">
        <v>15</v>
      </c>
      <c r="B169" s="282"/>
      <c r="C169" s="283"/>
      <c r="D169" s="19"/>
      <c r="E169" s="21"/>
      <c r="F169" s="282"/>
      <c r="G169" s="292"/>
      <c r="H169" s="283"/>
      <c r="I169" s="22"/>
      <c r="J169" s="58"/>
      <c r="K169" s="21"/>
      <c r="L169" s="302"/>
      <c r="M169" s="302"/>
      <c r="N169" s="302"/>
      <c r="O169" s="302"/>
      <c r="P169" s="223"/>
      <c r="Q169" s="223"/>
    </row>
    <row r="170" spans="1:17" s="221" customFormat="1" ht="18" hidden="1" customHeight="1" x14ac:dyDescent="0.25">
      <c r="A170" s="209">
        <v>16</v>
      </c>
      <c r="B170" s="282"/>
      <c r="C170" s="283"/>
      <c r="D170" s="19"/>
      <c r="E170" s="21"/>
      <c r="F170" s="282"/>
      <c r="G170" s="292"/>
      <c r="H170" s="283"/>
      <c r="I170" s="22"/>
      <c r="J170" s="58"/>
      <c r="K170" s="21"/>
      <c r="L170" s="302"/>
      <c r="M170" s="302"/>
      <c r="N170" s="302"/>
      <c r="O170" s="302"/>
      <c r="P170" s="223"/>
      <c r="Q170" s="223"/>
    </row>
    <row r="171" spans="1:17" s="221" customFormat="1" ht="18" hidden="1" customHeight="1" x14ac:dyDescent="0.25">
      <c r="A171" s="209">
        <v>17</v>
      </c>
      <c r="B171" s="282"/>
      <c r="C171" s="283"/>
      <c r="D171" s="19"/>
      <c r="E171" s="21"/>
      <c r="F171" s="282"/>
      <c r="G171" s="292"/>
      <c r="H171" s="283"/>
      <c r="I171" s="22"/>
      <c r="J171" s="58"/>
      <c r="K171" s="21"/>
      <c r="L171" s="302"/>
      <c r="M171" s="302"/>
      <c r="N171" s="302"/>
      <c r="O171" s="302"/>
      <c r="P171" s="223"/>
      <c r="Q171" s="223"/>
    </row>
    <row r="172" spans="1:17" s="221" customFormat="1" ht="18" hidden="1" customHeight="1" x14ac:dyDescent="0.25">
      <c r="A172" s="209">
        <v>18</v>
      </c>
      <c r="B172" s="282"/>
      <c r="C172" s="283"/>
      <c r="D172" s="19"/>
      <c r="E172" s="21"/>
      <c r="F172" s="282"/>
      <c r="G172" s="292"/>
      <c r="H172" s="283"/>
      <c r="I172" s="22"/>
      <c r="J172" s="58"/>
      <c r="K172" s="21"/>
      <c r="L172" s="302"/>
      <c r="M172" s="302"/>
      <c r="N172" s="302"/>
      <c r="O172" s="302"/>
      <c r="P172" s="223"/>
      <c r="Q172" s="223"/>
    </row>
    <row r="173" spans="1:17" s="221" customFormat="1" ht="18" hidden="1" customHeight="1" x14ac:dyDescent="0.25">
      <c r="A173" s="209">
        <v>19</v>
      </c>
      <c r="B173" s="282"/>
      <c r="C173" s="283"/>
      <c r="D173" s="19"/>
      <c r="E173" s="21"/>
      <c r="F173" s="282"/>
      <c r="G173" s="292"/>
      <c r="H173" s="283"/>
      <c r="I173" s="22"/>
      <c r="J173" s="58"/>
      <c r="K173" s="21"/>
      <c r="L173" s="302"/>
      <c r="M173" s="302"/>
      <c r="N173" s="302"/>
      <c r="O173" s="302"/>
      <c r="P173" s="223"/>
      <c r="Q173" s="223"/>
    </row>
    <row r="174" spans="1:17" s="221" customFormat="1" ht="18" hidden="1" customHeight="1" x14ac:dyDescent="0.25">
      <c r="A174" s="209">
        <v>20</v>
      </c>
      <c r="B174" s="282"/>
      <c r="C174" s="283"/>
      <c r="D174" s="19"/>
      <c r="E174" s="21"/>
      <c r="F174" s="282"/>
      <c r="G174" s="292"/>
      <c r="H174" s="283"/>
      <c r="I174" s="22"/>
      <c r="J174" s="58"/>
      <c r="K174" s="21"/>
      <c r="L174" s="302"/>
      <c r="M174" s="302"/>
      <c r="N174" s="302"/>
      <c r="O174" s="302"/>
      <c r="P174" s="223"/>
      <c r="Q174" s="223"/>
    </row>
    <row r="175" spans="1:17" s="221" customFormat="1" ht="18" hidden="1" customHeight="1" x14ac:dyDescent="0.25">
      <c r="A175" s="209">
        <v>21</v>
      </c>
      <c r="B175" s="282"/>
      <c r="C175" s="283"/>
      <c r="D175" s="19"/>
      <c r="E175" s="21"/>
      <c r="F175" s="282"/>
      <c r="G175" s="292"/>
      <c r="H175" s="283"/>
      <c r="I175" s="22"/>
      <c r="J175" s="58"/>
      <c r="K175" s="21"/>
      <c r="L175" s="302"/>
      <c r="M175" s="302"/>
      <c r="N175" s="302"/>
      <c r="O175" s="302"/>
      <c r="P175" s="223"/>
      <c r="Q175" s="223"/>
    </row>
    <row r="176" spans="1:17" s="221" customFormat="1" ht="18" hidden="1" customHeight="1" x14ac:dyDescent="0.25">
      <c r="A176" s="209">
        <v>22</v>
      </c>
      <c r="B176" s="282"/>
      <c r="C176" s="283"/>
      <c r="D176" s="19"/>
      <c r="E176" s="21"/>
      <c r="F176" s="282"/>
      <c r="G176" s="292"/>
      <c r="H176" s="283"/>
      <c r="I176" s="22"/>
      <c r="J176" s="58"/>
      <c r="K176" s="21"/>
      <c r="L176" s="302"/>
      <c r="M176" s="302"/>
      <c r="N176" s="302"/>
      <c r="O176" s="302"/>
      <c r="P176" s="223"/>
      <c r="Q176" s="223"/>
    </row>
    <row r="177" spans="1:19" s="221" customFormat="1" ht="18" hidden="1" customHeight="1" x14ac:dyDescent="0.25">
      <c r="A177" s="209">
        <v>23</v>
      </c>
      <c r="B177" s="282"/>
      <c r="C177" s="283"/>
      <c r="D177" s="19"/>
      <c r="E177" s="21"/>
      <c r="F177" s="282"/>
      <c r="G177" s="292"/>
      <c r="H177" s="283"/>
      <c r="I177" s="22"/>
      <c r="J177" s="58"/>
      <c r="K177" s="21"/>
      <c r="L177" s="302"/>
      <c r="M177" s="302"/>
      <c r="N177" s="302"/>
      <c r="O177" s="302"/>
      <c r="P177" s="223"/>
      <c r="Q177" s="223"/>
    </row>
    <row r="178" spans="1:19" s="221" customFormat="1" ht="18" hidden="1" customHeight="1" x14ac:dyDescent="0.25">
      <c r="A178" s="209">
        <v>24</v>
      </c>
      <c r="B178" s="282"/>
      <c r="C178" s="283"/>
      <c r="D178" s="19"/>
      <c r="E178" s="21"/>
      <c r="F178" s="282"/>
      <c r="G178" s="292"/>
      <c r="H178" s="283"/>
      <c r="I178" s="22"/>
      <c r="J178" s="58"/>
      <c r="K178" s="21"/>
      <c r="L178" s="302"/>
      <c r="M178" s="302"/>
      <c r="N178" s="302"/>
      <c r="O178" s="302"/>
      <c r="P178" s="223"/>
      <c r="Q178" s="223"/>
    </row>
    <row r="179" spans="1:19" s="221" customFormat="1" ht="18" hidden="1" customHeight="1" x14ac:dyDescent="0.25">
      <c r="A179" s="209">
        <v>25</v>
      </c>
      <c r="B179" s="282"/>
      <c r="C179" s="283"/>
      <c r="D179" s="19"/>
      <c r="E179" s="21"/>
      <c r="F179" s="282"/>
      <c r="G179" s="292"/>
      <c r="H179" s="283"/>
      <c r="I179" s="22"/>
      <c r="J179" s="58"/>
      <c r="K179" s="21"/>
      <c r="L179" s="302"/>
      <c r="M179" s="302"/>
      <c r="N179" s="302"/>
      <c r="O179" s="302"/>
      <c r="P179" s="223"/>
      <c r="Q179" s="223"/>
    </row>
    <row r="180" spans="1:19" s="221" customFormat="1" ht="18" hidden="1" customHeight="1" x14ac:dyDescent="0.25">
      <c r="A180" s="209">
        <v>26</v>
      </c>
      <c r="B180" s="282"/>
      <c r="C180" s="283"/>
      <c r="D180" s="19"/>
      <c r="E180" s="21"/>
      <c r="F180" s="282"/>
      <c r="G180" s="292"/>
      <c r="H180" s="283"/>
      <c r="I180" s="22"/>
      <c r="J180" s="58"/>
      <c r="K180" s="21"/>
      <c r="L180" s="302"/>
      <c r="M180" s="302"/>
      <c r="N180" s="302"/>
      <c r="O180" s="302"/>
      <c r="P180" s="223"/>
      <c r="Q180" s="223"/>
    </row>
    <row r="181" spans="1:19" s="221" customFormat="1" ht="18" hidden="1" customHeight="1" x14ac:dyDescent="0.25">
      <c r="A181" s="209">
        <v>27</v>
      </c>
      <c r="B181" s="282"/>
      <c r="C181" s="283"/>
      <c r="D181" s="19"/>
      <c r="E181" s="21"/>
      <c r="F181" s="282"/>
      <c r="G181" s="292"/>
      <c r="H181" s="283"/>
      <c r="I181" s="22"/>
      <c r="J181" s="58"/>
      <c r="K181" s="21"/>
      <c r="L181" s="302"/>
      <c r="M181" s="302"/>
      <c r="N181" s="302"/>
      <c r="O181" s="302"/>
      <c r="P181" s="223"/>
      <c r="Q181" s="223"/>
    </row>
    <row r="182" spans="1:19" s="221" customFormat="1" ht="18" hidden="1" customHeight="1" x14ac:dyDescent="0.25">
      <c r="A182" s="209">
        <v>28</v>
      </c>
      <c r="B182" s="282"/>
      <c r="C182" s="283"/>
      <c r="D182" s="19"/>
      <c r="E182" s="21"/>
      <c r="F182" s="282"/>
      <c r="G182" s="292"/>
      <c r="H182" s="283"/>
      <c r="I182" s="22"/>
      <c r="J182" s="58"/>
      <c r="K182" s="21"/>
      <c r="L182" s="302"/>
      <c r="M182" s="302"/>
      <c r="N182" s="302"/>
      <c r="O182" s="302"/>
      <c r="P182" s="223"/>
      <c r="Q182" s="223"/>
    </row>
    <row r="183" spans="1:19" s="221" customFormat="1" ht="18" hidden="1" customHeight="1" x14ac:dyDescent="0.25">
      <c r="A183" s="209">
        <v>29</v>
      </c>
      <c r="B183" s="282"/>
      <c r="C183" s="283"/>
      <c r="D183" s="19"/>
      <c r="E183" s="21"/>
      <c r="F183" s="282"/>
      <c r="G183" s="292"/>
      <c r="H183" s="283"/>
      <c r="I183" s="22"/>
      <c r="J183" s="58"/>
      <c r="K183" s="21"/>
      <c r="L183" s="302"/>
      <c r="M183" s="302"/>
      <c r="N183" s="302"/>
      <c r="O183" s="302"/>
      <c r="P183" s="223"/>
      <c r="Q183" s="223"/>
    </row>
    <row r="184" spans="1:19" s="221" customFormat="1" ht="18" hidden="1" customHeight="1" x14ac:dyDescent="0.25">
      <c r="A184" s="209">
        <v>30</v>
      </c>
      <c r="B184" s="282"/>
      <c r="C184" s="283"/>
      <c r="D184" s="19"/>
      <c r="E184" s="21"/>
      <c r="F184" s="282"/>
      <c r="G184" s="292"/>
      <c r="H184" s="283"/>
      <c r="I184" s="22"/>
      <c r="J184" s="58"/>
      <c r="K184" s="21"/>
      <c r="L184" s="302"/>
      <c r="M184" s="302"/>
      <c r="N184" s="302"/>
      <c r="O184" s="302"/>
      <c r="P184" s="223"/>
      <c r="Q184" s="223"/>
    </row>
    <row r="185" spans="1:19" s="221" customFormat="1" ht="21" customHeight="1" x14ac:dyDescent="0.25">
      <c r="A185" s="289" t="s">
        <v>9624</v>
      </c>
      <c r="B185" s="290"/>
      <c r="C185" s="290"/>
      <c r="D185" s="290"/>
      <c r="E185" s="290"/>
      <c r="F185" s="290"/>
      <c r="G185" s="290"/>
      <c r="H185" s="290"/>
      <c r="I185" s="291"/>
      <c r="J185" s="253"/>
      <c r="K185" s="253"/>
      <c r="L185" s="289">
        <f>SUM(L155:O184)</f>
        <v>48</v>
      </c>
      <c r="M185" s="290"/>
      <c r="N185" s="290"/>
      <c r="O185" s="291"/>
      <c r="P185" s="254"/>
      <c r="Q185" s="223"/>
      <c r="R185" s="255" t="s">
        <v>9630</v>
      </c>
    </row>
    <row r="186" spans="1:19" s="221" customFormat="1" ht="25.5" customHeight="1" x14ac:dyDescent="0.25">
      <c r="A186" s="65"/>
      <c r="B186" s="65"/>
      <c r="C186" s="65"/>
      <c r="D186" s="63"/>
      <c r="E186" s="63"/>
      <c r="F186" s="63"/>
      <c r="G186" s="63"/>
      <c r="H186" s="63"/>
      <c r="I186" s="63"/>
      <c r="J186" s="63"/>
      <c r="K186" s="63"/>
      <c r="L186" s="301">
        <f>L150+L185</f>
        <v>72</v>
      </c>
      <c r="M186" s="301"/>
      <c r="N186" s="301"/>
      <c r="O186" s="301"/>
      <c r="P186" s="71"/>
      <c r="Q186" s="76"/>
      <c r="R186" s="72" t="s">
        <v>9648</v>
      </c>
      <c r="S186" s="63"/>
    </row>
    <row r="187" spans="1:19" s="221" customFormat="1" ht="18" customHeight="1" x14ac:dyDescent="0.25">
      <c r="A187" s="65" t="s">
        <v>9631</v>
      </c>
      <c r="B187" s="65"/>
      <c r="C187" s="65"/>
      <c r="D187" s="77" t="str">
        <f>IF(O14&lt;L186,"EXISTE EXCEDENCIA","")</f>
        <v/>
      </c>
      <c r="E187" s="63"/>
      <c r="F187" s="63"/>
      <c r="G187" s="63"/>
      <c r="H187" s="63"/>
      <c r="I187" s="78" t="s">
        <v>9632</v>
      </c>
      <c r="J187" s="78"/>
      <c r="K187" s="63"/>
      <c r="L187" s="63"/>
      <c r="M187" s="63"/>
      <c r="N187" s="63"/>
      <c r="O187" s="63"/>
      <c r="P187" s="64"/>
      <c r="Q187" s="64"/>
      <c r="R187" s="63"/>
      <c r="S187" s="63"/>
    </row>
    <row r="188" spans="1:19" s="221" customFormat="1" ht="18" customHeight="1" x14ac:dyDescent="0.25">
      <c r="A188" s="65"/>
      <c r="B188" s="65"/>
      <c r="C188" s="65"/>
      <c r="D188" s="77" t="str">
        <f>IF(O14&gt;L187,"TIENE REQUERIMIENTO","")</f>
        <v>TIENE REQUERIMIENTO</v>
      </c>
      <c r="E188" s="63"/>
      <c r="F188" s="63"/>
      <c r="G188" s="63"/>
      <c r="H188" s="63"/>
      <c r="I188" s="78" t="s">
        <v>9633</v>
      </c>
      <c r="J188" s="63"/>
      <c r="K188" s="63"/>
      <c r="L188" s="63"/>
      <c r="M188" s="63"/>
      <c r="N188" s="63"/>
      <c r="O188" s="63"/>
      <c r="P188" s="64"/>
      <c r="Q188" s="64"/>
      <c r="R188" s="63"/>
      <c r="S188" s="63"/>
    </row>
    <row r="189" spans="1:19" x14ac:dyDescent="0.2">
      <c r="A189" s="60"/>
      <c r="B189" s="60"/>
      <c r="C189" s="60"/>
      <c r="D189" s="60"/>
      <c r="E189" s="63"/>
      <c r="F189" s="60"/>
      <c r="G189" s="60"/>
      <c r="H189" s="60"/>
      <c r="I189" s="60"/>
      <c r="J189" s="60"/>
      <c r="K189" s="60"/>
      <c r="L189" s="60"/>
      <c r="M189" s="60"/>
      <c r="N189" s="60"/>
      <c r="O189" s="60"/>
      <c r="P189" s="59"/>
      <c r="Q189" s="59"/>
      <c r="R189" s="60"/>
      <c r="S189" s="60"/>
    </row>
    <row r="190" spans="1:19" x14ac:dyDescent="0.2">
      <c r="A190" s="60"/>
      <c r="B190" s="60"/>
      <c r="C190" s="60"/>
      <c r="D190" s="60"/>
      <c r="E190" s="60"/>
      <c r="F190" s="60"/>
      <c r="G190" s="60"/>
      <c r="H190" s="60"/>
      <c r="I190" s="60"/>
      <c r="J190" s="60"/>
      <c r="K190" s="60"/>
      <c r="L190" s="60"/>
      <c r="M190" s="60"/>
      <c r="N190" s="60"/>
      <c r="O190" s="60"/>
      <c r="P190" s="59"/>
      <c r="Q190" s="59"/>
      <c r="R190" s="60"/>
      <c r="S190" s="60"/>
    </row>
    <row r="191" spans="1:19" x14ac:dyDescent="0.2">
      <c r="A191" s="60"/>
      <c r="B191" s="60"/>
      <c r="C191" s="60"/>
      <c r="D191" s="60"/>
      <c r="E191" s="60"/>
      <c r="F191" s="60"/>
      <c r="G191" s="60"/>
      <c r="H191" s="60"/>
      <c r="I191" s="60"/>
      <c r="J191" s="60"/>
      <c r="K191" s="60"/>
      <c r="L191" s="60"/>
      <c r="M191" s="60"/>
      <c r="N191" s="60"/>
      <c r="O191" s="60"/>
      <c r="P191" s="59"/>
      <c r="Q191" s="59"/>
      <c r="R191" s="60"/>
      <c r="S191" s="60"/>
    </row>
    <row r="192" spans="1:19" x14ac:dyDescent="0.2">
      <c r="A192" s="60"/>
      <c r="B192" s="60"/>
      <c r="C192" s="60"/>
      <c r="D192" s="60"/>
      <c r="E192" s="60"/>
      <c r="F192" s="60"/>
      <c r="G192" s="60"/>
      <c r="H192" s="60"/>
      <c r="I192" s="60"/>
      <c r="J192" s="60"/>
      <c r="K192" s="60"/>
      <c r="L192" s="60"/>
      <c r="M192" s="60"/>
      <c r="N192" s="60"/>
      <c r="O192" s="60"/>
      <c r="P192" s="59"/>
      <c r="Q192" s="59"/>
      <c r="R192" s="60"/>
      <c r="S192" s="60"/>
    </row>
    <row r="193" spans="1:19" x14ac:dyDescent="0.2">
      <c r="A193" s="60"/>
      <c r="B193" s="60"/>
      <c r="C193" s="60"/>
      <c r="D193" s="60"/>
      <c r="E193" s="60"/>
      <c r="F193" s="60"/>
      <c r="G193" s="60"/>
      <c r="H193" s="60"/>
      <c r="I193" s="60"/>
      <c r="J193" s="60"/>
      <c r="K193" s="60"/>
      <c r="L193" s="60"/>
      <c r="M193" s="60"/>
      <c r="N193" s="60"/>
      <c r="O193" s="60"/>
      <c r="P193" s="59"/>
      <c r="Q193" s="59"/>
      <c r="R193" s="60"/>
      <c r="S193" s="60"/>
    </row>
    <row r="194" spans="1:19" x14ac:dyDescent="0.2">
      <c r="A194" s="60"/>
      <c r="B194" s="60"/>
      <c r="C194" s="60"/>
      <c r="D194" s="60"/>
      <c r="E194" s="60"/>
      <c r="F194" s="60"/>
      <c r="G194" s="60"/>
      <c r="H194" s="60"/>
      <c r="I194" s="60"/>
      <c r="J194" s="60"/>
      <c r="K194" s="60"/>
      <c r="L194" s="60"/>
      <c r="M194" s="60"/>
      <c r="N194" s="60"/>
      <c r="O194" s="60"/>
      <c r="P194" s="59"/>
      <c r="Q194" s="59"/>
      <c r="R194" s="60"/>
      <c r="S194" s="60"/>
    </row>
    <row r="195" spans="1:19" x14ac:dyDescent="0.2">
      <c r="A195" s="60"/>
      <c r="B195" s="60"/>
      <c r="C195" s="60"/>
      <c r="D195" s="60"/>
      <c r="E195" s="60"/>
      <c r="F195" s="60"/>
      <c r="G195" s="60"/>
      <c r="H195" s="60"/>
      <c r="I195" s="60"/>
      <c r="J195" s="60"/>
      <c r="K195" s="60"/>
      <c r="L195" s="60"/>
      <c r="M195" s="60"/>
      <c r="N195" s="60"/>
      <c r="O195" s="60"/>
      <c r="P195" s="59"/>
      <c r="Q195" s="59"/>
      <c r="R195" s="60"/>
      <c r="S195" s="60"/>
    </row>
  </sheetData>
  <sheetProtection algorithmName="SHA-512" hashValue="cJ0sWNTqaf0p+0xWnPi5apYEMWcHHzNFWulUqtTzSbZmK/HXIZ9Y1BPbBrH1Gx0p5UPYt5Gv4e71BHLmHaQwQA==" saltValue="wVctXSrSjGWjHPvCsDaFmQ==" spinCount="100000" sheet="1" objects="1" scenarios="1" deleteRows="0"/>
  <mergeCells count="477">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 ref="F171:H171"/>
    <mergeCell ref="F172:H172"/>
    <mergeCell ref="F173:H173"/>
    <mergeCell ref="F174:H174"/>
    <mergeCell ref="F175:H175"/>
    <mergeCell ref="F176:H176"/>
    <mergeCell ref="F177:H177"/>
    <mergeCell ref="B178:C178"/>
    <mergeCell ref="L179:O179"/>
    <mergeCell ref="B172:C172"/>
    <mergeCell ref="B173:C173"/>
    <mergeCell ref="B174:C174"/>
    <mergeCell ref="B175:C175"/>
    <mergeCell ref="B176:C176"/>
    <mergeCell ref="B177:C177"/>
    <mergeCell ref="B182:C182"/>
    <mergeCell ref="B183:C183"/>
    <mergeCell ref="F178:H178"/>
    <mergeCell ref="F179:H179"/>
    <mergeCell ref="F180:H180"/>
    <mergeCell ref="F181:H181"/>
    <mergeCell ref="F182:H182"/>
    <mergeCell ref="F183:H183"/>
    <mergeCell ref="L182:O182"/>
    <mergeCell ref="L183:O183"/>
    <mergeCell ref="L180:O180"/>
    <mergeCell ref="L181:O181"/>
    <mergeCell ref="B179:C179"/>
    <mergeCell ref="B180:C180"/>
    <mergeCell ref="B181:C181"/>
    <mergeCell ref="F101:H101"/>
    <mergeCell ref="L100:O100"/>
    <mergeCell ref="F100:H100"/>
    <mergeCell ref="L121:O121"/>
    <mergeCell ref="F121:H121"/>
    <mergeCell ref="L103:O103"/>
    <mergeCell ref="F103:H103"/>
    <mergeCell ref="B19:C19"/>
    <mergeCell ref="B169:C169"/>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F168:H168"/>
    <mergeCell ref="B184:C184"/>
    <mergeCell ref="B170:C170"/>
    <mergeCell ref="B171:C171"/>
    <mergeCell ref="L109:O109"/>
    <mergeCell ref="L110:O110"/>
    <mergeCell ref="L111:O111"/>
    <mergeCell ref="L112:O112"/>
    <mergeCell ref="L113:O113"/>
    <mergeCell ref="L114:O114"/>
    <mergeCell ref="L115:O115"/>
    <mergeCell ref="L116:O116"/>
    <mergeCell ref="L117:O117"/>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5:H45"/>
    <mergeCell ref="L45:O45"/>
    <mergeCell ref="F46:H46"/>
    <mergeCell ref="L46:O46"/>
    <mergeCell ref="F47:H47"/>
    <mergeCell ref="L47:O47"/>
    <mergeCell ref="F42:H42"/>
    <mergeCell ref="L42:O42"/>
    <mergeCell ref="F43:H43"/>
    <mergeCell ref="L43:O43"/>
    <mergeCell ref="F44:H44"/>
    <mergeCell ref="L44:O44"/>
    <mergeCell ref="F39:H39"/>
    <mergeCell ref="L39:O39"/>
    <mergeCell ref="F40:H40"/>
    <mergeCell ref="L40:O40"/>
    <mergeCell ref="F41:H41"/>
    <mergeCell ref="L41:O41"/>
    <mergeCell ref="F37:H37"/>
    <mergeCell ref="L37:O37"/>
    <mergeCell ref="F38:H38"/>
    <mergeCell ref="L38:O38"/>
    <mergeCell ref="F35:H35"/>
    <mergeCell ref="L35:O35"/>
    <mergeCell ref="F36:H36"/>
    <mergeCell ref="L36:O36"/>
    <mergeCell ref="L31:O31"/>
    <mergeCell ref="L32:O32"/>
    <mergeCell ref="L33:O33"/>
    <mergeCell ref="L30:O30"/>
    <mergeCell ref="L25:O25"/>
    <mergeCell ref="L26:O26"/>
    <mergeCell ref="L27:O27"/>
    <mergeCell ref="F34:H34"/>
    <mergeCell ref="L34:O34"/>
    <mergeCell ref="L24:O24"/>
    <mergeCell ref="F20:H20"/>
    <mergeCell ref="L20:O20"/>
    <mergeCell ref="F21:H21"/>
    <mergeCell ref="L21:O21"/>
    <mergeCell ref="L28:O28"/>
    <mergeCell ref="L29:O29"/>
    <mergeCell ref="A3:O3"/>
    <mergeCell ref="D10:D11"/>
    <mergeCell ref="E10:E11"/>
    <mergeCell ref="F10:F11"/>
    <mergeCell ref="G10:G11"/>
    <mergeCell ref="H10:H11"/>
    <mergeCell ref="I10:I11"/>
    <mergeCell ref="L22:O22"/>
    <mergeCell ref="L23:O23"/>
    <mergeCell ref="L19:O19"/>
    <mergeCell ref="J19:K19"/>
    <mergeCell ref="F19:H19"/>
    <mergeCell ref="B21:C21"/>
    <mergeCell ref="B20:C20"/>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21:C121"/>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22:C122"/>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63:C163"/>
    <mergeCell ref="B164:C164"/>
    <mergeCell ref="B165:C165"/>
    <mergeCell ref="B166:C166"/>
    <mergeCell ref="B167:C167"/>
    <mergeCell ref="B159:C159"/>
    <mergeCell ref="B160:C160"/>
    <mergeCell ref="B161:C161"/>
    <mergeCell ref="B162:C162"/>
    <mergeCell ref="A150:H150"/>
    <mergeCell ref="F167:H167"/>
    <mergeCell ref="F146:H146"/>
    <mergeCell ref="F147:H147"/>
    <mergeCell ref="F148:H148"/>
    <mergeCell ref="F149:H149"/>
    <mergeCell ref="F159:H159"/>
    <mergeCell ref="F160:H160"/>
    <mergeCell ref="F161:H161"/>
    <mergeCell ref="F137:H137"/>
    <mergeCell ref="F138:H138"/>
    <mergeCell ref="F139:H139"/>
    <mergeCell ref="F140:H140"/>
    <mergeCell ref="F141:H141"/>
    <mergeCell ref="F142:H142"/>
    <mergeCell ref="F143:H143"/>
    <mergeCell ref="F144:H144"/>
    <mergeCell ref="F145:H145"/>
    <mergeCell ref="L137:O137"/>
    <mergeCell ref="L119:O119"/>
    <mergeCell ref="L120:O120"/>
    <mergeCell ref="L122:O122"/>
    <mergeCell ref="L123:O123"/>
    <mergeCell ref="L124:O124"/>
    <mergeCell ref="L125:O125"/>
    <mergeCell ref="L126:O126"/>
    <mergeCell ref="L127:O127"/>
    <mergeCell ref="L128:O128"/>
    <mergeCell ref="L147:O147"/>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s>
  <conditionalFormatting sqref="D111:D112 D110:E110 F120:H149 D29:H109 D20:E29 B20:B116">
    <cfRule type="containsErrors" dxfId="432" priority="43">
      <formula>ISERROR(B20)</formula>
    </cfRule>
  </conditionalFormatting>
  <conditionalFormatting sqref="J20:K20 J21:J39 K21:K149">
    <cfRule type="containsErrors" dxfId="431" priority="42">
      <formula>ISERROR(J20)</formula>
    </cfRule>
  </conditionalFormatting>
  <conditionalFormatting sqref="D14:I15 I12:I13">
    <cfRule type="containsErrors" dxfId="430" priority="41">
      <formula>ISERROR(D12)</formula>
    </cfRule>
  </conditionalFormatting>
  <conditionalFormatting sqref="B117:B149">
    <cfRule type="containsErrors" dxfId="429" priority="23">
      <formula>ISERROR(B117)</formula>
    </cfRule>
  </conditionalFormatting>
  <conditionalFormatting sqref="J40:J149">
    <cfRule type="containsErrors" dxfId="428" priority="26">
      <formula>ISERROR(J40)</formula>
    </cfRule>
  </conditionalFormatting>
  <conditionalFormatting sqref="E111:E149">
    <cfRule type="containsErrors" dxfId="427" priority="21">
      <formula>ISERROR(E111)</formula>
    </cfRule>
  </conditionalFormatting>
  <conditionalFormatting sqref="D113:D149">
    <cfRule type="containsErrors" dxfId="426" priority="22">
      <formula>ISERROR(D113)</formula>
    </cfRule>
  </conditionalFormatting>
  <conditionalFormatting sqref="F110:H119">
    <cfRule type="containsErrors" dxfId="425" priority="20">
      <formula>ISERROR(F110)</formula>
    </cfRule>
  </conditionalFormatting>
  <conditionalFormatting sqref="K158:K184">
    <cfRule type="containsErrors" dxfId="424" priority="19">
      <formula>ISERROR(K158)</formula>
    </cfRule>
  </conditionalFormatting>
  <conditionalFormatting sqref="J158:J184">
    <cfRule type="containsErrors" dxfId="423" priority="18">
      <formula>ISERROR(J158)</formula>
    </cfRule>
  </conditionalFormatting>
  <conditionalFormatting sqref="L158:L184">
    <cfRule type="containsErrors" dxfId="422" priority="15">
      <formula>ISERROR(L158)</formula>
    </cfRule>
  </conditionalFormatting>
  <conditionalFormatting sqref="K156">
    <cfRule type="containsErrors" dxfId="421" priority="14">
      <formula>ISERROR(K156)</formula>
    </cfRule>
  </conditionalFormatting>
  <conditionalFormatting sqref="J156">
    <cfRule type="containsErrors" dxfId="420" priority="13">
      <formula>ISERROR(J156)</formula>
    </cfRule>
  </conditionalFormatting>
  <conditionalFormatting sqref="L156">
    <cfRule type="containsErrors" dxfId="419" priority="12">
      <formula>ISERROR(L156)</formula>
    </cfRule>
  </conditionalFormatting>
  <conditionalFormatting sqref="K157">
    <cfRule type="containsErrors" dxfId="418" priority="11">
      <formula>ISERROR(K157)</formula>
    </cfRule>
  </conditionalFormatting>
  <conditionalFormatting sqref="J157">
    <cfRule type="containsErrors" dxfId="417" priority="10">
      <formula>ISERROR(J157)</formula>
    </cfRule>
  </conditionalFormatting>
  <conditionalFormatting sqref="L157">
    <cfRule type="containsErrors" dxfId="416" priority="9">
      <formula>ISERROR(L157)</formula>
    </cfRule>
  </conditionalFormatting>
  <conditionalFormatting sqref="D13:H13">
    <cfRule type="containsErrors" dxfId="415" priority="8">
      <formula>ISERROR(D13)</formula>
    </cfRule>
  </conditionalFormatting>
  <conditionalFormatting sqref="D12:H12">
    <cfRule type="containsErrors" dxfId="414" priority="7">
      <formula>ISERROR(D12)</formula>
    </cfRule>
  </conditionalFormatting>
  <conditionalFormatting sqref="F20:H29">
    <cfRule type="containsErrors" dxfId="413" priority="6">
      <formula>ISERROR(F20)</formula>
    </cfRule>
  </conditionalFormatting>
  <conditionalFormatting sqref="J155:K155">
    <cfRule type="containsErrors" dxfId="412" priority="5">
      <formula>ISERROR(J155)</formula>
    </cfRule>
  </conditionalFormatting>
  <conditionalFormatting sqref="L155">
    <cfRule type="containsErrors" dxfId="411" priority="4">
      <formula>ISERROR(L155)</formula>
    </cfRule>
  </conditionalFormatting>
  <conditionalFormatting sqref="B21">
    <cfRule type="containsErrors" dxfId="410" priority="3">
      <formula>ISERROR(B21)</formula>
    </cfRule>
  </conditionalFormatting>
  <conditionalFormatting sqref="F155:H156">
    <cfRule type="containsErrors" dxfId="409" priority="2">
      <formula>ISERROR(F155)</formula>
    </cfRule>
  </conditionalFormatting>
  <conditionalFormatting sqref="B22">
    <cfRule type="containsErrors" dxfId="408" priority="1">
      <formula>ISERROR(B22)</formula>
    </cfRule>
  </conditionalFormatting>
  <dataValidations disablePrompts="1" xWindow="760" yWindow="504" count="2">
    <dataValidation allowBlank="1" showInputMessage="1" showErrorMessage="1" promptTitle="CÓDIGO NEXUS" prompt="Ingrese el código de plaza de acuerdo al CAP, debe contener 12 dígitos." sqref="WVM983132:WVM983215 JA21:JA149 SW21:SW149 ACS21:ACS149 AMO21:AMO149 AWK21:AWK149 BGG21:BGG149 BQC21:BQC149 BZY21:BZY149 CJU21:CJU149 CTQ21:CTQ149 DDM21:DDM149 DNI21:DNI149 DXE21:DXE149 EHA21:EHA149 EQW21:EQW149 FAS21:FAS149 FKO21:FKO149 FUK21:FUK149 GEG21:GEG149 GOC21:GOC149 GXY21:GXY149 HHU21:HHU149 HRQ21:HRQ149 IBM21:IBM149 ILI21:ILI149 IVE21:IVE149 JFA21:JFA149 JOW21:JOW149 JYS21:JYS149 KIO21:KIO149 KSK21:KSK149 LCG21:LCG149 LMC21:LMC149 LVY21:LVY149 MFU21:MFU149 MPQ21:MPQ149 MZM21:MZM149 NJI21:NJI149 NTE21:NTE149 ODA21:ODA149 OMW21:OMW149 OWS21:OWS149 PGO21:PGO149 PQK21:PQK149 QAG21:QAG149 QKC21:QKC149 QTY21:QTY149 RDU21:RDU149 RNQ21:RNQ149 RXM21:RXM149 SHI21:SHI149 SRE21:SRE149 TBA21:TBA149 TKW21:TKW149 TUS21:TUS149 UEO21:UEO149 UOK21:UOK149 UYG21:UYG149 VIC21:VIC149 VRY21:VRY149 WBU21:WBU149 WLQ21:WLQ149 WVM21:WVM149 I65628:I65711 JA65628:JA65711 SW65628:SW65711 ACS65628:ACS65711 AMO65628:AMO65711 AWK65628:AWK65711 BGG65628:BGG65711 BQC65628:BQC65711 BZY65628:BZY65711 CJU65628:CJU65711 CTQ65628:CTQ65711 DDM65628:DDM65711 DNI65628:DNI65711 DXE65628:DXE65711 EHA65628:EHA65711 EQW65628:EQW65711 FAS65628:FAS65711 FKO65628:FKO65711 FUK65628:FUK65711 GEG65628:GEG65711 GOC65628:GOC65711 GXY65628:GXY65711 HHU65628:HHU65711 HRQ65628:HRQ65711 IBM65628:IBM65711 ILI65628:ILI65711 IVE65628:IVE65711 JFA65628:JFA65711 JOW65628:JOW65711 JYS65628:JYS65711 KIO65628:KIO65711 KSK65628:KSK65711 LCG65628:LCG65711 LMC65628:LMC65711 LVY65628:LVY65711 MFU65628:MFU65711 MPQ65628:MPQ65711 MZM65628:MZM65711 NJI65628:NJI65711 NTE65628:NTE65711 ODA65628:ODA65711 OMW65628:OMW65711 OWS65628:OWS65711 PGO65628:PGO65711 PQK65628:PQK65711 QAG65628:QAG65711 QKC65628:QKC65711 QTY65628:QTY65711 RDU65628:RDU65711 RNQ65628:RNQ65711 RXM65628:RXM65711 SHI65628:SHI65711 SRE65628:SRE65711 TBA65628:TBA65711 TKW65628:TKW65711 TUS65628:TUS65711 UEO65628:UEO65711 UOK65628:UOK65711 UYG65628:UYG65711 VIC65628:VIC65711 VRY65628:VRY65711 WBU65628:WBU65711 WLQ65628:WLQ65711 WVM65628:WVM65711 I131164:I131247 JA131164:JA131247 SW131164:SW131247 ACS131164:ACS131247 AMO131164:AMO131247 AWK131164:AWK131247 BGG131164:BGG131247 BQC131164:BQC131247 BZY131164:BZY131247 CJU131164:CJU131247 CTQ131164:CTQ131247 DDM131164:DDM131247 DNI131164:DNI131247 DXE131164:DXE131247 EHA131164:EHA131247 EQW131164:EQW131247 FAS131164:FAS131247 FKO131164:FKO131247 FUK131164:FUK131247 GEG131164:GEG131247 GOC131164:GOC131247 GXY131164:GXY131247 HHU131164:HHU131247 HRQ131164:HRQ131247 IBM131164:IBM131247 ILI131164:ILI131247 IVE131164:IVE131247 JFA131164:JFA131247 JOW131164:JOW131247 JYS131164:JYS131247 KIO131164:KIO131247 KSK131164:KSK131247 LCG131164:LCG131247 LMC131164:LMC131247 LVY131164:LVY131247 MFU131164:MFU131247 MPQ131164:MPQ131247 MZM131164:MZM131247 NJI131164:NJI131247 NTE131164:NTE131247 ODA131164:ODA131247 OMW131164:OMW131247 OWS131164:OWS131247 PGO131164:PGO131247 PQK131164:PQK131247 QAG131164:QAG131247 QKC131164:QKC131247 QTY131164:QTY131247 RDU131164:RDU131247 RNQ131164:RNQ131247 RXM131164:RXM131247 SHI131164:SHI131247 SRE131164:SRE131247 TBA131164:TBA131247 TKW131164:TKW131247 TUS131164:TUS131247 UEO131164:UEO131247 UOK131164:UOK131247 UYG131164:UYG131247 VIC131164:VIC131247 VRY131164:VRY131247 WBU131164:WBU131247 WLQ131164:WLQ131247 WVM131164:WVM131247 I196700:I196783 JA196700:JA196783 SW196700:SW196783 ACS196700:ACS196783 AMO196700:AMO196783 AWK196700:AWK196783 BGG196700:BGG196783 BQC196700:BQC196783 BZY196700:BZY196783 CJU196700:CJU196783 CTQ196700:CTQ196783 DDM196700:DDM196783 DNI196700:DNI196783 DXE196700:DXE196783 EHA196700:EHA196783 EQW196700:EQW196783 FAS196700:FAS196783 FKO196700:FKO196783 FUK196700:FUK196783 GEG196700:GEG196783 GOC196700:GOC196783 GXY196700:GXY196783 HHU196700:HHU196783 HRQ196700:HRQ196783 IBM196700:IBM196783 ILI196700:ILI196783 IVE196700:IVE196783 JFA196700:JFA196783 JOW196700:JOW196783 JYS196700:JYS196783 KIO196700:KIO196783 KSK196700:KSK196783 LCG196700:LCG196783 LMC196700:LMC196783 LVY196700:LVY196783 MFU196700:MFU196783 MPQ196700:MPQ196783 MZM196700:MZM196783 NJI196700:NJI196783 NTE196700:NTE196783 ODA196700:ODA196783 OMW196700:OMW196783 OWS196700:OWS196783 PGO196700:PGO196783 PQK196700:PQK196783 QAG196700:QAG196783 QKC196700:QKC196783 QTY196700:QTY196783 RDU196700:RDU196783 RNQ196700:RNQ196783 RXM196700:RXM196783 SHI196700:SHI196783 SRE196700:SRE196783 TBA196700:TBA196783 TKW196700:TKW196783 TUS196700:TUS196783 UEO196700:UEO196783 UOK196700:UOK196783 UYG196700:UYG196783 VIC196700:VIC196783 VRY196700:VRY196783 WBU196700:WBU196783 WLQ196700:WLQ196783 WVM196700:WVM196783 I262236:I262319 JA262236:JA262319 SW262236:SW262319 ACS262236:ACS262319 AMO262236:AMO262319 AWK262236:AWK262319 BGG262236:BGG262319 BQC262236:BQC262319 BZY262236:BZY262319 CJU262236:CJU262319 CTQ262236:CTQ262319 DDM262236:DDM262319 DNI262236:DNI262319 DXE262236:DXE262319 EHA262236:EHA262319 EQW262236:EQW262319 FAS262236:FAS262319 FKO262236:FKO262319 FUK262236:FUK262319 GEG262236:GEG262319 GOC262236:GOC262319 GXY262236:GXY262319 HHU262236:HHU262319 HRQ262236:HRQ262319 IBM262236:IBM262319 ILI262236:ILI262319 IVE262236:IVE262319 JFA262236:JFA262319 JOW262236:JOW262319 JYS262236:JYS262319 KIO262236:KIO262319 KSK262236:KSK262319 LCG262236:LCG262319 LMC262236:LMC262319 LVY262236:LVY262319 MFU262236:MFU262319 MPQ262236:MPQ262319 MZM262236:MZM262319 NJI262236:NJI262319 NTE262236:NTE262319 ODA262236:ODA262319 OMW262236:OMW262319 OWS262236:OWS262319 PGO262236:PGO262319 PQK262236:PQK262319 QAG262236:QAG262319 QKC262236:QKC262319 QTY262236:QTY262319 RDU262236:RDU262319 RNQ262236:RNQ262319 RXM262236:RXM262319 SHI262236:SHI262319 SRE262236:SRE262319 TBA262236:TBA262319 TKW262236:TKW262319 TUS262236:TUS262319 UEO262236:UEO262319 UOK262236:UOK262319 UYG262236:UYG262319 VIC262236:VIC262319 VRY262236:VRY262319 WBU262236:WBU262319 WLQ262236:WLQ262319 WVM262236:WVM262319 I327772:I327855 JA327772:JA327855 SW327772:SW327855 ACS327772:ACS327855 AMO327772:AMO327855 AWK327772:AWK327855 BGG327772:BGG327855 BQC327772:BQC327855 BZY327772:BZY327855 CJU327772:CJU327855 CTQ327772:CTQ327855 DDM327772:DDM327855 DNI327772:DNI327855 DXE327772:DXE327855 EHA327772:EHA327855 EQW327772:EQW327855 FAS327772:FAS327855 FKO327772:FKO327855 FUK327772:FUK327855 GEG327772:GEG327855 GOC327772:GOC327855 GXY327772:GXY327855 HHU327772:HHU327855 HRQ327772:HRQ327855 IBM327772:IBM327855 ILI327772:ILI327855 IVE327772:IVE327855 JFA327772:JFA327855 JOW327772:JOW327855 JYS327772:JYS327855 KIO327772:KIO327855 KSK327772:KSK327855 LCG327772:LCG327855 LMC327772:LMC327855 LVY327772:LVY327855 MFU327772:MFU327855 MPQ327772:MPQ327855 MZM327772:MZM327855 NJI327772:NJI327855 NTE327772:NTE327855 ODA327772:ODA327855 OMW327772:OMW327855 OWS327772:OWS327855 PGO327772:PGO327855 PQK327772:PQK327855 QAG327772:QAG327855 QKC327772:QKC327855 QTY327772:QTY327855 RDU327772:RDU327855 RNQ327772:RNQ327855 RXM327772:RXM327855 SHI327772:SHI327855 SRE327772:SRE327855 TBA327772:TBA327855 TKW327772:TKW327855 TUS327772:TUS327855 UEO327772:UEO327855 UOK327772:UOK327855 UYG327772:UYG327855 VIC327772:VIC327855 VRY327772:VRY327855 WBU327772:WBU327855 WLQ327772:WLQ327855 WVM327772:WVM327855 I393308:I393391 JA393308:JA393391 SW393308:SW393391 ACS393308:ACS393391 AMO393308:AMO393391 AWK393308:AWK393391 BGG393308:BGG393391 BQC393308:BQC393391 BZY393308:BZY393391 CJU393308:CJU393391 CTQ393308:CTQ393391 DDM393308:DDM393391 DNI393308:DNI393391 DXE393308:DXE393391 EHA393308:EHA393391 EQW393308:EQW393391 FAS393308:FAS393391 FKO393308:FKO393391 FUK393308:FUK393391 GEG393308:GEG393391 GOC393308:GOC393391 GXY393308:GXY393391 HHU393308:HHU393391 HRQ393308:HRQ393391 IBM393308:IBM393391 ILI393308:ILI393391 IVE393308:IVE393391 JFA393308:JFA393391 JOW393308:JOW393391 JYS393308:JYS393391 KIO393308:KIO393391 KSK393308:KSK393391 LCG393308:LCG393391 LMC393308:LMC393391 LVY393308:LVY393391 MFU393308:MFU393391 MPQ393308:MPQ393391 MZM393308:MZM393391 NJI393308:NJI393391 NTE393308:NTE393391 ODA393308:ODA393391 OMW393308:OMW393391 OWS393308:OWS393391 PGO393308:PGO393391 PQK393308:PQK393391 QAG393308:QAG393391 QKC393308:QKC393391 QTY393308:QTY393391 RDU393308:RDU393391 RNQ393308:RNQ393391 RXM393308:RXM393391 SHI393308:SHI393391 SRE393308:SRE393391 TBA393308:TBA393391 TKW393308:TKW393391 TUS393308:TUS393391 UEO393308:UEO393391 UOK393308:UOK393391 UYG393308:UYG393391 VIC393308:VIC393391 VRY393308:VRY393391 WBU393308:WBU393391 WLQ393308:WLQ393391 WVM393308:WVM393391 I458844:I458927 JA458844:JA458927 SW458844:SW458927 ACS458844:ACS458927 AMO458844:AMO458927 AWK458844:AWK458927 BGG458844:BGG458927 BQC458844:BQC458927 BZY458844:BZY458927 CJU458844:CJU458927 CTQ458844:CTQ458927 DDM458844:DDM458927 DNI458844:DNI458927 DXE458844:DXE458927 EHA458844:EHA458927 EQW458844:EQW458927 FAS458844:FAS458927 FKO458844:FKO458927 FUK458844:FUK458927 GEG458844:GEG458927 GOC458844:GOC458927 GXY458844:GXY458927 HHU458844:HHU458927 HRQ458844:HRQ458927 IBM458844:IBM458927 ILI458844:ILI458927 IVE458844:IVE458927 JFA458844:JFA458927 JOW458844:JOW458927 JYS458844:JYS458927 KIO458844:KIO458927 KSK458844:KSK458927 LCG458844:LCG458927 LMC458844:LMC458927 LVY458844:LVY458927 MFU458844:MFU458927 MPQ458844:MPQ458927 MZM458844:MZM458927 NJI458844:NJI458927 NTE458844:NTE458927 ODA458844:ODA458927 OMW458844:OMW458927 OWS458844:OWS458927 PGO458844:PGO458927 PQK458844:PQK458927 QAG458844:QAG458927 QKC458844:QKC458927 QTY458844:QTY458927 RDU458844:RDU458927 RNQ458844:RNQ458927 RXM458844:RXM458927 SHI458844:SHI458927 SRE458844:SRE458927 TBA458844:TBA458927 TKW458844:TKW458927 TUS458844:TUS458927 UEO458844:UEO458927 UOK458844:UOK458927 UYG458844:UYG458927 VIC458844:VIC458927 VRY458844:VRY458927 WBU458844:WBU458927 WLQ458844:WLQ458927 WVM458844:WVM458927 I524380:I524463 JA524380:JA524463 SW524380:SW524463 ACS524380:ACS524463 AMO524380:AMO524463 AWK524380:AWK524463 BGG524380:BGG524463 BQC524380:BQC524463 BZY524380:BZY524463 CJU524380:CJU524463 CTQ524380:CTQ524463 DDM524380:DDM524463 DNI524380:DNI524463 DXE524380:DXE524463 EHA524380:EHA524463 EQW524380:EQW524463 FAS524380:FAS524463 FKO524380:FKO524463 FUK524380:FUK524463 GEG524380:GEG524463 GOC524380:GOC524463 GXY524380:GXY524463 HHU524380:HHU524463 HRQ524380:HRQ524463 IBM524380:IBM524463 ILI524380:ILI524463 IVE524380:IVE524463 JFA524380:JFA524463 JOW524380:JOW524463 JYS524380:JYS524463 KIO524380:KIO524463 KSK524380:KSK524463 LCG524380:LCG524463 LMC524380:LMC524463 LVY524380:LVY524463 MFU524380:MFU524463 MPQ524380:MPQ524463 MZM524380:MZM524463 NJI524380:NJI524463 NTE524380:NTE524463 ODA524380:ODA524463 OMW524380:OMW524463 OWS524380:OWS524463 PGO524380:PGO524463 PQK524380:PQK524463 QAG524380:QAG524463 QKC524380:QKC524463 QTY524380:QTY524463 RDU524380:RDU524463 RNQ524380:RNQ524463 RXM524380:RXM524463 SHI524380:SHI524463 SRE524380:SRE524463 TBA524380:TBA524463 TKW524380:TKW524463 TUS524380:TUS524463 UEO524380:UEO524463 UOK524380:UOK524463 UYG524380:UYG524463 VIC524380:VIC524463 VRY524380:VRY524463 WBU524380:WBU524463 WLQ524380:WLQ524463 WVM524380:WVM524463 I589916:I589999 JA589916:JA589999 SW589916:SW589999 ACS589916:ACS589999 AMO589916:AMO589999 AWK589916:AWK589999 BGG589916:BGG589999 BQC589916:BQC589999 BZY589916:BZY589999 CJU589916:CJU589999 CTQ589916:CTQ589999 DDM589916:DDM589999 DNI589916:DNI589999 DXE589916:DXE589999 EHA589916:EHA589999 EQW589916:EQW589999 FAS589916:FAS589999 FKO589916:FKO589999 FUK589916:FUK589999 GEG589916:GEG589999 GOC589916:GOC589999 GXY589916:GXY589999 HHU589916:HHU589999 HRQ589916:HRQ589999 IBM589916:IBM589999 ILI589916:ILI589999 IVE589916:IVE589999 JFA589916:JFA589999 JOW589916:JOW589999 JYS589916:JYS589999 KIO589916:KIO589999 KSK589916:KSK589999 LCG589916:LCG589999 LMC589916:LMC589999 LVY589916:LVY589999 MFU589916:MFU589999 MPQ589916:MPQ589999 MZM589916:MZM589999 NJI589916:NJI589999 NTE589916:NTE589999 ODA589916:ODA589999 OMW589916:OMW589999 OWS589916:OWS589999 PGO589916:PGO589999 PQK589916:PQK589999 QAG589916:QAG589999 QKC589916:QKC589999 QTY589916:QTY589999 RDU589916:RDU589999 RNQ589916:RNQ589999 RXM589916:RXM589999 SHI589916:SHI589999 SRE589916:SRE589999 TBA589916:TBA589999 TKW589916:TKW589999 TUS589916:TUS589999 UEO589916:UEO589999 UOK589916:UOK589999 UYG589916:UYG589999 VIC589916:VIC589999 VRY589916:VRY589999 WBU589916:WBU589999 WLQ589916:WLQ589999 WVM589916:WVM589999 I655452:I655535 JA655452:JA655535 SW655452:SW655535 ACS655452:ACS655535 AMO655452:AMO655535 AWK655452:AWK655535 BGG655452:BGG655535 BQC655452:BQC655535 BZY655452:BZY655535 CJU655452:CJU655535 CTQ655452:CTQ655535 DDM655452:DDM655535 DNI655452:DNI655535 DXE655452:DXE655535 EHA655452:EHA655535 EQW655452:EQW655535 FAS655452:FAS655535 FKO655452:FKO655535 FUK655452:FUK655535 GEG655452:GEG655535 GOC655452:GOC655535 GXY655452:GXY655535 HHU655452:HHU655535 HRQ655452:HRQ655535 IBM655452:IBM655535 ILI655452:ILI655535 IVE655452:IVE655535 JFA655452:JFA655535 JOW655452:JOW655535 JYS655452:JYS655535 KIO655452:KIO655535 KSK655452:KSK655535 LCG655452:LCG655535 LMC655452:LMC655535 LVY655452:LVY655535 MFU655452:MFU655535 MPQ655452:MPQ655535 MZM655452:MZM655535 NJI655452:NJI655535 NTE655452:NTE655535 ODA655452:ODA655535 OMW655452:OMW655535 OWS655452:OWS655535 PGO655452:PGO655535 PQK655452:PQK655535 QAG655452:QAG655535 QKC655452:QKC655535 QTY655452:QTY655535 RDU655452:RDU655535 RNQ655452:RNQ655535 RXM655452:RXM655535 SHI655452:SHI655535 SRE655452:SRE655535 TBA655452:TBA655535 TKW655452:TKW655535 TUS655452:TUS655535 UEO655452:UEO655535 UOK655452:UOK655535 UYG655452:UYG655535 VIC655452:VIC655535 VRY655452:VRY655535 WBU655452:WBU655535 WLQ655452:WLQ655535 WVM655452:WVM655535 I720988:I721071 JA720988:JA721071 SW720988:SW721071 ACS720988:ACS721071 AMO720988:AMO721071 AWK720988:AWK721071 BGG720988:BGG721071 BQC720988:BQC721071 BZY720988:BZY721071 CJU720988:CJU721071 CTQ720988:CTQ721071 DDM720988:DDM721071 DNI720988:DNI721071 DXE720988:DXE721071 EHA720988:EHA721071 EQW720988:EQW721071 FAS720988:FAS721071 FKO720988:FKO721071 FUK720988:FUK721071 GEG720988:GEG721071 GOC720988:GOC721071 GXY720988:GXY721071 HHU720988:HHU721071 HRQ720988:HRQ721071 IBM720988:IBM721071 ILI720988:ILI721071 IVE720988:IVE721071 JFA720988:JFA721071 JOW720988:JOW721071 JYS720988:JYS721071 KIO720988:KIO721071 KSK720988:KSK721071 LCG720988:LCG721071 LMC720988:LMC721071 LVY720988:LVY721071 MFU720988:MFU721071 MPQ720988:MPQ721071 MZM720988:MZM721071 NJI720988:NJI721071 NTE720988:NTE721071 ODA720988:ODA721071 OMW720988:OMW721071 OWS720988:OWS721071 PGO720988:PGO721071 PQK720988:PQK721071 QAG720988:QAG721071 QKC720988:QKC721071 QTY720988:QTY721071 RDU720988:RDU721071 RNQ720988:RNQ721071 RXM720988:RXM721071 SHI720988:SHI721071 SRE720988:SRE721071 TBA720988:TBA721071 TKW720988:TKW721071 TUS720988:TUS721071 UEO720988:UEO721071 UOK720988:UOK721071 UYG720988:UYG721071 VIC720988:VIC721071 VRY720988:VRY721071 WBU720988:WBU721071 WLQ720988:WLQ721071 WVM720988:WVM721071 I786524:I786607 JA786524:JA786607 SW786524:SW786607 ACS786524:ACS786607 AMO786524:AMO786607 AWK786524:AWK786607 BGG786524:BGG786607 BQC786524:BQC786607 BZY786524:BZY786607 CJU786524:CJU786607 CTQ786524:CTQ786607 DDM786524:DDM786607 DNI786524:DNI786607 DXE786524:DXE786607 EHA786524:EHA786607 EQW786524:EQW786607 FAS786524:FAS786607 FKO786524:FKO786607 FUK786524:FUK786607 GEG786524:GEG786607 GOC786524:GOC786607 GXY786524:GXY786607 HHU786524:HHU786607 HRQ786524:HRQ786607 IBM786524:IBM786607 ILI786524:ILI786607 IVE786524:IVE786607 JFA786524:JFA786607 JOW786524:JOW786607 JYS786524:JYS786607 KIO786524:KIO786607 KSK786524:KSK786607 LCG786524:LCG786607 LMC786524:LMC786607 LVY786524:LVY786607 MFU786524:MFU786607 MPQ786524:MPQ786607 MZM786524:MZM786607 NJI786524:NJI786607 NTE786524:NTE786607 ODA786524:ODA786607 OMW786524:OMW786607 OWS786524:OWS786607 PGO786524:PGO786607 PQK786524:PQK786607 QAG786524:QAG786607 QKC786524:QKC786607 QTY786524:QTY786607 RDU786524:RDU786607 RNQ786524:RNQ786607 RXM786524:RXM786607 SHI786524:SHI786607 SRE786524:SRE786607 TBA786524:TBA786607 TKW786524:TKW786607 TUS786524:TUS786607 UEO786524:UEO786607 UOK786524:UOK786607 UYG786524:UYG786607 VIC786524:VIC786607 VRY786524:VRY786607 WBU786524:WBU786607 WLQ786524:WLQ786607 WVM786524:WVM786607 I852060:I852143 JA852060:JA852143 SW852060:SW852143 ACS852060:ACS852143 AMO852060:AMO852143 AWK852060:AWK852143 BGG852060:BGG852143 BQC852060:BQC852143 BZY852060:BZY852143 CJU852060:CJU852143 CTQ852060:CTQ852143 DDM852060:DDM852143 DNI852060:DNI852143 DXE852060:DXE852143 EHA852060:EHA852143 EQW852060:EQW852143 FAS852060:FAS852143 FKO852060:FKO852143 FUK852060:FUK852143 GEG852060:GEG852143 GOC852060:GOC852143 GXY852060:GXY852143 HHU852060:HHU852143 HRQ852060:HRQ852143 IBM852060:IBM852143 ILI852060:ILI852143 IVE852060:IVE852143 JFA852060:JFA852143 JOW852060:JOW852143 JYS852060:JYS852143 KIO852060:KIO852143 KSK852060:KSK852143 LCG852060:LCG852143 LMC852060:LMC852143 LVY852060:LVY852143 MFU852060:MFU852143 MPQ852060:MPQ852143 MZM852060:MZM852143 NJI852060:NJI852143 NTE852060:NTE852143 ODA852060:ODA852143 OMW852060:OMW852143 OWS852060:OWS852143 PGO852060:PGO852143 PQK852060:PQK852143 QAG852060:QAG852143 QKC852060:QKC852143 QTY852060:QTY852143 RDU852060:RDU852143 RNQ852060:RNQ852143 RXM852060:RXM852143 SHI852060:SHI852143 SRE852060:SRE852143 TBA852060:TBA852143 TKW852060:TKW852143 TUS852060:TUS852143 UEO852060:UEO852143 UOK852060:UOK852143 UYG852060:UYG852143 VIC852060:VIC852143 VRY852060:VRY852143 WBU852060:WBU852143 WLQ852060:WLQ852143 WVM852060:WVM852143 I917596:I917679 JA917596:JA917679 SW917596:SW917679 ACS917596:ACS917679 AMO917596:AMO917679 AWK917596:AWK917679 BGG917596:BGG917679 BQC917596:BQC917679 BZY917596:BZY917679 CJU917596:CJU917679 CTQ917596:CTQ917679 DDM917596:DDM917679 DNI917596:DNI917679 DXE917596:DXE917679 EHA917596:EHA917679 EQW917596:EQW917679 FAS917596:FAS917679 FKO917596:FKO917679 FUK917596:FUK917679 GEG917596:GEG917679 GOC917596:GOC917679 GXY917596:GXY917679 HHU917596:HHU917679 HRQ917596:HRQ917679 IBM917596:IBM917679 ILI917596:ILI917679 IVE917596:IVE917679 JFA917596:JFA917679 JOW917596:JOW917679 JYS917596:JYS917679 KIO917596:KIO917679 KSK917596:KSK917679 LCG917596:LCG917679 LMC917596:LMC917679 LVY917596:LVY917679 MFU917596:MFU917679 MPQ917596:MPQ917679 MZM917596:MZM917679 NJI917596:NJI917679 NTE917596:NTE917679 ODA917596:ODA917679 OMW917596:OMW917679 OWS917596:OWS917679 PGO917596:PGO917679 PQK917596:PQK917679 QAG917596:QAG917679 QKC917596:QKC917679 QTY917596:QTY917679 RDU917596:RDU917679 RNQ917596:RNQ917679 RXM917596:RXM917679 SHI917596:SHI917679 SRE917596:SRE917679 TBA917596:TBA917679 TKW917596:TKW917679 TUS917596:TUS917679 UEO917596:UEO917679 UOK917596:UOK917679 UYG917596:UYG917679 VIC917596:VIC917679 VRY917596:VRY917679 WBU917596:WBU917679 WLQ917596:WLQ917679 WVM917596:WVM917679 I983132:I983215 JA983132:JA983215 SW983132:SW983215 ACS983132:ACS983215 AMO983132:AMO983215 AWK983132:AWK983215 BGG983132:BGG983215 BQC983132:BQC983215 BZY983132:BZY983215 CJU983132:CJU983215 CTQ983132:CTQ983215 DDM983132:DDM983215 DNI983132:DNI983215 DXE983132:DXE983215 EHA983132:EHA983215 EQW983132:EQW983215 FAS983132:FAS983215 FKO983132:FKO983215 FUK983132:FUK983215 GEG983132:GEG983215 GOC983132:GOC983215 GXY983132:GXY983215 HHU983132:HHU983215 HRQ983132:HRQ983215 IBM983132:IBM983215 ILI983132:ILI983215 IVE983132:IVE983215 JFA983132:JFA983215 JOW983132:JOW983215 JYS983132:JYS983215 KIO983132:KIO983215 KSK983132:KSK983215 LCG983132:LCG983215 LMC983132:LMC983215 LVY983132:LVY983215 MFU983132:MFU983215 MPQ983132:MPQ983215 MZM983132:MZM983215 NJI983132:NJI983215 NTE983132:NTE983215 ODA983132:ODA983215 OMW983132:OMW983215 OWS983132:OWS983215 PGO983132:PGO983215 PQK983132:PQK983215 QAG983132:QAG983215 QKC983132:QKC983215 QTY983132:QTY983215 RDU983132:RDU983215 RNQ983132:RNQ983215 RXM983132:RXM983215 SHI983132:SHI983215 SRE983132:SRE983215 TBA983132:TBA983215 TKW983132:TKW983215 TUS983132:TUS983215 UEO983132:UEO983215 UOK983132:UOK983215 UYG983132:UYG983215 VIC983132:VIC983215 VRY983132:VRY983215 WBU983132:WBU983215 WLQ983132:WLQ983215"/>
    <dataValidation type="custom" allowBlank="1" showInputMessage="1" showErrorMessage="1" promptTitle="CODIGO NEXUS" prompt="Ingrese el código de plaza de acuerdo al CAP, debe contener 12 dígitos." sqref="WVM98313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I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I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I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I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I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I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I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I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I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I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I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I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I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I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I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formula1>COUNTIF($H$20:$I$101,+I20)=1</formula1>
    </dataValidation>
  </dataValidations>
  <printOptions horizontalCentered="1"/>
  <pageMargins left="0.51181102362204722" right="0.27559055118110237" top="0.39370078740157483" bottom="0.27559055118110237" header="0" footer="0"/>
  <pageSetup paperSize="9" scale="6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4"/>
  <sheetViews>
    <sheetView showGridLines="0" zoomScale="80" zoomScaleNormal="80" zoomScaleSheetLayoutView="100" workbookViewId="0">
      <selection activeCell="C70" sqref="C69:C70"/>
    </sheetView>
  </sheetViews>
  <sheetFormatPr baseColWidth="10" defaultRowHeight="12.75" x14ac:dyDescent="0.2"/>
  <cols>
    <col min="1" max="1" width="4.140625" style="60" customWidth="1"/>
    <col min="2" max="2" width="38.7109375" style="60" bestFit="1" customWidth="1"/>
    <col min="3" max="3" width="7.7109375" style="60" customWidth="1"/>
    <col min="4" max="4" width="6.7109375" style="60" customWidth="1"/>
    <col min="5" max="5" width="9.85546875" style="60" customWidth="1"/>
    <col min="6" max="6" width="7.7109375" style="60" customWidth="1"/>
    <col min="7" max="7" width="6.7109375" style="60" customWidth="1"/>
    <col min="8" max="8" width="9.85546875" style="60" customWidth="1"/>
    <col min="9" max="9" width="7.7109375" style="60" customWidth="1"/>
    <col min="10" max="10" width="6.7109375" style="60" customWidth="1"/>
    <col min="11" max="11" width="9.85546875" style="60" customWidth="1"/>
    <col min="12" max="12" width="7.5703125" style="60" customWidth="1"/>
    <col min="13" max="13" width="6.7109375" style="60" customWidth="1"/>
    <col min="14" max="14" width="9.85546875" style="60" customWidth="1"/>
    <col min="15" max="15" width="8.7109375" style="60" customWidth="1"/>
    <col min="16" max="16" width="6.7109375" style="60" customWidth="1"/>
    <col min="17" max="17" width="9.85546875" style="60" customWidth="1"/>
    <col min="18" max="18" width="22.5703125" style="59" customWidth="1"/>
    <col min="19" max="19" width="10.28515625" style="60" customWidth="1"/>
    <col min="20" max="20" width="12.42578125" style="60" customWidth="1"/>
    <col min="21" max="21" width="11" style="60" customWidth="1"/>
    <col min="22" max="257" width="11.42578125" style="60"/>
    <col min="258" max="258" width="38.7109375" style="60" bestFit="1" customWidth="1"/>
    <col min="259" max="259" width="7.7109375" style="60" customWidth="1"/>
    <col min="260" max="260" width="6.7109375" style="60" customWidth="1"/>
    <col min="261" max="261" width="9.85546875" style="60" customWidth="1"/>
    <col min="262" max="262" width="7.7109375" style="60" customWidth="1"/>
    <col min="263" max="263" width="6.7109375" style="60" customWidth="1"/>
    <col min="264" max="264" width="9.85546875" style="60" customWidth="1"/>
    <col min="265" max="265" width="7.7109375" style="60" customWidth="1"/>
    <col min="266" max="266" width="6.7109375" style="60" customWidth="1"/>
    <col min="267" max="267" width="9.85546875" style="60" customWidth="1"/>
    <col min="268" max="268" width="7.5703125" style="60" customWidth="1"/>
    <col min="269" max="269" width="6.7109375" style="60" customWidth="1"/>
    <col min="270" max="270" width="9.85546875" style="60" customWidth="1"/>
    <col min="271" max="271" width="8.7109375" style="60" customWidth="1"/>
    <col min="272" max="272" width="6.7109375" style="60" customWidth="1"/>
    <col min="273" max="273" width="9.85546875" style="60" customWidth="1"/>
    <col min="274" max="274" width="22.5703125" style="60" customWidth="1"/>
    <col min="275" max="275" width="10.28515625" style="60" customWidth="1"/>
    <col min="276" max="276" width="12.42578125" style="60" customWidth="1"/>
    <col min="277" max="277" width="11" style="60" customWidth="1"/>
    <col min="278" max="513" width="11.42578125" style="60"/>
    <col min="514" max="514" width="38.7109375" style="60" bestFit="1" customWidth="1"/>
    <col min="515" max="515" width="7.7109375" style="60" customWidth="1"/>
    <col min="516" max="516" width="6.7109375" style="60" customWidth="1"/>
    <col min="517" max="517" width="9.85546875" style="60" customWidth="1"/>
    <col min="518" max="518" width="7.7109375" style="60" customWidth="1"/>
    <col min="519" max="519" width="6.7109375" style="60" customWidth="1"/>
    <col min="520" max="520" width="9.85546875" style="60" customWidth="1"/>
    <col min="521" max="521" width="7.7109375" style="60" customWidth="1"/>
    <col min="522" max="522" width="6.7109375" style="60" customWidth="1"/>
    <col min="523" max="523" width="9.85546875" style="60" customWidth="1"/>
    <col min="524" max="524" width="7.5703125" style="60" customWidth="1"/>
    <col min="525" max="525" width="6.7109375" style="60" customWidth="1"/>
    <col min="526" max="526" width="9.85546875" style="60" customWidth="1"/>
    <col min="527" max="527" width="8.7109375" style="60" customWidth="1"/>
    <col min="528" max="528" width="6.7109375" style="60" customWidth="1"/>
    <col min="529" max="529" width="9.85546875" style="60" customWidth="1"/>
    <col min="530" max="530" width="22.5703125" style="60" customWidth="1"/>
    <col min="531" max="531" width="10.28515625" style="60" customWidth="1"/>
    <col min="532" max="532" width="12.42578125" style="60" customWidth="1"/>
    <col min="533" max="533" width="11" style="60" customWidth="1"/>
    <col min="534" max="769" width="11.42578125" style="60"/>
    <col min="770" max="770" width="38.7109375" style="60" bestFit="1" customWidth="1"/>
    <col min="771" max="771" width="7.7109375" style="60" customWidth="1"/>
    <col min="772" max="772" width="6.7109375" style="60" customWidth="1"/>
    <col min="773" max="773" width="9.85546875" style="60" customWidth="1"/>
    <col min="774" max="774" width="7.7109375" style="60" customWidth="1"/>
    <col min="775" max="775" width="6.7109375" style="60" customWidth="1"/>
    <col min="776" max="776" width="9.85546875" style="60" customWidth="1"/>
    <col min="777" max="777" width="7.7109375" style="60" customWidth="1"/>
    <col min="778" max="778" width="6.7109375" style="60" customWidth="1"/>
    <col min="779" max="779" width="9.85546875" style="60" customWidth="1"/>
    <col min="780" max="780" width="7.5703125" style="60" customWidth="1"/>
    <col min="781" max="781" width="6.7109375" style="60" customWidth="1"/>
    <col min="782" max="782" width="9.85546875" style="60" customWidth="1"/>
    <col min="783" max="783" width="8.7109375" style="60" customWidth="1"/>
    <col min="784" max="784" width="6.7109375" style="60" customWidth="1"/>
    <col min="785" max="785" width="9.85546875" style="60" customWidth="1"/>
    <col min="786" max="786" width="22.5703125" style="60" customWidth="1"/>
    <col min="787" max="787" width="10.28515625" style="60" customWidth="1"/>
    <col min="788" max="788" width="12.42578125" style="60" customWidth="1"/>
    <col min="789" max="789" width="11" style="60" customWidth="1"/>
    <col min="790" max="1025" width="11.42578125" style="60"/>
    <col min="1026" max="1026" width="38.7109375" style="60" bestFit="1" customWidth="1"/>
    <col min="1027" max="1027" width="7.7109375" style="60" customWidth="1"/>
    <col min="1028" max="1028" width="6.7109375" style="60" customWidth="1"/>
    <col min="1029" max="1029" width="9.85546875" style="60" customWidth="1"/>
    <col min="1030" max="1030" width="7.7109375" style="60" customWidth="1"/>
    <col min="1031" max="1031" width="6.7109375" style="60" customWidth="1"/>
    <col min="1032" max="1032" width="9.85546875" style="60" customWidth="1"/>
    <col min="1033" max="1033" width="7.7109375" style="60" customWidth="1"/>
    <col min="1034" max="1034" width="6.7109375" style="60" customWidth="1"/>
    <col min="1035" max="1035" width="9.85546875" style="60" customWidth="1"/>
    <col min="1036" max="1036" width="7.5703125" style="60" customWidth="1"/>
    <col min="1037" max="1037" width="6.7109375" style="60" customWidth="1"/>
    <col min="1038" max="1038" width="9.85546875" style="60" customWidth="1"/>
    <col min="1039" max="1039" width="8.7109375" style="60" customWidth="1"/>
    <col min="1040" max="1040" width="6.7109375" style="60" customWidth="1"/>
    <col min="1041" max="1041" width="9.85546875" style="60" customWidth="1"/>
    <col min="1042" max="1042" width="22.5703125" style="60" customWidth="1"/>
    <col min="1043" max="1043" width="10.28515625" style="60" customWidth="1"/>
    <col min="1044" max="1044" width="12.42578125" style="60" customWidth="1"/>
    <col min="1045" max="1045" width="11" style="60" customWidth="1"/>
    <col min="1046" max="1281" width="11.42578125" style="60"/>
    <col min="1282" max="1282" width="38.7109375" style="60" bestFit="1" customWidth="1"/>
    <col min="1283" max="1283" width="7.7109375" style="60" customWidth="1"/>
    <col min="1284" max="1284" width="6.7109375" style="60" customWidth="1"/>
    <col min="1285" max="1285" width="9.85546875" style="60" customWidth="1"/>
    <col min="1286" max="1286" width="7.7109375" style="60" customWidth="1"/>
    <col min="1287" max="1287" width="6.7109375" style="60" customWidth="1"/>
    <col min="1288" max="1288" width="9.85546875" style="60" customWidth="1"/>
    <col min="1289" max="1289" width="7.7109375" style="60" customWidth="1"/>
    <col min="1290" max="1290" width="6.7109375" style="60" customWidth="1"/>
    <col min="1291" max="1291" width="9.85546875" style="60" customWidth="1"/>
    <col min="1292" max="1292" width="7.5703125" style="60" customWidth="1"/>
    <col min="1293" max="1293" width="6.7109375" style="60" customWidth="1"/>
    <col min="1294" max="1294" width="9.85546875" style="60" customWidth="1"/>
    <col min="1295" max="1295" width="8.7109375" style="60" customWidth="1"/>
    <col min="1296" max="1296" width="6.7109375" style="60" customWidth="1"/>
    <col min="1297" max="1297" width="9.85546875" style="60" customWidth="1"/>
    <col min="1298" max="1298" width="22.5703125" style="60" customWidth="1"/>
    <col min="1299" max="1299" width="10.28515625" style="60" customWidth="1"/>
    <col min="1300" max="1300" width="12.42578125" style="60" customWidth="1"/>
    <col min="1301" max="1301" width="11" style="60" customWidth="1"/>
    <col min="1302" max="1537" width="11.42578125" style="60"/>
    <col min="1538" max="1538" width="38.7109375" style="60" bestFit="1" customWidth="1"/>
    <col min="1539" max="1539" width="7.7109375" style="60" customWidth="1"/>
    <col min="1540" max="1540" width="6.7109375" style="60" customWidth="1"/>
    <col min="1541" max="1541" width="9.85546875" style="60" customWidth="1"/>
    <col min="1542" max="1542" width="7.7109375" style="60" customWidth="1"/>
    <col min="1543" max="1543" width="6.7109375" style="60" customWidth="1"/>
    <col min="1544" max="1544" width="9.85546875" style="60" customWidth="1"/>
    <col min="1545" max="1545" width="7.7109375" style="60" customWidth="1"/>
    <col min="1546" max="1546" width="6.7109375" style="60" customWidth="1"/>
    <col min="1547" max="1547" width="9.85546875" style="60" customWidth="1"/>
    <col min="1548" max="1548" width="7.5703125" style="60" customWidth="1"/>
    <col min="1549" max="1549" width="6.7109375" style="60" customWidth="1"/>
    <col min="1550" max="1550" width="9.85546875" style="60" customWidth="1"/>
    <col min="1551" max="1551" width="8.7109375" style="60" customWidth="1"/>
    <col min="1552" max="1552" width="6.7109375" style="60" customWidth="1"/>
    <col min="1553" max="1553" width="9.85546875" style="60" customWidth="1"/>
    <col min="1554" max="1554" width="22.5703125" style="60" customWidth="1"/>
    <col min="1555" max="1555" width="10.28515625" style="60" customWidth="1"/>
    <col min="1556" max="1556" width="12.42578125" style="60" customWidth="1"/>
    <col min="1557" max="1557" width="11" style="60" customWidth="1"/>
    <col min="1558" max="1793" width="11.42578125" style="60"/>
    <col min="1794" max="1794" width="38.7109375" style="60" bestFit="1" customWidth="1"/>
    <col min="1795" max="1795" width="7.7109375" style="60" customWidth="1"/>
    <col min="1796" max="1796" width="6.7109375" style="60" customWidth="1"/>
    <col min="1797" max="1797" width="9.85546875" style="60" customWidth="1"/>
    <col min="1798" max="1798" width="7.7109375" style="60" customWidth="1"/>
    <col min="1799" max="1799" width="6.7109375" style="60" customWidth="1"/>
    <col min="1800" max="1800" width="9.85546875" style="60" customWidth="1"/>
    <col min="1801" max="1801" width="7.7109375" style="60" customWidth="1"/>
    <col min="1802" max="1802" width="6.7109375" style="60" customWidth="1"/>
    <col min="1803" max="1803" width="9.85546875" style="60" customWidth="1"/>
    <col min="1804" max="1804" width="7.5703125" style="60" customWidth="1"/>
    <col min="1805" max="1805" width="6.7109375" style="60" customWidth="1"/>
    <col min="1806" max="1806" width="9.85546875" style="60" customWidth="1"/>
    <col min="1807" max="1807" width="8.7109375" style="60" customWidth="1"/>
    <col min="1808" max="1808" width="6.7109375" style="60" customWidth="1"/>
    <col min="1809" max="1809" width="9.85546875" style="60" customWidth="1"/>
    <col min="1810" max="1810" width="22.5703125" style="60" customWidth="1"/>
    <col min="1811" max="1811" width="10.28515625" style="60" customWidth="1"/>
    <col min="1812" max="1812" width="12.42578125" style="60" customWidth="1"/>
    <col min="1813" max="1813" width="11" style="60" customWidth="1"/>
    <col min="1814" max="2049" width="11.42578125" style="60"/>
    <col min="2050" max="2050" width="38.7109375" style="60" bestFit="1" customWidth="1"/>
    <col min="2051" max="2051" width="7.7109375" style="60" customWidth="1"/>
    <col min="2052" max="2052" width="6.7109375" style="60" customWidth="1"/>
    <col min="2053" max="2053" width="9.85546875" style="60" customWidth="1"/>
    <col min="2054" max="2054" width="7.7109375" style="60" customWidth="1"/>
    <col min="2055" max="2055" width="6.7109375" style="60" customWidth="1"/>
    <col min="2056" max="2056" width="9.85546875" style="60" customWidth="1"/>
    <col min="2057" max="2057" width="7.7109375" style="60" customWidth="1"/>
    <col min="2058" max="2058" width="6.7109375" style="60" customWidth="1"/>
    <col min="2059" max="2059" width="9.85546875" style="60" customWidth="1"/>
    <col min="2060" max="2060" width="7.5703125" style="60" customWidth="1"/>
    <col min="2061" max="2061" width="6.7109375" style="60" customWidth="1"/>
    <col min="2062" max="2062" width="9.85546875" style="60" customWidth="1"/>
    <col min="2063" max="2063" width="8.7109375" style="60" customWidth="1"/>
    <col min="2064" max="2064" width="6.7109375" style="60" customWidth="1"/>
    <col min="2065" max="2065" width="9.85546875" style="60" customWidth="1"/>
    <col min="2066" max="2066" width="22.5703125" style="60" customWidth="1"/>
    <col min="2067" max="2067" width="10.28515625" style="60" customWidth="1"/>
    <col min="2068" max="2068" width="12.42578125" style="60" customWidth="1"/>
    <col min="2069" max="2069" width="11" style="60" customWidth="1"/>
    <col min="2070" max="2305" width="11.42578125" style="60"/>
    <col min="2306" max="2306" width="38.7109375" style="60" bestFit="1" customWidth="1"/>
    <col min="2307" max="2307" width="7.7109375" style="60" customWidth="1"/>
    <col min="2308" max="2308" width="6.7109375" style="60" customWidth="1"/>
    <col min="2309" max="2309" width="9.85546875" style="60" customWidth="1"/>
    <col min="2310" max="2310" width="7.7109375" style="60" customWidth="1"/>
    <col min="2311" max="2311" width="6.7109375" style="60" customWidth="1"/>
    <col min="2312" max="2312" width="9.85546875" style="60" customWidth="1"/>
    <col min="2313" max="2313" width="7.7109375" style="60" customWidth="1"/>
    <col min="2314" max="2314" width="6.7109375" style="60" customWidth="1"/>
    <col min="2315" max="2315" width="9.85546875" style="60" customWidth="1"/>
    <col min="2316" max="2316" width="7.5703125" style="60" customWidth="1"/>
    <col min="2317" max="2317" width="6.7109375" style="60" customWidth="1"/>
    <col min="2318" max="2318" width="9.85546875" style="60" customWidth="1"/>
    <col min="2319" max="2319" width="8.7109375" style="60" customWidth="1"/>
    <col min="2320" max="2320" width="6.7109375" style="60" customWidth="1"/>
    <col min="2321" max="2321" width="9.85546875" style="60" customWidth="1"/>
    <col min="2322" max="2322" width="22.5703125" style="60" customWidth="1"/>
    <col min="2323" max="2323" width="10.28515625" style="60" customWidth="1"/>
    <col min="2324" max="2324" width="12.42578125" style="60" customWidth="1"/>
    <col min="2325" max="2325" width="11" style="60" customWidth="1"/>
    <col min="2326" max="2561" width="11.42578125" style="60"/>
    <col min="2562" max="2562" width="38.7109375" style="60" bestFit="1" customWidth="1"/>
    <col min="2563" max="2563" width="7.7109375" style="60" customWidth="1"/>
    <col min="2564" max="2564" width="6.7109375" style="60" customWidth="1"/>
    <col min="2565" max="2565" width="9.85546875" style="60" customWidth="1"/>
    <col min="2566" max="2566" width="7.7109375" style="60" customWidth="1"/>
    <col min="2567" max="2567" width="6.7109375" style="60" customWidth="1"/>
    <col min="2568" max="2568" width="9.85546875" style="60" customWidth="1"/>
    <col min="2569" max="2569" width="7.7109375" style="60" customWidth="1"/>
    <col min="2570" max="2570" width="6.7109375" style="60" customWidth="1"/>
    <col min="2571" max="2571" width="9.85546875" style="60" customWidth="1"/>
    <col min="2572" max="2572" width="7.5703125" style="60" customWidth="1"/>
    <col min="2573" max="2573" width="6.7109375" style="60" customWidth="1"/>
    <col min="2574" max="2574" width="9.85546875" style="60" customWidth="1"/>
    <col min="2575" max="2575" width="8.7109375" style="60" customWidth="1"/>
    <col min="2576" max="2576" width="6.7109375" style="60" customWidth="1"/>
    <col min="2577" max="2577" width="9.85546875" style="60" customWidth="1"/>
    <col min="2578" max="2578" width="22.5703125" style="60" customWidth="1"/>
    <col min="2579" max="2579" width="10.28515625" style="60" customWidth="1"/>
    <col min="2580" max="2580" width="12.42578125" style="60" customWidth="1"/>
    <col min="2581" max="2581" width="11" style="60" customWidth="1"/>
    <col min="2582" max="2817" width="11.42578125" style="60"/>
    <col min="2818" max="2818" width="38.7109375" style="60" bestFit="1" customWidth="1"/>
    <col min="2819" max="2819" width="7.7109375" style="60" customWidth="1"/>
    <col min="2820" max="2820" width="6.7109375" style="60" customWidth="1"/>
    <col min="2821" max="2821" width="9.85546875" style="60" customWidth="1"/>
    <col min="2822" max="2822" width="7.7109375" style="60" customWidth="1"/>
    <col min="2823" max="2823" width="6.7109375" style="60" customWidth="1"/>
    <col min="2824" max="2824" width="9.85546875" style="60" customWidth="1"/>
    <col min="2825" max="2825" width="7.7109375" style="60" customWidth="1"/>
    <col min="2826" max="2826" width="6.7109375" style="60" customWidth="1"/>
    <col min="2827" max="2827" width="9.85546875" style="60" customWidth="1"/>
    <col min="2828" max="2828" width="7.5703125" style="60" customWidth="1"/>
    <col min="2829" max="2829" width="6.7109375" style="60" customWidth="1"/>
    <col min="2830" max="2830" width="9.85546875" style="60" customWidth="1"/>
    <col min="2831" max="2831" width="8.7109375" style="60" customWidth="1"/>
    <col min="2832" max="2832" width="6.7109375" style="60" customWidth="1"/>
    <col min="2833" max="2833" width="9.85546875" style="60" customWidth="1"/>
    <col min="2834" max="2834" width="22.5703125" style="60" customWidth="1"/>
    <col min="2835" max="2835" width="10.28515625" style="60" customWidth="1"/>
    <col min="2836" max="2836" width="12.42578125" style="60" customWidth="1"/>
    <col min="2837" max="2837" width="11" style="60" customWidth="1"/>
    <col min="2838" max="3073" width="11.42578125" style="60"/>
    <col min="3074" max="3074" width="38.7109375" style="60" bestFit="1" customWidth="1"/>
    <col min="3075" max="3075" width="7.7109375" style="60" customWidth="1"/>
    <col min="3076" max="3076" width="6.7109375" style="60" customWidth="1"/>
    <col min="3077" max="3077" width="9.85546875" style="60" customWidth="1"/>
    <col min="3078" max="3078" width="7.7109375" style="60" customWidth="1"/>
    <col min="3079" max="3079" width="6.7109375" style="60" customWidth="1"/>
    <col min="3080" max="3080" width="9.85546875" style="60" customWidth="1"/>
    <col min="3081" max="3081" width="7.7109375" style="60" customWidth="1"/>
    <col min="3082" max="3082" width="6.7109375" style="60" customWidth="1"/>
    <col min="3083" max="3083" width="9.85546875" style="60" customWidth="1"/>
    <col min="3084" max="3084" width="7.5703125" style="60" customWidth="1"/>
    <col min="3085" max="3085" width="6.7109375" style="60" customWidth="1"/>
    <col min="3086" max="3086" width="9.85546875" style="60" customWidth="1"/>
    <col min="3087" max="3087" width="8.7109375" style="60" customWidth="1"/>
    <col min="3088" max="3088" width="6.7109375" style="60" customWidth="1"/>
    <col min="3089" max="3089" width="9.85546875" style="60" customWidth="1"/>
    <col min="3090" max="3090" width="22.5703125" style="60" customWidth="1"/>
    <col min="3091" max="3091" width="10.28515625" style="60" customWidth="1"/>
    <col min="3092" max="3092" width="12.42578125" style="60" customWidth="1"/>
    <col min="3093" max="3093" width="11" style="60" customWidth="1"/>
    <col min="3094" max="3329" width="11.42578125" style="60"/>
    <col min="3330" max="3330" width="38.7109375" style="60" bestFit="1" customWidth="1"/>
    <col min="3331" max="3331" width="7.7109375" style="60" customWidth="1"/>
    <col min="3332" max="3332" width="6.7109375" style="60" customWidth="1"/>
    <col min="3333" max="3333" width="9.85546875" style="60" customWidth="1"/>
    <col min="3334" max="3334" width="7.7109375" style="60" customWidth="1"/>
    <col min="3335" max="3335" width="6.7109375" style="60" customWidth="1"/>
    <col min="3336" max="3336" width="9.85546875" style="60" customWidth="1"/>
    <col min="3337" max="3337" width="7.7109375" style="60" customWidth="1"/>
    <col min="3338" max="3338" width="6.7109375" style="60" customWidth="1"/>
    <col min="3339" max="3339" width="9.85546875" style="60" customWidth="1"/>
    <col min="3340" max="3340" width="7.5703125" style="60" customWidth="1"/>
    <col min="3341" max="3341" width="6.7109375" style="60" customWidth="1"/>
    <col min="3342" max="3342" width="9.85546875" style="60" customWidth="1"/>
    <col min="3343" max="3343" width="8.7109375" style="60" customWidth="1"/>
    <col min="3344" max="3344" width="6.7109375" style="60" customWidth="1"/>
    <col min="3345" max="3345" width="9.85546875" style="60" customWidth="1"/>
    <col min="3346" max="3346" width="22.5703125" style="60" customWidth="1"/>
    <col min="3347" max="3347" width="10.28515625" style="60" customWidth="1"/>
    <col min="3348" max="3348" width="12.42578125" style="60" customWidth="1"/>
    <col min="3349" max="3349" width="11" style="60" customWidth="1"/>
    <col min="3350" max="3585" width="11.42578125" style="60"/>
    <col min="3586" max="3586" width="38.7109375" style="60" bestFit="1" customWidth="1"/>
    <col min="3587" max="3587" width="7.7109375" style="60" customWidth="1"/>
    <col min="3588" max="3588" width="6.7109375" style="60" customWidth="1"/>
    <col min="3589" max="3589" width="9.85546875" style="60" customWidth="1"/>
    <col min="3590" max="3590" width="7.7109375" style="60" customWidth="1"/>
    <col min="3591" max="3591" width="6.7109375" style="60" customWidth="1"/>
    <col min="3592" max="3592" width="9.85546875" style="60" customWidth="1"/>
    <col min="3593" max="3593" width="7.7109375" style="60" customWidth="1"/>
    <col min="3594" max="3594" width="6.7109375" style="60" customWidth="1"/>
    <col min="3595" max="3595" width="9.85546875" style="60" customWidth="1"/>
    <col min="3596" max="3596" width="7.5703125" style="60" customWidth="1"/>
    <col min="3597" max="3597" width="6.7109375" style="60" customWidth="1"/>
    <col min="3598" max="3598" width="9.85546875" style="60" customWidth="1"/>
    <col min="3599" max="3599" width="8.7109375" style="60" customWidth="1"/>
    <col min="3600" max="3600" width="6.7109375" style="60" customWidth="1"/>
    <col min="3601" max="3601" width="9.85546875" style="60" customWidth="1"/>
    <col min="3602" max="3602" width="22.5703125" style="60" customWidth="1"/>
    <col min="3603" max="3603" width="10.28515625" style="60" customWidth="1"/>
    <col min="3604" max="3604" width="12.42578125" style="60" customWidth="1"/>
    <col min="3605" max="3605" width="11" style="60" customWidth="1"/>
    <col min="3606" max="3841" width="11.42578125" style="60"/>
    <col min="3842" max="3842" width="38.7109375" style="60" bestFit="1" customWidth="1"/>
    <col min="3843" max="3843" width="7.7109375" style="60" customWidth="1"/>
    <col min="3844" max="3844" width="6.7109375" style="60" customWidth="1"/>
    <col min="3845" max="3845" width="9.85546875" style="60" customWidth="1"/>
    <col min="3846" max="3846" width="7.7109375" style="60" customWidth="1"/>
    <col min="3847" max="3847" width="6.7109375" style="60" customWidth="1"/>
    <col min="3848" max="3848" width="9.85546875" style="60" customWidth="1"/>
    <col min="3849" max="3849" width="7.7109375" style="60" customWidth="1"/>
    <col min="3850" max="3850" width="6.7109375" style="60" customWidth="1"/>
    <col min="3851" max="3851" width="9.85546875" style="60" customWidth="1"/>
    <col min="3852" max="3852" width="7.5703125" style="60" customWidth="1"/>
    <col min="3853" max="3853" width="6.7109375" style="60" customWidth="1"/>
    <col min="3854" max="3854" width="9.85546875" style="60" customWidth="1"/>
    <col min="3855" max="3855" width="8.7109375" style="60" customWidth="1"/>
    <col min="3856" max="3856" width="6.7109375" style="60" customWidth="1"/>
    <col min="3857" max="3857" width="9.85546875" style="60" customWidth="1"/>
    <col min="3858" max="3858" width="22.5703125" style="60" customWidth="1"/>
    <col min="3859" max="3859" width="10.28515625" style="60" customWidth="1"/>
    <col min="3860" max="3860" width="12.42578125" style="60" customWidth="1"/>
    <col min="3861" max="3861" width="11" style="60" customWidth="1"/>
    <col min="3862" max="4097" width="11.42578125" style="60"/>
    <col min="4098" max="4098" width="38.7109375" style="60" bestFit="1" customWidth="1"/>
    <col min="4099" max="4099" width="7.7109375" style="60" customWidth="1"/>
    <col min="4100" max="4100" width="6.7109375" style="60" customWidth="1"/>
    <col min="4101" max="4101" width="9.85546875" style="60" customWidth="1"/>
    <col min="4102" max="4102" width="7.7109375" style="60" customWidth="1"/>
    <col min="4103" max="4103" width="6.7109375" style="60" customWidth="1"/>
    <col min="4104" max="4104" width="9.85546875" style="60" customWidth="1"/>
    <col min="4105" max="4105" width="7.7109375" style="60" customWidth="1"/>
    <col min="4106" max="4106" width="6.7109375" style="60" customWidth="1"/>
    <col min="4107" max="4107" width="9.85546875" style="60" customWidth="1"/>
    <col min="4108" max="4108" width="7.5703125" style="60" customWidth="1"/>
    <col min="4109" max="4109" width="6.7109375" style="60" customWidth="1"/>
    <col min="4110" max="4110" width="9.85546875" style="60" customWidth="1"/>
    <col min="4111" max="4111" width="8.7109375" style="60" customWidth="1"/>
    <col min="4112" max="4112" width="6.7109375" style="60" customWidth="1"/>
    <col min="4113" max="4113" width="9.85546875" style="60" customWidth="1"/>
    <col min="4114" max="4114" width="22.5703125" style="60" customWidth="1"/>
    <col min="4115" max="4115" width="10.28515625" style="60" customWidth="1"/>
    <col min="4116" max="4116" width="12.42578125" style="60" customWidth="1"/>
    <col min="4117" max="4117" width="11" style="60" customWidth="1"/>
    <col min="4118" max="4353" width="11.42578125" style="60"/>
    <col min="4354" max="4354" width="38.7109375" style="60" bestFit="1" customWidth="1"/>
    <col min="4355" max="4355" width="7.7109375" style="60" customWidth="1"/>
    <col min="4356" max="4356" width="6.7109375" style="60" customWidth="1"/>
    <col min="4357" max="4357" width="9.85546875" style="60" customWidth="1"/>
    <col min="4358" max="4358" width="7.7109375" style="60" customWidth="1"/>
    <col min="4359" max="4359" width="6.7109375" style="60" customWidth="1"/>
    <col min="4360" max="4360" width="9.85546875" style="60" customWidth="1"/>
    <col min="4361" max="4361" width="7.7109375" style="60" customWidth="1"/>
    <col min="4362" max="4362" width="6.7109375" style="60" customWidth="1"/>
    <col min="4363" max="4363" width="9.85546875" style="60" customWidth="1"/>
    <col min="4364" max="4364" width="7.5703125" style="60" customWidth="1"/>
    <col min="4365" max="4365" width="6.7109375" style="60" customWidth="1"/>
    <col min="4366" max="4366" width="9.85546875" style="60" customWidth="1"/>
    <col min="4367" max="4367" width="8.7109375" style="60" customWidth="1"/>
    <col min="4368" max="4368" width="6.7109375" style="60" customWidth="1"/>
    <col min="4369" max="4369" width="9.85546875" style="60" customWidth="1"/>
    <col min="4370" max="4370" width="22.5703125" style="60" customWidth="1"/>
    <col min="4371" max="4371" width="10.28515625" style="60" customWidth="1"/>
    <col min="4372" max="4372" width="12.42578125" style="60" customWidth="1"/>
    <col min="4373" max="4373" width="11" style="60" customWidth="1"/>
    <col min="4374" max="4609" width="11.42578125" style="60"/>
    <col min="4610" max="4610" width="38.7109375" style="60" bestFit="1" customWidth="1"/>
    <col min="4611" max="4611" width="7.7109375" style="60" customWidth="1"/>
    <col min="4612" max="4612" width="6.7109375" style="60" customWidth="1"/>
    <col min="4613" max="4613" width="9.85546875" style="60" customWidth="1"/>
    <col min="4614" max="4614" width="7.7109375" style="60" customWidth="1"/>
    <col min="4615" max="4615" width="6.7109375" style="60" customWidth="1"/>
    <col min="4616" max="4616" width="9.85546875" style="60" customWidth="1"/>
    <col min="4617" max="4617" width="7.7109375" style="60" customWidth="1"/>
    <col min="4618" max="4618" width="6.7109375" style="60" customWidth="1"/>
    <col min="4619" max="4619" width="9.85546875" style="60" customWidth="1"/>
    <col min="4620" max="4620" width="7.5703125" style="60" customWidth="1"/>
    <col min="4621" max="4621" width="6.7109375" style="60" customWidth="1"/>
    <col min="4622" max="4622" width="9.85546875" style="60" customWidth="1"/>
    <col min="4623" max="4623" width="8.7109375" style="60" customWidth="1"/>
    <col min="4624" max="4624" width="6.7109375" style="60" customWidth="1"/>
    <col min="4625" max="4625" width="9.85546875" style="60" customWidth="1"/>
    <col min="4626" max="4626" width="22.5703125" style="60" customWidth="1"/>
    <col min="4627" max="4627" width="10.28515625" style="60" customWidth="1"/>
    <col min="4628" max="4628" width="12.42578125" style="60" customWidth="1"/>
    <col min="4629" max="4629" width="11" style="60" customWidth="1"/>
    <col min="4630" max="4865" width="11.42578125" style="60"/>
    <col min="4866" max="4866" width="38.7109375" style="60" bestFit="1" customWidth="1"/>
    <col min="4867" max="4867" width="7.7109375" style="60" customWidth="1"/>
    <col min="4868" max="4868" width="6.7109375" style="60" customWidth="1"/>
    <col min="4869" max="4869" width="9.85546875" style="60" customWidth="1"/>
    <col min="4870" max="4870" width="7.7109375" style="60" customWidth="1"/>
    <col min="4871" max="4871" width="6.7109375" style="60" customWidth="1"/>
    <col min="4872" max="4872" width="9.85546875" style="60" customWidth="1"/>
    <col min="4873" max="4873" width="7.7109375" style="60" customWidth="1"/>
    <col min="4874" max="4874" width="6.7109375" style="60" customWidth="1"/>
    <col min="4875" max="4875" width="9.85546875" style="60" customWidth="1"/>
    <col min="4876" max="4876" width="7.5703125" style="60" customWidth="1"/>
    <col min="4877" max="4877" width="6.7109375" style="60" customWidth="1"/>
    <col min="4878" max="4878" width="9.85546875" style="60" customWidth="1"/>
    <col min="4879" max="4879" width="8.7109375" style="60" customWidth="1"/>
    <col min="4880" max="4880" width="6.7109375" style="60" customWidth="1"/>
    <col min="4881" max="4881" width="9.85546875" style="60" customWidth="1"/>
    <col min="4882" max="4882" width="22.5703125" style="60" customWidth="1"/>
    <col min="4883" max="4883" width="10.28515625" style="60" customWidth="1"/>
    <col min="4884" max="4884" width="12.42578125" style="60" customWidth="1"/>
    <col min="4885" max="4885" width="11" style="60" customWidth="1"/>
    <col min="4886" max="5121" width="11.42578125" style="60"/>
    <col min="5122" max="5122" width="38.7109375" style="60" bestFit="1" customWidth="1"/>
    <col min="5123" max="5123" width="7.7109375" style="60" customWidth="1"/>
    <col min="5124" max="5124" width="6.7109375" style="60" customWidth="1"/>
    <col min="5125" max="5125" width="9.85546875" style="60" customWidth="1"/>
    <col min="5126" max="5126" width="7.7109375" style="60" customWidth="1"/>
    <col min="5127" max="5127" width="6.7109375" style="60" customWidth="1"/>
    <col min="5128" max="5128" width="9.85546875" style="60" customWidth="1"/>
    <col min="5129" max="5129" width="7.7109375" style="60" customWidth="1"/>
    <col min="5130" max="5130" width="6.7109375" style="60" customWidth="1"/>
    <col min="5131" max="5131" width="9.85546875" style="60" customWidth="1"/>
    <col min="5132" max="5132" width="7.5703125" style="60" customWidth="1"/>
    <col min="5133" max="5133" width="6.7109375" style="60" customWidth="1"/>
    <col min="5134" max="5134" width="9.85546875" style="60" customWidth="1"/>
    <col min="5135" max="5135" width="8.7109375" style="60" customWidth="1"/>
    <col min="5136" max="5136" width="6.7109375" style="60" customWidth="1"/>
    <col min="5137" max="5137" width="9.85546875" style="60" customWidth="1"/>
    <col min="5138" max="5138" width="22.5703125" style="60" customWidth="1"/>
    <col min="5139" max="5139" width="10.28515625" style="60" customWidth="1"/>
    <col min="5140" max="5140" width="12.42578125" style="60" customWidth="1"/>
    <col min="5141" max="5141" width="11" style="60" customWidth="1"/>
    <col min="5142" max="5377" width="11.42578125" style="60"/>
    <col min="5378" max="5378" width="38.7109375" style="60" bestFit="1" customWidth="1"/>
    <col min="5379" max="5379" width="7.7109375" style="60" customWidth="1"/>
    <col min="5380" max="5380" width="6.7109375" style="60" customWidth="1"/>
    <col min="5381" max="5381" width="9.85546875" style="60" customWidth="1"/>
    <col min="5382" max="5382" width="7.7109375" style="60" customWidth="1"/>
    <col min="5383" max="5383" width="6.7109375" style="60" customWidth="1"/>
    <col min="5384" max="5384" width="9.85546875" style="60" customWidth="1"/>
    <col min="5385" max="5385" width="7.7109375" style="60" customWidth="1"/>
    <col min="5386" max="5386" width="6.7109375" style="60" customWidth="1"/>
    <col min="5387" max="5387" width="9.85546875" style="60" customWidth="1"/>
    <col min="5388" max="5388" width="7.5703125" style="60" customWidth="1"/>
    <col min="5389" max="5389" width="6.7109375" style="60" customWidth="1"/>
    <col min="5390" max="5390" width="9.85546875" style="60" customWidth="1"/>
    <col min="5391" max="5391" width="8.7109375" style="60" customWidth="1"/>
    <col min="5392" max="5392" width="6.7109375" style="60" customWidth="1"/>
    <col min="5393" max="5393" width="9.85546875" style="60" customWidth="1"/>
    <col min="5394" max="5394" width="22.5703125" style="60" customWidth="1"/>
    <col min="5395" max="5395" width="10.28515625" style="60" customWidth="1"/>
    <col min="5396" max="5396" width="12.42578125" style="60" customWidth="1"/>
    <col min="5397" max="5397" width="11" style="60" customWidth="1"/>
    <col min="5398" max="5633" width="11.42578125" style="60"/>
    <col min="5634" max="5634" width="38.7109375" style="60" bestFit="1" customWidth="1"/>
    <col min="5635" max="5635" width="7.7109375" style="60" customWidth="1"/>
    <col min="5636" max="5636" width="6.7109375" style="60" customWidth="1"/>
    <col min="5637" max="5637" width="9.85546875" style="60" customWidth="1"/>
    <col min="5638" max="5638" width="7.7109375" style="60" customWidth="1"/>
    <col min="5639" max="5639" width="6.7109375" style="60" customWidth="1"/>
    <col min="5640" max="5640" width="9.85546875" style="60" customWidth="1"/>
    <col min="5641" max="5641" width="7.7109375" style="60" customWidth="1"/>
    <col min="5642" max="5642" width="6.7109375" style="60" customWidth="1"/>
    <col min="5643" max="5643" width="9.85546875" style="60" customWidth="1"/>
    <col min="5644" max="5644" width="7.5703125" style="60" customWidth="1"/>
    <col min="5645" max="5645" width="6.7109375" style="60" customWidth="1"/>
    <col min="5646" max="5646" width="9.85546875" style="60" customWidth="1"/>
    <col min="5647" max="5647" width="8.7109375" style="60" customWidth="1"/>
    <col min="5648" max="5648" width="6.7109375" style="60" customWidth="1"/>
    <col min="5649" max="5649" width="9.85546875" style="60" customWidth="1"/>
    <col min="5650" max="5650" width="22.5703125" style="60" customWidth="1"/>
    <col min="5651" max="5651" width="10.28515625" style="60" customWidth="1"/>
    <col min="5652" max="5652" width="12.42578125" style="60" customWidth="1"/>
    <col min="5653" max="5653" width="11" style="60" customWidth="1"/>
    <col min="5654" max="5889" width="11.42578125" style="60"/>
    <col min="5890" max="5890" width="38.7109375" style="60" bestFit="1" customWidth="1"/>
    <col min="5891" max="5891" width="7.7109375" style="60" customWidth="1"/>
    <col min="5892" max="5892" width="6.7109375" style="60" customWidth="1"/>
    <col min="5893" max="5893" width="9.85546875" style="60" customWidth="1"/>
    <col min="5894" max="5894" width="7.7109375" style="60" customWidth="1"/>
    <col min="5895" max="5895" width="6.7109375" style="60" customWidth="1"/>
    <col min="5896" max="5896" width="9.85546875" style="60" customWidth="1"/>
    <col min="5897" max="5897" width="7.7109375" style="60" customWidth="1"/>
    <col min="5898" max="5898" width="6.7109375" style="60" customWidth="1"/>
    <col min="5899" max="5899" width="9.85546875" style="60" customWidth="1"/>
    <col min="5900" max="5900" width="7.5703125" style="60" customWidth="1"/>
    <col min="5901" max="5901" width="6.7109375" style="60" customWidth="1"/>
    <col min="5902" max="5902" width="9.85546875" style="60" customWidth="1"/>
    <col min="5903" max="5903" width="8.7109375" style="60" customWidth="1"/>
    <col min="5904" max="5904" width="6.7109375" style="60" customWidth="1"/>
    <col min="5905" max="5905" width="9.85546875" style="60" customWidth="1"/>
    <col min="5906" max="5906" width="22.5703125" style="60" customWidth="1"/>
    <col min="5907" max="5907" width="10.28515625" style="60" customWidth="1"/>
    <col min="5908" max="5908" width="12.42578125" style="60" customWidth="1"/>
    <col min="5909" max="5909" width="11" style="60" customWidth="1"/>
    <col min="5910" max="6145" width="11.42578125" style="60"/>
    <col min="6146" max="6146" width="38.7109375" style="60" bestFit="1" customWidth="1"/>
    <col min="6147" max="6147" width="7.7109375" style="60" customWidth="1"/>
    <col min="6148" max="6148" width="6.7109375" style="60" customWidth="1"/>
    <col min="6149" max="6149" width="9.85546875" style="60" customWidth="1"/>
    <col min="6150" max="6150" width="7.7109375" style="60" customWidth="1"/>
    <col min="6151" max="6151" width="6.7109375" style="60" customWidth="1"/>
    <col min="6152" max="6152" width="9.85546875" style="60" customWidth="1"/>
    <col min="6153" max="6153" width="7.7109375" style="60" customWidth="1"/>
    <col min="6154" max="6154" width="6.7109375" style="60" customWidth="1"/>
    <col min="6155" max="6155" width="9.85546875" style="60" customWidth="1"/>
    <col min="6156" max="6156" width="7.5703125" style="60" customWidth="1"/>
    <col min="6157" max="6157" width="6.7109375" style="60" customWidth="1"/>
    <col min="6158" max="6158" width="9.85546875" style="60" customWidth="1"/>
    <col min="6159" max="6159" width="8.7109375" style="60" customWidth="1"/>
    <col min="6160" max="6160" width="6.7109375" style="60" customWidth="1"/>
    <col min="6161" max="6161" width="9.85546875" style="60" customWidth="1"/>
    <col min="6162" max="6162" width="22.5703125" style="60" customWidth="1"/>
    <col min="6163" max="6163" width="10.28515625" style="60" customWidth="1"/>
    <col min="6164" max="6164" width="12.42578125" style="60" customWidth="1"/>
    <col min="6165" max="6165" width="11" style="60" customWidth="1"/>
    <col min="6166" max="6401" width="11.42578125" style="60"/>
    <col min="6402" max="6402" width="38.7109375" style="60" bestFit="1" customWidth="1"/>
    <col min="6403" max="6403" width="7.7109375" style="60" customWidth="1"/>
    <col min="6404" max="6404" width="6.7109375" style="60" customWidth="1"/>
    <col min="6405" max="6405" width="9.85546875" style="60" customWidth="1"/>
    <col min="6406" max="6406" width="7.7109375" style="60" customWidth="1"/>
    <col min="6407" max="6407" width="6.7109375" style="60" customWidth="1"/>
    <col min="6408" max="6408" width="9.85546875" style="60" customWidth="1"/>
    <col min="6409" max="6409" width="7.7109375" style="60" customWidth="1"/>
    <col min="6410" max="6410" width="6.7109375" style="60" customWidth="1"/>
    <col min="6411" max="6411" width="9.85546875" style="60" customWidth="1"/>
    <col min="6412" max="6412" width="7.5703125" style="60" customWidth="1"/>
    <col min="6413" max="6413" width="6.7109375" style="60" customWidth="1"/>
    <col min="6414" max="6414" width="9.85546875" style="60" customWidth="1"/>
    <col min="6415" max="6415" width="8.7109375" style="60" customWidth="1"/>
    <col min="6416" max="6416" width="6.7109375" style="60" customWidth="1"/>
    <col min="6417" max="6417" width="9.85546875" style="60" customWidth="1"/>
    <col min="6418" max="6418" width="22.5703125" style="60" customWidth="1"/>
    <col min="6419" max="6419" width="10.28515625" style="60" customWidth="1"/>
    <col min="6420" max="6420" width="12.42578125" style="60" customWidth="1"/>
    <col min="6421" max="6421" width="11" style="60" customWidth="1"/>
    <col min="6422" max="6657" width="11.42578125" style="60"/>
    <col min="6658" max="6658" width="38.7109375" style="60" bestFit="1" customWidth="1"/>
    <col min="6659" max="6659" width="7.7109375" style="60" customWidth="1"/>
    <col min="6660" max="6660" width="6.7109375" style="60" customWidth="1"/>
    <col min="6661" max="6661" width="9.85546875" style="60" customWidth="1"/>
    <col min="6662" max="6662" width="7.7109375" style="60" customWidth="1"/>
    <col min="6663" max="6663" width="6.7109375" style="60" customWidth="1"/>
    <col min="6664" max="6664" width="9.85546875" style="60" customWidth="1"/>
    <col min="6665" max="6665" width="7.7109375" style="60" customWidth="1"/>
    <col min="6666" max="6666" width="6.7109375" style="60" customWidth="1"/>
    <col min="6667" max="6667" width="9.85546875" style="60" customWidth="1"/>
    <col min="6668" max="6668" width="7.5703125" style="60" customWidth="1"/>
    <col min="6669" max="6669" width="6.7109375" style="60" customWidth="1"/>
    <col min="6670" max="6670" width="9.85546875" style="60" customWidth="1"/>
    <col min="6671" max="6671" width="8.7109375" style="60" customWidth="1"/>
    <col min="6672" max="6672" width="6.7109375" style="60" customWidth="1"/>
    <col min="6673" max="6673" width="9.85546875" style="60" customWidth="1"/>
    <col min="6674" max="6674" width="22.5703125" style="60" customWidth="1"/>
    <col min="6675" max="6675" width="10.28515625" style="60" customWidth="1"/>
    <col min="6676" max="6676" width="12.42578125" style="60" customWidth="1"/>
    <col min="6677" max="6677" width="11" style="60" customWidth="1"/>
    <col min="6678" max="6913" width="11.42578125" style="60"/>
    <col min="6914" max="6914" width="38.7109375" style="60" bestFit="1" customWidth="1"/>
    <col min="6915" max="6915" width="7.7109375" style="60" customWidth="1"/>
    <col min="6916" max="6916" width="6.7109375" style="60" customWidth="1"/>
    <col min="6917" max="6917" width="9.85546875" style="60" customWidth="1"/>
    <col min="6918" max="6918" width="7.7109375" style="60" customWidth="1"/>
    <col min="6919" max="6919" width="6.7109375" style="60" customWidth="1"/>
    <col min="6920" max="6920" width="9.85546875" style="60" customWidth="1"/>
    <col min="6921" max="6921" width="7.7109375" style="60" customWidth="1"/>
    <col min="6922" max="6922" width="6.7109375" style="60" customWidth="1"/>
    <col min="6923" max="6923" width="9.85546875" style="60" customWidth="1"/>
    <col min="6924" max="6924" width="7.5703125" style="60" customWidth="1"/>
    <col min="6925" max="6925" width="6.7109375" style="60" customWidth="1"/>
    <col min="6926" max="6926" width="9.85546875" style="60" customWidth="1"/>
    <col min="6927" max="6927" width="8.7109375" style="60" customWidth="1"/>
    <col min="6928" max="6928" width="6.7109375" style="60" customWidth="1"/>
    <col min="6929" max="6929" width="9.85546875" style="60" customWidth="1"/>
    <col min="6930" max="6930" width="22.5703125" style="60" customWidth="1"/>
    <col min="6931" max="6931" width="10.28515625" style="60" customWidth="1"/>
    <col min="6932" max="6932" width="12.42578125" style="60" customWidth="1"/>
    <col min="6933" max="6933" width="11" style="60" customWidth="1"/>
    <col min="6934" max="7169" width="11.42578125" style="60"/>
    <col min="7170" max="7170" width="38.7109375" style="60" bestFit="1" customWidth="1"/>
    <col min="7171" max="7171" width="7.7109375" style="60" customWidth="1"/>
    <col min="7172" max="7172" width="6.7109375" style="60" customWidth="1"/>
    <col min="7173" max="7173" width="9.85546875" style="60" customWidth="1"/>
    <col min="7174" max="7174" width="7.7109375" style="60" customWidth="1"/>
    <col min="7175" max="7175" width="6.7109375" style="60" customWidth="1"/>
    <col min="7176" max="7176" width="9.85546875" style="60" customWidth="1"/>
    <col min="7177" max="7177" width="7.7109375" style="60" customWidth="1"/>
    <col min="7178" max="7178" width="6.7109375" style="60" customWidth="1"/>
    <col min="7179" max="7179" width="9.85546875" style="60" customWidth="1"/>
    <col min="7180" max="7180" width="7.5703125" style="60" customWidth="1"/>
    <col min="7181" max="7181" width="6.7109375" style="60" customWidth="1"/>
    <col min="7182" max="7182" width="9.85546875" style="60" customWidth="1"/>
    <col min="7183" max="7183" width="8.7109375" style="60" customWidth="1"/>
    <col min="7184" max="7184" width="6.7109375" style="60" customWidth="1"/>
    <col min="7185" max="7185" width="9.85546875" style="60" customWidth="1"/>
    <col min="7186" max="7186" width="22.5703125" style="60" customWidth="1"/>
    <col min="7187" max="7187" width="10.28515625" style="60" customWidth="1"/>
    <col min="7188" max="7188" width="12.42578125" style="60" customWidth="1"/>
    <col min="7189" max="7189" width="11" style="60" customWidth="1"/>
    <col min="7190" max="7425" width="11.42578125" style="60"/>
    <col min="7426" max="7426" width="38.7109375" style="60" bestFit="1" customWidth="1"/>
    <col min="7427" max="7427" width="7.7109375" style="60" customWidth="1"/>
    <col min="7428" max="7428" width="6.7109375" style="60" customWidth="1"/>
    <col min="7429" max="7429" width="9.85546875" style="60" customWidth="1"/>
    <col min="7430" max="7430" width="7.7109375" style="60" customWidth="1"/>
    <col min="7431" max="7431" width="6.7109375" style="60" customWidth="1"/>
    <col min="7432" max="7432" width="9.85546875" style="60" customWidth="1"/>
    <col min="7433" max="7433" width="7.7109375" style="60" customWidth="1"/>
    <col min="7434" max="7434" width="6.7109375" style="60" customWidth="1"/>
    <col min="7435" max="7435" width="9.85546875" style="60" customWidth="1"/>
    <col min="7436" max="7436" width="7.5703125" style="60" customWidth="1"/>
    <col min="7437" max="7437" width="6.7109375" style="60" customWidth="1"/>
    <col min="7438" max="7438" width="9.85546875" style="60" customWidth="1"/>
    <col min="7439" max="7439" width="8.7109375" style="60" customWidth="1"/>
    <col min="7440" max="7440" width="6.7109375" style="60" customWidth="1"/>
    <col min="7441" max="7441" width="9.85546875" style="60" customWidth="1"/>
    <col min="7442" max="7442" width="22.5703125" style="60" customWidth="1"/>
    <col min="7443" max="7443" width="10.28515625" style="60" customWidth="1"/>
    <col min="7444" max="7444" width="12.42578125" style="60" customWidth="1"/>
    <col min="7445" max="7445" width="11" style="60" customWidth="1"/>
    <col min="7446" max="7681" width="11.42578125" style="60"/>
    <col min="7682" max="7682" width="38.7109375" style="60" bestFit="1" customWidth="1"/>
    <col min="7683" max="7683" width="7.7109375" style="60" customWidth="1"/>
    <col min="7684" max="7684" width="6.7109375" style="60" customWidth="1"/>
    <col min="7685" max="7685" width="9.85546875" style="60" customWidth="1"/>
    <col min="7686" max="7686" width="7.7109375" style="60" customWidth="1"/>
    <col min="7687" max="7687" width="6.7109375" style="60" customWidth="1"/>
    <col min="7688" max="7688" width="9.85546875" style="60" customWidth="1"/>
    <col min="7689" max="7689" width="7.7109375" style="60" customWidth="1"/>
    <col min="7690" max="7690" width="6.7109375" style="60" customWidth="1"/>
    <col min="7691" max="7691" width="9.85546875" style="60" customWidth="1"/>
    <col min="7692" max="7692" width="7.5703125" style="60" customWidth="1"/>
    <col min="7693" max="7693" width="6.7109375" style="60" customWidth="1"/>
    <col min="7694" max="7694" width="9.85546875" style="60" customWidth="1"/>
    <col min="7695" max="7695" width="8.7109375" style="60" customWidth="1"/>
    <col min="7696" max="7696" width="6.7109375" style="60" customWidth="1"/>
    <col min="7697" max="7697" width="9.85546875" style="60" customWidth="1"/>
    <col min="7698" max="7698" width="22.5703125" style="60" customWidth="1"/>
    <col min="7699" max="7699" width="10.28515625" style="60" customWidth="1"/>
    <col min="7700" max="7700" width="12.42578125" style="60" customWidth="1"/>
    <col min="7701" max="7701" width="11" style="60" customWidth="1"/>
    <col min="7702" max="7937" width="11.42578125" style="60"/>
    <col min="7938" max="7938" width="38.7109375" style="60" bestFit="1" customWidth="1"/>
    <col min="7939" max="7939" width="7.7109375" style="60" customWidth="1"/>
    <col min="7940" max="7940" width="6.7109375" style="60" customWidth="1"/>
    <col min="7941" max="7941" width="9.85546875" style="60" customWidth="1"/>
    <col min="7942" max="7942" width="7.7109375" style="60" customWidth="1"/>
    <col min="7943" max="7943" width="6.7109375" style="60" customWidth="1"/>
    <col min="7944" max="7944" width="9.85546875" style="60" customWidth="1"/>
    <col min="7945" max="7945" width="7.7109375" style="60" customWidth="1"/>
    <col min="7946" max="7946" width="6.7109375" style="60" customWidth="1"/>
    <col min="7947" max="7947" width="9.85546875" style="60" customWidth="1"/>
    <col min="7948" max="7948" width="7.5703125" style="60" customWidth="1"/>
    <col min="7949" max="7949" width="6.7109375" style="60" customWidth="1"/>
    <col min="7950" max="7950" width="9.85546875" style="60" customWidth="1"/>
    <col min="7951" max="7951" width="8.7109375" style="60" customWidth="1"/>
    <col min="7952" max="7952" width="6.7109375" style="60" customWidth="1"/>
    <col min="7953" max="7953" width="9.85546875" style="60" customWidth="1"/>
    <col min="7954" max="7954" width="22.5703125" style="60" customWidth="1"/>
    <col min="7955" max="7955" width="10.28515625" style="60" customWidth="1"/>
    <col min="7956" max="7956" width="12.42578125" style="60" customWidth="1"/>
    <col min="7957" max="7957" width="11" style="60" customWidth="1"/>
    <col min="7958" max="8193" width="11.42578125" style="60"/>
    <col min="8194" max="8194" width="38.7109375" style="60" bestFit="1" customWidth="1"/>
    <col min="8195" max="8195" width="7.7109375" style="60" customWidth="1"/>
    <col min="8196" max="8196" width="6.7109375" style="60" customWidth="1"/>
    <col min="8197" max="8197" width="9.85546875" style="60" customWidth="1"/>
    <col min="8198" max="8198" width="7.7109375" style="60" customWidth="1"/>
    <col min="8199" max="8199" width="6.7109375" style="60" customWidth="1"/>
    <col min="8200" max="8200" width="9.85546875" style="60" customWidth="1"/>
    <col min="8201" max="8201" width="7.7109375" style="60" customWidth="1"/>
    <col min="8202" max="8202" width="6.7109375" style="60" customWidth="1"/>
    <col min="8203" max="8203" width="9.85546875" style="60" customWidth="1"/>
    <col min="8204" max="8204" width="7.5703125" style="60" customWidth="1"/>
    <col min="8205" max="8205" width="6.7109375" style="60" customWidth="1"/>
    <col min="8206" max="8206" width="9.85546875" style="60" customWidth="1"/>
    <col min="8207" max="8207" width="8.7109375" style="60" customWidth="1"/>
    <col min="8208" max="8208" width="6.7109375" style="60" customWidth="1"/>
    <col min="8209" max="8209" width="9.85546875" style="60" customWidth="1"/>
    <col min="8210" max="8210" width="22.5703125" style="60" customWidth="1"/>
    <col min="8211" max="8211" width="10.28515625" style="60" customWidth="1"/>
    <col min="8212" max="8212" width="12.42578125" style="60" customWidth="1"/>
    <col min="8213" max="8213" width="11" style="60" customWidth="1"/>
    <col min="8214" max="8449" width="11.42578125" style="60"/>
    <col min="8450" max="8450" width="38.7109375" style="60" bestFit="1" customWidth="1"/>
    <col min="8451" max="8451" width="7.7109375" style="60" customWidth="1"/>
    <col min="8452" max="8452" width="6.7109375" style="60" customWidth="1"/>
    <col min="8453" max="8453" width="9.85546875" style="60" customWidth="1"/>
    <col min="8454" max="8454" width="7.7109375" style="60" customWidth="1"/>
    <col min="8455" max="8455" width="6.7109375" style="60" customWidth="1"/>
    <col min="8456" max="8456" width="9.85546875" style="60" customWidth="1"/>
    <col min="8457" max="8457" width="7.7109375" style="60" customWidth="1"/>
    <col min="8458" max="8458" width="6.7109375" style="60" customWidth="1"/>
    <col min="8459" max="8459" width="9.85546875" style="60" customWidth="1"/>
    <col min="8460" max="8460" width="7.5703125" style="60" customWidth="1"/>
    <col min="8461" max="8461" width="6.7109375" style="60" customWidth="1"/>
    <col min="8462" max="8462" width="9.85546875" style="60" customWidth="1"/>
    <col min="8463" max="8463" width="8.7109375" style="60" customWidth="1"/>
    <col min="8464" max="8464" width="6.7109375" style="60" customWidth="1"/>
    <col min="8465" max="8465" width="9.85546875" style="60" customWidth="1"/>
    <col min="8466" max="8466" width="22.5703125" style="60" customWidth="1"/>
    <col min="8467" max="8467" width="10.28515625" style="60" customWidth="1"/>
    <col min="8468" max="8468" width="12.42578125" style="60" customWidth="1"/>
    <col min="8469" max="8469" width="11" style="60" customWidth="1"/>
    <col min="8470" max="8705" width="11.42578125" style="60"/>
    <col min="8706" max="8706" width="38.7109375" style="60" bestFit="1" customWidth="1"/>
    <col min="8707" max="8707" width="7.7109375" style="60" customWidth="1"/>
    <col min="8708" max="8708" width="6.7109375" style="60" customWidth="1"/>
    <col min="8709" max="8709" width="9.85546875" style="60" customWidth="1"/>
    <col min="8710" max="8710" width="7.7109375" style="60" customWidth="1"/>
    <col min="8711" max="8711" width="6.7109375" style="60" customWidth="1"/>
    <col min="8712" max="8712" width="9.85546875" style="60" customWidth="1"/>
    <col min="8713" max="8713" width="7.7109375" style="60" customWidth="1"/>
    <col min="8714" max="8714" width="6.7109375" style="60" customWidth="1"/>
    <col min="8715" max="8715" width="9.85546875" style="60" customWidth="1"/>
    <col min="8716" max="8716" width="7.5703125" style="60" customWidth="1"/>
    <col min="8717" max="8717" width="6.7109375" style="60" customWidth="1"/>
    <col min="8718" max="8718" width="9.85546875" style="60" customWidth="1"/>
    <col min="8719" max="8719" width="8.7109375" style="60" customWidth="1"/>
    <col min="8720" max="8720" width="6.7109375" style="60" customWidth="1"/>
    <col min="8721" max="8721" width="9.85546875" style="60" customWidth="1"/>
    <col min="8722" max="8722" width="22.5703125" style="60" customWidth="1"/>
    <col min="8723" max="8723" width="10.28515625" style="60" customWidth="1"/>
    <col min="8724" max="8724" width="12.42578125" style="60" customWidth="1"/>
    <col min="8725" max="8725" width="11" style="60" customWidth="1"/>
    <col min="8726" max="8961" width="11.42578125" style="60"/>
    <col min="8962" max="8962" width="38.7109375" style="60" bestFit="1" customWidth="1"/>
    <col min="8963" max="8963" width="7.7109375" style="60" customWidth="1"/>
    <col min="8964" max="8964" width="6.7109375" style="60" customWidth="1"/>
    <col min="8965" max="8965" width="9.85546875" style="60" customWidth="1"/>
    <col min="8966" max="8966" width="7.7109375" style="60" customWidth="1"/>
    <col min="8967" max="8967" width="6.7109375" style="60" customWidth="1"/>
    <col min="8968" max="8968" width="9.85546875" style="60" customWidth="1"/>
    <col min="8969" max="8969" width="7.7109375" style="60" customWidth="1"/>
    <col min="8970" max="8970" width="6.7109375" style="60" customWidth="1"/>
    <col min="8971" max="8971" width="9.85546875" style="60" customWidth="1"/>
    <col min="8972" max="8972" width="7.5703125" style="60" customWidth="1"/>
    <col min="8973" max="8973" width="6.7109375" style="60" customWidth="1"/>
    <col min="8974" max="8974" width="9.85546875" style="60" customWidth="1"/>
    <col min="8975" max="8975" width="8.7109375" style="60" customWidth="1"/>
    <col min="8976" max="8976" width="6.7109375" style="60" customWidth="1"/>
    <col min="8977" max="8977" width="9.85546875" style="60" customWidth="1"/>
    <col min="8978" max="8978" width="22.5703125" style="60" customWidth="1"/>
    <col min="8979" max="8979" width="10.28515625" style="60" customWidth="1"/>
    <col min="8980" max="8980" width="12.42578125" style="60" customWidth="1"/>
    <col min="8981" max="8981" width="11" style="60" customWidth="1"/>
    <col min="8982" max="9217" width="11.42578125" style="60"/>
    <col min="9218" max="9218" width="38.7109375" style="60" bestFit="1" customWidth="1"/>
    <col min="9219" max="9219" width="7.7109375" style="60" customWidth="1"/>
    <col min="9220" max="9220" width="6.7109375" style="60" customWidth="1"/>
    <col min="9221" max="9221" width="9.85546875" style="60" customWidth="1"/>
    <col min="9222" max="9222" width="7.7109375" style="60" customWidth="1"/>
    <col min="9223" max="9223" width="6.7109375" style="60" customWidth="1"/>
    <col min="9224" max="9224" width="9.85546875" style="60" customWidth="1"/>
    <col min="9225" max="9225" width="7.7109375" style="60" customWidth="1"/>
    <col min="9226" max="9226" width="6.7109375" style="60" customWidth="1"/>
    <col min="9227" max="9227" width="9.85546875" style="60" customWidth="1"/>
    <col min="9228" max="9228" width="7.5703125" style="60" customWidth="1"/>
    <col min="9229" max="9229" width="6.7109375" style="60" customWidth="1"/>
    <col min="9230" max="9230" width="9.85546875" style="60" customWidth="1"/>
    <col min="9231" max="9231" width="8.7109375" style="60" customWidth="1"/>
    <col min="9232" max="9232" width="6.7109375" style="60" customWidth="1"/>
    <col min="9233" max="9233" width="9.85546875" style="60" customWidth="1"/>
    <col min="9234" max="9234" width="22.5703125" style="60" customWidth="1"/>
    <col min="9235" max="9235" width="10.28515625" style="60" customWidth="1"/>
    <col min="9236" max="9236" width="12.42578125" style="60" customWidth="1"/>
    <col min="9237" max="9237" width="11" style="60" customWidth="1"/>
    <col min="9238" max="9473" width="11.42578125" style="60"/>
    <col min="9474" max="9474" width="38.7109375" style="60" bestFit="1" customWidth="1"/>
    <col min="9475" max="9475" width="7.7109375" style="60" customWidth="1"/>
    <col min="9476" max="9476" width="6.7109375" style="60" customWidth="1"/>
    <col min="9477" max="9477" width="9.85546875" style="60" customWidth="1"/>
    <col min="9478" max="9478" width="7.7109375" style="60" customWidth="1"/>
    <col min="9479" max="9479" width="6.7109375" style="60" customWidth="1"/>
    <col min="9480" max="9480" width="9.85546875" style="60" customWidth="1"/>
    <col min="9481" max="9481" width="7.7109375" style="60" customWidth="1"/>
    <col min="9482" max="9482" width="6.7109375" style="60" customWidth="1"/>
    <col min="9483" max="9483" width="9.85546875" style="60" customWidth="1"/>
    <col min="9484" max="9484" width="7.5703125" style="60" customWidth="1"/>
    <col min="9485" max="9485" width="6.7109375" style="60" customWidth="1"/>
    <col min="9486" max="9486" width="9.85546875" style="60" customWidth="1"/>
    <col min="9487" max="9487" width="8.7109375" style="60" customWidth="1"/>
    <col min="9488" max="9488" width="6.7109375" style="60" customWidth="1"/>
    <col min="9489" max="9489" width="9.85546875" style="60" customWidth="1"/>
    <col min="9490" max="9490" width="22.5703125" style="60" customWidth="1"/>
    <col min="9491" max="9491" width="10.28515625" style="60" customWidth="1"/>
    <col min="9492" max="9492" width="12.42578125" style="60" customWidth="1"/>
    <col min="9493" max="9493" width="11" style="60" customWidth="1"/>
    <col min="9494" max="9729" width="11.42578125" style="60"/>
    <col min="9730" max="9730" width="38.7109375" style="60" bestFit="1" customWidth="1"/>
    <col min="9731" max="9731" width="7.7109375" style="60" customWidth="1"/>
    <col min="9732" max="9732" width="6.7109375" style="60" customWidth="1"/>
    <col min="9733" max="9733" width="9.85546875" style="60" customWidth="1"/>
    <col min="9734" max="9734" width="7.7109375" style="60" customWidth="1"/>
    <col min="9735" max="9735" width="6.7109375" style="60" customWidth="1"/>
    <col min="9736" max="9736" width="9.85546875" style="60" customWidth="1"/>
    <col min="9737" max="9737" width="7.7109375" style="60" customWidth="1"/>
    <col min="9738" max="9738" width="6.7109375" style="60" customWidth="1"/>
    <col min="9739" max="9739" width="9.85546875" style="60" customWidth="1"/>
    <col min="9740" max="9740" width="7.5703125" style="60" customWidth="1"/>
    <col min="9741" max="9741" width="6.7109375" style="60" customWidth="1"/>
    <col min="9742" max="9742" width="9.85546875" style="60" customWidth="1"/>
    <col min="9743" max="9743" width="8.7109375" style="60" customWidth="1"/>
    <col min="9744" max="9744" width="6.7109375" style="60" customWidth="1"/>
    <col min="9745" max="9745" width="9.85546875" style="60" customWidth="1"/>
    <col min="9746" max="9746" width="22.5703125" style="60" customWidth="1"/>
    <col min="9747" max="9747" width="10.28515625" style="60" customWidth="1"/>
    <col min="9748" max="9748" width="12.42578125" style="60" customWidth="1"/>
    <col min="9749" max="9749" width="11" style="60" customWidth="1"/>
    <col min="9750" max="9985" width="11.42578125" style="60"/>
    <col min="9986" max="9986" width="38.7109375" style="60" bestFit="1" customWidth="1"/>
    <col min="9987" max="9987" width="7.7109375" style="60" customWidth="1"/>
    <col min="9988" max="9988" width="6.7109375" style="60" customWidth="1"/>
    <col min="9989" max="9989" width="9.85546875" style="60" customWidth="1"/>
    <col min="9990" max="9990" width="7.7109375" style="60" customWidth="1"/>
    <col min="9991" max="9991" width="6.7109375" style="60" customWidth="1"/>
    <col min="9992" max="9992" width="9.85546875" style="60" customWidth="1"/>
    <col min="9993" max="9993" width="7.7109375" style="60" customWidth="1"/>
    <col min="9994" max="9994" width="6.7109375" style="60" customWidth="1"/>
    <col min="9995" max="9995" width="9.85546875" style="60" customWidth="1"/>
    <col min="9996" max="9996" width="7.5703125" style="60" customWidth="1"/>
    <col min="9997" max="9997" width="6.7109375" style="60" customWidth="1"/>
    <col min="9998" max="9998" width="9.85546875" style="60" customWidth="1"/>
    <col min="9999" max="9999" width="8.7109375" style="60" customWidth="1"/>
    <col min="10000" max="10000" width="6.7109375" style="60" customWidth="1"/>
    <col min="10001" max="10001" width="9.85546875" style="60" customWidth="1"/>
    <col min="10002" max="10002" width="22.5703125" style="60" customWidth="1"/>
    <col min="10003" max="10003" width="10.28515625" style="60" customWidth="1"/>
    <col min="10004" max="10004" width="12.42578125" style="60" customWidth="1"/>
    <col min="10005" max="10005" width="11" style="60" customWidth="1"/>
    <col min="10006" max="10241" width="11.42578125" style="60"/>
    <col min="10242" max="10242" width="38.7109375" style="60" bestFit="1" customWidth="1"/>
    <col min="10243" max="10243" width="7.7109375" style="60" customWidth="1"/>
    <col min="10244" max="10244" width="6.7109375" style="60" customWidth="1"/>
    <col min="10245" max="10245" width="9.85546875" style="60" customWidth="1"/>
    <col min="10246" max="10246" width="7.7109375" style="60" customWidth="1"/>
    <col min="10247" max="10247" width="6.7109375" style="60" customWidth="1"/>
    <col min="10248" max="10248" width="9.85546875" style="60" customWidth="1"/>
    <col min="10249" max="10249" width="7.7109375" style="60" customWidth="1"/>
    <col min="10250" max="10250" width="6.7109375" style="60" customWidth="1"/>
    <col min="10251" max="10251" width="9.85546875" style="60" customWidth="1"/>
    <col min="10252" max="10252" width="7.5703125" style="60" customWidth="1"/>
    <col min="10253" max="10253" width="6.7109375" style="60" customWidth="1"/>
    <col min="10254" max="10254" width="9.85546875" style="60" customWidth="1"/>
    <col min="10255" max="10255" width="8.7109375" style="60" customWidth="1"/>
    <col min="10256" max="10256" width="6.7109375" style="60" customWidth="1"/>
    <col min="10257" max="10257" width="9.85546875" style="60" customWidth="1"/>
    <col min="10258" max="10258" width="22.5703125" style="60" customWidth="1"/>
    <col min="10259" max="10259" width="10.28515625" style="60" customWidth="1"/>
    <col min="10260" max="10260" width="12.42578125" style="60" customWidth="1"/>
    <col min="10261" max="10261" width="11" style="60" customWidth="1"/>
    <col min="10262" max="10497" width="11.42578125" style="60"/>
    <col min="10498" max="10498" width="38.7109375" style="60" bestFit="1" customWidth="1"/>
    <col min="10499" max="10499" width="7.7109375" style="60" customWidth="1"/>
    <col min="10500" max="10500" width="6.7109375" style="60" customWidth="1"/>
    <col min="10501" max="10501" width="9.85546875" style="60" customWidth="1"/>
    <col min="10502" max="10502" width="7.7109375" style="60" customWidth="1"/>
    <col min="10503" max="10503" width="6.7109375" style="60" customWidth="1"/>
    <col min="10504" max="10504" width="9.85546875" style="60" customWidth="1"/>
    <col min="10505" max="10505" width="7.7109375" style="60" customWidth="1"/>
    <col min="10506" max="10506" width="6.7109375" style="60" customWidth="1"/>
    <col min="10507" max="10507" width="9.85546875" style="60" customWidth="1"/>
    <col min="10508" max="10508" width="7.5703125" style="60" customWidth="1"/>
    <col min="10509" max="10509" width="6.7109375" style="60" customWidth="1"/>
    <col min="10510" max="10510" width="9.85546875" style="60" customWidth="1"/>
    <col min="10511" max="10511" width="8.7109375" style="60" customWidth="1"/>
    <col min="10512" max="10512" width="6.7109375" style="60" customWidth="1"/>
    <col min="10513" max="10513" width="9.85546875" style="60" customWidth="1"/>
    <col min="10514" max="10514" width="22.5703125" style="60" customWidth="1"/>
    <col min="10515" max="10515" width="10.28515625" style="60" customWidth="1"/>
    <col min="10516" max="10516" width="12.42578125" style="60" customWidth="1"/>
    <col min="10517" max="10517" width="11" style="60" customWidth="1"/>
    <col min="10518" max="10753" width="11.42578125" style="60"/>
    <col min="10754" max="10754" width="38.7109375" style="60" bestFit="1" customWidth="1"/>
    <col min="10755" max="10755" width="7.7109375" style="60" customWidth="1"/>
    <col min="10756" max="10756" width="6.7109375" style="60" customWidth="1"/>
    <col min="10757" max="10757" width="9.85546875" style="60" customWidth="1"/>
    <col min="10758" max="10758" width="7.7109375" style="60" customWidth="1"/>
    <col min="10759" max="10759" width="6.7109375" style="60" customWidth="1"/>
    <col min="10760" max="10760" width="9.85546875" style="60" customWidth="1"/>
    <col min="10761" max="10761" width="7.7109375" style="60" customWidth="1"/>
    <col min="10762" max="10762" width="6.7109375" style="60" customWidth="1"/>
    <col min="10763" max="10763" width="9.85546875" style="60" customWidth="1"/>
    <col min="10764" max="10764" width="7.5703125" style="60" customWidth="1"/>
    <col min="10765" max="10765" width="6.7109375" style="60" customWidth="1"/>
    <col min="10766" max="10766" width="9.85546875" style="60" customWidth="1"/>
    <col min="10767" max="10767" width="8.7109375" style="60" customWidth="1"/>
    <col min="10768" max="10768" width="6.7109375" style="60" customWidth="1"/>
    <col min="10769" max="10769" width="9.85546875" style="60" customWidth="1"/>
    <col min="10770" max="10770" width="22.5703125" style="60" customWidth="1"/>
    <col min="10771" max="10771" width="10.28515625" style="60" customWidth="1"/>
    <col min="10772" max="10772" width="12.42578125" style="60" customWidth="1"/>
    <col min="10773" max="10773" width="11" style="60" customWidth="1"/>
    <col min="10774" max="11009" width="11.42578125" style="60"/>
    <col min="11010" max="11010" width="38.7109375" style="60" bestFit="1" customWidth="1"/>
    <col min="11011" max="11011" width="7.7109375" style="60" customWidth="1"/>
    <col min="11012" max="11012" width="6.7109375" style="60" customWidth="1"/>
    <col min="11013" max="11013" width="9.85546875" style="60" customWidth="1"/>
    <col min="11014" max="11014" width="7.7109375" style="60" customWidth="1"/>
    <col min="11015" max="11015" width="6.7109375" style="60" customWidth="1"/>
    <col min="11016" max="11016" width="9.85546875" style="60" customWidth="1"/>
    <col min="11017" max="11017" width="7.7109375" style="60" customWidth="1"/>
    <col min="11018" max="11018" width="6.7109375" style="60" customWidth="1"/>
    <col min="11019" max="11019" width="9.85546875" style="60" customWidth="1"/>
    <col min="11020" max="11020" width="7.5703125" style="60" customWidth="1"/>
    <col min="11021" max="11021" width="6.7109375" style="60" customWidth="1"/>
    <col min="11022" max="11022" width="9.85546875" style="60" customWidth="1"/>
    <col min="11023" max="11023" width="8.7109375" style="60" customWidth="1"/>
    <col min="11024" max="11024" width="6.7109375" style="60" customWidth="1"/>
    <col min="11025" max="11025" width="9.85546875" style="60" customWidth="1"/>
    <col min="11026" max="11026" width="22.5703125" style="60" customWidth="1"/>
    <col min="11027" max="11027" width="10.28515625" style="60" customWidth="1"/>
    <col min="11028" max="11028" width="12.42578125" style="60" customWidth="1"/>
    <col min="11029" max="11029" width="11" style="60" customWidth="1"/>
    <col min="11030" max="11265" width="11.42578125" style="60"/>
    <col min="11266" max="11266" width="38.7109375" style="60" bestFit="1" customWidth="1"/>
    <col min="11267" max="11267" width="7.7109375" style="60" customWidth="1"/>
    <col min="11268" max="11268" width="6.7109375" style="60" customWidth="1"/>
    <col min="11269" max="11269" width="9.85546875" style="60" customWidth="1"/>
    <col min="11270" max="11270" width="7.7109375" style="60" customWidth="1"/>
    <col min="11271" max="11271" width="6.7109375" style="60" customWidth="1"/>
    <col min="11272" max="11272" width="9.85546875" style="60" customWidth="1"/>
    <col min="11273" max="11273" width="7.7109375" style="60" customWidth="1"/>
    <col min="11274" max="11274" width="6.7109375" style="60" customWidth="1"/>
    <col min="11275" max="11275" width="9.85546875" style="60" customWidth="1"/>
    <col min="11276" max="11276" width="7.5703125" style="60" customWidth="1"/>
    <col min="11277" max="11277" width="6.7109375" style="60" customWidth="1"/>
    <col min="11278" max="11278" width="9.85546875" style="60" customWidth="1"/>
    <col min="11279" max="11279" width="8.7109375" style="60" customWidth="1"/>
    <col min="11280" max="11280" width="6.7109375" style="60" customWidth="1"/>
    <col min="11281" max="11281" width="9.85546875" style="60" customWidth="1"/>
    <col min="11282" max="11282" width="22.5703125" style="60" customWidth="1"/>
    <col min="11283" max="11283" width="10.28515625" style="60" customWidth="1"/>
    <col min="11284" max="11284" width="12.42578125" style="60" customWidth="1"/>
    <col min="11285" max="11285" width="11" style="60" customWidth="1"/>
    <col min="11286" max="11521" width="11.42578125" style="60"/>
    <col min="11522" max="11522" width="38.7109375" style="60" bestFit="1" customWidth="1"/>
    <col min="11523" max="11523" width="7.7109375" style="60" customWidth="1"/>
    <col min="11524" max="11524" width="6.7109375" style="60" customWidth="1"/>
    <col min="11525" max="11525" width="9.85546875" style="60" customWidth="1"/>
    <col min="11526" max="11526" width="7.7109375" style="60" customWidth="1"/>
    <col min="11527" max="11527" width="6.7109375" style="60" customWidth="1"/>
    <col min="11528" max="11528" width="9.85546875" style="60" customWidth="1"/>
    <col min="11529" max="11529" width="7.7109375" style="60" customWidth="1"/>
    <col min="11530" max="11530" width="6.7109375" style="60" customWidth="1"/>
    <col min="11531" max="11531" width="9.85546875" style="60" customWidth="1"/>
    <col min="11532" max="11532" width="7.5703125" style="60" customWidth="1"/>
    <col min="11533" max="11533" width="6.7109375" style="60" customWidth="1"/>
    <col min="11534" max="11534" width="9.85546875" style="60" customWidth="1"/>
    <col min="11535" max="11535" width="8.7109375" style="60" customWidth="1"/>
    <col min="11536" max="11536" width="6.7109375" style="60" customWidth="1"/>
    <col min="11537" max="11537" width="9.85546875" style="60" customWidth="1"/>
    <col min="11538" max="11538" width="22.5703125" style="60" customWidth="1"/>
    <col min="11539" max="11539" width="10.28515625" style="60" customWidth="1"/>
    <col min="11540" max="11540" width="12.42578125" style="60" customWidth="1"/>
    <col min="11541" max="11541" width="11" style="60" customWidth="1"/>
    <col min="11542" max="11777" width="11.42578125" style="60"/>
    <col min="11778" max="11778" width="38.7109375" style="60" bestFit="1" customWidth="1"/>
    <col min="11779" max="11779" width="7.7109375" style="60" customWidth="1"/>
    <col min="11780" max="11780" width="6.7109375" style="60" customWidth="1"/>
    <col min="11781" max="11781" width="9.85546875" style="60" customWidth="1"/>
    <col min="11782" max="11782" width="7.7109375" style="60" customWidth="1"/>
    <col min="11783" max="11783" width="6.7109375" style="60" customWidth="1"/>
    <col min="11784" max="11784" width="9.85546875" style="60" customWidth="1"/>
    <col min="11785" max="11785" width="7.7109375" style="60" customWidth="1"/>
    <col min="11786" max="11786" width="6.7109375" style="60" customWidth="1"/>
    <col min="11787" max="11787" width="9.85546875" style="60" customWidth="1"/>
    <col min="11788" max="11788" width="7.5703125" style="60" customWidth="1"/>
    <col min="11789" max="11789" width="6.7109375" style="60" customWidth="1"/>
    <col min="11790" max="11790" width="9.85546875" style="60" customWidth="1"/>
    <col min="11791" max="11791" width="8.7109375" style="60" customWidth="1"/>
    <col min="11792" max="11792" width="6.7109375" style="60" customWidth="1"/>
    <col min="11793" max="11793" width="9.85546875" style="60" customWidth="1"/>
    <col min="11794" max="11794" width="22.5703125" style="60" customWidth="1"/>
    <col min="11795" max="11795" width="10.28515625" style="60" customWidth="1"/>
    <col min="11796" max="11796" width="12.42578125" style="60" customWidth="1"/>
    <col min="11797" max="11797" width="11" style="60" customWidth="1"/>
    <col min="11798" max="12033" width="11.42578125" style="60"/>
    <col min="12034" max="12034" width="38.7109375" style="60" bestFit="1" customWidth="1"/>
    <col min="12035" max="12035" width="7.7109375" style="60" customWidth="1"/>
    <col min="12036" max="12036" width="6.7109375" style="60" customWidth="1"/>
    <col min="12037" max="12037" width="9.85546875" style="60" customWidth="1"/>
    <col min="12038" max="12038" width="7.7109375" style="60" customWidth="1"/>
    <col min="12039" max="12039" width="6.7109375" style="60" customWidth="1"/>
    <col min="12040" max="12040" width="9.85546875" style="60" customWidth="1"/>
    <col min="12041" max="12041" width="7.7109375" style="60" customWidth="1"/>
    <col min="12042" max="12042" width="6.7109375" style="60" customWidth="1"/>
    <col min="12043" max="12043" width="9.85546875" style="60" customWidth="1"/>
    <col min="12044" max="12044" width="7.5703125" style="60" customWidth="1"/>
    <col min="12045" max="12045" width="6.7109375" style="60" customWidth="1"/>
    <col min="12046" max="12046" width="9.85546875" style="60" customWidth="1"/>
    <col min="12047" max="12047" width="8.7109375" style="60" customWidth="1"/>
    <col min="12048" max="12048" width="6.7109375" style="60" customWidth="1"/>
    <col min="12049" max="12049" width="9.85546875" style="60" customWidth="1"/>
    <col min="12050" max="12050" width="22.5703125" style="60" customWidth="1"/>
    <col min="12051" max="12051" width="10.28515625" style="60" customWidth="1"/>
    <col min="12052" max="12052" width="12.42578125" style="60" customWidth="1"/>
    <col min="12053" max="12053" width="11" style="60" customWidth="1"/>
    <col min="12054" max="12289" width="11.42578125" style="60"/>
    <col min="12290" max="12290" width="38.7109375" style="60" bestFit="1" customWidth="1"/>
    <col min="12291" max="12291" width="7.7109375" style="60" customWidth="1"/>
    <col min="12292" max="12292" width="6.7109375" style="60" customWidth="1"/>
    <col min="12293" max="12293" width="9.85546875" style="60" customWidth="1"/>
    <col min="12294" max="12294" width="7.7109375" style="60" customWidth="1"/>
    <col min="12295" max="12295" width="6.7109375" style="60" customWidth="1"/>
    <col min="12296" max="12296" width="9.85546875" style="60" customWidth="1"/>
    <col min="12297" max="12297" width="7.7109375" style="60" customWidth="1"/>
    <col min="12298" max="12298" width="6.7109375" style="60" customWidth="1"/>
    <col min="12299" max="12299" width="9.85546875" style="60" customWidth="1"/>
    <col min="12300" max="12300" width="7.5703125" style="60" customWidth="1"/>
    <col min="12301" max="12301" width="6.7109375" style="60" customWidth="1"/>
    <col min="12302" max="12302" width="9.85546875" style="60" customWidth="1"/>
    <col min="12303" max="12303" width="8.7109375" style="60" customWidth="1"/>
    <col min="12304" max="12304" width="6.7109375" style="60" customWidth="1"/>
    <col min="12305" max="12305" width="9.85546875" style="60" customWidth="1"/>
    <col min="12306" max="12306" width="22.5703125" style="60" customWidth="1"/>
    <col min="12307" max="12307" width="10.28515625" style="60" customWidth="1"/>
    <col min="12308" max="12308" width="12.42578125" style="60" customWidth="1"/>
    <col min="12309" max="12309" width="11" style="60" customWidth="1"/>
    <col min="12310" max="12545" width="11.42578125" style="60"/>
    <col min="12546" max="12546" width="38.7109375" style="60" bestFit="1" customWidth="1"/>
    <col min="12547" max="12547" width="7.7109375" style="60" customWidth="1"/>
    <col min="12548" max="12548" width="6.7109375" style="60" customWidth="1"/>
    <col min="12549" max="12549" width="9.85546875" style="60" customWidth="1"/>
    <col min="12550" max="12550" width="7.7109375" style="60" customWidth="1"/>
    <col min="12551" max="12551" width="6.7109375" style="60" customWidth="1"/>
    <col min="12552" max="12552" width="9.85546875" style="60" customWidth="1"/>
    <col min="12553" max="12553" width="7.7109375" style="60" customWidth="1"/>
    <col min="12554" max="12554" width="6.7109375" style="60" customWidth="1"/>
    <col min="12555" max="12555" width="9.85546875" style="60" customWidth="1"/>
    <col min="12556" max="12556" width="7.5703125" style="60" customWidth="1"/>
    <col min="12557" max="12557" width="6.7109375" style="60" customWidth="1"/>
    <col min="12558" max="12558" width="9.85546875" style="60" customWidth="1"/>
    <col min="12559" max="12559" width="8.7109375" style="60" customWidth="1"/>
    <col min="12560" max="12560" width="6.7109375" style="60" customWidth="1"/>
    <col min="12561" max="12561" width="9.85546875" style="60" customWidth="1"/>
    <col min="12562" max="12562" width="22.5703125" style="60" customWidth="1"/>
    <col min="12563" max="12563" width="10.28515625" style="60" customWidth="1"/>
    <col min="12564" max="12564" width="12.42578125" style="60" customWidth="1"/>
    <col min="12565" max="12565" width="11" style="60" customWidth="1"/>
    <col min="12566" max="12801" width="11.42578125" style="60"/>
    <col min="12802" max="12802" width="38.7109375" style="60" bestFit="1" customWidth="1"/>
    <col min="12803" max="12803" width="7.7109375" style="60" customWidth="1"/>
    <col min="12804" max="12804" width="6.7109375" style="60" customWidth="1"/>
    <col min="12805" max="12805" width="9.85546875" style="60" customWidth="1"/>
    <col min="12806" max="12806" width="7.7109375" style="60" customWidth="1"/>
    <col min="12807" max="12807" width="6.7109375" style="60" customWidth="1"/>
    <col min="12808" max="12808" width="9.85546875" style="60" customWidth="1"/>
    <col min="12809" max="12809" width="7.7109375" style="60" customWidth="1"/>
    <col min="12810" max="12810" width="6.7109375" style="60" customWidth="1"/>
    <col min="12811" max="12811" width="9.85546875" style="60" customWidth="1"/>
    <col min="12812" max="12812" width="7.5703125" style="60" customWidth="1"/>
    <col min="12813" max="12813" width="6.7109375" style="60" customWidth="1"/>
    <col min="12814" max="12814" width="9.85546875" style="60" customWidth="1"/>
    <col min="12815" max="12815" width="8.7109375" style="60" customWidth="1"/>
    <col min="12816" max="12816" width="6.7109375" style="60" customWidth="1"/>
    <col min="12817" max="12817" width="9.85546875" style="60" customWidth="1"/>
    <col min="12818" max="12818" width="22.5703125" style="60" customWidth="1"/>
    <col min="12819" max="12819" width="10.28515625" style="60" customWidth="1"/>
    <col min="12820" max="12820" width="12.42578125" style="60" customWidth="1"/>
    <col min="12821" max="12821" width="11" style="60" customWidth="1"/>
    <col min="12822" max="13057" width="11.42578125" style="60"/>
    <col min="13058" max="13058" width="38.7109375" style="60" bestFit="1" customWidth="1"/>
    <col min="13059" max="13059" width="7.7109375" style="60" customWidth="1"/>
    <col min="13060" max="13060" width="6.7109375" style="60" customWidth="1"/>
    <col min="13061" max="13061" width="9.85546875" style="60" customWidth="1"/>
    <col min="13062" max="13062" width="7.7109375" style="60" customWidth="1"/>
    <col min="13063" max="13063" width="6.7109375" style="60" customWidth="1"/>
    <col min="13064" max="13064" width="9.85546875" style="60" customWidth="1"/>
    <col min="13065" max="13065" width="7.7109375" style="60" customWidth="1"/>
    <col min="13066" max="13066" width="6.7109375" style="60" customWidth="1"/>
    <col min="13067" max="13067" width="9.85546875" style="60" customWidth="1"/>
    <col min="13068" max="13068" width="7.5703125" style="60" customWidth="1"/>
    <col min="13069" max="13069" width="6.7109375" style="60" customWidth="1"/>
    <col min="13070" max="13070" width="9.85546875" style="60" customWidth="1"/>
    <col min="13071" max="13071" width="8.7109375" style="60" customWidth="1"/>
    <col min="13072" max="13072" width="6.7109375" style="60" customWidth="1"/>
    <col min="13073" max="13073" width="9.85546875" style="60" customWidth="1"/>
    <col min="13074" max="13074" width="22.5703125" style="60" customWidth="1"/>
    <col min="13075" max="13075" width="10.28515625" style="60" customWidth="1"/>
    <col min="13076" max="13076" width="12.42578125" style="60" customWidth="1"/>
    <col min="13077" max="13077" width="11" style="60" customWidth="1"/>
    <col min="13078" max="13313" width="11.42578125" style="60"/>
    <col min="13314" max="13314" width="38.7109375" style="60" bestFit="1" customWidth="1"/>
    <col min="13315" max="13315" width="7.7109375" style="60" customWidth="1"/>
    <col min="13316" max="13316" width="6.7109375" style="60" customWidth="1"/>
    <col min="13317" max="13317" width="9.85546875" style="60" customWidth="1"/>
    <col min="13318" max="13318" width="7.7109375" style="60" customWidth="1"/>
    <col min="13319" max="13319" width="6.7109375" style="60" customWidth="1"/>
    <col min="13320" max="13320" width="9.85546875" style="60" customWidth="1"/>
    <col min="13321" max="13321" width="7.7109375" style="60" customWidth="1"/>
    <col min="13322" max="13322" width="6.7109375" style="60" customWidth="1"/>
    <col min="13323" max="13323" width="9.85546875" style="60" customWidth="1"/>
    <col min="13324" max="13324" width="7.5703125" style="60" customWidth="1"/>
    <col min="13325" max="13325" width="6.7109375" style="60" customWidth="1"/>
    <col min="13326" max="13326" width="9.85546875" style="60" customWidth="1"/>
    <col min="13327" max="13327" width="8.7109375" style="60" customWidth="1"/>
    <col min="13328" max="13328" width="6.7109375" style="60" customWidth="1"/>
    <col min="13329" max="13329" width="9.85546875" style="60" customWidth="1"/>
    <col min="13330" max="13330" width="22.5703125" style="60" customWidth="1"/>
    <col min="13331" max="13331" width="10.28515625" style="60" customWidth="1"/>
    <col min="13332" max="13332" width="12.42578125" style="60" customWidth="1"/>
    <col min="13333" max="13333" width="11" style="60" customWidth="1"/>
    <col min="13334" max="13569" width="11.42578125" style="60"/>
    <col min="13570" max="13570" width="38.7109375" style="60" bestFit="1" customWidth="1"/>
    <col min="13571" max="13571" width="7.7109375" style="60" customWidth="1"/>
    <col min="13572" max="13572" width="6.7109375" style="60" customWidth="1"/>
    <col min="13573" max="13573" width="9.85546875" style="60" customWidth="1"/>
    <col min="13574" max="13574" width="7.7109375" style="60" customWidth="1"/>
    <col min="13575" max="13575" width="6.7109375" style="60" customWidth="1"/>
    <col min="13576" max="13576" width="9.85546875" style="60" customWidth="1"/>
    <col min="13577" max="13577" width="7.7109375" style="60" customWidth="1"/>
    <col min="13578" max="13578" width="6.7109375" style="60" customWidth="1"/>
    <col min="13579" max="13579" width="9.85546875" style="60" customWidth="1"/>
    <col min="13580" max="13580" width="7.5703125" style="60" customWidth="1"/>
    <col min="13581" max="13581" width="6.7109375" style="60" customWidth="1"/>
    <col min="13582" max="13582" width="9.85546875" style="60" customWidth="1"/>
    <col min="13583" max="13583" width="8.7109375" style="60" customWidth="1"/>
    <col min="13584" max="13584" width="6.7109375" style="60" customWidth="1"/>
    <col min="13585" max="13585" width="9.85546875" style="60" customWidth="1"/>
    <col min="13586" max="13586" width="22.5703125" style="60" customWidth="1"/>
    <col min="13587" max="13587" width="10.28515625" style="60" customWidth="1"/>
    <col min="13588" max="13588" width="12.42578125" style="60" customWidth="1"/>
    <col min="13589" max="13589" width="11" style="60" customWidth="1"/>
    <col min="13590" max="13825" width="11.42578125" style="60"/>
    <col min="13826" max="13826" width="38.7109375" style="60" bestFit="1" customWidth="1"/>
    <col min="13827" max="13827" width="7.7109375" style="60" customWidth="1"/>
    <col min="13828" max="13828" width="6.7109375" style="60" customWidth="1"/>
    <col min="13829" max="13829" width="9.85546875" style="60" customWidth="1"/>
    <col min="13830" max="13830" width="7.7109375" style="60" customWidth="1"/>
    <col min="13831" max="13831" width="6.7109375" style="60" customWidth="1"/>
    <col min="13832" max="13832" width="9.85546875" style="60" customWidth="1"/>
    <col min="13833" max="13833" width="7.7109375" style="60" customWidth="1"/>
    <col min="13834" max="13834" width="6.7109375" style="60" customWidth="1"/>
    <col min="13835" max="13835" width="9.85546875" style="60" customWidth="1"/>
    <col min="13836" max="13836" width="7.5703125" style="60" customWidth="1"/>
    <col min="13837" max="13837" width="6.7109375" style="60" customWidth="1"/>
    <col min="13838" max="13838" width="9.85546875" style="60" customWidth="1"/>
    <col min="13839" max="13839" width="8.7109375" style="60" customWidth="1"/>
    <col min="13840" max="13840" width="6.7109375" style="60" customWidth="1"/>
    <col min="13841" max="13841" width="9.85546875" style="60" customWidth="1"/>
    <col min="13842" max="13842" width="22.5703125" style="60" customWidth="1"/>
    <col min="13843" max="13843" width="10.28515625" style="60" customWidth="1"/>
    <col min="13844" max="13844" width="12.42578125" style="60" customWidth="1"/>
    <col min="13845" max="13845" width="11" style="60" customWidth="1"/>
    <col min="13846" max="14081" width="11.42578125" style="60"/>
    <col min="14082" max="14082" width="38.7109375" style="60" bestFit="1" customWidth="1"/>
    <col min="14083" max="14083" width="7.7109375" style="60" customWidth="1"/>
    <col min="14084" max="14084" width="6.7109375" style="60" customWidth="1"/>
    <col min="14085" max="14085" width="9.85546875" style="60" customWidth="1"/>
    <col min="14086" max="14086" width="7.7109375" style="60" customWidth="1"/>
    <col min="14087" max="14087" width="6.7109375" style="60" customWidth="1"/>
    <col min="14088" max="14088" width="9.85546875" style="60" customWidth="1"/>
    <col min="14089" max="14089" width="7.7109375" style="60" customWidth="1"/>
    <col min="14090" max="14090" width="6.7109375" style="60" customWidth="1"/>
    <col min="14091" max="14091" width="9.85546875" style="60" customWidth="1"/>
    <col min="14092" max="14092" width="7.5703125" style="60" customWidth="1"/>
    <col min="14093" max="14093" width="6.7109375" style="60" customWidth="1"/>
    <col min="14094" max="14094" width="9.85546875" style="60" customWidth="1"/>
    <col min="14095" max="14095" width="8.7109375" style="60" customWidth="1"/>
    <col min="14096" max="14096" width="6.7109375" style="60" customWidth="1"/>
    <col min="14097" max="14097" width="9.85546875" style="60" customWidth="1"/>
    <col min="14098" max="14098" width="22.5703125" style="60" customWidth="1"/>
    <col min="14099" max="14099" width="10.28515625" style="60" customWidth="1"/>
    <col min="14100" max="14100" width="12.42578125" style="60" customWidth="1"/>
    <col min="14101" max="14101" width="11" style="60" customWidth="1"/>
    <col min="14102" max="14337" width="11.42578125" style="60"/>
    <col min="14338" max="14338" width="38.7109375" style="60" bestFit="1" customWidth="1"/>
    <col min="14339" max="14339" width="7.7109375" style="60" customWidth="1"/>
    <col min="14340" max="14340" width="6.7109375" style="60" customWidth="1"/>
    <col min="14341" max="14341" width="9.85546875" style="60" customWidth="1"/>
    <col min="14342" max="14342" width="7.7109375" style="60" customWidth="1"/>
    <col min="14343" max="14343" width="6.7109375" style="60" customWidth="1"/>
    <col min="14344" max="14344" width="9.85546875" style="60" customWidth="1"/>
    <col min="14345" max="14345" width="7.7109375" style="60" customWidth="1"/>
    <col min="14346" max="14346" width="6.7109375" style="60" customWidth="1"/>
    <col min="14347" max="14347" width="9.85546875" style="60" customWidth="1"/>
    <col min="14348" max="14348" width="7.5703125" style="60" customWidth="1"/>
    <col min="14349" max="14349" width="6.7109375" style="60" customWidth="1"/>
    <col min="14350" max="14350" width="9.85546875" style="60" customWidth="1"/>
    <col min="14351" max="14351" width="8.7109375" style="60" customWidth="1"/>
    <col min="14352" max="14352" width="6.7109375" style="60" customWidth="1"/>
    <col min="14353" max="14353" width="9.85546875" style="60" customWidth="1"/>
    <col min="14354" max="14354" width="22.5703125" style="60" customWidth="1"/>
    <col min="14355" max="14355" width="10.28515625" style="60" customWidth="1"/>
    <col min="14356" max="14356" width="12.42578125" style="60" customWidth="1"/>
    <col min="14357" max="14357" width="11" style="60" customWidth="1"/>
    <col min="14358" max="14593" width="11.42578125" style="60"/>
    <col min="14594" max="14594" width="38.7109375" style="60" bestFit="1" customWidth="1"/>
    <col min="14595" max="14595" width="7.7109375" style="60" customWidth="1"/>
    <col min="14596" max="14596" width="6.7109375" style="60" customWidth="1"/>
    <col min="14597" max="14597" width="9.85546875" style="60" customWidth="1"/>
    <col min="14598" max="14598" width="7.7109375" style="60" customWidth="1"/>
    <col min="14599" max="14599" width="6.7109375" style="60" customWidth="1"/>
    <col min="14600" max="14600" width="9.85546875" style="60" customWidth="1"/>
    <col min="14601" max="14601" width="7.7109375" style="60" customWidth="1"/>
    <col min="14602" max="14602" width="6.7109375" style="60" customWidth="1"/>
    <col min="14603" max="14603" width="9.85546875" style="60" customWidth="1"/>
    <col min="14604" max="14604" width="7.5703125" style="60" customWidth="1"/>
    <col min="14605" max="14605" width="6.7109375" style="60" customWidth="1"/>
    <col min="14606" max="14606" width="9.85546875" style="60" customWidth="1"/>
    <col min="14607" max="14607" width="8.7109375" style="60" customWidth="1"/>
    <col min="14608" max="14608" width="6.7109375" style="60" customWidth="1"/>
    <col min="14609" max="14609" width="9.85546875" style="60" customWidth="1"/>
    <col min="14610" max="14610" width="22.5703125" style="60" customWidth="1"/>
    <col min="14611" max="14611" width="10.28515625" style="60" customWidth="1"/>
    <col min="14612" max="14612" width="12.42578125" style="60" customWidth="1"/>
    <col min="14613" max="14613" width="11" style="60" customWidth="1"/>
    <col min="14614" max="14849" width="11.42578125" style="60"/>
    <col min="14850" max="14850" width="38.7109375" style="60" bestFit="1" customWidth="1"/>
    <col min="14851" max="14851" width="7.7109375" style="60" customWidth="1"/>
    <col min="14852" max="14852" width="6.7109375" style="60" customWidth="1"/>
    <col min="14853" max="14853" width="9.85546875" style="60" customWidth="1"/>
    <col min="14854" max="14854" width="7.7109375" style="60" customWidth="1"/>
    <col min="14855" max="14855" width="6.7109375" style="60" customWidth="1"/>
    <col min="14856" max="14856" width="9.85546875" style="60" customWidth="1"/>
    <col min="14857" max="14857" width="7.7109375" style="60" customWidth="1"/>
    <col min="14858" max="14858" width="6.7109375" style="60" customWidth="1"/>
    <col min="14859" max="14859" width="9.85546875" style="60" customWidth="1"/>
    <col min="14860" max="14860" width="7.5703125" style="60" customWidth="1"/>
    <col min="14861" max="14861" width="6.7109375" style="60" customWidth="1"/>
    <col min="14862" max="14862" width="9.85546875" style="60" customWidth="1"/>
    <col min="14863" max="14863" width="8.7109375" style="60" customWidth="1"/>
    <col min="14864" max="14864" width="6.7109375" style="60" customWidth="1"/>
    <col min="14865" max="14865" width="9.85546875" style="60" customWidth="1"/>
    <col min="14866" max="14866" width="22.5703125" style="60" customWidth="1"/>
    <col min="14867" max="14867" width="10.28515625" style="60" customWidth="1"/>
    <col min="14868" max="14868" width="12.42578125" style="60" customWidth="1"/>
    <col min="14869" max="14869" width="11" style="60" customWidth="1"/>
    <col min="14870" max="15105" width="11.42578125" style="60"/>
    <col min="15106" max="15106" width="38.7109375" style="60" bestFit="1" customWidth="1"/>
    <col min="15107" max="15107" width="7.7109375" style="60" customWidth="1"/>
    <col min="15108" max="15108" width="6.7109375" style="60" customWidth="1"/>
    <col min="15109" max="15109" width="9.85546875" style="60" customWidth="1"/>
    <col min="15110" max="15110" width="7.7109375" style="60" customWidth="1"/>
    <col min="15111" max="15111" width="6.7109375" style="60" customWidth="1"/>
    <col min="15112" max="15112" width="9.85546875" style="60" customWidth="1"/>
    <col min="15113" max="15113" width="7.7109375" style="60" customWidth="1"/>
    <col min="15114" max="15114" width="6.7109375" style="60" customWidth="1"/>
    <col min="15115" max="15115" width="9.85546875" style="60" customWidth="1"/>
    <col min="15116" max="15116" width="7.5703125" style="60" customWidth="1"/>
    <col min="15117" max="15117" width="6.7109375" style="60" customWidth="1"/>
    <col min="15118" max="15118" width="9.85546875" style="60" customWidth="1"/>
    <col min="15119" max="15119" width="8.7109375" style="60" customWidth="1"/>
    <col min="15120" max="15120" width="6.7109375" style="60" customWidth="1"/>
    <col min="15121" max="15121" width="9.85546875" style="60" customWidth="1"/>
    <col min="15122" max="15122" width="22.5703125" style="60" customWidth="1"/>
    <col min="15123" max="15123" width="10.28515625" style="60" customWidth="1"/>
    <col min="15124" max="15124" width="12.42578125" style="60" customWidth="1"/>
    <col min="15125" max="15125" width="11" style="60" customWidth="1"/>
    <col min="15126" max="15361" width="11.42578125" style="60"/>
    <col min="15362" max="15362" width="38.7109375" style="60" bestFit="1" customWidth="1"/>
    <col min="15363" max="15363" width="7.7109375" style="60" customWidth="1"/>
    <col min="15364" max="15364" width="6.7109375" style="60" customWidth="1"/>
    <col min="15365" max="15365" width="9.85546875" style="60" customWidth="1"/>
    <col min="15366" max="15366" width="7.7109375" style="60" customWidth="1"/>
    <col min="15367" max="15367" width="6.7109375" style="60" customWidth="1"/>
    <col min="15368" max="15368" width="9.85546875" style="60" customWidth="1"/>
    <col min="15369" max="15369" width="7.7109375" style="60" customWidth="1"/>
    <col min="15370" max="15370" width="6.7109375" style="60" customWidth="1"/>
    <col min="15371" max="15371" width="9.85546875" style="60" customWidth="1"/>
    <col min="15372" max="15372" width="7.5703125" style="60" customWidth="1"/>
    <col min="15373" max="15373" width="6.7109375" style="60" customWidth="1"/>
    <col min="15374" max="15374" width="9.85546875" style="60" customWidth="1"/>
    <col min="15375" max="15375" width="8.7109375" style="60" customWidth="1"/>
    <col min="15376" max="15376" width="6.7109375" style="60" customWidth="1"/>
    <col min="15377" max="15377" width="9.85546875" style="60" customWidth="1"/>
    <col min="15378" max="15378" width="22.5703125" style="60" customWidth="1"/>
    <col min="15379" max="15379" width="10.28515625" style="60" customWidth="1"/>
    <col min="15380" max="15380" width="12.42578125" style="60" customWidth="1"/>
    <col min="15381" max="15381" width="11" style="60" customWidth="1"/>
    <col min="15382" max="15617" width="11.42578125" style="60"/>
    <col min="15618" max="15618" width="38.7109375" style="60" bestFit="1" customWidth="1"/>
    <col min="15619" max="15619" width="7.7109375" style="60" customWidth="1"/>
    <col min="15620" max="15620" width="6.7109375" style="60" customWidth="1"/>
    <col min="15621" max="15621" width="9.85546875" style="60" customWidth="1"/>
    <col min="15622" max="15622" width="7.7109375" style="60" customWidth="1"/>
    <col min="15623" max="15623" width="6.7109375" style="60" customWidth="1"/>
    <col min="15624" max="15624" width="9.85546875" style="60" customWidth="1"/>
    <col min="15625" max="15625" width="7.7109375" style="60" customWidth="1"/>
    <col min="15626" max="15626" width="6.7109375" style="60" customWidth="1"/>
    <col min="15627" max="15627" width="9.85546875" style="60" customWidth="1"/>
    <col min="15628" max="15628" width="7.5703125" style="60" customWidth="1"/>
    <col min="15629" max="15629" width="6.7109375" style="60" customWidth="1"/>
    <col min="15630" max="15630" width="9.85546875" style="60" customWidth="1"/>
    <col min="15631" max="15631" width="8.7109375" style="60" customWidth="1"/>
    <col min="15632" max="15632" width="6.7109375" style="60" customWidth="1"/>
    <col min="15633" max="15633" width="9.85546875" style="60" customWidth="1"/>
    <col min="15634" max="15634" width="22.5703125" style="60" customWidth="1"/>
    <col min="15635" max="15635" width="10.28515625" style="60" customWidth="1"/>
    <col min="15636" max="15636" width="12.42578125" style="60" customWidth="1"/>
    <col min="15637" max="15637" width="11" style="60" customWidth="1"/>
    <col min="15638" max="15873" width="11.42578125" style="60"/>
    <col min="15874" max="15874" width="38.7109375" style="60" bestFit="1" customWidth="1"/>
    <col min="15875" max="15875" width="7.7109375" style="60" customWidth="1"/>
    <col min="15876" max="15876" width="6.7109375" style="60" customWidth="1"/>
    <col min="15877" max="15877" width="9.85546875" style="60" customWidth="1"/>
    <col min="15878" max="15878" width="7.7109375" style="60" customWidth="1"/>
    <col min="15879" max="15879" width="6.7109375" style="60" customWidth="1"/>
    <col min="15880" max="15880" width="9.85546875" style="60" customWidth="1"/>
    <col min="15881" max="15881" width="7.7109375" style="60" customWidth="1"/>
    <col min="15882" max="15882" width="6.7109375" style="60" customWidth="1"/>
    <col min="15883" max="15883" width="9.85546875" style="60" customWidth="1"/>
    <col min="15884" max="15884" width="7.5703125" style="60" customWidth="1"/>
    <col min="15885" max="15885" width="6.7109375" style="60" customWidth="1"/>
    <col min="15886" max="15886" width="9.85546875" style="60" customWidth="1"/>
    <col min="15887" max="15887" width="8.7109375" style="60" customWidth="1"/>
    <col min="15888" max="15888" width="6.7109375" style="60" customWidth="1"/>
    <col min="15889" max="15889" width="9.85546875" style="60" customWidth="1"/>
    <col min="15890" max="15890" width="22.5703125" style="60" customWidth="1"/>
    <col min="15891" max="15891" width="10.28515625" style="60" customWidth="1"/>
    <col min="15892" max="15892" width="12.42578125" style="60" customWidth="1"/>
    <col min="15893" max="15893" width="11" style="60" customWidth="1"/>
    <col min="15894" max="16129" width="11.42578125" style="60"/>
    <col min="16130" max="16130" width="38.7109375" style="60" bestFit="1" customWidth="1"/>
    <col min="16131" max="16131" width="7.7109375" style="60" customWidth="1"/>
    <col min="16132" max="16132" width="6.7109375" style="60" customWidth="1"/>
    <col min="16133" max="16133" width="9.85546875" style="60" customWidth="1"/>
    <col min="16134" max="16134" width="7.7109375" style="60" customWidth="1"/>
    <col min="16135" max="16135" width="6.7109375" style="60" customWidth="1"/>
    <col min="16136" max="16136" width="9.85546875" style="60" customWidth="1"/>
    <col min="16137" max="16137" width="7.7109375" style="60" customWidth="1"/>
    <col min="16138" max="16138" width="6.7109375" style="60" customWidth="1"/>
    <col min="16139" max="16139" width="9.85546875" style="60" customWidth="1"/>
    <col min="16140" max="16140" width="7.5703125" style="60" customWidth="1"/>
    <col min="16141" max="16141" width="6.7109375" style="60" customWidth="1"/>
    <col min="16142" max="16142" width="9.85546875" style="60" customWidth="1"/>
    <col min="16143" max="16143" width="8.7109375" style="60" customWidth="1"/>
    <col min="16144" max="16144" width="6.7109375" style="60" customWidth="1"/>
    <col min="16145" max="16145" width="9.85546875" style="60" customWidth="1"/>
    <col min="16146" max="16146" width="22.5703125" style="60" customWidth="1"/>
    <col min="16147" max="16147" width="10.28515625" style="60" customWidth="1"/>
    <col min="16148" max="16148" width="12.42578125" style="60" customWidth="1"/>
    <col min="16149" max="16149" width="11" style="60" customWidth="1"/>
    <col min="16150" max="16384" width="11.42578125" style="60"/>
  </cols>
  <sheetData>
    <row r="2" spans="1:20" ht="16.5" x14ac:dyDescent="0.3">
      <c r="A2" s="311" t="s">
        <v>9649</v>
      </c>
      <c r="B2" s="311"/>
      <c r="C2" s="311"/>
      <c r="D2" s="311"/>
      <c r="E2" s="311"/>
      <c r="F2" s="311"/>
      <c r="G2" s="311"/>
      <c r="H2" s="311"/>
      <c r="I2" s="311"/>
      <c r="J2" s="311"/>
      <c r="K2" s="311"/>
      <c r="L2" s="311"/>
      <c r="M2" s="311"/>
      <c r="N2" s="311"/>
      <c r="O2" s="311"/>
      <c r="P2" s="311"/>
      <c r="Q2" s="311"/>
      <c r="R2" s="311"/>
      <c r="S2" s="311"/>
      <c r="T2" s="311"/>
    </row>
    <row r="3" spans="1:20" ht="18" x14ac:dyDescent="0.25">
      <c r="A3" s="310" t="s">
        <v>13782</v>
      </c>
      <c r="B3" s="310"/>
      <c r="C3" s="310"/>
      <c r="D3" s="310"/>
      <c r="E3" s="310"/>
      <c r="F3" s="310"/>
      <c r="G3" s="310"/>
      <c r="H3" s="310"/>
      <c r="I3" s="310"/>
      <c r="J3" s="310"/>
      <c r="K3" s="310"/>
      <c r="L3" s="310"/>
      <c r="M3" s="310"/>
      <c r="N3" s="310"/>
      <c r="O3" s="310"/>
      <c r="P3" s="310"/>
      <c r="Q3" s="310"/>
      <c r="R3" s="310"/>
      <c r="S3" s="310"/>
      <c r="T3" s="310"/>
    </row>
    <row r="4" spans="1:20" ht="16.5" customHeight="1" x14ac:dyDescent="0.25">
      <c r="A4" s="61" t="str">
        <f>Anexo_01!A4</f>
        <v>DATOS DE LA INSTITUCIÓN EDUCATIVA</v>
      </c>
      <c r="B4" s="79"/>
      <c r="C4" s="62"/>
      <c r="D4" s="62"/>
      <c r="E4" s="62"/>
      <c r="F4" s="62"/>
      <c r="G4" s="62"/>
      <c r="H4" s="62"/>
      <c r="I4" s="62"/>
      <c r="J4" s="62"/>
      <c r="K4" s="62"/>
      <c r="L4" s="62"/>
      <c r="M4" s="62"/>
      <c r="N4" s="62"/>
      <c r="O4" s="62"/>
      <c r="P4" s="62"/>
      <c r="Q4" s="62"/>
      <c r="R4" s="62"/>
      <c r="S4" s="62"/>
      <c r="T4" s="62"/>
    </row>
    <row r="5" spans="1:20" ht="16.5" customHeight="1" x14ac:dyDescent="0.25">
      <c r="A5" s="80" t="str">
        <f>Anexo_01!A5</f>
        <v>CÓDIGO MODULAR:</v>
      </c>
      <c r="B5" s="81"/>
      <c r="C5" s="307">
        <f>Anexo_01!C5</f>
        <v>1023688</v>
      </c>
      <c r="D5" s="307"/>
      <c r="E5" s="82"/>
      <c r="F5" s="82"/>
      <c r="G5" s="82"/>
      <c r="H5" s="82"/>
      <c r="I5" s="82"/>
      <c r="J5" s="82"/>
      <c r="K5" s="82"/>
      <c r="L5" s="82"/>
      <c r="M5" s="82"/>
      <c r="N5" s="82"/>
      <c r="O5" s="82"/>
      <c r="P5" s="82"/>
      <c r="Q5" s="82"/>
      <c r="R5" s="82"/>
      <c r="S5" s="83"/>
      <c r="T5" s="83"/>
    </row>
    <row r="6" spans="1:20" ht="16.5" customHeight="1" x14ac:dyDescent="0.25">
      <c r="A6" s="80" t="str">
        <f>Anexo_01!A6</f>
        <v>NOMBRE DE I.E.</v>
      </c>
      <c r="B6" s="81"/>
      <c r="C6" s="81" t="str">
        <f>Anexo_01!C6</f>
        <v>TECNICO INDUSTRIAL TAHUANTINSUYO</v>
      </c>
      <c r="D6" s="82"/>
      <c r="E6" s="82"/>
      <c r="F6" s="82"/>
      <c r="G6" s="82"/>
      <c r="H6" s="81"/>
      <c r="I6" s="81"/>
      <c r="J6" s="82"/>
      <c r="K6" s="82"/>
      <c r="L6" s="81"/>
      <c r="M6" s="82"/>
      <c r="N6" s="81"/>
      <c r="O6" s="82"/>
      <c r="P6" s="82"/>
      <c r="Q6" s="82"/>
      <c r="R6" s="82"/>
      <c r="S6" s="83"/>
      <c r="T6" s="83"/>
    </row>
    <row r="7" spans="1:20" ht="16.5" customHeight="1" x14ac:dyDescent="0.25">
      <c r="A7" s="80" t="str">
        <f>Anexo_01!A7</f>
        <v>NIVEL:</v>
      </c>
      <c r="B7" s="81"/>
      <c r="C7" s="81" t="str">
        <f>Anexo_01!C7</f>
        <v xml:space="preserve">F0 - SECUNDARIA                    </v>
      </c>
      <c r="D7" s="82"/>
      <c r="E7" s="82"/>
      <c r="F7" s="82"/>
      <c r="G7" s="82"/>
      <c r="H7" s="82"/>
      <c r="I7" s="82"/>
      <c r="J7" s="82"/>
      <c r="K7" s="82"/>
      <c r="L7" s="82"/>
      <c r="M7" s="82"/>
      <c r="N7" s="82"/>
      <c r="O7" s="82"/>
      <c r="P7" s="82"/>
      <c r="Q7" s="82"/>
      <c r="R7" s="82"/>
      <c r="S7" s="83"/>
      <c r="T7" s="83"/>
    </row>
    <row r="8" spans="1:20" ht="16.5" customHeight="1" x14ac:dyDescent="0.25">
      <c r="A8" s="80" t="str">
        <f>Anexo_01!A8</f>
        <v>MODALIDAD :</v>
      </c>
      <c r="B8" s="81"/>
      <c r="C8" s="81" t="str">
        <f>Anexo_01!C8</f>
        <v xml:space="preserve">EDUCACIÓN BÁSICA REGULAR      </v>
      </c>
      <c r="D8" s="82"/>
      <c r="E8" s="82"/>
      <c r="F8" s="82"/>
      <c r="G8" s="82"/>
      <c r="H8" s="82"/>
      <c r="I8" s="82"/>
      <c r="J8" s="82"/>
      <c r="K8" s="82"/>
      <c r="L8" s="82"/>
      <c r="M8" s="82"/>
      <c r="N8" s="82"/>
      <c r="O8" s="82"/>
      <c r="P8" s="82"/>
      <c r="Q8" s="82"/>
      <c r="R8" s="82"/>
      <c r="S8" s="83"/>
      <c r="T8" s="83"/>
    </row>
    <row r="9" spans="1:20" ht="13.5" thickBot="1" x14ac:dyDescent="0.25">
      <c r="B9" s="84"/>
      <c r="C9" s="84"/>
      <c r="D9" s="84"/>
      <c r="E9" s="84"/>
      <c r="F9" s="84"/>
      <c r="G9" s="84"/>
      <c r="H9" s="84"/>
      <c r="I9" s="84"/>
      <c r="J9" s="84"/>
      <c r="K9" s="84"/>
      <c r="L9" s="84"/>
      <c r="M9" s="84"/>
      <c r="N9" s="84"/>
      <c r="O9" s="84"/>
      <c r="P9" s="84"/>
    </row>
    <row r="10" spans="1:20" s="85" customFormat="1" ht="20.100000000000001" customHeight="1" x14ac:dyDescent="0.25">
      <c r="A10" s="314" t="s">
        <v>9617</v>
      </c>
      <c r="B10" s="314" t="s">
        <v>9650</v>
      </c>
      <c r="C10" s="316" t="s">
        <v>9599</v>
      </c>
      <c r="D10" s="317"/>
      <c r="E10" s="318"/>
      <c r="F10" s="316" t="s">
        <v>9600</v>
      </c>
      <c r="G10" s="317"/>
      <c r="H10" s="318"/>
      <c r="I10" s="316" t="s">
        <v>9601</v>
      </c>
      <c r="J10" s="317"/>
      <c r="K10" s="318"/>
      <c r="L10" s="316" t="s">
        <v>9602</v>
      </c>
      <c r="M10" s="317"/>
      <c r="N10" s="318"/>
      <c r="O10" s="316" t="s">
        <v>9603</v>
      </c>
      <c r="P10" s="317"/>
      <c r="Q10" s="318"/>
      <c r="R10" s="316" t="s">
        <v>9651</v>
      </c>
      <c r="S10" s="317"/>
      <c r="T10" s="318"/>
    </row>
    <row r="11" spans="1:20" s="85" customFormat="1" ht="26.25" thickBot="1" x14ac:dyDescent="0.3">
      <c r="A11" s="315"/>
      <c r="B11" s="315"/>
      <c r="C11" s="146" t="s">
        <v>9652</v>
      </c>
      <c r="D11" s="147" t="s">
        <v>9653</v>
      </c>
      <c r="E11" s="148" t="s">
        <v>9654</v>
      </c>
      <c r="F11" s="146" t="s">
        <v>9652</v>
      </c>
      <c r="G11" s="147" t="s">
        <v>9653</v>
      </c>
      <c r="H11" s="148" t="s">
        <v>9654</v>
      </c>
      <c r="I11" s="146" t="s">
        <v>9652</v>
      </c>
      <c r="J11" s="147" t="s">
        <v>9653</v>
      </c>
      <c r="K11" s="148" t="s">
        <v>9654</v>
      </c>
      <c r="L11" s="146" t="s">
        <v>9652</v>
      </c>
      <c r="M11" s="147" t="s">
        <v>9653</v>
      </c>
      <c r="N11" s="148" t="s">
        <v>9654</v>
      </c>
      <c r="O11" s="146" t="s">
        <v>9652</v>
      </c>
      <c r="P11" s="147" t="s">
        <v>9653</v>
      </c>
      <c r="Q11" s="148" t="s">
        <v>9654</v>
      </c>
      <c r="R11" s="149" t="s">
        <v>9652</v>
      </c>
      <c r="S11" s="150" t="s">
        <v>9653</v>
      </c>
      <c r="T11" s="151" t="s">
        <v>9654</v>
      </c>
    </row>
    <row r="12" spans="1:20" s="85" customFormat="1" ht="20.100000000000001" customHeight="1" x14ac:dyDescent="0.25">
      <c r="A12" s="86">
        <v>1</v>
      </c>
      <c r="B12" s="87" t="s">
        <v>9655</v>
      </c>
      <c r="C12" s="23">
        <v>7</v>
      </c>
      <c r="D12" s="312">
        <f>Anexo_01!D13</f>
        <v>7</v>
      </c>
      <c r="E12" s="88">
        <f>C12*$D$12</f>
        <v>49</v>
      </c>
      <c r="F12" s="23">
        <v>7</v>
      </c>
      <c r="G12" s="312">
        <f>Anexo_01!E13</f>
        <v>7</v>
      </c>
      <c r="H12" s="88">
        <f>F12*$G$12</f>
        <v>49</v>
      </c>
      <c r="I12" s="23">
        <v>7</v>
      </c>
      <c r="J12" s="312">
        <f>Anexo_01!F13</f>
        <v>7</v>
      </c>
      <c r="K12" s="88">
        <f>I12*$J$12</f>
        <v>49</v>
      </c>
      <c r="L12" s="23">
        <v>7</v>
      </c>
      <c r="M12" s="312">
        <f>Anexo_01!G13</f>
        <v>7</v>
      </c>
      <c r="N12" s="88">
        <f>L12*$M$12</f>
        <v>49</v>
      </c>
      <c r="O12" s="23">
        <v>7</v>
      </c>
      <c r="P12" s="312">
        <f>Anexo_01!H13</f>
        <v>7</v>
      </c>
      <c r="Q12" s="88">
        <f>O12*$P$12</f>
        <v>49</v>
      </c>
      <c r="R12" s="89">
        <f>C12+F12+I12+L12+O12</f>
        <v>35</v>
      </c>
      <c r="S12" s="312">
        <f>D12+G12+J12+M12+P12</f>
        <v>35</v>
      </c>
      <c r="T12" s="90">
        <f>E12+H12+K12+N12+Q12</f>
        <v>245</v>
      </c>
    </row>
    <row r="13" spans="1:20" s="85" customFormat="1" ht="20.100000000000001" customHeight="1" x14ac:dyDescent="0.25">
      <c r="A13" s="91">
        <v>2</v>
      </c>
      <c r="B13" s="92" t="s">
        <v>9656</v>
      </c>
      <c r="C13" s="24">
        <v>6</v>
      </c>
      <c r="D13" s="313"/>
      <c r="E13" s="93">
        <f t="shared" ref="E13:E22" si="0">C13*$D$12</f>
        <v>42</v>
      </c>
      <c r="F13" s="24">
        <v>6</v>
      </c>
      <c r="G13" s="313"/>
      <c r="H13" s="93">
        <f t="shared" ref="H13:H22" si="1">F13*$G$12</f>
        <v>42</v>
      </c>
      <c r="I13" s="24">
        <v>6</v>
      </c>
      <c r="J13" s="313"/>
      <c r="K13" s="93">
        <f t="shared" ref="K13:K22" si="2">I13*$J$12</f>
        <v>42</v>
      </c>
      <c r="L13" s="24">
        <v>6</v>
      </c>
      <c r="M13" s="313"/>
      <c r="N13" s="93">
        <f t="shared" ref="N13:N22" si="3">L13*$M$12</f>
        <v>42</v>
      </c>
      <c r="O13" s="24">
        <v>6</v>
      </c>
      <c r="P13" s="313"/>
      <c r="Q13" s="93">
        <f t="shared" ref="Q13:Q22" si="4">O13*$P$12</f>
        <v>42</v>
      </c>
      <c r="R13" s="94">
        <f t="shared" ref="R13:R22" si="5">C13+F13+I13+L13+O13</f>
        <v>30</v>
      </c>
      <c r="S13" s="313"/>
      <c r="T13" s="95">
        <f t="shared" ref="T13:T22" si="6">E13+H13+K13+N13+Q13</f>
        <v>210</v>
      </c>
    </row>
    <row r="14" spans="1:20" s="85" customFormat="1" ht="20.100000000000001" customHeight="1" x14ac:dyDescent="0.25">
      <c r="A14" s="91">
        <v>3</v>
      </c>
      <c r="B14" s="92" t="s">
        <v>9657</v>
      </c>
      <c r="C14" s="25">
        <v>5</v>
      </c>
      <c r="D14" s="313"/>
      <c r="E14" s="93">
        <f t="shared" si="0"/>
        <v>35</v>
      </c>
      <c r="F14" s="25">
        <v>5</v>
      </c>
      <c r="G14" s="313"/>
      <c r="H14" s="93">
        <f t="shared" si="1"/>
        <v>35</v>
      </c>
      <c r="I14" s="25">
        <v>5</v>
      </c>
      <c r="J14" s="313"/>
      <c r="K14" s="93">
        <f t="shared" si="2"/>
        <v>35</v>
      </c>
      <c r="L14" s="25">
        <v>5</v>
      </c>
      <c r="M14" s="313"/>
      <c r="N14" s="93">
        <f t="shared" si="3"/>
        <v>35</v>
      </c>
      <c r="O14" s="25">
        <v>5</v>
      </c>
      <c r="P14" s="313"/>
      <c r="Q14" s="93">
        <f t="shared" si="4"/>
        <v>35</v>
      </c>
      <c r="R14" s="94">
        <f t="shared" si="5"/>
        <v>25</v>
      </c>
      <c r="S14" s="313"/>
      <c r="T14" s="95">
        <f t="shared" si="6"/>
        <v>175</v>
      </c>
    </row>
    <row r="15" spans="1:20" s="85" customFormat="1" ht="20.100000000000001" customHeight="1" x14ac:dyDescent="0.25">
      <c r="A15" s="91">
        <v>4</v>
      </c>
      <c r="B15" s="92" t="s">
        <v>9711</v>
      </c>
      <c r="C15" s="25">
        <v>3</v>
      </c>
      <c r="D15" s="313"/>
      <c r="E15" s="93">
        <f t="shared" si="0"/>
        <v>21</v>
      </c>
      <c r="F15" s="25">
        <v>3</v>
      </c>
      <c r="G15" s="313"/>
      <c r="H15" s="93">
        <f t="shared" si="1"/>
        <v>21</v>
      </c>
      <c r="I15" s="25">
        <v>3</v>
      </c>
      <c r="J15" s="313"/>
      <c r="K15" s="93">
        <f t="shared" si="2"/>
        <v>21</v>
      </c>
      <c r="L15" s="25">
        <v>3</v>
      </c>
      <c r="M15" s="313"/>
      <c r="N15" s="93">
        <f t="shared" si="3"/>
        <v>21</v>
      </c>
      <c r="O15" s="25">
        <v>3</v>
      </c>
      <c r="P15" s="313"/>
      <c r="Q15" s="93">
        <f t="shared" si="4"/>
        <v>21</v>
      </c>
      <c r="R15" s="94">
        <f t="shared" si="5"/>
        <v>15</v>
      </c>
      <c r="S15" s="313"/>
      <c r="T15" s="95">
        <f t="shared" si="6"/>
        <v>105</v>
      </c>
    </row>
    <row r="16" spans="1:20" s="85" customFormat="1" ht="20.100000000000001" customHeight="1" x14ac:dyDescent="0.25">
      <c r="A16" s="91">
        <v>5</v>
      </c>
      <c r="B16" s="92" t="s">
        <v>9705</v>
      </c>
      <c r="C16" s="25">
        <v>4</v>
      </c>
      <c r="D16" s="313"/>
      <c r="E16" s="93">
        <f t="shared" si="0"/>
        <v>28</v>
      </c>
      <c r="F16" s="25">
        <v>4</v>
      </c>
      <c r="G16" s="313"/>
      <c r="H16" s="93">
        <f t="shared" si="1"/>
        <v>28</v>
      </c>
      <c r="I16" s="25">
        <v>4</v>
      </c>
      <c r="J16" s="313"/>
      <c r="K16" s="93">
        <f t="shared" si="2"/>
        <v>28</v>
      </c>
      <c r="L16" s="25">
        <v>4</v>
      </c>
      <c r="M16" s="313"/>
      <c r="N16" s="93">
        <f t="shared" si="3"/>
        <v>28</v>
      </c>
      <c r="O16" s="25">
        <v>4</v>
      </c>
      <c r="P16" s="313"/>
      <c r="Q16" s="93">
        <f t="shared" si="4"/>
        <v>28</v>
      </c>
      <c r="R16" s="94">
        <f t="shared" si="5"/>
        <v>20</v>
      </c>
      <c r="S16" s="313"/>
      <c r="T16" s="95">
        <f t="shared" si="6"/>
        <v>140</v>
      </c>
    </row>
    <row r="17" spans="1:21" s="85" customFormat="1" ht="20.100000000000001" customHeight="1" x14ac:dyDescent="0.25">
      <c r="A17" s="91">
        <v>6</v>
      </c>
      <c r="B17" s="92" t="s">
        <v>9712</v>
      </c>
      <c r="C17" s="25">
        <v>4</v>
      </c>
      <c r="D17" s="313"/>
      <c r="E17" s="93">
        <f t="shared" si="0"/>
        <v>28</v>
      </c>
      <c r="F17" s="25">
        <v>4</v>
      </c>
      <c r="G17" s="313"/>
      <c r="H17" s="93">
        <f t="shared" si="1"/>
        <v>28</v>
      </c>
      <c r="I17" s="25">
        <v>4</v>
      </c>
      <c r="J17" s="313"/>
      <c r="K17" s="93">
        <f t="shared" si="2"/>
        <v>28</v>
      </c>
      <c r="L17" s="25">
        <v>4</v>
      </c>
      <c r="M17" s="313"/>
      <c r="N17" s="93">
        <f t="shared" si="3"/>
        <v>28</v>
      </c>
      <c r="O17" s="25">
        <v>4</v>
      </c>
      <c r="P17" s="313"/>
      <c r="Q17" s="93">
        <f t="shared" si="4"/>
        <v>28</v>
      </c>
      <c r="R17" s="94">
        <f t="shared" si="5"/>
        <v>20</v>
      </c>
      <c r="S17" s="313"/>
      <c r="T17" s="95">
        <f t="shared" si="6"/>
        <v>140</v>
      </c>
    </row>
    <row r="18" spans="1:21" s="85" customFormat="1" ht="20.100000000000001" customHeight="1" x14ac:dyDescent="0.25">
      <c r="A18" s="91">
        <v>8</v>
      </c>
      <c r="B18" s="92" t="s">
        <v>9662</v>
      </c>
      <c r="C18" s="25">
        <v>3</v>
      </c>
      <c r="D18" s="313"/>
      <c r="E18" s="93">
        <f t="shared" si="0"/>
        <v>21</v>
      </c>
      <c r="F18" s="25">
        <v>3</v>
      </c>
      <c r="G18" s="313"/>
      <c r="H18" s="93">
        <f t="shared" si="1"/>
        <v>21</v>
      </c>
      <c r="I18" s="25">
        <v>3</v>
      </c>
      <c r="J18" s="313"/>
      <c r="K18" s="93">
        <f t="shared" si="2"/>
        <v>21</v>
      </c>
      <c r="L18" s="25">
        <v>3</v>
      </c>
      <c r="M18" s="313"/>
      <c r="N18" s="93">
        <f t="shared" si="3"/>
        <v>21</v>
      </c>
      <c r="O18" s="25">
        <v>3</v>
      </c>
      <c r="P18" s="313"/>
      <c r="Q18" s="93">
        <f t="shared" si="4"/>
        <v>21</v>
      </c>
      <c r="R18" s="94">
        <f t="shared" si="5"/>
        <v>15</v>
      </c>
      <c r="S18" s="313"/>
      <c r="T18" s="95">
        <f t="shared" si="6"/>
        <v>105</v>
      </c>
    </row>
    <row r="19" spans="1:21" s="85" customFormat="1" ht="20.100000000000001" customHeight="1" x14ac:dyDescent="0.25">
      <c r="A19" s="91">
        <v>9</v>
      </c>
      <c r="B19" s="92" t="s">
        <v>9663</v>
      </c>
      <c r="C19" s="25">
        <v>2</v>
      </c>
      <c r="D19" s="313"/>
      <c r="E19" s="93">
        <f t="shared" si="0"/>
        <v>14</v>
      </c>
      <c r="F19" s="25">
        <v>2</v>
      </c>
      <c r="G19" s="313"/>
      <c r="H19" s="93">
        <f t="shared" si="1"/>
        <v>14</v>
      </c>
      <c r="I19" s="25">
        <v>2</v>
      </c>
      <c r="J19" s="313"/>
      <c r="K19" s="93">
        <f t="shared" si="2"/>
        <v>14</v>
      </c>
      <c r="L19" s="25">
        <v>2</v>
      </c>
      <c r="M19" s="313"/>
      <c r="N19" s="93">
        <f t="shared" si="3"/>
        <v>14</v>
      </c>
      <c r="O19" s="25">
        <v>2</v>
      </c>
      <c r="P19" s="313"/>
      <c r="Q19" s="93">
        <f t="shared" si="4"/>
        <v>14</v>
      </c>
      <c r="R19" s="94">
        <f t="shared" si="5"/>
        <v>10</v>
      </c>
      <c r="S19" s="313"/>
      <c r="T19" s="95">
        <f t="shared" si="6"/>
        <v>70</v>
      </c>
    </row>
    <row r="20" spans="1:21" s="85" customFormat="1" ht="20.100000000000001" customHeight="1" x14ac:dyDescent="0.25">
      <c r="A20" s="91">
        <v>10</v>
      </c>
      <c r="B20" s="92" t="s">
        <v>9713</v>
      </c>
      <c r="C20" s="25">
        <v>6</v>
      </c>
      <c r="D20" s="313"/>
      <c r="E20" s="93">
        <f t="shared" si="0"/>
        <v>42</v>
      </c>
      <c r="F20" s="25">
        <v>6</v>
      </c>
      <c r="G20" s="313"/>
      <c r="H20" s="93">
        <f t="shared" si="1"/>
        <v>42</v>
      </c>
      <c r="I20" s="25">
        <v>6</v>
      </c>
      <c r="J20" s="313"/>
      <c r="K20" s="93">
        <f t="shared" si="2"/>
        <v>42</v>
      </c>
      <c r="L20" s="25">
        <v>6</v>
      </c>
      <c r="M20" s="313"/>
      <c r="N20" s="93">
        <f t="shared" si="3"/>
        <v>42</v>
      </c>
      <c r="O20" s="25">
        <v>6</v>
      </c>
      <c r="P20" s="313"/>
      <c r="Q20" s="93">
        <f t="shared" si="4"/>
        <v>42</v>
      </c>
      <c r="R20" s="94">
        <f t="shared" si="5"/>
        <v>30</v>
      </c>
      <c r="S20" s="313"/>
      <c r="T20" s="95">
        <f t="shared" si="6"/>
        <v>210</v>
      </c>
    </row>
    <row r="21" spans="1:21" s="85" customFormat="1" ht="20.100000000000001" customHeight="1" x14ac:dyDescent="0.25">
      <c r="A21" s="91">
        <v>11</v>
      </c>
      <c r="B21" s="92" t="s">
        <v>9665</v>
      </c>
      <c r="C21" s="24">
        <v>3</v>
      </c>
      <c r="D21" s="313"/>
      <c r="E21" s="93">
        <f t="shared" si="0"/>
        <v>21</v>
      </c>
      <c r="F21" s="24">
        <v>3</v>
      </c>
      <c r="G21" s="313"/>
      <c r="H21" s="93">
        <f t="shared" si="1"/>
        <v>21</v>
      </c>
      <c r="I21" s="24">
        <v>3</v>
      </c>
      <c r="J21" s="313"/>
      <c r="K21" s="93">
        <f t="shared" si="2"/>
        <v>21</v>
      </c>
      <c r="L21" s="24">
        <v>3</v>
      </c>
      <c r="M21" s="313"/>
      <c r="N21" s="93">
        <f t="shared" si="3"/>
        <v>21</v>
      </c>
      <c r="O21" s="24">
        <v>3</v>
      </c>
      <c r="P21" s="313"/>
      <c r="Q21" s="93">
        <f t="shared" si="4"/>
        <v>21</v>
      </c>
      <c r="R21" s="94">
        <f t="shared" si="5"/>
        <v>15</v>
      </c>
      <c r="S21" s="313"/>
      <c r="T21" s="95">
        <f t="shared" si="6"/>
        <v>105</v>
      </c>
    </row>
    <row r="22" spans="1:21" s="85" customFormat="1" ht="20.100000000000001" customHeight="1" thickBot="1" x14ac:dyDescent="0.3">
      <c r="A22" s="91">
        <v>12</v>
      </c>
      <c r="B22" s="92" t="s">
        <v>9666</v>
      </c>
      <c r="C22" s="25">
        <v>2</v>
      </c>
      <c r="D22" s="313"/>
      <c r="E22" s="96">
        <f t="shared" si="0"/>
        <v>14</v>
      </c>
      <c r="F22" s="25">
        <v>2</v>
      </c>
      <c r="G22" s="313"/>
      <c r="H22" s="96">
        <f t="shared" si="1"/>
        <v>14</v>
      </c>
      <c r="I22" s="25">
        <v>2</v>
      </c>
      <c r="J22" s="313"/>
      <c r="K22" s="96">
        <f t="shared" si="2"/>
        <v>14</v>
      </c>
      <c r="L22" s="25">
        <v>2</v>
      </c>
      <c r="M22" s="313"/>
      <c r="N22" s="96">
        <f t="shared" si="3"/>
        <v>14</v>
      </c>
      <c r="O22" s="25">
        <v>2</v>
      </c>
      <c r="P22" s="313"/>
      <c r="Q22" s="96">
        <f t="shared" si="4"/>
        <v>14</v>
      </c>
      <c r="R22" s="97">
        <f t="shared" si="5"/>
        <v>10</v>
      </c>
      <c r="S22" s="313"/>
      <c r="T22" s="98">
        <f t="shared" si="6"/>
        <v>70</v>
      </c>
    </row>
    <row r="23" spans="1:21" s="85" customFormat="1" ht="20.100000000000001" customHeight="1" thickBot="1" x14ac:dyDescent="0.3">
      <c r="A23" s="152"/>
      <c r="B23" s="152" t="s">
        <v>9667</v>
      </c>
      <c r="C23" s="153">
        <f>SUM(C12:C22)</f>
        <v>45</v>
      </c>
      <c r="D23" s="154">
        <f>D12</f>
        <v>7</v>
      </c>
      <c r="E23" s="155">
        <f>C23*D23</f>
        <v>315</v>
      </c>
      <c r="F23" s="153">
        <f>SUM(F12:F22)</f>
        <v>45</v>
      </c>
      <c r="G23" s="154">
        <f>G12</f>
        <v>7</v>
      </c>
      <c r="H23" s="155">
        <f>F23*G23</f>
        <v>315</v>
      </c>
      <c r="I23" s="153">
        <f>SUM(I12:I22)</f>
        <v>45</v>
      </c>
      <c r="J23" s="154">
        <f>J12</f>
        <v>7</v>
      </c>
      <c r="K23" s="155">
        <f>I23*J23</f>
        <v>315</v>
      </c>
      <c r="L23" s="153">
        <f>SUM(L12:L22)</f>
        <v>45</v>
      </c>
      <c r="M23" s="154">
        <f>M12</f>
        <v>7</v>
      </c>
      <c r="N23" s="155">
        <f>L23*M23</f>
        <v>315</v>
      </c>
      <c r="O23" s="153">
        <f>SUM(O12:O22)</f>
        <v>45</v>
      </c>
      <c r="P23" s="154">
        <f>P12</f>
        <v>7</v>
      </c>
      <c r="Q23" s="155">
        <f>O23*P23</f>
        <v>315</v>
      </c>
      <c r="R23" s="153">
        <f>SUM(R12:R22)</f>
        <v>225</v>
      </c>
      <c r="S23" s="154">
        <f>S12</f>
        <v>35</v>
      </c>
      <c r="T23" s="155">
        <f>SUM(T12:T22)</f>
        <v>1575</v>
      </c>
    </row>
    <row r="24" spans="1:21" s="85" customFormat="1" ht="18" customHeight="1" x14ac:dyDescent="0.25">
      <c r="C24" s="308" t="str">
        <f>IF(C23=Anexo_01!$M$11,"","NO COINCIDE")</f>
        <v/>
      </c>
      <c r="D24" s="308"/>
      <c r="E24" s="308"/>
      <c r="F24" s="308" t="str">
        <f>IF(F23=Anexo_01!$M$11,"","NO COINCIDE")</f>
        <v/>
      </c>
      <c r="G24" s="308"/>
      <c r="H24" s="308"/>
      <c r="I24" s="308" t="str">
        <f>IF(I23=Anexo_01!$M$11,"","NO COINCIDE")</f>
        <v/>
      </c>
      <c r="J24" s="308"/>
      <c r="K24" s="308"/>
      <c r="L24" s="308" t="str">
        <f>IF(L23=Anexo_01!$M$11,"","NO COINCIDE")</f>
        <v/>
      </c>
      <c r="M24" s="308"/>
      <c r="N24" s="308"/>
      <c r="O24" s="308" t="str">
        <f>IF(O23=Anexo_01!$M$11,"","NO COINCIDE")</f>
        <v/>
      </c>
      <c r="P24" s="308"/>
      <c r="Q24" s="308"/>
      <c r="R24" s="99"/>
    </row>
    <row r="25" spans="1:21" s="85" customFormat="1" ht="18" customHeight="1" x14ac:dyDescent="0.25">
      <c r="C25" s="309" t="s">
        <v>9599</v>
      </c>
      <c r="D25" s="309"/>
      <c r="E25" s="309"/>
      <c r="F25" s="309" t="s">
        <v>9600</v>
      </c>
      <c r="G25" s="309"/>
      <c r="H25" s="309"/>
      <c r="I25" s="309" t="s">
        <v>9601</v>
      </c>
      <c r="J25" s="309"/>
      <c r="K25" s="309"/>
      <c r="L25" s="309" t="s">
        <v>9602</v>
      </c>
      <c r="M25" s="309"/>
      <c r="N25" s="309"/>
      <c r="O25" s="309" t="s">
        <v>9603</v>
      </c>
      <c r="P25" s="309"/>
      <c r="Q25" s="309"/>
      <c r="R25" s="99"/>
      <c r="S25" s="138" t="s">
        <v>9624</v>
      </c>
      <c r="T25" s="139">
        <f>T23+R33</f>
        <v>1575</v>
      </c>
      <c r="U25" s="77" t="str">
        <f>IF(T25=Anexo_01!O14,"","NO COINCIDE")</f>
        <v/>
      </c>
    </row>
    <row r="26" spans="1:21" s="63" customFormat="1" ht="18" customHeight="1" x14ac:dyDescent="0.25">
      <c r="B26" s="100" t="s">
        <v>9668</v>
      </c>
      <c r="C26" s="27" t="s">
        <v>9708</v>
      </c>
      <c r="D26" s="28"/>
      <c r="E26" s="29">
        <v>0</v>
      </c>
      <c r="F26" s="27" t="s">
        <v>9708</v>
      </c>
      <c r="G26" s="28"/>
      <c r="H26" s="29">
        <v>0</v>
      </c>
      <c r="I26" s="27" t="s">
        <v>9708</v>
      </c>
      <c r="J26" s="28"/>
      <c r="K26" s="29">
        <v>0</v>
      </c>
      <c r="L26" s="27" t="s">
        <v>9708</v>
      </c>
      <c r="M26" s="28"/>
      <c r="N26" s="29">
        <v>0</v>
      </c>
      <c r="O26" s="27" t="s">
        <v>9708</v>
      </c>
      <c r="P26" s="28"/>
      <c r="Q26" s="29">
        <v>0</v>
      </c>
      <c r="R26" s="64"/>
    </row>
    <row r="27" spans="1:21" s="63" customFormat="1" ht="18" customHeight="1" x14ac:dyDescent="0.25">
      <c r="B27" s="100"/>
      <c r="C27" s="27"/>
      <c r="D27" s="28"/>
      <c r="E27" s="29"/>
      <c r="F27" s="27"/>
      <c r="G27" s="28"/>
      <c r="H27" s="29"/>
      <c r="I27" s="27"/>
      <c r="J27" s="28"/>
      <c r="K27" s="28"/>
      <c r="L27" s="27"/>
      <c r="M27" s="28"/>
      <c r="N27" s="28"/>
      <c r="O27" s="27"/>
      <c r="P27" s="28"/>
      <c r="Q27" s="29"/>
      <c r="R27" s="64"/>
    </row>
    <row r="28" spans="1:21" s="63" customFormat="1" ht="18" customHeight="1" x14ac:dyDescent="0.25">
      <c r="B28" s="100"/>
      <c r="C28" s="27"/>
      <c r="D28" s="28"/>
      <c r="E28" s="29"/>
      <c r="F28" s="27"/>
      <c r="G28" s="28"/>
      <c r="H28" s="29"/>
      <c r="I28" s="27"/>
      <c r="J28" s="28"/>
      <c r="K28" s="28"/>
      <c r="L28" s="27"/>
      <c r="M28" s="28"/>
      <c r="N28" s="28"/>
      <c r="O28" s="27"/>
      <c r="P28" s="28"/>
      <c r="Q28" s="29"/>
      <c r="R28" s="64"/>
    </row>
    <row r="29" spans="1:21" s="63" customFormat="1" ht="18" customHeight="1" x14ac:dyDescent="0.25">
      <c r="B29" s="100"/>
      <c r="C29" s="27"/>
      <c r="D29" s="28"/>
      <c r="E29" s="29"/>
      <c r="F29" s="27"/>
      <c r="G29" s="28"/>
      <c r="H29" s="29"/>
      <c r="I29" s="27"/>
      <c r="J29" s="28"/>
      <c r="K29" s="28"/>
      <c r="L29" s="27"/>
      <c r="M29" s="28"/>
      <c r="N29" s="28"/>
      <c r="O29" s="27"/>
      <c r="P29" s="28"/>
      <c r="Q29" s="29"/>
      <c r="R29" s="64"/>
    </row>
    <row r="30" spans="1:21" s="63" customFormat="1" ht="14.25" customHeight="1" thickBot="1" x14ac:dyDescent="0.3">
      <c r="B30" s="100"/>
      <c r="C30" s="27"/>
      <c r="D30" s="28"/>
      <c r="E30" s="29"/>
      <c r="F30" s="27"/>
      <c r="G30" s="28"/>
      <c r="H30" s="29"/>
      <c r="I30" s="27"/>
      <c r="J30" s="28"/>
      <c r="K30" s="28"/>
      <c r="L30" s="27"/>
      <c r="M30" s="28"/>
      <c r="N30" s="28"/>
      <c r="O30" s="27"/>
      <c r="P30" s="28"/>
      <c r="Q30" s="29"/>
      <c r="R30" s="64"/>
    </row>
    <row r="31" spans="1:21" s="63" customFormat="1" ht="18" hidden="1" customHeight="1" thickBot="1" x14ac:dyDescent="0.3">
      <c r="B31" s="100"/>
      <c r="C31" s="27"/>
      <c r="D31" s="28"/>
      <c r="E31" s="29"/>
      <c r="F31" s="27"/>
      <c r="G31" s="28"/>
      <c r="H31" s="29"/>
      <c r="I31" s="27"/>
      <c r="J31" s="28"/>
      <c r="K31" s="28"/>
      <c r="L31" s="27"/>
      <c r="M31" s="28"/>
      <c r="N31" s="28"/>
      <c r="O31" s="27"/>
      <c r="P31" s="28"/>
      <c r="Q31" s="29"/>
      <c r="R31" s="64"/>
    </row>
    <row r="32" spans="1:21" s="63" customFormat="1" ht="18" hidden="1" customHeight="1" thickBot="1" x14ac:dyDescent="0.3">
      <c r="C32" s="30"/>
      <c r="D32" s="31"/>
      <c r="E32" s="32"/>
      <c r="F32" s="30"/>
      <c r="G32" s="31"/>
      <c r="H32" s="32"/>
      <c r="I32" s="30"/>
      <c r="J32" s="31"/>
      <c r="K32" s="31"/>
      <c r="L32" s="30"/>
      <c r="M32" s="31"/>
      <c r="N32" s="31"/>
      <c r="O32" s="30"/>
      <c r="P32" s="31"/>
      <c r="Q32" s="32"/>
      <c r="R32" s="64"/>
    </row>
    <row r="33" spans="1:19" s="63" customFormat="1" ht="21" customHeight="1" x14ac:dyDescent="0.25">
      <c r="B33" s="78" t="s">
        <v>9704</v>
      </c>
      <c r="C33" s="156">
        <f>SUM(E26:E32)</f>
        <v>0</v>
      </c>
      <c r="D33" s="157" t="s">
        <v>9669</v>
      </c>
      <c r="E33" s="158"/>
      <c r="F33" s="156">
        <f>SUM(H26:H32)</f>
        <v>0</v>
      </c>
      <c r="G33" s="157" t="s">
        <v>9669</v>
      </c>
      <c r="H33" s="158"/>
      <c r="I33" s="156">
        <f>SUM(K26:K32)</f>
        <v>0</v>
      </c>
      <c r="J33" s="157" t="s">
        <v>9669</v>
      </c>
      <c r="K33" s="158"/>
      <c r="L33" s="156">
        <f>SUM(N26:N32)</f>
        <v>0</v>
      </c>
      <c r="M33" s="157" t="s">
        <v>9669</v>
      </c>
      <c r="N33" s="158"/>
      <c r="O33" s="156">
        <f>SUM(Q26:Q32)</f>
        <v>0</v>
      </c>
      <c r="P33" s="157" t="s">
        <v>9669</v>
      </c>
      <c r="Q33" s="158"/>
      <c r="R33" s="101">
        <f>SUM(C33:Q33)</f>
        <v>0</v>
      </c>
      <c r="S33" s="77" t="str">
        <f>IF(R33=Anexo_01!O13,"","NO COINCIDE")</f>
        <v/>
      </c>
    </row>
    <row r="36" spans="1:19" x14ac:dyDescent="0.2">
      <c r="B36" s="65"/>
    </row>
    <row r="37" spans="1:19" x14ac:dyDescent="0.2">
      <c r="B37" s="65"/>
    </row>
    <row r="38" spans="1:19" x14ac:dyDescent="0.2">
      <c r="B38" s="65"/>
    </row>
    <row r="42" spans="1:19" ht="23.25" hidden="1" x14ac:dyDescent="0.35">
      <c r="A42" s="142" t="s">
        <v>9699</v>
      </c>
    </row>
    <row r="43" spans="1:19" ht="13.5" hidden="1" thickBot="1" x14ac:dyDescent="0.25"/>
    <row r="44" spans="1:19" hidden="1" x14ac:dyDescent="0.2">
      <c r="A44" s="305" t="s">
        <v>9617</v>
      </c>
      <c r="B44" s="305" t="s">
        <v>9650</v>
      </c>
    </row>
    <row r="45" spans="1:19" ht="13.5" hidden="1" thickBot="1" x14ac:dyDescent="0.25">
      <c r="A45" s="306"/>
      <c r="B45" s="306"/>
    </row>
    <row r="46" spans="1:19" ht="15" hidden="1" customHeight="1" thickBot="1" x14ac:dyDescent="0.25">
      <c r="A46" s="86">
        <v>1</v>
      </c>
      <c r="B46" s="87" t="str">
        <f t="shared" ref="B46:B51" si="7">B12</f>
        <v>Matemática</v>
      </c>
    </row>
    <row r="47" spans="1:19" ht="15" hidden="1" customHeight="1" x14ac:dyDescent="0.2">
      <c r="A47" s="91">
        <v>2</v>
      </c>
      <c r="B47" s="87" t="str">
        <f t="shared" si="7"/>
        <v xml:space="preserve">Comunicación </v>
      </c>
    </row>
    <row r="48" spans="1:19" ht="15" hidden="1" customHeight="1" x14ac:dyDescent="0.2">
      <c r="A48" s="91">
        <v>3</v>
      </c>
      <c r="B48" s="92" t="str">
        <f t="shared" si="7"/>
        <v>Inglés</v>
      </c>
    </row>
    <row r="49" spans="1:2" ht="15" hidden="1" customHeight="1" x14ac:dyDescent="0.2">
      <c r="A49" s="91">
        <v>4</v>
      </c>
      <c r="B49" s="92" t="str">
        <f t="shared" si="7"/>
        <v>Arte y Cultura</v>
      </c>
    </row>
    <row r="50" spans="1:2" ht="15" hidden="1" customHeight="1" x14ac:dyDescent="0.2">
      <c r="A50" s="91">
        <v>5</v>
      </c>
      <c r="B50" s="92" t="str">
        <f t="shared" si="7"/>
        <v>Ciencias Sociales</v>
      </c>
    </row>
    <row r="51" spans="1:2" ht="15" hidden="1" customHeight="1" x14ac:dyDescent="0.2">
      <c r="A51" s="91">
        <v>6</v>
      </c>
      <c r="B51" s="92" t="str">
        <f t="shared" si="7"/>
        <v>Desarrollo personal, ciudadanía y cívica</v>
      </c>
    </row>
    <row r="52" spans="1:2" ht="15" hidden="1" customHeight="1" x14ac:dyDescent="0.2">
      <c r="A52" s="91">
        <v>8</v>
      </c>
      <c r="B52" s="92" t="str">
        <f t="shared" ref="B52:B56" si="8">B18</f>
        <v>Educación Física</v>
      </c>
    </row>
    <row r="53" spans="1:2" ht="15" hidden="1" customHeight="1" x14ac:dyDescent="0.2">
      <c r="A53" s="91">
        <v>9</v>
      </c>
      <c r="B53" s="92" t="str">
        <f t="shared" si="8"/>
        <v>Educación Religiosa</v>
      </c>
    </row>
    <row r="54" spans="1:2" ht="15" hidden="1" customHeight="1" x14ac:dyDescent="0.2">
      <c r="A54" s="91">
        <v>10</v>
      </c>
      <c r="B54" s="92" t="str">
        <f t="shared" si="8"/>
        <v>Ciencias y Tecnología</v>
      </c>
    </row>
    <row r="55" spans="1:2" ht="15" hidden="1" customHeight="1" x14ac:dyDescent="0.2">
      <c r="A55" s="91">
        <v>11</v>
      </c>
      <c r="B55" s="92" t="str">
        <f t="shared" si="8"/>
        <v>Educación para el Trabajo</v>
      </c>
    </row>
    <row r="56" spans="1:2" ht="15" hidden="1" customHeight="1" x14ac:dyDescent="0.2">
      <c r="A56" s="91">
        <v>12</v>
      </c>
      <c r="B56" s="92" t="str">
        <f t="shared" si="8"/>
        <v>Tutoría</v>
      </c>
    </row>
    <row r="57" spans="1:2" ht="15" hidden="1" customHeight="1" x14ac:dyDescent="0.2">
      <c r="A57" s="91">
        <v>13</v>
      </c>
      <c r="B57" s="136" t="s">
        <v>9700</v>
      </c>
    </row>
    <row r="58" spans="1:2" ht="15" hidden="1" customHeight="1" x14ac:dyDescent="0.2">
      <c r="A58" s="91">
        <v>14</v>
      </c>
      <c r="B58" s="136" t="s">
        <v>9701</v>
      </c>
    </row>
    <row r="59" spans="1:2" ht="15" hidden="1" customHeight="1" x14ac:dyDescent="0.2">
      <c r="A59" s="91">
        <v>15</v>
      </c>
      <c r="B59" s="136" t="s">
        <v>9702</v>
      </c>
    </row>
    <row r="60" spans="1:2" ht="15" hidden="1" customHeight="1" x14ac:dyDescent="0.2">
      <c r="A60" s="91">
        <v>16</v>
      </c>
      <c r="B60" s="136" t="s">
        <v>9703</v>
      </c>
    </row>
    <row r="61" spans="1:2" ht="15" hidden="1" customHeight="1" x14ac:dyDescent="0.2">
      <c r="A61" s="91">
        <v>17</v>
      </c>
      <c r="B61" s="136" t="s">
        <v>9670</v>
      </c>
    </row>
    <row r="62" spans="1:2" ht="15" hidden="1" customHeight="1" thickBot="1" x14ac:dyDescent="0.25">
      <c r="A62" s="135">
        <v>18</v>
      </c>
      <c r="B62" s="137" t="s">
        <v>9670</v>
      </c>
    </row>
    <row r="63" spans="1:2" hidden="1" x14ac:dyDescent="0.2"/>
    <row r="64" spans="1:2" hidden="1" x14ac:dyDescent="0.2"/>
  </sheetData>
  <sheetProtection algorithmName="SHA-512" hashValue="j9POrWdddClT9IxON4HfGfr/hbEoiCUIHcoDTCv4dyaMKwsTsWugcONgbLHyP78eGwdR6Ej1uA4febsJ/KdYyg==" saltValue="DrVwLdLmA3NAcP8Tep5GFQ==" spinCount="100000" sheet="1" objects="1" scenarios="1"/>
  <mergeCells count="29">
    <mergeCell ref="A3:T3"/>
    <mergeCell ref="A2:T2"/>
    <mergeCell ref="D12:D22"/>
    <mergeCell ref="G12:G22"/>
    <mergeCell ref="J12:J22"/>
    <mergeCell ref="M12:M22"/>
    <mergeCell ref="P12:P22"/>
    <mergeCell ref="S12:S22"/>
    <mergeCell ref="A10:A11"/>
    <mergeCell ref="B10:B11"/>
    <mergeCell ref="C10:E10"/>
    <mergeCell ref="F10:H10"/>
    <mergeCell ref="I10:K10"/>
    <mergeCell ref="L10:N10"/>
    <mergeCell ref="O10:Q10"/>
    <mergeCell ref="R10:T10"/>
    <mergeCell ref="I24:K24"/>
    <mergeCell ref="L24:N24"/>
    <mergeCell ref="O24:Q24"/>
    <mergeCell ref="C25:E25"/>
    <mergeCell ref="F25:H25"/>
    <mergeCell ref="I25:K25"/>
    <mergeCell ref="L25:N25"/>
    <mergeCell ref="O25:Q25"/>
    <mergeCell ref="A44:A45"/>
    <mergeCell ref="B44:B45"/>
    <mergeCell ref="C5:D5"/>
    <mergeCell ref="C24:E24"/>
    <mergeCell ref="F24:H24"/>
  </mergeCells>
  <printOptions horizontalCentered="1"/>
  <pageMargins left="0.43307086614173229" right="0.39370078740157483" top="0.62992125984251968" bottom="0.51181102362204722"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52"/>
  <sheetViews>
    <sheetView showGridLines="0" topLeftCell="A16" zoomScale="85" zoomScaleNormal="85" workbookViewId="0">
      <selection activeCell="J1456" sqref="J1456"/>
    </sheetView>
  </sheetViews>
  <sheetFormatPr baseColWidth="10" defaultColWidth="11.42578125" defaultRowHeight="16.5" x14ac:dyDescent="0.3"/>
  <cols>
    <col min="1" max="1" width="3.85546875" style="103" customWidth="1"/>
    <col min="2" max="2" width="13.42578125" style="103" customWidth="1"/>
    <col min="3" max="3" width="33.7109375" style="103" customWidth="1"/>
    <col min="4" max="8" width="6.28515625" style="103" customWidth="1"/>
    <col min="9" max="9" width="9.85546875" style="103" customWidth="1"/>
    <col min="10" max="10" width="27.28515625" style="103" customWidth="1"/>
    <col min="11" max="11" width="10" style="103" customWidth="1"/>
    <col min="12" max="16384" width="11.42578125" style="103"/>
  </cols>
  <sheetData>
    <row r="2" spans="1:12" x14ac:dyDescent="0.3">
      <c r="A2" s="327" t="s">
        <v>9673</v>
      </c>
      <c r="B2" s="327"/>
      <c r="C2" s="327"/>
      <c r="D2" s="327"/>
      <c r="E2" s="327"/>
      <c r="F2" s="327"/>
      <c r="G2" s="327"/>
      <c r="H2" s="327"/>
      <c r="I2" s="327"/>
      <c r="J2" s="327"/>
      <c r="K2" s="327"/>
    </row>
    <row r="3" spans="1:12" x14ac:dyDescent="0.3">
      <c r="A3" s="328" t="s">
        <v>13783</v>
      </c>
      <c r="B3" s="328"/>
      <c r="C3" s="328"/>
      <c r="D3" s="328"/>
      <c r="E3" s="328"/>
      <c r="F3" s="328"/>
      <c r="G3" s="328"/>
      <c r="H3" s="328"/>
      <c r="I3" s="328"/>
      <c r="J3" s="328"/>
      <c r="K3" s="328"/>
    </row>
    <row r="4" spans="1:12" s="105" customFormat="1" ht="12.75" x14ac:dyDescent="0.2">
      <c r="A4" s="104" t="str">
        <f>Anexo_01!A4</f>
        <v>DATOS DE LA INSTITUCIÓN EDUCATIVA</v>
      </c>
    </row>
    <row r="5" spans="1:12" s="105" customFormat="1" ht="15.75" customHeight="1" x14ac:dyDescent="0.2">
      <c r="A5" s="106" t="str">
        <f>Anexo_01!A5</f>
        <v>CÓDIGO MODULAR:</v>
      </c>
      <c r="C5" s="107">
        <f>Anexo_01!C5</f>
        <v>1023688</v>
      </c>
    </row>
    <row r="6" spans="1:12" s="105" customFormat="1" ht="15.75" customHeight="1" x14ac:dyDescent="0.2">
      <c r="A6" s="106" t="str">
        <f>Anexo_01!A6</f>
        <v>NOMBRE DE I.E.</v>
      </c>
      <c r="C6" s="105" t="str">
        <f>Anexo_01!C6</f>
        <v>TECNICO INDUSTRIAL TAHUANTINSUYO</v>
      </c>
    </row>
    <row r="7" spans="1:12" s="105" customFormat="1" ht="15.75" customHeight="1" x14ac:dyDescent="0.2">
      <c r="A7" s="106" t="str">
        <f>Anexo_01!A7</f>
        <v>NIVEL:</v>
      </c>
      <c r="C7" s="105" t="str">
        <f>Anexo_01!C7</f>
        <v xml:space="preserve">F0 - SECUNDARIA                    </v>
      </c>
    </row>
    <row r="8" spans="1:12" s="105" customFormat="1" ht="15.75" customHeight="1" x14ac:dyDescent="0.2">
      <c r="A8" s="106" t="str">
        <f>Anexo_01!A8</f>
        <v>MODALIDAD :</v>
      </c>
      <c r="C8" s="105" t="str">
        <f>Anexo_01!C8</f>
        <v xml:space="preserve">EDUCACIÓN BÁSICA REGULAR      </v>
      </c>
    </row>
    <row r="9" spans="1:12" s="105" customFormat="1" ht="3" customHeight="1" x14ac:dyDescent="0.2"/>
    <row r="10" spans="1:12" s="105" customFormat="1" ht="17.25" customHeight="1" x14ac:dyDescent="0.2">
      <c r="A10" s="331" t="s">
        <v>9617</v>
      </c>
      <c r="B10" s="338"/>
      <c r="C10" s="340" t="s">
        <v>9671</v>
      </c>
      <c r="D10" s="331" t="s">
        <v>9674</v>
      </c>
      <c r="E10" s="331"/>
      <c r="F10" s="331"/>
      <c r="G10" s="331"/>
      <c r="H10" s="331"/>
      <c r="I10" s="332" t="s">
        <v>9654</v>
      </c>
      <c r="J10" s="329" t="s">
        <v>9620</v>
      </c>
      <c r="K10" s="332" t="s">
        <v>9672</v>
      </c>
      <c r="L10" s="369"/>
    </row>
    <row r="11" spans="1:12" s="105" customFormat="1" ht="15.75" customHeight="1" x14ac:dyDescent="0.2">
      <c r="A11" s="331"/>
      <c r="B11" s="339"/>
      <c r="C11" s="341"/>
      <c r="D11" s="159" t="s">
        <v>9599</v>
      </c>
      <c r="E11" s="159" t="s">
        <v>9600</v>
      </c>
      <c r="F11" s="159" t="s">
        <v>9601</v>
      </c>
      <c r="G11" s="159" t="s">
        <v>9602</v>
      </c>
      <c r="H11" s="159" t="s">
        <v>9603</v>
      </c>
      <c r="I11" s="332"/>
      <c r="J11" s="330"/>
      <c r="K11" s="332"/>
      <c r="L11" s="369"/>
    </row>
    <row r="12" spans="1:12" s="105" customFormat="1" ht="13.5" customHeight="1" x14ac:dyDescent="0.2">
      <c r="A12" s="319">
        <v>1</v>
      </c>
      <c r="B12" s="108" t="s">
        <v>9675</v>
      </c>
      <c r="C12" s="129" t="str">
        <f>Anexo_01!$I20</f>
        <v>1161214122E1</v>
      </c>
      <c r="D12" s="114"/>
      <c r="E12" s="115"/>
      <c r="F12" s="115"/>
      <c r="G12" s="115"/>
      <c r="H12" s="116"/>
      <c r="I12" s="109" t="str">
        <f>IF(SUM(D12:H12)=0,"",SUM(D12:H12))</f>
        <v/>
      </c>
      <c r="J12" s="123" t="s">
        <v>9665</v>
      </c>
      <c r="K12" s="322">
        <f>SUM(I12:I20)</f>
        <v>0</v>
      </c>
      <c r="L12" s="369"/>
    </row>
    <row r="13" spans="1:12" s="105" customFormat="1" ht="13.5" customHeight="1" x14ac:dyDescent="0.2">
      <c r="A13" s="320"/>
      <c r="B13" s="110" t="s">
        <v>9676</v>
      </c>
      <c r="C13" s="130" t="str">
        <f>Anexo_01!$D20</f>
        <v>DIRECTOR I.E.</v>
      </c>
      <c r="D13" s="117"/>
      <c r="E13" s="118"/>
      <c r="F13" s="118"/>
      <c r="G13" s="118"/>
      <c r="H13" s="119"/>
      <c r="I13" s="111" t="str">
        <f>IF(SUM(D13:H13)=0,"",SUM(D13:H13))</f>
        <v/>
      </c>
      <c r="J13" s="124"/>
      <c r="K13" s="323"/>
      <c r="L13" s="369"/>
    </row>
    <row r="14" spans="1:12" s="105" customFormat="1" ht="13.5" customHeight="1" x14ac:dyDescent="0.2">
      <c r="A14" s="320"/>
      <c r="B14" s="110" t="s">
        <v>9682</v>
      </c>
      <c r="C14" s="130" t="str">
        <f>Anexo_01!$B20</f>
        <v>VELARDE COAQUIRA, ARNALDO</v>
      </c>
      <c r="D14" s="117"/>
      <c r="E14" s="118"/>
      <c r="F14" s="118"/>
      <c r="G14" s="118"/>
      <c r="H14" s="119"/>
      <c r="I14" s="111" t="str">
        <f t="shared" ref="I14:I20" si="0">IF(SUM(D14:H14)=0,"",SUM(D14:H14))</f>
        <v/>
      </c>
      <c r="J14" s="124"/>
      <c r="K14" s="323"/>
      <c r="L14" s="369"/>
    </row>
    <row r="15" spans="1:12" s="105" customFormat="1" ht="13.5" customHeight="1" x14ac:dyDescent="0.2">
      <c r="A15" s="320"/>
      <c r="B15" s="110" t="s">
        <v>9677</v>
      </c>
      <c r="C15" s="130" t="str">
        <f>CONCATENATE("10",Anexo_01!$P20)</f>
        <v>1002413623</v>
      </c>
      <c r="D15" s="117"/>
      <c r="E15" s="118"/>
      <c r="F15" s="118"/>
      <c r="G15" s="118"/>
      <c r="H15" s="119"/>
      <c r="I15" s="111" t="str">
        <f t="shared" si="0"/>
        <v/>
      </c>
      <c r="J15" s="124"/>
      <c r="K15" s="323"/>
      <c r="L15" s="369"/>
    </row>
    <row r="16" spans="1:12" s="105" customFormat="1" ht="13.5" customHeight="1" x14ac:dyDescent="0.2">
      <c r="A16" s="320"/>
      <c r="B16" s="110" t="s">
        <v>9678</v>
      </c>
      <c r="C16" s="131" t="str">
        <f>Anexo_01!$F20</f>
        <v>DIRECTOR</v>
      </c>
      <c r="D16" s="117"/>
      <c r="E16" s="118"/>
      <c r="F16" s="118"/>
      <c r="G16" s="118"/>
      <c r="H16" s="119"/>
      <c r="I16" s="111" t="str">
        <f t="shared" si="0"/>
        <v/>
      </c>
      <c r="J16" s="124"/>
      <c r="K16" s="323"/>
      <c r="L16" s="369"/>
    </row>
    <row r="17" spans="1:12" s="105" customFormat="1" ht="13.5" customHeight="1" x14ac:dyDescent="0.2">
      <c r="A17" s="320"/>
      <c r="B17" s="110" t="s">
        <v>9679</v>
      </c>
      <c r="C17" s="130" t="str">
        <f>Anexo_01!$Q20</f>
        <v>3</v>
      </c>
      <c r="D17" s="117"/>
      <c r="E17" s="118"/>
      <c r="F17" s="118"/>
      <c r="G17" s="118"/>
      <c r="H17" s="119"/>
      <c r="I17" s="111" t="str">
        <f t="shared" si="0"/>
        <v/>
      </c>
      <c r="J17" s="124"/>
      <c r="K17" s="323"/>
      <c r="L17" s="369"/>
    </row>
    <row r="18" spans="1:12" s="105" customFormat="1" ht="13.5" customHeight="1" x14ac:dyDescent="0.2">
      <c r="A18" s="320"/>
      <c r="B18" s="110" t="s">
        <v>9680</v>
      </c>
      <c r="C18" s="132"/>
      <c r="D18" s="117"/>
      <c r="E18" s="118"/>
      <c r="F18" s="118"/>
      <c r="G18" s="118"/>
      <c r="H18" s="119"/>
      <c r="I18" s="111" t="str">
        <f t="shared" si="0"/>
        <v/>
      </c>
      <c r="J18" s="124"/>
      <c r="K18" s="323"/>
      <c r="L18" s="369"/>
    </row>
    <row r="19" spans="1:12" s="105" customFormat="1" ht="13.5" customHeight="1" x14ac:dyDescent="0.2">
      <c r="A19" s="320"/>
      <c r="B19" s="110" t="s">
        <v>9681</v>
      </c>
      <c r="C19" s="325"/>
      <c r="D19" s="117"/>
      <c r="E19" s="118"/>
      <c r="F19" s="118"/>
      <c r="G19" s="118"/>
      <c r="H19" s="119"/>
      <c r="I19" s="111" t="str">
        <f t="shared" si="0"/>
        <v/>
      </c>
      <c r="J19" s="124"/>
      <c r="K19" s="323"/>
      <c r="L19" s="369"/>
    </row>
    <row r="20" spans="1:12" ht="13.5" customHeight="1" x14ac:dyDescent="0.3">
      <c r="A20" s="321"/>
      <c r="B20" s="112" t="s">
        <v>9685</v>
      </c>
      <c r="C20" s="326"/>
      <c r="D20" s="120"/>
      <c r="E20" s="121"/>
      <c r="F20" s="121"/>
      <c r="G20" s="121"/>
      <c r="H20" s="122"/>
      <c r="I20" s="113" t="str">
        <f t="shared" si="0"/>
        <v/>
      </c>
      <c r="J20" s="125"/>
      <c r="K20" s="324"/>
      <c r="L20" s="370"/>
    </row>
    <row r="21" spans="1:12" s="105" customFormat="1" ht="13.5" customHeight="1" x14ac:dyDescent="0.2">
      <c r="A21" s="319">
        <v>2</v>
      </c>
      <c r="B21" s="108" t="s">
        <v>9675</v>
      </c>
      <c r="C21" s="133" t="str">
        <f>Anexo_01!$I21</f>
        <v>1161214112E2</v>
      </c>
      <c r="D21" s="114"/>
      <c r="E21" s="115"/>
      <c r="F21" s="115"/>
      <c r="G21" s="115"/>
      <c r="H21" s="116"/>
      <c r="I21" s="109" t="str">
        <f>IF(SUM(D21:H21)=0,"",SUM(D21:H21))</f>
        <v/>
      </c>
      <c r="J21" s="123" t="s">
        <v>9662</v>
      </c>
      <c r="K21" s="322">
        <f>SUM(I21:I29)</f>
        <v>0</v>
      </c>
      <c r="L21" s="369"/>
    </row>
    <row r="22" spans="1:12" s="105" customFormat="1" ht="13.5" customHeight="1" x14ac:dyDescent="0.2">
      <c r="A22" s="320"/>
      <c r="B22" s="110" t="s">
        <v>9676</v>
      </c>
      <c r="C22" s="130" t="str">
        <f>Anexo_01!$D21</f>
        <v>PROFESOR</v>
      </c>
      <c r="D22" s="117"/>
      <c r="E22" s="118"/>
      <c r="F22" s="118"/>
      <c r="G22" s="118"/>
      <c r="H22" s="119"/>
      <c r="I22" s="111" t="str">
        <f>IF(SUM(D22:H22)=0,"",SUM(D22:H22))</f>
        <v/>
      </c>
      <c r="J22" s="124" t="s">
        <v>9655</v>
      </c>
      <c r="K22" s="323"/>
      <c r="L22" s="369"/>
    </row>
    <row r="23" spans="1:12" s="105" customFormat="1" ht="13.5" customHeight="1" x14ac:dyDescent="0.2">
      <c r="A23" s="320"/>
      <c r="B23" s="110" t="s">
        <v>9682</v>
      </c>
      <c r="C23" s="130" t="str">
        <f>Anexo_01!$B21</f>
        <v>TEBES MAMANI, NELLY</v>
      </c>
      <c r="D23" s="117"/>
      <c r="E23" s="118"/>
      <c r="F23" s="118"/>
      <c r="G23" s="118"/>
      <c r="H23" s="119"/>
      <c r="I23" s="111" t="str">
        <f t="shared" ref="I23:I29" si="1">IF(SUM(D23:H23)=0,"",SUM(D23:H23))</f>
        <v/>
      </c>
      <c r="J23" s="124" t="s">
        <v>9656</v>
      </c>
      <c r="K23" s="323"/>
      <c r="L23" s="369"/>
    </row>
    <row r="24" spans="1:12" s="105" customFormat="1" ht="13.5" customHeight="1" x14ac:dyDescent="0.2">
      <c r="A24" s="320"/>
      <c r="B24" s="110" t="s">
        <v>9677</v>
      </c>
      <c r="C24" s="130" t="str">
        <f>CONCATENATE("10",Anexo_01!$P21)</f>
        <v>1001235315</v>
      </c>
      <c r="D24" s="117"/>
      <c r="E24" s="118"/>
      <c r="F24" s="118"/>
      <c r="G24" s="118"/>
      <c r="H24" s="119"/>
      <c r="I24" s="111" t="str">
        <f t="shared" si="1"/>
        <v/>
      </c>
      <c r="J24" s="124" t="s">
        <v>9666</v>
      </c>
      <c r="K24" s="323"/>
      <c r="L24" s="369"/>
    </row>
    <row r="25" spans="1:12" s="105" customFormat="1" ht="13.5" customHeight="1" x14ac:dyDescent="0.2">
      <c r="A25" s="320"/>
      <c r="B25" s="110" t="s">
        <v>9678</v>
      </c>
      <c r="C25" s="131" t="str">
        <f>Anexo_01!$F21</f>
        <v>COMUNICACIÓN</v>
      </c>
      <c r="D25" s="117"/>
      <c r="E25" s="118"/>
      <c r="F25" s="118"/>
      <c r="G25" s="118"/>
      <c r="H25" s="119"/>
      <c r="I25" s="111" t="str">
        <f t="shared" si="1"/>
        <v/>
      </c>
      <c r="J25" s="124"/>
      <c r="K25" s="323"/>
      <c r="L25" s="369"/>
    </row>
    <row r="26" spans="1:12" s="105" customFormat="1" ht="13.5" customHeight="1" x14ac:dyDescent="0.2">
      <c r="A26" s="320"/>
      <c r="B26" s="110" t="s">
        <v>9679</v>
      </c>
      <c r="C26" s="130" t="str">
        <f>Anexo_01!$Q21</f>
        <v>4</v>
      </c>
      <c r="D26" s="117"/>
      <c r="E26" s="118"/>
      <c r="F26" s="118"/>
      <c r="G26" s="118"/>
      <c r="H26" s="119"/>
      <c r="I26" s="111" t="str">
        <f t="shared" si="1"/>
        <v/>
      </c>
      <c r="J26" s="124"/>
      <c r="K26" s="323"/>
      <c r="L26" s="369"/>
    </row>
    <row r="27" spans="1:12" s="105" customFormat="1" ht="13.5" customHeight="1" x14ac:dyDescent="0.2">
      <c r="A27" s="320"/>
      <c r="B27" s="110" t="s">
        <v>9680</v>
      </c>
      <c r="C27" s="132"/>
      <c r="D27" s="117"/>
      <c r="E27" s="118"/>
      <c r="F27" s="118"/>
      <c r="G27" s="118"/>
      <c r="H27" s="119"/>
      <c r="I27" s="111" t="str">
        <f t="shared" si="1"/>
        <v/>
      </c>
      <c r="J27" s="124"/>
      <c r="K27" s="323"/>
      <c r="L27" s="369"/>
    </row>
    <row r="28" spans="1:12" s="105" customFormat="1" ht="13.5" customHeight="1" x14ac:dyDescent="0.2">
      <c r="A28" s="320"/>
      <c r="B28" s="110" t="s">
        <v>9681</v>
      </c>
      <c r="C28" s="325" t="s">
        <v>9709</v>
      </c>
      <c r="D28" s="117"/>
      <c r="E28" s="118"/>
      <c r="F28" s="118"/>
      <c r="G28" s="118"/>
      <c r="H28" s="119"/>
      <c r="I28" s="111" t="str">
        <f t="shared" si="1"/>
        <v/>
      </c>
      <c r="J28" s="124"/>
      <c r="K28" s="323"/>
      <c r="L28" s="369"/>
    </row>
    <row r="29" spans="1:12" ht="13.5" customHeight="1" x14ac:dyDescent="0.3">
      <c r="A29" s="321"/>
      <c r="B29" s="112" t="s">
        <v>9685</v>
      </c>
      <c r="C29" s="326"/>
      <c r="D29" s="120"/>
      <c r="E29" s="121"/>
      <c r="F29" s="121"/>
      <c r="G29" s="121"/>
      <c r="H29" s="122"/>
      <c r="I29" s="113" t="str">
        <f t="shared" si="1"/>
        <v/>
      </c>
      <c r="J29" s="125"/>
      <c r="K29" s="324"/>
      <c r="L29" s="370"/>
    </row>
    <row r="30" spans="1:12" s="105" customFormat="1" ht="13.5" customHeight="1" x14ac:dyDescent="0.2">
      <c r="A30" s="319">
        <v>3</v>
      </c>
      <c r="B30" s="108" t="s">
        <v>9675</v>
      </c>
      <c r="C30" s="134" t="str">
        <f>Anexo_01!$I22</f>
        <v>1161214122E4</v>
      </c>
      <c r="D30" s="114"/>
      <c r="E30" s="115"/>
      <c r="F30" s="115"/>
      <c r="G30" s="115"/>
      <c r="H30" s="116"/>
      <c r="I30" s="109" t="str">
        <f>IF(SUM(D30:H30)=0,"",SUM(D30:H30))</f>
        <v/>
      </c>
      <c r="J30" s="123" t="s">
        <v>9666</v>
      </c>
      <c r="K30" s="322">
        <f>SUM(I30:I38)</f>
        <v>0</v>
      </c>
      <c r="L30" s="369"/>
    </row>
    <row r="31" spans="1:12" s="105" customFormat="1" ht="13.5" customHeight="1" x14ac:dyDescent="0.2">
      <c r="A31" s="320"/>
      <c r="B31" s="110" t="s">
        <v>9676</v>
      </c>
      <c r="C31" s="130" t="str">
        <f>Anexo_01!$D22</f>
        <v>PROFESOR CON FUNCIONES DE COORDINADOR PEDAGOGICO JEC</v>
      </c>
      <c r="D31" s="117"/>
      <c r="E31" s="118"/>
      <c r="F31" s="118"/>
      <c r="G31" s="118"/>
      <c r="H31" s="119"/>
      <c r="I31" s="111" t="str">
        <f>IF(SUM(D31:H31)=0,"",SUM(D31:H31))</f>
        <v/>
      </c>
      <c r="J31" s="124" t="s">
        <v>9664</v>
      </c>
      <c r="K31" s="323"/>
      <c r="L31" s="369"/>
    </row>
    <row r="32" spans="1:12" s="105" customFormat="1" ht="13.5" customHeight="1" x14ac:dyDescent="0.2">
      <c r="A32" s="320"/>
      <c r="B32" s="110" t="s">
        <v>9682</v>
      </c>
      <c r="C32" s="130" t="str">
        <f>Anexo_01!$B22</f>
        <v>MAMANI COILA, EDGAR</v>
      </c>
      <c r="D32" s="117"/>
      <c r="E32" s="118"/>
      <c r="F32" s="118"/>
      <c r="G32" s="118"/>
      <c r="H32" s="119"/>
      <c r="I32" s="111" t="str">
        <f t="shared" ref="I32:I38" si="2">IF(SUM(D32:H32)=0,"",SUM(D32:H32))</f>
        <v/>
      </c>
      <c r="J32" s="124"/>
      <c r="K32" s="323"/>
      <c r="L32" s="369"/>
    </row>
    <row r="33" spans="1:12" s="105" customFormat="1" ht="13.5" customHeight="1" x14ac:dyDescent="0.2">
      <c r="A33" s="320"/>
      <c r="B33" s="110" t="s">
        <v>9677</v>
      </c>
      <c r="C33" s="130" t="str">
        <f>CONCATENATE("10",Anexo_01!$P22)</f>
        <v>1006049720</v>
      </c>
      <c r="D33" s="117"/>
      <c r="E33" s="118"/>
      <c r="F33" s="118"/>
      <c r="G33" s="118"/>
      <c r="H33" s="119"/>
      <c r="I33" s="111" t="str">
        <f t="shared" si="2"/>
        <v/>
      </c>
      <c r="J33" s="124"/>
      <c r="K33" s="323"/>
      <c r="L33" s="369"/>
    </row>
    <row r="34" spans="1:12" s="105" customFormat="1" ht="13.5" customHeight="1" x14ac:dyDescent="0.2">
      <c r="A34" s="320"/>
      <c r="B34" s="110" t="s">
        <v>9678</v>
      </c>
      <c r="C34" s="131">
        <f>Anexo_01!$F22</f>
        <v>0</v>
      </c>
      <c r="D34" s="117"/>
      <c r="E34" s="118"/>
      <c r="F34" s="118"/>
      <c r="G34" s="118"/>
      <c r="H34" s="119"/>
      <c r="I34" s="111" t="str">
        <f t="shared" si="2"/>
        <v/>
      </c>
      <c r="J34" s="124"/>
      <c r="K34" s="323"/>
      <c r="L34" s="369"/>
    </row>
    <row r="35" spans="1:12" s="105" customFormat="1" ht="13.5" customHeight="1" x14ac:dyDescent="0.2">
      <c r="A35" s="320"/>
      <c r="B35" s="110" t="s">
        <v>9679</v>
      </c>
      <c r="C35" s="130" t="str">
        <f>Anexo_01!$Q22</f>
        <v>3</v>
      </c>
      <c r="D35" s="117"/>
      <c r="E35" s="118"/>
      <c r="F35" s="118"/>
      <c r="G35" s="118"/>
      <c r="H35" s="119"/>
      <c r="I35" s="111" t="str">
        <f t="shared" si="2"/>
        <v/>
      </c>
      <c r="J35" s="124"/>
      <c r="K35" s="323"/>
      <c r="L35" s="369"/>
    </row>
    <row r="36" spans="1:12" s="105" customFormat="1" ht="13.5" customHeight="1" x14ac:dyDescent="0.2">
      <c r="A36" s="320"/>
      <c r="B36" s="110" t="s">
        <v>9680</v>
      </c>
      <c r="C36" s="132"/>
      <c r="D36" s="117"/>
      <c r="E36" s="118"/>
      <c r="F36" s="118"/>
      <c r="G36" s="118"/>
      <c r="H36" s="119"/>
      <c r="I36" s="111" t="str">
        <f t="shared" si="2"/>
        <v/>
      </c>
      <c r="J36" s="124"/>
      <c r="K36" s="323"/>
      <c r="L36" s="369"/>
    </row>
    <row r="37" spans="1:12" s="105" customFormat="1" ht="13.5" customHeight="1" x14ac:dyDescent="0.2">
      <c r="A37" s="320"/>
      <c r="B37" s="110" t="s">
        <v>9681</v>
      </c>
      <c r="C37" s="325"/>
      <c r="D37" s="117"/>
      <c r="E37" s="118"/>
      <c r="F37" s="118"/>
      <c r="G37" s="118"/>
      <c r="H37" s="119"/>
      <c r="I37" s="111" t="str">
        <f t="shared" si="2"/>
        <v/>
      </c>
      <c r="J37" s="124"/>
      <c r="K37" s="323"/>
      <c r="L37" s="369"/>
    </row>
    <row r="38" spans="1:12" ht="13.5" customHeight="1" x14ac:dyDescent="0.3">
      <c r="A38" s="321"/>
      <c r="B38" s="112" t="s">
        <v>9685</v>
      </c>
      <c r="C38" s="326"/>
      <c r="D38" s="120"/>
      <c r="E38" s="121"/>
      <c r="F38" s="121"/>
      <c r="G38" s="121"/>
      <c r="H38" s="122"/>
      <c r="I38" s="113" t="str">
        <f t="shared" si="2"/>
        <v/>
      </c>
      <c r="J38" s="125"/>
      <c r="K38" s="324"/>
      <c r="L38" s="370"/>
    </row>
    <row r="39" spans="1:12" s="105" customFormat="1" ht="13.5" customHeight="1" x14ac:dyDescent="0.2">
      <c r="A39" s="319">
        <v>4</v>
      </c>
      <c r="B39" s="108" t="s">
        <v>9675</v>
      </c>
      <c r="C39" s="134" t="str">
        <f>Anexo_01!$I23</f>
        <v>1161214122E6</v>
      </c>
      <c r="D39" s="114"/>
      <c r="E39" s="115"/>
      <c r="F39" s="115"/>
      <c r="G39" s="115"/>
      <c r="H39" s="116"/>
      <c r="I39" s="109" t="str">
        <f>IF(SUM(D39:H39)=0,"",SUM(D39:H39))</f>
        <v/>
      </c>
      <c r="J39" s="123" t="s">
        <v>9658</v>
      </c>
      <c r="K39" s="322">
        <f>SUM(I39:I47)</f>
        <v>0</v>
      </c>
      <c r="L39" s="369"/>
    </row>
    <row r="40" spans="1:12" s="105" customFormat="1" ht="13.5" customHeight="1" x14ac:dyDescent="0.2">
      <c r="A40" s="320"/>
      <c r="B40" s="110" t="s">
        <v>9676</v>
      </c>
      <c r="C40" s="130" t="str">
        <f>Anexo_01!$D23</f>
        <v>PROFESOR CON FUNCIONES DE COORDINADOR DE TUTORIA JEC</v>
      </c>
      <c r="D40" s="117"/>
      <c r="E40" s="118"/>
      <c r="F40" s="118"/>
      <c r="G40" s="118"/>
      <c r="H40" s="119"/>
      <c r="I40" s="111" t="str">
        <f>IF(SUM(D40:H40)=0,"",SUM(D40:H40))</f>
        <v/>
      </c>
      <c r="J40" s="124" t="s">
        <v>9663</v>
      </c>
      <c r="K40" s="323"/>
      <c r="L40" s="369"/>
    </row>
    <row r="41" spans="1:12" s="105" customFormat="1" ht="13.5" customHeight="1" x14ac:dyDescent="0.2">
      <c r="A41" s="320"/>
      <c r="B41" s="110" t="s">
        <v>9682</v>
      </c>
      <c r="C41" s="130" t="str">
        <f>Anexo_01!$B23</f>
        <v>BARRIGA HINOJOSA, EDUARDO IGNACIO</v>
      </c>
      <c r="D41" s="117"/>
      <c r="E41" s="118"/>
      <c r="F41" s="118"/>
      <c r="G41" s="118"/>
      <c r="H41" s="119"/>
      <c r="I41" s="111" t="str">
        <f t="shared" ref="I41:I47" si="3">IF(SUM(D41:H41)=0,"",SUM(D41:H41))</f>
        <v/>
      </c>
      <c r="J41" s="124" t="s">
        <v>9661</v>
      </c>
      <c r="K41" s="323"/>
      <c r="L41" s="369"/>
    </row>
    <row r="42" spans="1:12" s="105" customFormat="1" ht="13.5" customHeight="1" x14ac:dyDescent="0.2">
      <c r="A42" s="320"/>
      <c r="B42" s="110" t="s">
        <v>9677</v>
      </c>
      <c r="C42" s="130" t="str">
        <f>CONCATENATE("10",Anexo_01!$P23)</f>
        <v>1001314531</v>
      </c>
      <c r="D42" s="117"/>
      <c r="E42" s="118"/>
      <c r="F42" s="118"/>
      <c r="G42" s="118"/>
      <c r="H42" s="119"/>
      <c r="I42" s="111" t="str">
        <f t="shared" si="3"/>
        <v/>
      </c>
      <c r="J42" s="124"/>
      <c r="K42" s="323"/>
      <c r="L42" s="369"/>
    </row>
    <row r="43" spans="1:12" s="105" customFormat="1" ht="13.5" customHeight="1" x14ac:dyDescent="0.2">
      <c r="A43" s="320"/>
      <c r="B43" s="110" t="s">
        <v>9678</v>
      </c>
      <c r="C43" s="131">
        <f>Anexo_01!$F23</f>
        <v>0</v>
      </c>
      <c r="D43" s="117"/>
      <c r="E43" s="118"/>
      <c r="F43" s="118"/>
      <c r="G43" s="118"/>
      <c r="H43" s="119"/>
      <c r="I43" s="111" t="str">
        <f t="shared" si="3"/>
        <v/>
      </c>
      <c r="J43" s="124"/>
      <c r="K43" s="323"/>
      <c r="L43" s="369"/>
    </row>
    <row r="44" spans="1:12" s="105" customFormat="1" ht="13.5" customHeight="1" x14ac:dyDescent="0.2">
      <c r="A44" s="320"/>
      <c r="B44" s="110" t="s">
        <v>9679</v>
      </c>
      <c r="C44" s="130" t="str">
        <f>Anexo_01!$Q23</f>
        <v>3</v>
      </c>
      <c r="D44" s="117"/>
      <c r="E44" s="118"/>
      <c r="F44" s="118"/>
      <c r="G44" s="118"/>
      <c r="H44" s="119"/>
      <c r="I44" s="111" t="str">
        <f t="shared" si="3"/>
        <v/>
      </c>
      <c r="J44" s="124"/>
      <c r="K44" s="323"/>
      <c r="L44" s="369"/>
    </row>
    <row r="45" spans="1:12" s="105" customFormat="1" ht="13.5" customHeight="1" x14ac:dyDescent="0.2">
      <c r="A45" s="320"/>
      <c r="B45" s="110" t="s">
        <v>9680</v>
      </c>
      <c r="C45" s="132"/>
      <c r="D45" s="117"/>
      <c r="E45" s="118"/>
      <c r="F45" s="118"/>
      <c r="G45" s="118"/>
      <c r="H45" s="119"/>
      <c r="I45" s="111" t="str">
        <f t="shared" si="3"/>
        <v/>
      </c>
      <c r="J45" s="124"/>
      <c r="K45" s="323"/>
      <c r="L45" s="369"/>
    </row>
    <row r="46" spans="1:12" s="105" customFormat="1" ht="13.5" customHeight="1" x14ac:dyDescent="0.2">
      <c r="A46" s="320"/>
      <c r="B46" s="110" t="s">
        <v>9681</v>
      </c>
      <c r="C46" s="325"/>
      <c r="D46" s="117"/>
      <c r="E46" s="118"/>
      <c r="F46" s="118"/>
      <c r="G46" s="118"/>
      <c r="H46" s="119"/>
      <c r="I46" s="111" t="str">
        <f t="shared" si="3"/>
        <v/>
      </c>
      <c r="J46" s="124"/>
      <c r="K46" s="323"/>
      <c r="L46" s="369"/>
    </row>
    <row r="47" spans="1:12" ht="13.5" customHeight="1" x14ac:dyDescent="0.3">
      <c r="A47" s="321"/>
      <c r="B47" s="112" t="s">
        <v>9685</v>
      </c>
      <c r="C47" s="326"/>
      <c r="D47" s="120"/>
      <c r="E47" s="121"/>
      <c r="F47" s="121"/>
      <c r="G47" s="121"/>
      <c r="H47" s="122"/>
      <c r="I47" s="113" t="str">
        <f t="shared" si="3"/>
        <v/>
      </c>
      <c r="J47" s="125"/>
      <c r="K47" s="324"/>
      <c r="L47" s="370"/>
    </row>
    <row r="48" spans="1:12" s="105" customFormat="1" ht="13.5" customHeight="1" x14ac:dyDescent="0.2">
      <c r="A48" s="319">
        <v>5</v>
      </c>
      <c r="B48" s="108" t="s">
        <v>9675</v>
      </c>
      <c r="C48" s="134" t="str">
        <f>Anexo_01!$I24</f>
        <v>1161214122E7</v>
      </c>
      <c r="D48" s="114"/>
      <c r="E48" s="115"/>
      <c r="F48" s="115"/>
      <c r="G48" s="115"/>
      <c r="H48" s="116"/>
      <c r="I48" s="109" t="str">
        <f>IF(SUM(D48:H48)=0,"",SUM(D48:H48))</f>
        <v/>
      </c>
      <c r="J48" s="123" t="s">
        <v>9655</v>
      </c>
      <c r="K48" s="322">
        <f>SUM(I48:I56)</f>
        <v>0</v>
      </c>
      <c r="L48" s="369"/>
    </row>
    <row r="49" spans="1:12" s="105" customFormat="1" ht="13.5" customHeight="1" x14ac:dyDescent="0.2">
      <c r="A49" s="320"/>
      <c r="B49" s="110" t="s">
        <v>9676</v>
      </c>
      <c r="C49" s="130" t="str">
        <f>Anexo_01!$D24</f>
        <v>PROFESOR</v>
      </c>
      <c r="D49" s="117"/>
      <c r="E49" s="118"/>
      <c r="F49" s="118"/>
      <c r="G49" s="118"/>
      <c r="H49" s="119"/>
      <c r="I49" s="111" t="str">
        <f>IF(SUM(D49:H49)=0,"",SUM(D49:H49))</f>
        <v/>
      </c>
      <c r="J49" s="124" t="s">
        <v>9660</v>
      </c>
      <c r="K49" s="323"/>
      <c r="L49" s="369"/>
    </row>
    <row r="50" spans="1:12" s="105" customFormat="1" ht="13.5" customHeight="1" x14ac:dyDescent="0.2">
      <c r="A50" s="320"/>
      <c r="B50" s="110" t="s">
        <v>9682</v>
      </c>
      <c r="C50" s="130" t="str">
        <f>Anexo_01!$B24</f>
        <v>MAMANI AQUINO, JUAN TEODORO</v>
      </c>
      <c r="D50" s="117"/>
      <c r="E50" s="118"/>
      <c r="F50" s="118"/>
      <c r="G50" s="118"/>
      <c r="H50" s="119"/>
      <c r="I50" s="111" t="str">
        <f t="shared" ref="I50:I56" si="4">IF(SUM(D50:H50)=0,"",SUM(D50:H50))</f>
        <v/>
      </c>
      <c r="J50" s="124" t="s">
        <v>9661</v>
      </c>
      <c r="K50" s="323"/>
      <c r="L50" s="369"/>
    </row>
    <row r="51" spans="1:12" s="105" customFormat="1" ht="13.5" customHeight="1" x14ac:dyDescent="0.2">
      <c r="A51" s="320"/>
      <c r="B51" s="110" t="s">
        <v>9677</v>
      </c>
      <c r="C51" s="130" t="str">
        <f>CONCATENATE("10",Anexo_01!$P24)</f>
        <v>1001317436</v>
      </c>
      <c r="D51" s="117"/>
      <c r="E51" s="118"/>
      <c r="F51" s="118"/>
      <c r="G51" s="118"/>
      <c r="H51" s="119"/>
      <c r="I51" s="111" t="str">
        <f t="shared" si="4"/>
        <v/>
      </c>
      <c r="J51" s="124"/>
      <c r="K51" s="323"/>
      <c r="L51" s="369"/>
    </row>
    <row r="52" spans="1:12" s="105" customFormat="1" ht="13.5" customHeight="1" x14ac:dyDescent="0.2">
      <c r="A52" s="320"/>
      <c r="B52" s="110" t="s">
        <v>9678</v>
      </c>
      <c r="C52" s="131">
        <f>Anexo_01!$F24</f>
        <v>0</v>
      </c>
      <c r="D52" s="117"/>
      <c r="E52" s="118"/>
      <c r="F52" s="118"/>
      <c r="G52" s="118"/>
      <c r="H52" s="119"/>
      <c r="I52" s="111" t="str">
        <f t="shared" si="4"/>
        <v/>
      </c>
      <c r="J52" s="124"/>
      <c r="K52" s="323"/>
      <c r="L52" s="369"/>
    </row>
    <row r="53" spans="1:12" s="105" customFormat="1" ht="13.5" customHeight="1" x14ac:dyDescent="0.2">
      <c r="A53" s="320"/>
      <c r="B53" s="110" t="s">
        <v>9679</v>
      </c>
      <c r="C53" s="130" t="str">
        <f>Anexo_01!$Q24</f>
        <v>2</v>
      </c>
      <c r="D53" s="117"/>
      <c r="E53" s="118"/>
      <c r="F53" s="118"/>
      <c r="G53" s="118"/>
      <c r="H53" s="119"/>
      <c r="I53" s="111" t="str">
        <f t="shared" si="4"/>
        <v/>
      </c>
      <c r="J53" s="124"/>
      <c r="K53" s="323"/>
      <c r="L53" s="369"/>
    </row>
    <row r="54" spans="1:12" s="105" customFormat="1" ht="13.5" customHeight="1" x14ac:dyDescent="0.2">
      <c r="A54" s="320"/>
      <c r="B54" s="110" t="s">
        <v>9680</v>
      </c>
      <c r="C54" s="132"/>
      <c r="D54" s="117"/>
      <c r="E54" s="118"/>
      <c r="F54" s="118"/>
      <c r="G54" s="118"/>
      <c r="H54" s="119"/>
      <c r="I54" s="111" t="str">
        <f t="shared" si="4"/>
        <v/>
      </c>
      <c r="J54" s="124"/>
      <c r="K54" s="323"/>
      <c r="L54" s="369"/>
    </row>
    <row r="55" spans="1:12" s="105" customFormat="1" ht="13.5" customHeight="1" x14ac:dyDescent="0.2">
      <c r="A55" s="320"/>
      <c r="B55" s="110" t="s">
        <v>9681</v>
      </c>
      <c r="C55" s="325"/>
      <c r="D55" s="117"/>
      <c r="E55" s="118"/>
      <c r="F55" s="118"/>
      <c r="G55" s="118"/>
      <c r="H55" s="119"/>
      <c r="I55" s="111" t="str">
        <f t="shared" si="4"/>
        <v/>
      </c>
      <c r="J55" s="124"/>
      <c r="K55" s="323"/>
      <c r="L55" s="369"/>
    </row>
    <row r="56" spans="1:12" ht="13.5" customHeight="1" x14ac:dyDescent="0.3">
      <c r="A56" s="321"/>
      <c r="B56" s="112" t="s">
        <v>9685</v>
      </c>
      <c r="C56" s="326"/>
      <c r="D56" s="120"/>
      <c r="E56" s="121"/>
      <c r="F56" s="121"/>
      <c r="G56" s="121"/>
      <c r="H56" s="122"/>
      <c r="I56" s="113" t="str">
        <f t="shared" si="4"/>
        <v/>
      </c>
      <c r="J56" s="125"/>
      <c r="K56" s="324"/>
      <c r="L56" s="370"/>
    </row>
    <row r="57" spans="1:12" s="105" customFormat="1" ht="13.5" customHeight="1" x14ac:dyDescent="0.2">
      <c r="A57" s="319">
        <v>6</v>
      </c>
      <c r="B57" s="108" t="s">
        <v>9675</v>
      </c>
      <c r="C57" s="134" t="str">
        <f>Anexo_01!$I25</f>
        <v>1161214112E8</v>
      </c>
      <c r="D57" s="114"/>
      <c r="E57" s="115"/>
      <c r="F57" s="115"/>
      <c r="G57" s="115"/>
      <c r="H57" s="116"/>
      <c r="I57" s="109" t="str">
        <f>IF(SUM(D57:H57)=0,"",SUM(D57:H57))</f>
        <v/>
      </c>
      <c r="J57" s="123" t="s">
        <v>9655</v>
      </c>
      <c r="K57" s="322">
        <f>SUM(I57:I65)</f>
        <v>0</v>
      </c>
      <c r="L57" s="369"/>
    </row>
    <row r="58" spans="1:12" s="105" customFormat="1" ht="13.5" customHeight="1" x14ac:dyDescent="0.2">
      <c r="A58" s="320"/>
      <c r="B58" s="110" t="s">
        <v>9676</v>
      </c>
      <c r="C58" s="130" t="str">
        <f>Anexo_01!$D25</f>
        <v>PROFESOR</v>
      </c>
      <c r="D58" s="117"/>
      <c r="E58" s="118"/>
      <c r="F58" s="118"/>
      <c r="G58" s="118"/>
      <c r="H58" s="119"/>
      <c r="I58" s="111" t="str">
        <f>IF(SUM(D58:H58)=0,"",SUM(D58:H58))</f>
        <v/>
      </c>
      <c r="J58" s="124" t="s">
        <v>9657</v>
      </c>
      <c r="K58" s="323"/>
      <c r="L58" s="369"/>
    </row>
    <row r="59" spans="1:12" s="105" customFormat="1" ht="13.5" customHeight="1" x14ac:dyDescent="0.2">
      <c r="A59" s="320"/>
      <c r="B59" s="110" t="s">
        <v>9682</v>
      </c>
      <c r="C59" s="130" t="str">
        <f>Anexo_01!$B25</f>
        <v>PACHO MAMANI, ALFREDO</v>
      </c>
      <c r="D59" s="117"/>
      <c r="E59" s="118"/>
      <c r="F59" s="118"/>
      <c r="G59" s="118"/>
      <c r="H59" s="119"/>
      <c r="I59" s="111" t="str">
        <f t="shared" ref="I59:I65" si="5">IF(SUM(D59:H59)=0,"",SUM(D59:H59))</f>
        <v/>
      </c>
      <c r="J59" s="124" t="s">
        <v>9661</v>
      </c>
      <c r="K59" s="323"/>
      <c r="L59" s="369"/>
    </row>
    <row r="60" spans="1:12" s="105" customFormat="1" ht="13.5" customHeight="1" x14ac:dyDescent="0.2">
      <c r="A60" s="320"/>
      <c r="B60" s="110" t="s">
        <v>9677</v>
      </c>
      <c r="C60" s="130" t="str">
        <f>CONCATENATE("10",Anexo_01!$P25)</f>
        <v>1001323593</v>
      </c>
      <c r="D60" s="117"/>
      <c r="E60" s="118"/>
      <c r="F60" s="118"/>
      <c r="G60" s="118"/>
      <c r="H60" s="119"/>
      <c r="I60" s="111" t="str">
        <f t="shared" si="5"/>
        <v/>
      </c>
      <c r="J60" s="124"/>
      <c r="K60" s="323"/>
      <c r="L60" s="369"/>
    </row>
    <row r="61" spans="1:12" s="105" customFormat="1" ht="13.5" customHeight="1" x14ac:dyDescent="0.2">
      <c r="A61" s="320"/>
      <c r="B61" s="110" t="s">
        <v>9678</v>
      </c>
      <c r="C61" s="131">
        <f>Anexo_01!$F25</f>
        <v>0</v>
      </c>
      <c r="D61" s="117"/>
      <c r="E61" s="118"/>
      <c r="F61" s="118"/>
      <c r="G61" s="118"/>
      <c r="H61" s="119"/>
      <c r="I61" s="111" t="str">
        <f t="shared" si="5"/>
        <v/>
      </c>
      <c r="J61" s="124"/>
      <c r="K61" s="323"/>
      <c r="L61" s="369"/>
    </row>
    <row r="62" spans="1:12" s="105" customFormat="1" ht="13.5" customHeight="1" x14ac:dyDescent="0.2">
      <c r="A62" s="320"/>
      <c r="B62" s="110" t="s">
        <v>9679</v>
      </c>
      <c r="C62" s="130" t="str">
        <f>Anexo_01!$Q25</f>
        <v>1</v>
      </c>
      <c r="D62" s="117"/>
      <c r="E62" s="118"/>
      <c r="F62" s="118"/>
      <c r="G62" s="118"/>
      <c r="H62" s="119"/>
      <c r="I62" s="111" t="str">
        <f t="shared" si="5"/>
        <v/>
      </c>
      <c r="J62" s="124"/>
      <c r="K62" s="323"/>
      <c r="L62" s="369"/>
    </row>
    <row r="63" spans="1:12" s="105" customFormat="1" ht="13.5" customHeight="1" x14ac:dyDescent="0.2">
      <c r="A63" s="320"/>
      <c r="B63" s="110" t="s">
        <v>9680</v>
      </c>
      <c r="C63" s="132"/>
      <c r="D63" s="117"/>
      <c r="E63" s="118"/>
      <c r="F63" s="118"/>
      <c r="G63" s="118"/>
      <c r="H63" s="119"/>
      <c r="I63" s="111" t="str">
        <f t="shared" si="5"/>
        <v/>
      </c>
      <c r="J63" s="124"/>
      <c r="K63" s="323"/>
      <c r="L63" s="369"/>
    </row>
    <row r="64" spans="1:12" s="105" customFormat="1" ht="13.5" customHeight="1" x14ac:dyDescent="0.2">
      <c r="A64" s="320"/>
      <c r="B64" s="110" t="s">
        <v>9681</v>
      </c>
      <c r="C64" s="325"/>
      <c r="D64" s="117"/>
      <c r="E64" s="118"/>
      <c r="F64" s="118"/>
      <c r="G64" s="118"/>
      <c r="H64" s="119"/>
      <c r="I64" s="111" t="str">
        <f t="shared" si="5"/>
        <v/>
      </c>
      <c r="J64" s="124"/>
      <c r="K64" s="323"/>
      <c r="L64" s="369"/>
    </row>
    <row r="65" spans="1:12" ht="13.5" customHeight="1" x14ac:dyDescent="0.3">
      <c r="A65" s="321"/>
      <c r="B65" s="112" t="s">
        <v>9685</v>
      </c>
      <c r="C65" s="326"/>
      <c r="D65" s="120"/>
      <c r="E65" s="121"/>
      <c r="F65" s="121"/>
      <c r="G65" s="121"/>
      <c r="H65" s="122"/>
      <c r="I65" s="113" t="str">
        <f t="shared" si="5"/>
        <v/>
      </c>
      <c r="J65" s="125"/>
      <c r="K65" s="324"/>
      <c r="L65" s="370"/>
    </row>
    <row r="66" spans="1:12" s="105" customFormat="1" ht="13.5" customHeight="1" x14ac:dyDescent="0.2">
      <c r="A66" s="319">
        <v>7</v>
      </c>
      <c r="B66" s="108" t="s">
        <v>9675</v>
      </c>
      <c r="C66" s="134" t="str">
        <f>Anexo_01!$I26</f>
        <v>1161214122E8</v>
      </c>
      <c r="D66" s="114"/>
      <c r="E66" s="115"/>
      <c r="F66" s="115"/>
      <c r="G66" s="115"/>
      <c r="H66" s="116"/>
      <c r="I66" s="109" t="str">
        <f>IF(SUM(D66:H66)=0,"",SUM(D66:H66))</f>
        <v/>
      </c>
      <c r="J66" s="123" t="s">
        <v>9659</v>
      </c>
      <c r="K66" s="322">
        <f>SUM(I66:I74)</f>
        <v>0</v>
      </c>
      <c r="L66" s="369"/>
    </row>
    <row r="67" spans="1:12" s="105" customFormat="1" ht="13.5" customHeight="1" x14ac:dyDescent="0.2">
      <c r="A67" s="320"/>
      <c r="B67" s="110" t="s">
        <v>9676</v>
      </c>
      <c r="C67" s="130" t="str">
        <f>Anexo_01!$D26</f>
        <v>PROFESOR</v>
      </c>
      <c r="D67" s="117"/>
      <c r="E67" s="118"/>
      <c r="F67" s="118"/>
      <c r="G67" s="118"/>
      <c r="H67" s="119"/>
      <c r="I67" s="111" t="str">
        <f>IF(SUM(D67:H67)=0,"",SUM(D67:H67))</f>
        <v/>
      </c>
      <c r="J67" s="124" t="s">
        <v>9660</v>
      </c>
      <c r="K67" s="323"/>
      <c r="L67" s="369"/>
    </row>
    <row r="68" spans="1:12" s="105" customFormat="1" ht="13.5" customHeight="1" x14ac:dyDescent="0.2">
      <c r="A68" s="320"/>
      <c r="B68" s="110" t="s">
        <v>9682</v>
      </c>
      <c r="C68" s="130" t="str">
        <f>Anexo_01!$B26</f>
        <v>VARGAS CASTILLO, GINO ENRICO</v>
      </c>
      <c r="D68" s="117"/>
      <c r="E68" s="118"/>
      <c r="F68" s="118"/>
      <c r="G68" s="118"/>
      <c r="H68" s="119"/>
      <c r="I68" s="111" t="str">
        <f t="shared" ref="I68:I74" si="6">IF(SUM(D68:H68)=0,"",SUM(D68:H68))</f>
        <v/>
      </c>
      <c r="J68" s="124" t="s">
        <v>9666</v>
      </c>
      <c r="K68" s="323"/>
      <c r="L68" s="369"/>
    </row>
    <row r="69" spans="1:12" s="105" customFormat="1" ht="13.5" customHeight="1" x14ac:dyDescent="0.2">
      <c r="A69" s="320"/>
      <c r="B69" s="110" t="s">
        <v>9677</v>
      </c>
      <c r="C69" s="130" t="str">
        <f>CONCATENATE("10",Anexo_01!$P26)</f>
        <v>1001325044</v>
      </c>
      <c r="D69" s="117"/>
      <c r="E69" s="118"/>
      <c r="F69" s="118"/>
      <c r="G69" s="118"/>
      <c r="H69" s="119"/>
      <c r="I69" s="111" t="str">
        <f t="shared" si="6"/>
        <v/>
      </c>
      <c r="J69" s="124"/>
      <c r="K69" s="323"/>
      <c r="L69" s="369"/>
    </row>
    <row r="70" spans="1:12" s="105" customFormat="1" ht="13.5" customHeight="1" x14ac:dyDescent="0.2">
      <c r="A70" s="320"/>
      <c r="B70" s="110" t="s">
        <v>9678</v>
      </c>
      <c r="C70" s="131">
        <f>Anexo_01!$F26</f>
        <v>0</v>
      </c>
      <c r="D70" s="117"/>
      <c r="E70" s="118"/>
      <c r="F70" s="118"/>
      <c r="G70" s="118"/>
      <c r="H70" s="119"/>
      <c r="I70" s="111" t="str">
        <f t="shared" si="6"/>
        <v/>
      </c>
      <c r="J70" s="124"/>
      <c r="K70" s="323"/>
      <c r="L70" s="369"/>
    </row>
    <row r="71" spans="1:12" s="105" customFormat="1" ht="13.5" customHeight="1" x14ac:dyDescent="0.2">
      <c r="A71" s="320"/>
      <c r="B71" s="110" t="s">
        <v>9679</v>
      </c>
      <c r="C71" s="130" t="str">
        <f>Anexo_01!$Q26</f>
        <v>1</v>
      </c>
      <c r="D71" s="117"/>
      <c r="E71" s="118"/>
      <c r="F71" s="118"/>
      <c r="G71" s="118"/>
      <c r="H71" s="119"/>
      <c r="I71" s="111" t="str">
        <f t="shared" si="6"/>
        <v/>
      </c>
      <c r="J71" s="124"/>
      <c r="K71" s="323"/>
      <c r="L71" s="369"/>
    </row>
    <row r="72" spans="1:12" s="105" customFormat="1" ht="13.5" customHeight="1" x14ac:dyDescent="0.2">
      <c r="A72" s="320"/>
      <c r="B72" s="110" t="s">
        <v>9680</v>
      </c>
      <c r="C72" s="132"/>
      <c r="D72" s="117"/>
      <c r="E72" s="118"/>
      <c r="F72" s="118"/>
      <c r="G72" s="118"/>
      <c r="H72" s="119"/>
      <c r="I72" s="111" t="str">
        <f t="shared" si="6"/>
        <v/>
      </c>
      <c r="J72" s="124"/>
      <c r="K72" s="323"/>
      <c r="L72" s="369"/>
    </row>
    <row r="73" spans="1:12" s="105" customFormat="1" ht="13.5" customHeight="1" x14ac:dyDescent="0.2">
      <c r="A73" s="320"/>
      <c r="B73" s="110" t="s">
        <v>9681</v>
      </c>
      <c r="C73" s="325"/>
      <c r="D73" s="117"/>
      <c r="E73" s="118"/>
      <c r="F73" s="118"/>
      <c r="G73" s="118"/>
      <c r="H73" s="119"/>
      <c r="I73" s="111" t="str">
        <f t="shared" si="6"/>
        <v/>
      </c>
      <c r="J73" s="124"/>
      <c r="K73" s="323"/>
      <c r="L73" s="369"/>
    </row>
    <row r="74" spans="1:12" ht="13.5" customHeight="1" x14ac:dyDescent="0.3">
      <c r="A74" s="321"/>
      <c r="B74" s="112" t="s">
        <v>9685</v>
      </c>
      <c r="C74" s="326"/>
      <c r="D74" s="120"/>
      <c r="E74" s="121"/>
      <c r="F74" s="121"/>
      <c r="G74" s="121"/>
      <c r="H74" s="122"/>
      <c r="I74" s="113" t="str">
        <f t="shared" si="6"/>
        <v/>
      </c>
      <c r="J74" s="125"/>
      <c r="K74" s="324"/>
      <c r="L74" s="370"/>
    </row>
    <row r="75" spans="1:12" s="105" customFormat="1" ht="13.5" customHeight="1" x14ac:dyDescent="0.2">
      <c r="A75" s="319">
        <v>8</v>
      </c>
      <c r="B75" s="108" t="s">
        <v>9675</v>
      </c>
      <c r="C75" s="134" t="str">
        <f>Anexo_01!$I27</f>
        <v>1152113411E7</v>
      </c>
      <c r="D75" s="114"/>
      <c r="E75" s="115"/>
      <c r="F75" s="115"/>
      <c r="G75" s="115"/>
      <c r="H75" s="116"/>
      <c r="I75" s="109" t="str">
        <f>IF(SUM(D75:H75)=0,"",SUM(D75:H75))</f>
        <v/>
      </c>
      <c r="J75" s="123" t="s">
        <v>9665</v>
      </c>
      <c r="K75" s="322">
        <f>SUM(I75:I83)</f>
        <v>0</v>
      </c>
      <c r="L75" s="369"/>
    </row>
    <row r="76" spans="1:12" s="105" customFormat="1" ht="13.5" customHeight="1" x14ac:dyDescent="0.2">
      <c r="A76" s="320"/>
      <c r="B76" s="110" t="s">
        <v>9676</v>
      </c>
      <c r="C76" s="130" t="str">
        <f>Anexo_01!$D27</f>
        <v>PROFESOR</v>
      </c>
      <c r="D76" s="117"/>
      <c r="E76" s="118"/>
      <c r="F76" s="118"/>
      <c r="G76" s="118"/>
      <c r="H76" s="119"/>
      <c r="I76" s="111" t="str">
        <f>IF(SUM(D76:H76)=0,"",SUM(D76:H76))</f>
        <v/>
      </c>
      <c r="J76" s="124"/>
      <c r="K76" s="323"/>
      <c r="L76" s="369"/>
    </row>
    <row r="77" spans="1:12" s="105" customFormat="1" ht="13.5" customHeight="1" x14ac:dyDescent="0.2">
      <c r="A77" s="320"/>
      <c r="B77" s="110" t="s">
        <v>9682</v>
      </c>
      <c r="C77" s="130" t="str">
        <f>Anexo_01!$B27</f>
        <v>YUCRA QUISPE, GEMELO SULPICIO</v>
      </c>
      <c r="D77" s="117"/>
      <c r="E77" s="118"/>
      <c r="F77" s="118"/>
      <c r="G77" s="118"/>
      <c r="H77" s="119"/>
      <c r="I77" s="111" t="str">
        <f t="shared" ref="I77:I83" si="7">IF(SUM(D77:H77)=0,"",SUM(D77:H77))</f>
        <v/>
      </c>
      <c r="J77" s="124"/>
      <c r="K77" s="323"/>
      <c r="L77" s="369"/>
    </row>
    <row r="78" spans="1:12" s="105" customFormat="1" ht="13.5" customHeight="1" x14ac:dyDescent="0.2">
      <c r="A78" s="320"/>
      <c r="B78" s="110" t="s">
        <v>9677</v>
      </c>
      <c r="C78" s="130" t="str">
        <f>CONCATENATE("10",Anexo_01!$P27)</f>
        <v>1001503242</v>
      </c>
      <c r="D78" s="117"/>
      <c r="E78" s="118"/>
      <c r="F78" s="118"/>
      <c r="G78" s="118"/>
      <c r="H78" s="119"/>
      <c r="I78" s="111" t="str">
        <f t="shared" si="7"/>
        <v/>
      </c>
      <c r="J78" s="124"/>
      <c r="K78" s="323"/>
      <c r="L78" s="369"/>
    </row>
    <row r="79" spans="1:12" s="105" customFormat="1" ht="13.5" customHeight="1" x14ac:dyDescent="0.2">
      <c r="A79" s="320"/>
      <c r="B79" s="110" t="s">
        <v>9678</v>
      </c>
      <c r="C79" s="131">
        <f>Anexo_01!$F27</f>
        <v>0</v>
      </c>
      <c r="D79" s="117"/>
      <c r="E79" s="118"/>
      <c r="F79" s="118"/>
      <c r="G79" s="118"/>
      <c r="H79" s="119"/>
      <c r="I79" s="111" t="str">
        <f t="shared" si="7"/>
        <v/>
      </c>
      <c r="J79" s="124"/>
      <c r="K79" s="323"/>
      <c r="L79" s="369"/>
    </row>
    <row r="80" spans="1:12" s="105" customFormat="1" ht="13.5" customHeight="1" x14ac:dyDescent="0.2">
      <c r="A80" s="320"/>
      <c r="B80" s="110" t="s">
        <v>9679</v>
      </c>
      <c r="C80" s="130" t="str">
        <f>Anexo_01!$Q27</f>
        <v>2</v>
      </c>
      <c r="D80" s="117"/>
      <c r="E80" s="118"/>
      <c r="F80" s="118"/>
      <c r="G80" s="118"/>
      <c r="H80" s="119"/>
      <c r="I80" s="111" t="str">
        <f t="shared" si="7"/>
        <v/>
      </c>
      <c r="J80" s="124"/>
      <c r="K80" s="323"/>
      <c r="L80" s="369"/>
    </row>
    <row r="81" spans="1:12" s="105" customFormat="1" ht="13.5" customHeight="1" x14ac:dyDescent="0.2">
      <c r="A81" s="320"/>
      <c r="B81" s="110" t="s">
        <v>9680</v>
      </c>
      <c r="C81" s="132"/>
      <c r="D81" s="117"/>
      <c r="E81" s="118"/>
      <c r="F81" s="118"/>
      <c r="G81" s="118"/>
      <c r="H81" s="119"/>
      <c r="I81" s="111" t="str">
        <f t="shared" si="7"/>
        <v/>
      </c>
      <c r="J81" s="124"/>
      <c r="K81" s="323"/>
      <c r="L81" s="369"/>
    </row>
    <row r="82" spans="1:12" s="105" customFormat="1" ht="13.5" customHeight="1" x14ac:dyDescent="0.2">
      <c r="A82" s="320"/>
      <c r="B82" s="110" t="s">
        <v>9681</v>
      </c>
      <c r="C82" s="325"/>
      <c r="D82" s="117"/>
      <c r="E82" s="118"/>
      <c r="F82" s="118"/>
      <c r="G82" s="118"/>
      <c r="H82" s="119"/>
      <c r="I82" s="111" t="str">
        <f t="shared" si="7"/>
        <v/>
      </c>
      <c r="J82" s="124"/>
      <c r="K82" s="323"/>
      <c r="L82" s="369"/>
    </row>
    <row r="83" spans="1:12" ht="13.5" customHeight="1" x14ac:dyDescent="0.3">
      <c r="A83" s="321"/>
      <c r="B83" s="112" t="s">
        <v>9685</v>
      </c>
      <c r="C83" s="326"/>
      <c r="D83" s="120"/>
      <c r="E83" s="121"/>
      <c r="F83" s="121"/>
      <c r="G83" s="121"/>
      <c r="H83" s="122"/>
      <c r="I83" s="113" t="str">
        <f t="shared" si="7"/>
        <v/>
      </c>
      <c r="J83" s="125"/>
      <c r="K83" s="324"/>
      <c r="L83" s="370"/>
    </row>
    <row r="84" spans="1:12" s="105" customFormat="1" ht="13.5" customHeight="1" x14ac:dyDescent="0.2">
      <c r="A84" s="319">
        <v>9</v>
      </c>
      <c r="B84" s="108" t="s">
        <v>9675</v>
      </c>
      <c r="C84" s="134" t="str">
        <f>Anexo_01!$I28</f>
        <v>1161214112E4</v>
      </c>
      <c r="D84" s="114"/>
      <c r="E84" s="115"/>
      <c r="F84" s="115"/>
      <c r="G84" s="115"/>
      <c r="H84" s="116"/>
      <c r="I84" s="109" t="str">
        <f>IF(SUM(D84:H84)=0,"",SUM(D84:H84))</f>
        <v/>
      </c>
      <c r="J84" s="123" t="s">
        <v>9656</v>
      </c>
      <c r="K84" s="322">
        <f>SUM(I84:I92)</f>
        <v>0</v>
      </c>
      <c r="L84" s="369"/>
    </row>
    <row r="85" spans="1:12" s="105" customFormat="1" ht="13.5" customHeight="1" x14ac:dyDescent="0.2">
      <c r="A85" s="320"/>
      <c r="B85" s="110" t="s">
        <v>9676</v>
      </c>
      <c r="C85" s="130" t="str">
        <f>Anexo_01!$D28</f>
        <v>PROFESOR CON FUNCIONES DE COORDINADOR PEDAGOGICO JEC</v>
      </c>
      <c r="D85" s="117"/>
      <c r="E85" s="118"/>
      <c r="F85" s="118"/>
      <c r="G85" s="118"/>
      <c r="H85" s="119"/>
      <c r="I85" s="111" t="str">
        <f>IF(SUM(D85:H85)=0,"",SUM(D85:H85))</f>
        <v/>
      </c>
      <c r="J85" s="124"/>
      <c r="K85" s="323"/>
      <c r="L85" s="369"/>
    </row>
    <row r="86" spans="1:12" s="105" customFormat="1" ht="13.5" customHeight="1" x14ac:dyDescent="0.2">
      <c r="A86" s="320"/>
      <c r="B86" s="110" t="s">
        <v>9682</v>
      </c>
      <c r="C86" s="130" t="str">
        <f>Anexo_01!$B28</f>
        <v>MAMANI APAZA, MIGUEL</v>
      </c>
      <c r="D86" s="117"/>
      <c r="E86" s="118"/>
      <c r="F86" s="118"/>
      <c r="G86" s="118"/>
      <c r="H86" s="119"/>
      <c r="I86" s="111" t="str">
        <f t="shared" ref="I86:I92" si="8">IF(SUM(D86:H86)=0,"",SUM(D86:H86))</f>
        <v/>
      </c>
      <c r="J86" s="124"/>
      <c r="K86" s="323"/>
      <c r="L86" s="369"/>
    </row>
    <row r="87" spans="1:12" s="105" customFormat="1" ht="13.5" customHeight="1" x14ac:dyDescent="0.2">
      <c r="A87" s="320"/>
      <c r="B87" s="110" t="s">
        <v>9677</v>
      </c>
      <c r="C87" s="130" t="str">
        <f>CONCATENATE("10",Anexo_01!$P28)</f>
        <v>1002435539</v>
      </c>
      <c r="D87" s="117"/>
      <c r="E87" s="118"/>
      <c r="F87" s="118"/>
      <c r="G87" s="118"/>
      <c r="H87" s="119"/>
      <c r="I87" s="111" t="str">
        <f t="shared" si="8"/>
        <v/>
      </c>
      <c r="J87" s="124"/>
      <c r="K87" s="323"/>
      <c r="L87" s="369"/>
    </row>
    <row r="88" spans="1:12" s="105" customFormat="1" ht="13.5" customHeight="1" x14ac:dyDescent="0.2">
      <c r="A88" s="320"/>
      <c r="B88" s="110" t="s">
        <v>9678</v>
      </c>
      <c r="C88" s="131">
        <f>Anexo_01!$F28</f>
        <v>0</v>
      </c>
      <c r="D88" s="117"/>
      <c r="E88" s="118"/>
      <c r="F88" s="118"/>
      <c r="G88" s="118"/>
      <c r="H88" s="119"/>
      <c r="I88" s="111" t="str">
        <f t="shared" si="8"/>
        <v/>
      </c>
      <c r="J88" s="124"/>
      <c r="K88" s="323"/>
      <c r="L88" s="369"/>
    </row>
    <row r="89" spans="1:12" s="105" customFormat="1" ht="13.5" customHeight="1" x14ac:dyDescent="0.2">
      <c r="A89" s="320"/>
      <c r="B89" s="110" t="s">
        <v>9679</v>
      </c>
      <c r="C89" s="130" t="str">
        <f>Anexo_01!$Q28</f>
        <v>2</v>
      </c>
      <c r="D89" s="117"/>
      <c r="E89" s="118"/>
      <c r="F89" s="118"/>
      <c r="G89" s="118"/>
      <c r="H89" s="119"/>
      <c r="I89" s="111" t="str">
        <f t="shared" si="8"/>
        <v/>
      </c>
      <c r="J89" s="124"/>
      <c r="K89" s="323"/>
      <c r="L89" s="369"/>
    </row>
    <row r="90" spans="1:12" s="105" customFormat="1" ht="13.5" customHeight="1" x14ac:dyDescent="0.2">
      <c r="A90" s="320"/>
      <c r="B90" s="110" t="s">
        <v>9680</v>
      </c>
      <c r="C90" s="132"/>
      <c r="D90" s="117"/>
      <c r="E90" s="118"/>
      <c r="F90" s="118"/>
      <c r="G90" s="118"/>
      <c r="H90" s="119"/>
      <c r="I90" s="111" t="str">
        <f t="shared" si="8"/>
        <v/>
      </c>
      <c r="J90" s="124"/>
      <c r="K90" s="323"/>
      <c r="L90" s="369"/>
    </row>
    <row r="91" spans="1:12" s="105" customFormat="1" ht="13.5" customHeight="1" x14ac:dyDescent="0.2">
      <c r="A91" s="320"/>
      <c r="B91" s="110" t="s">
        <v>9681</v>
      </c>
      <c r="C91" s="325" t="s">
        <v>9710</v>
      </c>
      <c r="D91" s="117"/>
      <c r="E91" s="118"/>
      <c r="F91" s="118"/>
      <c r="G91" s="118"/>
      <c r="H91" s="119"/>
      <c r="I91" s="111" t="str">
        <f t="shared" si="8"/>
        <v/>
      </c>
      <c r="J91" s="124"/>
      <c r="K91" s="323"/>
      <c r="L91" s="369"/>
    </row>
    <row r="92" spans="1:12" ht="13.5" customHeight="1" x14ac:dyDescent="0.3">
      <c r="A92" s="321"/>
      <c r="B92" s="112" t="s">
        <v>9685</v>
      </c>
      <c r="C92" s="326"/>
      <c r="D92" s="120"/>
      <c r="E92" s="121"/>
      <c r="F92" s="121"/>
      <c r="G92" s="121"/>
      <c r="H92" s="122"/>
      <c r="I92" s="113" t="str">
        <f t="shared" si="8"/>
        <v/>
      </c>
      <c r="J92" s="125"/>
      <c r="K92" s="324"/>
      <c r="L92" s="370"/>
    </row>
    <row r="93" spans="1:12" s="105" customFormat="1" ht="13.5" customHeight="1" x14ac:dyDescent="0.2">
      <c r="A93" s="319">
        <v>10</v>
      </c>
      <c r="B93" s="108" t="s">
        <v>9675</v>
      </c>
      <c r="C93" s="134" t="str">
        <f>Anexo_01!$I29</f>
        <v>1161214112E6</v>
      </c>
      <c r="D93" s="114"/>
      <c r="E93" s="115"/>
      <c r="F93" s="115"/>
      <c r="G93" s="115"/>
      <c r="H93" s="116"/>
      <c r="I93" s="109" t="str">
        <f>IF(SUM(D93:H93)=0,"",SUM(D93:H93))</f>
        <v/>
      </c>
      <c r="J93" s="123"/>
      <c r="K93" s="322">
        <f>SUM(I93:I101)</f>
        <v>0</v>
      </c>
      <c r="L93" s="369"/>
    </row>
    <row r="94" spans="1:12" s="105" customFormat="1" ht="13.5" customHeight="1" x14ac:dyDescent="0.2">
      <c r="A94" s="320"/>
      <c r="B94" s="110" t="s">
        <v>9676</v>
      </c>
      <c r="C94" s="130" t="str">
        <f>Anexo_01!$D29</f>
        <v>PROFESOR</v>
      </c>
      <c r="D94" s="117"/>
      <c r="E94" s="118"/>
      <c r="F94" s="118"/>
      <c r="G94" s="118"/>
      <c r="H94" s="119"/>
      <c r="I94" s="111" t="str">
        <f>IF(SUM(D94:H94)=0,"",SUM(D94:H94))</f>
        <v/>
      </c>
      <c r="J94" s="124"/>
      <c r="K94" s="323"/>
      <c r="L94" s="369"/>
    </row>
    <row r="95" spans="1:12" s="105" customFormat="1" ht="13.5" customHeight="1" x14ac:dyDescent="0.2">
      <c r="A95" s="320"/>
      <c r="B95" s="110" t="s">
        <v>9682</v>
      </c>
      <c r="C95" s="130" t="str">
        <f>Anexo_01!$B29</f>
        <v>SALAS VALVERDE, MIRYAM DOMINGA</v>
      </c>
      <c r="D95" s="117"/>
      <c r="E95" s="118"/>
      <c r="F95" s="118"/>
      <c r="G95" s="118"/>
      <c r="H95" s="119"/>
      <c r="I95" s="111" t="str">
        <f t="shared" ref="I95:I101" si="9">IF(SUM(D95:H95)=0,"",SUM(D95:H95))</f>
        <v/>
      </c>
      <c r="J95" s="124"/>
      <c r="K95" s="323"/>
      <c r="L95" s="369"/>
    </row>
    <row r="96" spans="1:12" s="105" customFormat="1" ht="13.5" customHeight="1" x14ac:dyDescent="0.2">
      <c r="A96" s="320"/>
      <c r="B96" s="110" t="s">
        <v>9677</v>
      </c>
      <c r="C96" s="130" t="str">
        <f>CONCATENATE("10",Anexo_01!$P29)</f>
        <v>1001817039</v>
      </c>
      <c r="D96" s="117"/>
      <c r="E96" s="118"/>
      <c r="F96" s="118"/>
      <c r="G96" s="118"/>
      <c r="H96" s="119"/>
      <c r="I96" s="111" t="str">
        <f t="shared" si="9"/>
        <v/>
      </c>
      <c r="J96" s="124"/>
      <c r="K96" s="323"/>
      <c r="L96" s="369"/>
    </row>
    <row r="97" spans="1:12" s="105" customFormat="1" ht="13.5" customHeight="1" x14ac:dyDescent="0.2">
      <c r="A97" s="320"/>
      <c r="B97" s="110" t="s">
        <v>9678</v>
      </c>
      <c r="C97" s="131">
        <f>Anexo_01!$F29</f>
        <v>0</v>
      </c>
      <c r="D97" s="117"/>
      <c r="E97" s="118"/>
      <c r="F97" s="118"/>
      <c r="G97" s="118"/>
      <c r="H97" s="119"/>
      <c r="I97" s="111" t="str">
        <f t="shared" si="9"/>
        <v/>
      </c>
      <c r="J97" s="124"/>
      <c r="K97" s="323"/>
      <c r="L97" s="369"/>
    </row>
    <row r="98" spans="1:12" s="105" customFormat="1" ht="13.5" customHeight="1" x14ac:dyDescent="0.2">
      <c r="A98" s="320"/>
      <c r="B98" s="110" t="s">
        <v>9679</v>
      </c>
      <c r="C98" s="130" t="str">
        <f>Anexo_01!$Q29</f>
        <v>2</v>
      </c>
      <c r="D98" s="117"/>
      <c r="E98" s="118"/>
      <c r="F98" s="118"/>
      <c r="G98" s="118"/>
      <c r="H98" s="119"/>
      <c r="I98" s="111" t="str">
        <f t="shared" si="9"/>
        <v/>
      </c>
      <c r="J98" s="124"/>
      <c r="K98" s="323"/>
      <c r="L98" s="369"/>
    </row>
    <row r="99" spans="1:12" s="105" customFormat="1" ht="13.5" customHeight="1" x14ac:dyDescent="0.2">
      <c r="A99" s="320"/>
      <c r="B99" s="110" t="s">
        <v>9680</v>
      </c>
      <c r="C99" s="132"/>
      <c r="D99" s="117"/>
      <c r="E99" s="118"/>
      <c r="F99" s="118"/>
      <c r="G99" s="118"/>
      <c r="H99" s="119"/>
      <c r="I99" s="111" t="str">
        <f t="shared" si="9"/>
        <v/>
      </c>
      <c r="J99" s="124"/>
      <c r="K99" s="323"/>
      <c r="L99" s="369"/>
    </row>
    <row r="100" spans="1:12" s="105" customFormat="1" ht="13.5" customHeight="1" x14ac:dyDescent="0.2">
      <c r="A100" s="320"/>
      <c r="B100" s="110" t="s">
        <v>9681</v>
      </c>
      <c r="C100" s="325"/>
      <c r="D100" s="117"/>
      <c r="E100" s="118"/>
      <c r="F100" s="118"/>
      <c r="G100" s="118"/>
      <c r="H100" s="119"/>
      <c r="I100" s="111" t="str">
        <f t="shared" si="9"/>
        <v/>
      </c>
      <c r="J100" s="124"/>
      <c r="K100" s="323"/>
      <c r="L100" s="369"/>
    </row>
    <row r="101" spans="1:12" ht="13.5" customHeight="1" x14ac:dyDescent="0.3">
      <c r="A101" s="321"/>
      <c r="B101" s="112" t="s">
        <v>9685</v>
      </c>
      <c r="C101" s="326"/>
      <c r="D101" s="120"/>
      <c r="E101" s="121"/>
      <c r="F101" s="121"/>
      <c r="G101" s="121"/>
      <c r="H101" s="122"/>
      <c r="I101" s="113" t="str">
        <f t="shared" si="9"/>
        <v/>
      </c>
      <c r="J101" s="125"/>
      <c r="K101" s="324"/>
      <c r="L101" s="370"/>
    </row>
    <row r="102" spans="1:12" s="105" customFormat="1" ht="13.5" customHeight="1" x14ac:dyDescent="0.2">
      <c r="A102" s="319">
        <v>11</v>
      </c>
      <c r="B102" s="108" t="s">
        <v>9675</v>
      </c>
      <c r="C102" s="134" t="str">
        <f>Anexo_01!$I30</f>
        <v>1161214112E5</v>
      </c>
      <c r="D102" s="114"/>
      <c r="E102" s="115"/>
      <c r="F102" s="115"/>
      <c r="G102" s="115"/>
      <c r="H102" s="116"/>
      <c r="I102" s="109" t="str">
        <f>IF(SUM(D102:H102)=0,"",SUM(D102:H102))</f>
        <v/>
      </c>
      <c r="J102" s="123"/>
      <c r="K102" s="322">
        <f>SUM(I102:I110)</f>
        <v>0</v>
      </c>
      <c r="L102" s="369"/>
    </row>
    <row r="103" spans="1:12" s="105" customFormat="1" ht="13.5" customHeight="1" x14ac:dyDescent="0.2">
      <c r="A103" s="320"/>
      <c r="B103" s="110" t="s">
        <v>9676</v>
      </c>
      <c r="C103" s="130" t="str">
        <f>Anexo_01!$D30</f>
        <v>PROFESOR</v>
      </c>
      <c r="D103" s="117"/>
      <c r="E103" s="118"/>
      <c r="F103" s="118"/>
      <c r="G103" s="118"/>
      <c r="H103" s="119"/>
      <c r="I103" s="111" t="str">
        <f>IF(SUM(D103:H103)=0,"",SUM(D103:H103))</f>
        <v/>
      </c>
      <c r="J103" s="124"/>
      <c r="K103" s="323"/>
      <c r="L103" s="369"/>
    </row>
    <row r="104" spans="1:12" s="105" customFormat="1" ht="13.5" customHeight="1" x14ac:dyDescent="0.2">
      <c r="A104" s="320"/>
      <c r="B104" s="110" t="s">
        <v>9682</v>
      </c>
      <c r="C104" s="130" t="str">
        <f>Anexo_01!$B30</f>
        <v>VILCA TITO, GENARO</v>
      </c>
      <c r="D104" s="117"/>
      <c r="E104" s="118"/>
      <c r="F104" s="118"/>
      <c r="G104" s="118"/>
      <c r="H104" s="119"/>
      <c r="I104" s="111" t="str">
        <f t="shared" ref="I104:I110" si="10">IF(SUM(D104:H104)=0,"",SUM(D104:H104))</f>
        <v/>
      </c>
      <c r="J104" s="124"/>
      <c r="K104" s="323"/>
      <c r="L104" s="369"/>
    </row>
    <row r="105" spans="1:12" s="105" customFormat="1" ht="13.5" customHeight="1" x14ac:dyDescent="0.2">
      <c r="A105" s="320"/>
      <c r="B105" s="110" t="s">
        <v>9677</v>
      </c>
      <c r="C105" s="130" t="str">
        <f>CONCATENATE("10",Anexo_01!$P30)</f>
        <v>1001201549</v>
      </c>
      <c r="D105" s="117"/>
      <c r="E105" s="118"/>
      <c r="F105" s="118"/>
      <c r="G105" s="118"/>
      <c r="H105" s="119"/>
      <c r="I105" s="111" t="str">
        <f t="shared" si="10"/>
        <v/>
      </c>
      <c r="J105" s="124"/>
      <c r="K105" s="323"/>
      <c r="L105" s="369"/>
    </row>
    <row r="106" spans="1:12" s="105" customFormat="1" ht="13.5" customHeight="1" x14ac:dyDescent="0.2">
      <c r="A106" s="320"/>
      <c r="B106" s="110" t="s">
        <v>9678</v>
      </c>
      <c r="C106" s="131">
        <f>Anexo_01!$F30</f>
        <v>0</v>
      </c>
      <c r="D106" s="117"/>
      <c r="E106" s="118"/>
      <c r="F106" s="118"/>
      <c r="G106" s="118"/>
      <c r="H106" s="119"/>
      <c r="I106" s="111" t="str">
        <f t="shared" si="10"/>
        <v/>
      </c>
      <c r="J106" s="124"/>
      <c r="K106" s="323"/>
      <c r="L106" s="369"/>
    </row>
    <row r="107" spans="1:12" s="105" customFormat="1" ht="13.5" customHeight="1" x14ac:dyDescent="0.2">
      <c r="A107" s="320"/>
      <c r="B107" s="110" t="s">
        <v>9679</v>
      </c>
      <c r="C107" s="130" t="str">
        <f>Anexo_01!$Q30</f>
        <v>2</v>
      </c>
      <c r="D107" s="117"/>
      <c r="E107" s="118"/>
      <c r="F107" s="118"/>
      <c r="G107" s="118"/>
      <c r="H107" s="119"/>
      <c r="I107" s="111" t="str">
        <f t="shared" si="10"/>
        <v/>
      </c>
      <c r="J107" s="124"/>
      <c r="K107" s="323"/>
      <c r="L107" s="369"/>
    </row>
    <row r="108" spans="1:12" s="105" customFormat="1" ht="13.5" customHeight="1" x14ac:dyDescent="0.2">
      <c r="A108" s="320"/>
      <c r="B108" s="110" t="s">
        <v>9680</v>
      </c>
      <c r="C108" s="132"/>
      <c r="D108" s="117"/>
      <c r="E108" s="118"/>
      <c r="F108" s="118"/>
      <c r="G108" s="118"/>
      <c r="H108" s="119"/>
      <c r="I108" s="111" t="str">
        <f t="shared" si="10"/>
        <v/>
      </c>
      <c r="J108" s="124"/>
      <c r="K108" s="323"/>
      <c r="L108" s="369"/>
    </row>
    <row r="109" spans="1:12" s="105" customFormat="1" ht="13.5" customHeight="1" x14ac:dyDescent="0.2">
      <c r="A109" s="320"/>
      <c r="B109" s="110" t="s">
        <v>9681</v>
      </c>
      <c r="C109" s="325"/>
      <c r="D109" s="117"/>
      <c r="E109" s="118"/>
      <c r="F109" s="118"/>
      <c r="G109" s="118"/>
      <c r="H109" s="119"/>
      <c r="I109" s="111" t="str">
        <f t="shared" si="10"/>
        <v/>
      </c>
      <c r="J109" s="124"/>
      <c r="K109" s="323"/>
      <c r="L109" s="369"/>
    </row>
    <row r="110" spans="1:12" ht="13.5" customHeight="1" x14ac:dyDescent="0.3">
      <c r="A110" s="321"/>
      <c r="B110" s="112" t="s">
        <v>9685</v>
      </c>
      <c r="C110" s="326"/>
      <c r="D110" s="120"/>
      <c r="E110" s="121"/>
      <c r="F110" s="121"/>
      <c r="G110" s="121"/>
      <c r="H110" s="122"/>
      <c r="I110" s="113" t="str">
        <f t="shared" si="10"/>
        <v/>
      </c>
      <c r="J110" s="125"/>
      <c r="K110" s="324"/>
      <c r="L110" s="370"/>
    </row>
    <row r="111" spans="1:12" s="105" customFormat="1" ht="13.5" customHeight="1" x14ac:dyDescent="0.2">
      <c r="A111" s="319">
        <v>12</v>
      </c>
      <c r="B111" s="108" t="s">
        <v>9675</v>
      </c>
      <c r="C111" s="134" t="str">
        <f>Anexo_01!$I31</f>
        <v>1161214122E2</v>
      </c>
      <c r="D111" s="114"/>
      <c r="E111" s="115"/>
      <c r="F111" s="115"/>
      <c r="G111" s="115"/>
      <c r="H111" s="116"/>
      <c r="I111" s="109" t="str">
        <f>IF(SUM(D111:H111)=0,"",SUM(D111:H111))</f>
        <v/>
      </c>
      <c r="J111" s="123"/>
      <c r="K111" s="322">
        <f>SUM(I111:I119)</f>
        <v>0</v>
      </c>
      <c r="L111" s="369"/>
    </row>
    <row r="112" spans="1:12" s="105" customFormat="1" ht="13.5" customHeight="1" x14ac:dyDescent="0.2">
      <c r="A112" s="320"/>
      <c r="B112" s="110" t="s">
        <v>9676</v>
      </c>
      <c r="C112" s="130" t="str">
        <f>Anexo_01!$D31</f>
        <v>PROFESOR</v>
      </c>
      <c r="D112" s="117"/>
      <c r="E112" s="118"/>
      <c r="F112" s="118"/>
      <c r="G112" s="118"/>
      <c r="H112" s="119"/>
      <c r="I112" s="111" t="str">
        <f>IF(SUM(D112:H112)=0,"",SUM(D112:H112))</f>
        <v/>
      </c>
      <c r="J112" s="124"/>
      <c r="K112" s="323"/>
      <c r="L112" s="369"/>
    </row>
    <row r="113" spans="1:12" s="105" customFormat="1" ht="13.5" customHeight="1" x14ac:dyDescent="0.2">
      <c r="A113" s="320"/>
      <c r="B113" s="110" t="s">
        <v>9682</v>
      </c>
      <c r="C113" s="130" t="str">
        <f>Anexo_01!$B31</f>
        <v>CONDORI FLORES, JOVANY EMPERATRIZ</v>
      </c>
      <c r="D113" s="117"/>
      <c r="E113" s="118"/>
      <c r="F113" s="118"/>
      <c r="G113" s="118"/>
      <c r="H113" s="119"/>
      <c r="I113" s="111" t="str">
        <f t="shared" ref="I113:I119" si="11">IF(SUM(D113:H113)=0,"",SUM(D113:H113))</f>
        <v/>
      </c>
      <c r="J113" s="124"/>
      <c r="K113" s="323"/>
      <c r="L113" s="369"/>
    </row>
    <row r="114" spans="1:12" s="105" customFormat="1" ht="13.5" customHeight="1" x14ac:dyDescent="0.2">
      <c r="A114" s="320"/>
      <c r="B114" s="110" t="s">
        <v>9677</v>
      </c>
      <c r="C114" s="130" t="str">
        <f>CONCATENATE("10",Anexo_01!$P31)</f>
        <v>1001318359</v>
      </c>
      <c r="D114" s="117"/>
      <c r="E114" s="118"/>
      <c r="F114" s="118"/>
      <c r="G114" s="118"/>
      <c r="H114" s="119"/>
      <c r="I114" s="111" t="str">
        <f t="shared" si="11"/>
        <v/>
      </c>
      <c r="J114" s="124"/>
      <c r="K114" s="323"/>
      <c r="L114" s="369"/>
    </row>
    <row r="115" spans="1:12" s="105" customFormat="1" ht="13.5" customHeight="1" x14ac:dyDescent="0.2">
      <c r="A115" s="320"/>
      <c r="B115" s="110" t="s">
        <v>9678</v>
      </c>
      <c r="C115" s="131">
        <f>Anexo_01!$F31</f>
        <v>0</v>
      </c>
      <c r="D115" s="117"/>
      <c r="E115" s="118"/>
      <c r="F115" s="118"/>
      <c r="G115" s="118"/>
      <c r="H115" s="119"/>
      <c r="I115" s="111" t="str">
        <f t="shared" si="11"/>
        <v/>
      </c>
      <c r="J115" s="124"/>
      <c r="K115" s="323"/>
      <c r="L115" s="369"/>
    </row>
    <row r="116" spans="1:12" s="105" customFormat="1" ht="13.5" customHeight="1" x14ac:dyDescent="0.2">
      <c r="A116" s="320"/>
      <c r="B116" s="110" t="s">
        <v>9679</v>
      </c>
      <c r="C116" s="130" t="str">
        <f>Anexo_01!$Q31</f>
        <v>3</v>
      </c>
      <c r="D116" s="117"/>
      <c r="E116" s="118"/>
      <c r="F116" s="118"/>
      <c r="G116" s="118"/>
      <c r="H116" s="119"/>
      <c r="I116" s="111" t="str">
        <f t="shared" si="11"/>
        <v/>
      </c>
      <c r="J116" s="124"/>
      <c r="K116" s="323"/>
      <c r="L116" s="369"/>
    </row>
    <row r="117" spans="1:12" s="105" customFormat="1" ht="13.5" customHeight="1" x14ac:dyDescent="0.2">
      <c r="A117" s="320"/>
      <c r="B117" s="110" t="s">
        <v>9680</v>
      </c>
      <c r="C117" s="132"/>
      <c r="D117" s="117"/>
      <c r="E117" s="118"/>
      <c r="F117" s="118"/>
      <c r="G117" s="118"/>
      <c r="H117" s="119"/>
      <c r="I117" s="111" t="str">
        <f t="shared" si="11"/>
        <v/>
      </c>
      <c r="J117" s="124"/>
      <c r="K117" s="323"/>
      <c r="L117" s="369"/>
    </row>
    <row r="118" spans="1:12" s="105" customFormat="1" ht="13.5" customHeight="1" x14ac:dyDescent="0.2">
      <c r="A118" s="320"/>
      <c r="B118" s="110" t="s">
        <v>9681</v>
      </c>
      <c r="C118" s="325"/>
      <c r="D118" s="117"/>
      <c r="E118" s="118"/>
      <c r="F118" s="118"/>
      <c r="G118" s="118"/>
      <c r="H118" s="119"/>
      <c r="I118" s="111" t="str">
        <f t="shared" si="11"/>
        <v/>
      </c>
      <c r="J118" s="124"/>
      <c r="K118" s="323"/>
      <c r="L118" s="369"/>
    </row>
    <row r="119" spans="1:12" ht="13.5" customHeight="1" x14ac:dyDescent="0.3">
      <c r="A119" s="321"/>
      <c r="B119" s="112" t="s">
        <v>9685</v>
      </c>
      <c r="C119" s="326"/>
      <c r="D119" s="120"/>
      <c r="E119" s="121"/>
      <c r="F119" s="121"/>
      <c r="G119" s="121"/>
      <c r="H119" s="122"/>
      <c r="I119" s="113" t="str">
        <f t="shared" si="11"/>
        <v/>
      </c>
      <c r="J119" s="125"/>
      <c r="K119" s="324"/>
      <c r="L119" s="370"/>
    </row>
    <row r="120" spans="1:12" s="105" customFormat="1" ht="13.5" customHeight="1" x14ac:dyDescent="0.2">
      <c r="A120" s="319">
        <v>13</v>
      </c>
      <c r="B120" s="108" t="s">
        <v>9675</v>
      </c>
      <c r="C120" s="134" t="str">
        <f>Anexo_01!$I32</f>
        <v>1161214112E7</v>
      </c>
      <c r="D120" s="114"/>
      <c r="E120" s="115"/>
      <c r="F120" s="115"/>
      <c r="G120" s="115"/>
      <c r="H120" s="116"/>
      <c r="I120" s="109" t="str">
        <f>IF(SUM(D120:H120)=0,"",SUM(D120:H120))</f>
        <v/>
      </c>
      <c r="J120" s="123"/>
      <c r="K120" s="322">
        <f>SUM(I120:I128)</f>
        <v>0</v>
      </c>
      <c r="L120" s="369"/>
    </row>
    <row r="121" spans="1:12" s="105" customFormat="1" ht="13.5" customHeight="1" x14ac:dyDescent="0.2">
      <c r="A121" s="320"/>
      <c r="B121" s="110" t="s">
        <v>9676</v>
      </c>
      <c r="C121" s="130" t="str">
        <f>Anexo_01!$D32</f>
        <v>PROFESOR</v>
      </c>
      <c r="D121" s="117"/>
      <c r="E121" s="118"/>
      <c r="F121" s="118"/>
      <c r="G121" s="118"/>
      <c r="H121" s="119"/>
      <c r="I121" s="111" t="str">
        <f>IF(SUM(D121:H121)=0,"",SUM(D121:H121))</f>
        <v/>
      </c>
      <c r="J121" s="124"/>
      <c r="K121" s="323"/>
      <c r="L121" s="369"/>
    </row>
    <row r="122" spans="1:12" s="105" customFormat="1" ht="13.5" customHeight="1" x14ac:dyDescent="0.2">
      <c r="A122" s="320"/>
      <c r="B122" s="110" t="s">
        <v>9682</v>
      </c>
      <c r="C122" s="130" t="str">
        <f>Anexo_01!$B32</f>
        <v>TOLEDO MAMANI, JUAN JOSE</v>
      </c>
      <c r="D122" s="117"/>
      <c r="E122" s="118"/>
      <c r="F122" s="118"/>
      <c r="G122" s="118"/>
      <c r="H122" s="119"/>
      <c r="I122" s="111" t="str">
        <f t="shared" ref="I122:I128" si="12">IF(SUM(D122:H122)=0,"",SUM(D122:H122))</f>
        <v/>
      </c>
      <c r="J122" s="124"/>
      <c r="K122" s="323"/>
      <c r="L122" s="369"/>
    </row>
    <row r="123" spans="1:12" s="105" customFormat="1" ht="13.5" customHeight="1" x14ac:dyDescent="0.2">
      <c r="A123" s="320"/>
      <c r="B123" s="110" t="s">
        <v>9677</v>
      </c>
      <c r="C123" s="130" t="str">
        <f>CONCATENATE("10",Anexo_01!$P32)</f>
        <v>1001234149</v>
      </c>
      <c r="D123" s="117"/>
      <c r="E123" s="118"/>
      <c r="F123" s="118"/>
      <c r="G123" s="118"/>
      <c r="H123" s="119"/>
      <c r="I123" s="111" t="str">
        <f t="shared" si="12"/>
        <v/>
      </c>
      <c r="J123" s="124"/>
      <c r="K123" s="323"/>
      <c r="L123" s="369"/>
    </row>
    <row r="124" spans="1:12" s="105" customFormat="1" ht="13.5" customHeight="1" x14ac:dyDescent="0.2">
      <c r="A124" s="320"/>
      <c r="B124" s="110" t="s">
        <v>9678</v>
      </c>
      <c r="C124" s="131">
        <f>Anexo_01!$F32</f>
        <v>0</v>
      </c>
      <c r="D124" s="117"/>
      <c r="E124" s="118"/>
      <c r="F124" s="118"/>
      <c r="G124" s="118"/>
      <c r="H124" s="119"/>
      <c r="I124" s="111" t="str">
        <f t="shared" si="12"/>
        <v/>
      </c>
      <c r="J124" s="124"/>
      <c r="K124" s="323"/>
      <c r="L124" s="369"/>
    </row>
    <row r="125" spans="1:12" s="105" customFormat="1" ht="13.5" customHeight="1" x14ac:dyDescent="0.2">
      <c r="A125" s="320"/>
      <c r="B125" s="110" t="s">
        <v>9679</v>
      </c>
      <c r="C125" s="130" t="str">
        <f>Anexo_01!$Q32</f>
        <v>1</v>
      </c>
      <c r="D125" s="117"/>
      <c r="E125" s="118"/>
      <c r="F125" s="118"/>
      <c r="G125" s="118"/>
      <c r="H125" s="119"/>
      <c r="I125" s="111" t="str">
        <f t="shared" si="12"/>
        <v/>
      </c>
      <c r="J125" s="124"/>
      <c r="K125" s="323"/>
      <c r="L125" s="369"/>
    </row>
    <row r="126" spans="1:12" s="105" customFormat="1" ht="13.5" customHeight="1" x14ac:dyDescent="0.2">
      <c r="A126" s="320"/>
      <c r="B126" s="110" t="s">
        <v>9680</v>
      </c>
      <c r="C126" s="132"/>
      <c r="D126" s="117"/>
      <c r="E126" s="118"/>
      <c r="F126" s="118"/>
      <c r="G126" s="118"/>
      <c r="H126" s="119"/>
      <c r="I126" s="111" t="str">
        <f t="shared" si="12"/>
        <v/>
      </c>
      <c r="J126" s="124"/>
      <c r="K126" s="323"/>
      <c r="L126" s="369"/>
    </row>
    <row r="127" spans="1:12" s="105" customFormat="1" ht="13.5" customHeight="1" x14ac:dyDescent="0.2">
      <c r="A127" s="320"/>
      <c r="B127" s="110" t="s">
        <v>9681</v>
      </c>
      <c r="C127" s="325"/>
      <c r="D127" s="117"/>
      <c r="E127" s="118"/>
      <c r="F127" s="118"/>
      <c r="G127" s="118"/>
      <c r="H127" s="119"/>
      <c r="I127" s="111" t="str">
        <f t="shared" si="12"/>
        <v/>
      </c>
      <c r="J127" s="124"/>
      <c r="K127" s="323"/>
      <c r="L127" s="369"/>
    </row>
    <row r="128" spans="1:12" ht="13.5" customHeight="1" x14ac:dyDescent="0.3">
      <c r="A128" s="321"/>
      <c r="B128" s="112" t="s">
        <v>9685</v>
      </c>
      <c r="C128" s="326"/>
      <c r="D128" s="120"/>
      <c r="E128" s="121"/>
      <c r="F128" s="121"/>
      <c r="G128" s="121"/>
      <c r="H128" s="122"/>
      <c r="I128" s="113" t="str">
        <f t="shared" si="12"/>
        <v/>
      </c>
      <c r="J128" s="125"/>
      <c r="K128" s="324"/>
      <c r="L128" s="370"/>
    </row>
    <row r="129" spans="1:12" s="105" customFormat="1" ht="13.5" customHeight="1" x14ac:dyDescent="0.2">
      <c r="A129" s="319">
        <v>14</v>
      </c>
      <c r="B129" s="108" t="s">
        <v>9675</v>
      </c>
      <c r="C129" s="134" t="str">
        <f>Anexo_01!$I33</f>
        <v>1161214122e5</v>
      </c>
      <c r="D129" s="114"/>
      <c r="E129" s="115"/>
      <c r="F129" s="115"/>
      <c r="G129" s="115"/>
      <c r="H129" s="116"/>
      <c r="I129" s="109" t="str">
        <f>IF(SUM(D129:H129)=0,"",SUM(D129:H129))</f>
        <v/>
      </c>
      <c r="J129" s="123"/>
      <c r="K129" s="322">
        <f>SUM(I129:I137)</f>
        <v>0</v>
      </c>
      <c r="L129" s="369"/>
    </row>
    <row r="130" spans="1:12" s="105" customFormat="1" ht="13.5" customHeight="1" x14ac:dyDescent="0.2">
      <c r="A130" s="320"/>
      <c r="B130" s="110" t="s">
        <v>9676</v>
      </c>
      <c r="C130" s="130" t="str">
        <f>Anexo_01!$D33</f>
        <v>PROFESOR</v>
      </c>
      <c r="D130" s="117"/>
      <c r="E130" s="118"/>
      <c r="F130" s="118"/>
      <c r="G130" s="118"/>
      <c r="H130" s="119"/>
      <c r="I130" s="111" t="str">
        <f>IF(SUM(D130:H130)=0,"",SUM(D130:H130))</f>
        <v/>
      </c>
      <c r="J130" s="124"/>
      <c r="K130" s="323"/>
      <c r="L130" s="369"/>
    </row>
    <row r="131" spans="1:12" s="105" customFormat="1" ht="13.5" customHeight="1" x14ac:dyDescent="0.2">
      <c r="A131" s="320"/>
      <c r="B131" s="110" t="s">
        <v>9682</v>
      </c>
      <c r="C131" s="130" t="str">
        <f>Anexo_01!$B33</f>
        <v>CAPQUEQUI HUARACHI, MARIO IGNACIO</v>
      </c>
      <c r="D131" s="117"/>
      <c r="E131" s="118"/>
      <c r="F131" s="118"/>
      <c r="G131" s="118"/>
      <c r="H131" s="119"/>
      <c r="I131" s="111" t="str">
        <f t="shared" ref="I131:I137" si="13">IF(SUM(D131:H131)=0,"",SUM(D131:H131))</f>
        <v/>
      </c>
      <c r="J131" s="124"/>
      <c r="K131" s="323"/>
      <c r="L131" s="369"/>
    </row>
    <row r="132" spans="1:12" s="105" customFormat="1" ht="13.5" customHeight="1" x14ac:dyDescent="0.2">
      <c r="A132" s="320"/>
      <c r="B132" s="110" t="s">
        <v>9677</v>
      </c>
      <c r="C132" s="130" t="str">
        <f>CONCATENATE("10",Anexo_01!$P33)</f>
        <v>1002167939</v>
      </c>
      <c r="D132" s="117"/>
      <c r="E132" s="118"/>
      <c r="F132" s="118"/>
      <c r="G132" s="118"/>
      <c r="H132" s="119"/>
      <c r="I132" s="111" t="str">
        <f t="shared" si="13"/>
        <v/>
      </c>
      <c r="J132" s="124"/>
      <c r="K132" s="323"/>
      <c r="L132" s="369"/>
    </row>
    <row r="133" spans="1:12" s="105" customFormat="1" ht="13.5" customHeight="1" x14ac:dyDescent="0.2">
      <c r="A133" s="320"/>
      <c r="B133" s="110" t="s">
        <v>9678</v>
      </c>
      <c r="C133" s="131">
        <f>Anexo_01!$F33</f>
        <v>0</v>
      </c>
      <c r="D133" s="117"/>
      <c r="E133" s="118"/>
      <c r="F133" s="118"/>
      <c r="G133" s="118"/>
      <c r="H133" s="119"/>
      <c r="I133" s="111" t="str">
        <f t="shared" si="13"/>
        <v/>
      </c>
      <c r="J133" s="124"/>
      <c r="K133" s="323"/>
      <c r="L133" s="369"/>
    </row>
    <row r="134" spans="1:12" s="105" customFormat="1" ht="13.5" customHeight="1" x14ac:dyDescent="0.2">
      <c r="A134" s="320"/>
      <c r="B134" s="110" t="s">
        <v>9679</v>
      </c>
      <c r="C134" s="130" t="str">
        <f>Anexo_01!$Q33</f>
        <v>2</v>
      </c>
      <c r="D134" s="117"/>
      <c r="E134" s="118"/>
      <c r="F134" s="118"/>
      <c r="G134" s="118"/>
      <c r="H134" s="119"/>
      <c r="I134" s="111" t="str">
        <f t="shared" si="13"/>
        <v/>
      </c>
      <c r="J134" s="124"/>
      <c r="K134" s="323"/>
      <c r="L134" s="369"/>
    </row>
    <row r="135" spans="1:12" s="105" customFormat="1" ht="13.5" customHeight="1" x14ac:dyDescent="0.2">
      <c r="A135" s="320"/>
      <c r="B135" s="110" t="s">
        <v>9680</v>
      </c>
      <c r="C135" s="132"/>
      <c r="D135" s="117"/>
      <c r="E135" s="118"/>
      <c r="F135" s="118"/>
      <c r="G135" s="118"/>
      <c r="H135" s="119"/>
      <c r="I135" s="111" t="str">
        <f t="shared" si="13"/>
        <v/>
      </c>
      <c r="J135" s="124"/>
      <c r="K135" s="323"/>
      <c r="L135" s="369"/>
    </row>
    <row r="136" spans="1:12" s="105" customFormat="1" ht="13.5" customHeight="1" x14ac:dyDescent="0.2">
      <c r="A136" s="320"/>
      <c r="B136" s="110" t="s">
        <v>9681</v>
      </c>
      <c r="C136" s="325"/>
      <c r="D136" s="117"/>
      <c r="E136" s="118"/>
      <c r="F136" s="118"/>
      <c r="G136" s="118"/>
      <c r="H136" s="119"/>
      <c r="I136" s="111" t="str">
        <f t="shared" si="13"/>
        <v/>
      </c>
      <c r="J136" s="124"/>
      <c r="K136" s="323"/>
      <c r="L136" s="369"/>
    </row>
    <row r="137" spans="1:12" ht="13.5" customHeight="1" x14ac:dyDescent="0.3">
      <c r="A137" s="321"/>
      <c r="B137" s="112" t="s">
        <v>9685</v>
      </c>
      <c r="C137" s="326"/>
      <c r="D137" s="120"/>
      <c r="E137" s="121"/>
      <c r="F137" s="121"/>
      <c r="G137" s="121"/>
      <c r="H137" s="122"/>
      <c r="I137" s="113" t="str">
        <f t="shared" si="13"/>
        <v/>
      </c>
      <c r="J137" s="125"/>
      <c r="K137" s="324"/>
      <c r="L137" s="370"/>
    </row>
    <row r="138" spans="1:12" s="105" customFormat="1" ht="13.5" customHeight="1" x14ac:dyDescent="0.2">
      <c r="A138" s="319">
        <v>15</v>
      </c>
      <c r="B138" s="108" t="s">
        <v>9675</v>
      </c>
      <c r="C138" s="134" t="str">
        <f>Anexo_01!$I34</f>
        <v>1161214112E3</v>
      </c>
      <c r="D138" s="114"/>
      <c r="E138" s="115"/>
      <c r="F138" s="115"/>
      <c r="G138" s="115"/>
      <c r="H138" s="116"/>
      <c r="I138" s="109" t="str">
        <f>IF(SUM(D138:H138)=0,"",SUM(D138:H138))</f>
        <v/>
      </c>
      <c r="J138" s="123"/>
      <c r="K138" s="322">
        <f>SUM(I138:I146)</f>
        <v>0</v>
      </c>
      <c r="L138" s="369"/>
    </row>
    <row r="139" spans="1:12" s="105" customFormat="1" ht="13.5" customHeight="1" x14ac:dyDescent="0.2">
      <c r="A139" s="320"/>
      <c r="B139" s="110" t="s">
        <v>9676</v>
      </c>
      <c r="C139" s="130" t="str">
        <f>Anexo_01!$D34</f>
        <v>PROFESOR</v>
      </c>
      <c r="D139" s="117"/>
      <c r="E139" s="118"/>
      <c r="F139" s="118"/>
      <c r="G139" s="118"/>
      <c r="H139" s="119"/>
      <c r="I139" s="111" t="str">
        <f>IF(SUM(D139:H139)=0,"",SUM(D139:H139))</f>
        <v/>
      </c>
      <c r="J139" s="124"/>
      <c r="K139" s="323"/>
      <c r="L139" s="369"/>
    </row>
    <row r="140" spans="1:12" s="105" customFormat="1" ht="13.5" customHeight="1" x14ac:dyDescent="0.2">
      <c r="A140" s="320"/>
      <c r="B140" s="110" t="s">
        <v>9682</v>
      </c>
      <c r="C140" s="130" t="str">
        <f>Anexo_01!$B34</f>
        <v>FLORES SALAS, PAULINA</v>
      </c>
      <c r="D140" s="117"/>
      <c r="E140" s="118"/>
      <c r="F140" s="118"/>
      <c r="G140" s="118"/>
      <c r="H140" s="119"/>
      <c r="I140" s="111" t="str">
        <f t="shared" ref="I140:I146" si="14">IF(SUM(D140:H140)=0,"",SUM(D140:H140))</f>
        <v/>
      </c>
      <c r="J140" s="124"/>
      <c r="K140" s="323"/>
      <c r="L140" s="369"/>
    </row>
    <row r="141" spans="1:12" s="105" customFormat="1" ht="13.5" customHeight="1" x14ac:dyDescent="0.2">
      <c r="A141" s="320"/>
      <c r="B141" s="110" t="s">
        <v>9677</v>
      </c>
      <c r="C141" s="130" t="str">
        <f>CONCATENATE("10",Anexo_01!$P34)</f>
        <v>1001297655</v>
      </c>
      <c r="D141" s="117"/>
      <c r="E141" s="118"/>
      <c r="F141" s="118"/>
      <c r="G141" s="118"/>
      <c r="H141" s="119"/>
      <c r="I141" s="111" t="str">
        <f t="shared" si="14"/>
        <v/>
      </c>
      <c r="J141" s="124"/>
      <c r="K141" s="323"/>
      <c r="L141" s="369"/>
    </row>
    <row r="142" spans="1:12" s="105" customFormat="1" ht="13.5" customHeight="1" x14ac:dyDescent="0.2">
      <c r="A142" s="320"/>
      <c r="B142" s="110" t="s">
        <v>9678</v>
      </c>
      <c r="C142" s="131">
        <f>Anexo_01!$F34</f>
        <v>0</v>
      </c>
      <c r="D142" s="117"/>
      <c r="E142" s="118"/>
      <c r="F142" s="118"/>
      <c r="G142" s="118"/>
      <c r="H142" s="119"/>
      <c r="I142" s="111" t="str">
        <f t="shared" si="14"/>
        <v/>
      </c>
      <c r="J142" s="124"/>
      <c r="K142" s="323"/>
      <c r="L142" s="369"/>
    </row>
    <row r="143" spans="1:12" s="105" customFormat="1" ht="13.5" customHeight="1" x14ac:dyDescent="0.2">
      <c r="A143" s="320"/>
      <c r="B143" s="110" t="s">
        <v>9679</v>
      </c>
      <c r="C143" s="130" t="str">
        <f>Anexo_01!$Q34</f>
        <v>1</v>
      </c>
      <c r="D143" s="117"/>
      <c r="E143" s="118"/>
      <c r="F143" s="118"/>
      <c r="G143" s="118"/>
      <c r="H143" s="119"/>
      <c r="I143" s="111" t="str">
        <f t="shared" si="14"/>
        <v/>
      </c>
      <c r="J143" s="124"/>
      <c r="K143" s="323"/>
      <c r="L143" s="369"/>
    </row>
    <row r="144" spans="1:12" s="105" customFormat="1" ht="13.5" customHeight="1" x14ac:dyDescent="0.2">
      <c r="A144" s="320"/>
      <c r="B144" s="110" t="s">
        <v>9680</v>
      </c>
      <c r="C144" s="132"/>
      <c r="D144" s="117"/>
      <c r="E144" s="118"/>
      <c r="F144" s="118"/>
      <c r="G144" s="118"/>
      <c r="H144" s="119"/>
      <c r="I144" s="111" t="str">
        <f t="shared" si="14"/>
        <v/>
      </c>
      <c r="J144" s="124"/>
      <c r="K144" s="323"/>
      <c r="L144" s="369"/>
    </row>
    <row r="145" spans="1:12" s="105" customFormat="1" ht="13.5" customHeight="1" x14ac:dyDescent="0.2">
      <c r="A145" s="320"/>
      <c r="B145" s="110" t="s">
        <v>9681</v>
      </c>
      <c r="C145" s="325"/>
      <c r="D145" s="117"/>
      <c r="E145" s="118"/>
      <c r="F145" s="118"/>
      <c r="G145" s="118"/>
      <c r="H145" s="119"/>
      <c r="I145" s="111" t="str">
        <f t="shared" si="14"/>
        <v/>
      </c>
      <c r="J145" s="124"/>
      <c r="K145" s="323"/>
      <c r="L145" s="369"/>
    </row>
    <row r="146" spans="1:12" ht="13.5" customHeight="1" x14ac:dyDescent="0.3">
      <c r="A146" s="321"/>
      <c r="B146" s="112" t="s">
        <v>9685</v>
      </c>
      <c r="C146" s="326"/>
      <c r="D146" s="120"/>
      <c r="E146" s="121"/>
      <c r="F146" s="121"/>
      <c r="G146" s="121"/>
      <c r="H146" s="122"/>
      <c r="I146" s="113" t="str">
        <f t="shared" si="14"/>
        <v/>
      </c>
      <c r="J146" s="125"/>
      <c r="K146" s="324"/>
      <c r="L146" s="370"/>
    </row>
    <row r="147" spans="1:12" s="105" customFormat="1" ht="13.5" customHeight="1" x14ac:dyDescent="0.2">
      <c r="A147" s="319">
        <v>16</v>
      </c>
      <c r="B147" s="108" t="s">
        <v>9675</v>
      </c>
      <c r="C147" s="134">
        <f>Anexo_01!$I35</f>
        <v>0</v>
      </c>
      <c r="D147" s="114"/>
      <c r="E147" s="115"/>
      <c r="F147" s="115"/>
      <c r="G147" s="115"/>
      <c r="H147" s="116"/>
      <c r="I147" s="109" t="str">
        <f>IF(SUM(D147:H147)=0,"",SUM(D147:H147))</f>
        <v/>
      </c>
      <c r="J147" s="123"/>
      <c r="K147" s="322">
        <f>SUM(I147:I155)</f>
        <v>0</v>
      </c>
      <c r="L147" s="369"/>
    </row>
    <row r="148" spans="1:12" s="105" customFormat="1" ht="13.5" customHeight="1" x14ac:dyDescent="0.2">
      <c r="A148" s="320"/>
      <c r="B148" s="110" t="s">
        <v>9676</v>
      </c>
      <c r="C148" s="130" t="str">
        <f>Anexo_01!$D35</f>
        <v/>
      </c>
      <c r="D148" s="117"/>
      <c r="E148" s="118"/>
      <c r="F148" s="118"/>
      <c r="G148" s="118"/>
      <c r="H148" s="119"/>
      <c r="I148" s="111" t="str">
        <f>IF(SUM(D148:H148)=0,"",SUM(D148:H148))</f>
        <v/>
      </c>
      <c r="J148" s="124"/>
      <c r="K148" s="323"/>
      <c r="L148" s="369"/>
    </row>
    <row r="149" spans="1:12" s="105" customFormat="1" ht="13.5" customHeight="1" x14ac:dyDescent="0.2">
      <c r="A149" s="320"/>
      <c r="B149" s="110" t="s">
        <v>9682</v>
      </c>
      <c r="C149" s="130" t="str">
        <f>Anexo_01!$B35</f>
        <v/>
      </c>
      <c r="D149" s="117"/>
      <c r="E149" s="118"/>
      <c r="F149" s="118"/>
      <c r="G149" s="118"/>
      <c r="H149" s="119"/>
      <c r="I149" s="111" t="str">
        <f t="shared" ref="I149:I155" si="15">IF(SUM(D149:H149)=0,"",SUM(D149:H149))</f>
        <v/>
      </c>
      <c r="J149" s="124"/>
      <c r="K149" s="323"/>
      <c r="L149" s="369"/>
    </row>
    <row r="150" spans="1:12" s="105" customFormat="1" ht="13.5" customHeight="1" x14ac:dyDescent="0.2">
      <c r="A150" s="320"/>
      <c r="B150" s="110" t="s">
        <v>9677</v>
      </c>
      <c r="C150" s="130" t="str">
        <f>CONCATENATE("10",Anexo_01!$P35)</f>
        <v>10</v>
      </c>
      <c r="D150" s="117"/>
      <c r="E150" s="118"/>
      <c r="F150" s="118"/>
      <c r="G150" s="118"/>
      <c r="H150" s="119"/>
      <c r="I150" s="111" t="str">
        <f t="shared" si="15"/>
        <v/>
      </c>
      <c r="J150" s="124"/>
      <c r="K150" s="323"/>
      <c r="L150" s="369"/>
    </row>
    <row r="151" spans="1:12" s="105" customFormat="1" ht="13.5" customHeight="1" x14ac:dyDescent="0.2">
      <c r="A151" s="320"/>
      <c r="B151" s="110" t="s">
        <v>9678</v>
      </c>
      <c r="C151" s="131">
        <f>Anexo_01!$F35</f>
        <v>0</v>
      </c>
      <c r="D151" s="117"/>
      <c r="E151" s="118"/>
      <c r="F151" s="118"/>
      <c r="G151" s="118"/>
      <c r="H151" s="119"/>
      <c r="I151" s="111" t="str">
        <f t="shared" si="15"/>
        <v/>
      </c>
      <c r="J151" s="124"/>
      <c r="K151" s="323"/>
      <c r="L151" s="369"/>
    </row>
    <row r="152" spans="1:12" s="105" customFormat="1" ht="13.5" customHeight="1" x14ac:dyDescent="0.2">
      <c r="A152" s="320"/>
      <c r="B152" s="110" t="s">
        <v>9679</v>
      </c>
      <c r="C152" s="130" t="str">
        <f>Anexo_01!$Q35</f>
        <v/>
      </c>
      <c r="D152" s="117"/>
      <c r="E152" s="118"/>
      <c r="F152" s="118"/>
      <c r="G152" s="118"/>
      <c r="H152" s="119"/>
      <c r="I152" s="111" t="str">
        <f t="shared" si="15"/>
        <v/>
      </c>
      <c r="J152" s="124"/>
      <c r="K152" s="323"/>
      <c r="L152" s="369"/>
    </row>
    <row r="153" spans="1:12" s="105" customFormat="1" ht="13.5" customHeight="1" x14ac:dyDescent="0.2">
      <c r="A153" s="320"/>
      <c r="B153" s="110" t="s">
        <v>9680</v>
      </c>
      <c r="C153" s="132"/>
      <c r="D153" s="117"/>
      <c r="E153" s="118"/>
      <c r="F153" s="118"/>
      <c r="G153" s="118"/>
      <c r="H153" s="119"/>
      <c r="I153" s="111" t="str">
        <f t="shared" si="15"/>
        <v/>
      </c>
      <c r="J153" s="124"/>
      <c r="K153" s="323"/>
      <c r="L153" s="369"/>
    </row>
    <row r="154" spans="1:12" s="105" customFormat="1" ht="13.5" customHeight="1" x14ac:dyDescent="0.2">
      <c r="A154" s="320"/>
      <c r="B154" s="110" t="s">
        <v>9681</v>
      </c>
      <c r="C154" s="325"/>
      <c r="D154" s="117"/>
      <c r="E154" s="118"/>
      <c r="F154" s="118"/>
      <c r="G154" s="118"/>
      <c r="H154" s="119"/>
      <c r="I154" s="111" t="str">
        <f t="shared" si="15"/>
        <v/>
      </c>
      <c r="J154" s="124"/>
      <c r="K154" s="323"/>
      <c r="L154" s="369"/>
    </row>
    <row r="155" spans="1:12" ht="13.5" customHeight="1" x14ac:dyDescent="0.3">
      <c r="A155" s="321"/>
      <c r="B155" s="112" t="s">
        <v>9685</v>
      </c>
      <c r="C155" s="326"/>
      <c r="D155" s="120"/>
      <c r="E155" s="121"/>
      <c r="F155" s="121"/>
      <c r="G155" s="121"/>
      <c r="H155" s="122"/>
      <c r="I155" s="113" t="str">
        <f t="shared" si="15"/>
        <v/>
      </c>
      <c r="J155" s="125"/>
      <c r="K155" s="324"/>
      <c r="L155" s="370"/>
    </row>
    <row r="156" spans="1:12" s="105" customFormat="1" ht="13.5" customHeight="1" x14ac:dyDescent="0.2">
      <c r="A156" s="319">
        <v>17</v>
      </c>
      <c r="B156" s="108" t="s">
        <v>9675</v>
      </c>
      <c r="C156" s="134">
        <f>Anexo_01!$I36</f>
        <v>0</v>
      </c>
      <c r="D156" s="114"/>
      <c r="E156" s="115"/>
      <c r="F156" s="115"/>
      <c r="G156" s="115"/>
      <c r="H156" s="116"/>
      <c r="I156" s="109" t="str">
        <f>IF(SUM(D156:H156)=0,"",SUM(D156:H156))</f>
        <v/>
      </c>
      <c r="J156" s="123"/>
      <c r="K156" s="322">
        <f>SUM(I156:I164)</f>
        <v>0</v>
      </c>
      <c r="L156" s="369"/>
    </row>
    <row r="157" spans="1:12" s="105" customFormat="1" ht="13.5" customHeight="1" x14ac:dyDescent="0.2">
      <c r="A157" s="320"/>
      <c r="B157" s="110" t="s">
        <v>9676</v>
      </c>
      <c r="C157" s="130" t="str">
        <f>Anexo_01!$D36</f>
        <v/>
      </c>
      <c r="D157" s="117"/>
      <c r="E157" s="118"/>
      <c r="F157" s="118"/>
      <c r="G157" s="118"/>
      <c r="H157" s="119"/>
      <c r="I157" s="111" t="str">
        <f>IF(SUM(D157:H157)=0,"",SUM(D157:H157))</f>
        <v/>
      </c>
      <c r="J157" s="124"/>
      <c r="K157" s="323"/>
      <c r="L157" s="369"/>
    </row>
    <row r="158" spans="1:12" s="105" customFormat="1" ht="13.5" customHeight="1" x14ac:dyDescent="0.2">
      <c r="A158" s="320"/>
      <c r="B158" s="110" t="s">
        <v>9682</v>
      </c>
      <c r="C158" s="130" t="str">
        <f>Anexo_01!$B36</f>
        <v/>
      </c>
      <c r="D158" s="117"/>
      <c r="E158" s="118"/>
      <c r="F158" s="118"/>
      <c r="G158" s="118"/>
      <c r="H158" s="119"/>
      <c r="I158" s="111" t="str">
        <f t="shared" ref="I158:I164" si="16">IF(SUM(D158:H158)=0,"",SUM(D158:H158))</f>
        <v/>
      </c>
      <c r="J158" s="124"/>
      <c r="K158" s="323"/>
      <c r="L158" s="369"/>
    </row>
    <row r="159" spans="1:12" s="105" customFormat="1" ht="13.5" customHeight="1" x14ac:dyDescent="0.2">
      <c r="A159" s="320"/>
      <c r="B159" s="110" t="s">
        <v>9677</v>
      </c>
      <c r="C159" s="130" t="str">
        <f>CONCATENATE("10",Anexo_01!$P36)</f>
        <v>10</v>
      </c>
      <c r="D159" s="117"/>
      <c r="E159" s="118"/>
      <c r="F159" s="118"/>
      <c r="G159" s="118"/>
      <c r="H159" s="119"/>
      <c r="I159" s="111" t="str">
        <f t="shared" si="16"/>
        <v/>
      </c>
      <c r="J159" s="124"/>
      <c r="K159" s="323"/>
      <c r="L159" s="369"/>
    </row>
    <row r="160" spans="1:12" s="105" customFormat="1" ht="13.5" customHeight="1" x14ac:dyDescent="0.2">
      <c r="A160" s="320"/>
      <c r="B160" s="110" t="s">
        <v>9678</v>
      </c>
      <c r="C160" s="131">
        <f>Anexo_01!$F36</f>
        <v>0</v>
      </c>
      <c r="D160" s="117"/>
      <c r="E160" s="118"/>
      <c r="F160" s="118"/>
      <c r="G160" s="118"/>
      <c r="H160" s="119"/>
      <c r="I160" s="111" t="str">
        <f t="shared" si="16"/>
        <v/>
      </c>
      <c r="J160" s="124"/>
      <c r="K160" s="323"/>
      <c r="L160" s="369"/>
    </row>
    <row r="161" spans="1:12" s="105" customFormat="1" ht="13.5" customHeight="1" x14ac:dyDescent="0.2">
      <c r="A161" s="320"/>
      <c r="B161" s="110" t="s">
        <v>9679</v>
      </c>
      <c r="C161" s="130" t="str">
        <f>Anexo_01!$Q36</f>
        <v/>
      </c>
      <c r="D161" s="117"/>
      <c r="E161" s="118"/>
      <c r="F161" s="118"/>
      <c r="G161" s="118"/>
      <c r="H161" s="119"/>
      <c r="I161" s="111" t="str">
        <f t="shared" si="16"/>
        <v/>
      </c>
      <c r="J161" s="124"/>
      <c r="K161" s="323"/>
      <c r="L161" s="369"/>
    </row>
    <row r="162" spans="1:12" s="105" customFormat="1" ht="13.5" customHeight="1" x14ac:dyDescent="0.2">
      <c r="A162" s="320"/>
      <c r="B162" s="110" t="s">
        <v>9680</v>
      </c>
      <c r="C162" s="132"/>
      <c r="D162" s="117"/>
      <c r="E162" s="118"/>
      <c r="F162" s="118"/>
      <c r="G162" s="118"/>
      <c r="H162" s="119"/>
      <c r="I162" s="111" t="str">
        <f t="shared" si="16"/>
        <v/>
      </c>
      <c r="J162" s="124"/>
      <c r="K162" s="323"/>
      <c r="L162" s="369"/>
    </row>
    <row r="163" spans="1:12" s="105" customFormat="1" ht="13.5" customHeight="1" x14ac:dyDescent="0.2">
      <c r="A163" s="320"/>
      <c r="B163" s="110" t="s">
        <v>9681</v>
      </c>
      <c r="C163" s="325"/>
      <c r="D163" s="117"/>
      <c r="E163" s="118"/>
      <c r="F163" s="118"/>
      <c r="G163" s="118"/>
      <c r="H163" s="119"/>
      <c r="I163" s="111" t="str">
        <f t="shared" si="16"/>
        <v/>
      </c>
      <c r="J163" s="124"/>
      <c r="K163" s="323"/>
      <c r="L163" s="369"/>
    </row>
    <row r="164" spans="1:12" ht="13.5" customHeight="1" x14ac:dyDescent="0.3">
      <c r="A164" s="321"/>
      <c r="B164" s="112" t="s">
        <v>9685</v>
      </c>
      <c r="C164" s="326"/>
      <c r="D164" s="120"/>
      <c r="E164" s="121"/>
      <c r="F164" s="121"/>
      <c r="G164" s="121"/>
      <c r="H164" s="122"/>
      <c r="I164" s="113" t="str">
        <f t="shared" si="16"/>
        <v/>
      </c>
      <c r="J164" s="125"/>
      <c r="K164" s="324"/>
      <c r="L164" s="370"/>
    </row>
    <row r="165" spans="1:12" s="105" customFormat="1" ht="13.5" customHeight="1" x14ac:dyDescent="0.2">
      <c r="A165" s="319">
        <v>18</v>
      </c>
      <c r="B165" s="108" t="s">
        <v>9675</v>
      </c>
      <c r="C165" s="134">
        <f>Anexo_01!$I37</f>
        <v>0</v>
      </c>
      <c r="D165" s="114"/>
      <c r="E165" s="115"/>
      <c r="F165" s="115"/>
      <c r="G165" s="115"/>
      <c r="H165" s="116"/>
      <c r="I165" s="109" t="str">
        <f>IF(SUM(D165:H165)=0,"",SUM(D165:H165))</f>
        <v/>
      </c>
      <c r="J165" s="123"/>
      <c r="K165" s="322">
        <f>SUM(I165:I173)</f>
        <v>0</v>
      </c>
      <c r="L165" s="369"/>
    </row>
    <row r="166" spans="1:12" s="105" customFormat="1" ht="13.5" customHeight="1" x14ac:dyDescent="0.2">
      <c r="A166" s="320"/>
      <c r="B166" s="110" t="s">
        <v>9676</v>
      </c>
      <c r="C166" s="130" t="str">
        <f>Anexo_01!$D37</f>
        <v/>
      </c>
      <c r="D166" s="117"/>
      <c r="E166" s="118"/>
      <c r="F166" s="118"/>
      <c r="G166" s="118"/>
      <c r="H166" s="119"/>
      <c r="I166" s="111" t="str">
        <f>IF(SUM(D166:H166)=0,"",SUM(D166:H166))</f>
        <v/>
      </c>
      <c r="J166" s="124"/>
      <c r="K166" s="323"/>
      <c r="L166" s="369"/>
    </row>
    <row r="167" spans="1:12" s="105" customFormat="1" ht="13.5" customHeight="1" x14ac:dyDescent="0.2">
      <c r="A167" s="320"/>
      <c r="B167" s="110" t="s">
        <v>9682</v>
      </c>
      <c r="C167" s="130" t="str">
        <f>Anexo_01!$B37</f>
        <v/>
      </c>
      <c r="D167" s="117"/>
      <c r="E167" s="118"/>
      <c r="F167" s="118"/>
      <c r="G167" s="118"/>
      <c r="H167" s="119"/>
      <c r="I167" s="111" t="str">
        <f t="shared" ref="I167:I173" si="17">IF(SUM(D167:H167)=0,"",SUM(D167:H167))</f>
        <v/>
      </c>
      <c r="J167" s="124"/>
      <c r="K167" s="323"/>
      <c r="L167" s="369"/>
    </row>
    <row r="168" spans="1:12" s="105" customFormat="1" ht="13.5" customHeight="1" x14ac:dyDescent="0.2">
      <c r="A168" s="320"/>
      <c r="B168" s="110" t="s">
        <v>9677</v>
      </c>
      <c r="C168" s="130" t="str">
        <f>CONCATENATE("10",Anexo_01!$P37)</f>
        <v>10</v>
      </c>
      <c r="D168" s="117"/>
      <c r="E168" s="118"/>
      <c r="F168" s="118"/>
      <c r="G168" s="118"/>
      <c r="H168" s="119"/>
      <c r="I168" s="111" t="str">
        <f t="shared" si="17"/>
        <v/>
      </c>
      <c r="J168" s="124"/>
      <c r="K168" s="323"/>
      <c r="L168" s="369"/>
    </row>
    <row r="169" spans="1:12" s="105" customFormat="1" ht="13.5" customHeight="1" x14ac:dyDescent="0.2">
      <c r="A169" s="320"/>
      <c r="B169" s="110" t="s">
        <v>9678</v>
      </c>
      <c r="C169" s="131">
        <f>Anexo_01!$F37</f>
        <v>0</v>
      </c>
      <c r="D169" s="117"/>
      <c r="E169" s="118"/>
      <c r="F169" s="118"/>
      <c r="G169" s="118"/>
      <c r="H169" s="119"/>
      <c r="I169" s="111" t="str">
        <f t="shared" si="17"/>
        <v/>
      </c>
      <c r="J169" s="124"/>
      <c r="K169" s="323"/>
      <c r="L169" s="369"/>
    </row>
    <row r="170" spans="1:12" s="105" customFormat="1" ht="13.5" customHeight="1" x14ac:dyDescent="0.2">
      <c r="A170" s="320"/>
      <c r="B170" s="110" t="s">
        <v>9679</v>
      </c>
      <c r="C170" s="130" t="str">
        <f>Anexo_01!$Q37</f>
        <v/>
      </c>
      <c r="D170" s="117"/>
      <c r="E170" s="118"/>
      <c r="F170" s="118"/>
      <c r="G170" s="118"/>
      <c r="H170" s="119"/>
      <c r="I170" s="111" t="str">
        <f t="shared" si="17"/>
        <v/>
      </c>
      <c r="J170" s="124"/>
      <c r="K170" s="323"/>
      <c r="L170" s="369"/>
    </row>
    <row r="171" spans="1:12" s="105" customFormat="1" ht="13.5" customHeight="1" x14ac:dyDescent="0.2">
      <c r="A171" s="320"/>
      <c r="B171" s="110" t="s">
        <v>9680</v>
      </c>
      <c r="C171" s="132"/>
      <c r="D171" s="117"/>
      <c r="E171" s="118"/>
      <c r="F171" s="118"/>
      <c r="G171" s="118"/>
      <c r="H171" s="119"/>
      <c r="I171" s="111" t="str">
        <f t="shared" si="17"/>
        <v/>
      </c>
      <c r="J171" s="124"/>
      <c r="K171" s="323"/>
      <c r="L171" s="369"/>
    </row>
    <row r="172" spans="1:12" s="105" customFormat="1" ht="13.5" customHeight="1" x14ac:dyDescent="0.2">
      <c r="A172" s="320"/>
      <c r="B172" s="110" t="s">
        <v>9681</v>
      </c>
      <c r="C172" s="325"/>
      <c r="D172" s="117"/>
      <c r="E172" s="118"/>
      <c r="F172" s="118"/>
      <c r="G172" s="118"/>
      <c r="H172" s="119"/>
      <c r="I172" s="111" t="str">
        <f t="shared" si="17"/>
        <v/>
      </c>
      <c r="J172" s="124"/>
      <c r="K172" s="323"/>
      <c r="L172" s="369"/>
    </row>
    <row r="173" spans="1:12" ht="13.5" customHeight="1" x14ac:dyDescent="0.3">
      <c r="A173" s="321"/>
      <c r="B173" s="112" t="s">
        <v>9685</v>
      </c>
      <c r="C173" s="326"/>
      <c r="D173" s="120"/>
      <c r="E173" s="121"/>
      <c r="F173" s="121"/>
      <c r="G173" s="121"/>
      <c r="H173" s="122"/>
      <c r="I173" s="113" t="str">
        <f t="shared" si="17"/>
        <v/>
      </c>
      <c r="J173" s="125"/>
      <c r="K173" s="324"/>
      <c r="L173" s="370"/>
    </row>
    <row r="174" spans="1:12" s="105" customFormat="1" ht="13.5" customHeight="1" x14ac:dyDescent="0.2">
      <c r="A174" s="319">
        <v>19</v>
      </c>
      <c r="B174" s="108" t="s">
        <v>9675</v>
      </c>
      <c r="C174" s="134">
        <f>Anexo_01!$I38</f>
        <v>0</v>
      </c>
      <c r="D174" s="114"/>
      <c r="E174" s="115"/>
      <c r="F174" s="115"/>
      <c r="G174" s="115"/>
      <c r="H174" s="116"/>
      <c r="I174" s="109" t="str">
        <f>IF(SUM(D174:H174)=0,"",SUM(D174:H174))</f>
        <v/>
      </c>
      <c r="J174" s="123"/>
      <c r="K174" s="322">
        <f>SUM(I174:I182)</f>
        <v>0</v>
      </c>
      <c r="L174" s="369"/>
    </row>
    <row r="175" spans="1:12" s="105" customFormat="1" ht="13.5" customHeight="1" x14ac:dyDescent="0.2">
      <c r="A175" s="320"/>
      <c r="B175" s="110" t="s">
        <v>9676</v>
      </c>
      <c r="C175" s="130" t="str">
        <f>Anexo_01!$D38</f>
        <v/>
      </c>
      <c r="D175" s="117"/>
      <c r="E175" s="118"/>
      <c r="F175" s="118"/>
      <c r="G175" s="118"/>
      <c r="H175" s="119"/>
      <c r="I175" s="111" t="str">
        <f>IF(SUM(D175:H175)=0,"",SUM(D175:H175))</f>
        <v/>
      </c>
      <c r="J175" s="124"/>
      <c r="K175" s="323"/>
      <c r="L175" s="369"/>
    </row>
    <row r="176" spans="1:12" s="105" customFormat="1" ht="13.5" customHeight="1" x14ac:dyDescent="0.2">
      <c r="A176" s="320"/>
      <c r="B176" s="110" t="s">
        <v>9682</v>
      </c>
      <c r="C176" s="130" t="str">
        <f>Anexo_01!$B38</f>
        <v/>
      </c>
      <c r="D176" s="117"/>
      <c r="E176" s="118"/>
      <c r="F176" s="118"/>
      <c r="G176" s="118"/>
      <c r="H176" s="119"/>
      <c r="I176" s="111" t="str">
        <f t="shared" ref="I176:I182" si="18">IF(SUM(D176:H176)=0,"",SUM(D176:H176))</f>
        <v/>
      </c>
      <c r="J176" s="124"/>
      <c r="K176" s="323"/>
      <c r="L176" s="369"/>
    </row>
    <row r="177" spans="1:12" s="105" customFormat="1" ht="13.5" customHeight="1" x14ac:dyDescent="0.2">
      <c r="A177" s="320"/>
      <c r="B177" s="110" t="s">
        <v>9677</v>
      </c>
      <c r="C177" s="130" t="str">
        <f>CONCATENATE("10",Anexo_01!$P38)</f>
        <v>10</v>
      </c>
      <c r="D177" s="117"/>
      <c r="E177" s="118"/>
      <c r="F177" s="118"/>
      <c r="G177" s="118"/>
      <c r="H177" s="119"/>
      <c r="I177" s="111" t="str">
        <f t="shared" si="18"/>
        <v/>
      </c>
      <c r="J177" s="124"/>
      <c r="K177" s="323"/>
      <c r="L177" s="369"/>
    </row>
    <row r="178" spans="1:12" s="105" customFormat="1" ht="13.5" customHeight="1" x14ac:dyDescent="0.2">
      <c r="A178" s="320"/>
      <c r="B178" s="110" t="s">
        <v>9678</v>
      </c>
      <c r="C178" s="131">
        <f>Anexo_01!$F38</f>
        <v>0</v>
      </c>
      <c r="D178" s="117"/>
      <c r="E178" s="118"/>
      <c r="F178" s="118"/>
      <c r="G178" s="118"/>
      <c r="H178" s="119"/>
      <c r="I178" s="111" t="str">
        <f t="shared" si="18"/>
        <v/>
      </c>
      <c r="J178" s="124"/>
      <c r="K178" s="323"/>
      <c r="L178" s="369"/>
    </row>
    <row r="179" spans="1:12" s="105" customFormat="1" ht="13.5" customHeight="1" x14ac:dyDescent="0.2">
      <c r="A179" s="320"/>
      <c r="B179" s="110" t="s">
        <v>9679</v>
      </c>
      <c r="C179" s="130" t="str">
        <f>Anexo_01!$Q38</f>
        <v/>
      </c>
      <c r="D179" s="117"/>
      <c r="E179" s="118"/>
      <c r="F179" s="118"/>
      <c r="G179" s="118"/>
      <c r="H179" s="119"/>
      <c r="I179" s="111" t="str">
        <f t="shared" si="18"/>
        <v/>
      </c>
      <c r="J179" s="124"/>
      <c r="K179" s="323"/>
      <c r="L179" s="369"/>
    </row>
    <row r="180" spans="1:12" s="105" customFormat="1" ht="13.5" customHeight="1" x14ac:dyDescent="0.2">
      <c r="A180" s="320"/>
      <c r="B180" s="110" t="s">
        <v>9680</v>
      </c>
      <c r="C180" s="132"/>
      <c r="D180" s="117"/>
      <c r="E180" s="118"/>
      <c r="F180" s="118"/>
      <c r="G180" s="118"/>
      <c r="H180" s="119"/>
      <c r="I180" s="111" t="str">
        <f t="shared" si="18"/>
        <v/>
      </c>
      <c r="J180" s="124"/>
      <c r="K180" s="323"/>
      <c r="L180" s="369"/>
    </row>
    <row r="181" spans="1:12" s="105" customFormat="1" ht="13.5" customHeight="1" x14ac:dyDescent="0.2">
      <c r="A181" s="320"/>
      <c r="B181" s="110" t="s">
        <v>9681</v>
      </c>
      <c r="C181" s="325"/>
      <c r="D181" s="117"/>
      <c r="E181" s="118"/>
      <c r="F181" s="118"/>
      <c r="G181" s="118"/>
      <c r="H181" s="119"/>
      <c r="I181" s="111" t="str">
        <f t="shared" si="18"/>
        <v/>
      </c>
      <c r="J181" s="124"/>
      <c r="K181" s="323"/>
      <c r="L181" s="369"/>
    </row>
    <row r="182" spans="1:12" ht="13.5" customHeight="1" x14ac:dyDescent="0.3">
      <c r="A182" s="321"/>
      <c r="B182" s="112" t="s">
        <v>9685</v>
      </c>
      <c r="C182" s="326"/>
      <c r="D182" s="120"/>
      <c r="E182" s="121"/>
      <c r="F182" s="121"/>
      <c r="G182" s="121"/>
      <c r="H182" s="122"/>
      <c r="I182" s="113" t="str">
        <f t="shared" si="18"/>
        <v/>
      </c>
      <c r="J182" s="125"/>
      <c r="K182" s="324"/>
      <c r="L182" s="370"/>
    </row>
    <row r="183" spans="1:12" s="105" customFormat="1" ht="13.5" customHeight="1" x14ac:dyDescent="0.2">
      <c r="A183" s="319">
        <v>20</v>
      </c>
      <c r="B183" s="108" t="s">
        <v>9675</v>
      </c>
      <c r="C183" s="134">
        <f>Anexo_01!$I39</f>
        <v>0</v>
      </c>
      <c r="D183" s="114"/>
      <c r="E183" s="115"/>
      <c r="F183" s="115"/>
      <c r="G183" s="115"/>
      <c r="H183" s="116"/>
      <c r="I183" s="109" t="str">
        <f>IF(SUM(D183:H183)=0,"",SUM(D183:H183))</f>
        <v/>
      </c>
      <c r="J183" s="123"/>
      <c r="K183" s="322">
        <f>SUM(I183:I191)</f>
        <v>0</v>
      </c>
      <c r="L183" s="369"/>
    </row>
    <row r="184" spans="1:12" s="105" customFormat="1" ht="13.5" customHeight="1" x14ac:dyDescent="0.2">
      <c r="A184" s="320"/>
      <c r="B184" s="110" t="s">
        <v>9676</v>
      </c>
      <c r="C184" s="130" t="str">
        <f>Anexo_01!$D39</f>
        <v/>
      </c>
      <c r="D184" s="117"/>
      <c r="E184" s="118"/>
      <c r="F184" s="118"/>
      <c r="G184" s="118"/>
      <c r="H184" s="119"/>
      <c r="I184" s="111" t="str">
        <f>IF(SUM(D184:H184)=0,"",SUM(D184:H184))</f>
        <v/>
      </c>
      <c r="J184" s="124"/>
      <c r="K184" s="323"/>
      <c r="L184" s="369"/>
    </row>
    <row r="185" spans="1:12" s="105" customFormat="1" ht="13.5" customHeight="1" x14ac:dyDescent="0.2">
      <c r="A185" s="320"/>
      <c r="B185" s="110" t="s">
        <v>9682</v>
      </c>
      <c r="C185" s="130" t="str">
        <f>Anexo_01!$B39</f>
        <v/>
      </c>
      <c r="D185" s="117"/>
      <c r="E185" s="118"/>
      <c r="F185" s="118"/>
      <c r="G185" s="118"/>
      <c r="H185" s="119"/>
      <c r="I185" s="111" t="str">
        <f t="shared" ref="I185:I191" si="19">IF(SUM(D185:H185)=0,"",SUM(D185:H185))</f>
        <v/>
      </c>
      <c r="J185" s="124"/>
      <c r="K185" s="323"/>
      <c r="L185" s="369"/>
    </row>
    <row r="186" spans="1:12" s="105" customFormat="1" ht="13.5" customHeight="1" x14ac:dyDescent="0.2">
      <c r="A186" s="320"/>
      <c r="B186" s="110" t="s">
        <v>9677</v>
      </c>
      <c r="C186" s="130" t="str">
        <f>CONCATENATE("10",Anexo_01!$P39)</f>
        <v>10</v>
      </c>
      <c r="D186" s="117"/>
      <c r="E186" s="118"/>
      <c r="F186" s="118"/>
      <c r="G186" s="118"/>
      <c r="H186" s="119"/>
      <c r="I186" s="111" t="str">
        <f t="shared" si="19"/>
        <v/>
      </c>
      <c r="J186" s="124"/>
      <c r="K186" s="323"/>
      <c r="L186" s="369"/>
    </row>
    <row r="187" spans="1:12" s="105" customFormat="1" ht="13.5" customHeight="1" x14ac:dyDescent="0.2">
      <c r="A187" s="320"/>
      <c r="B187" s="110" t="s">
        <v>9678</v>
      </c>
      <c r="C187" s="131">
        <f>Anexo_01!$F39</f>
        <v>0</v>
      </c>
      <c r="D187" s="117"/>
      <c r="E187" s="118"/>
      <c r="F187" s="118"/>
      <c r="G187" s="118"/>
      <c r="H187" s="119"/>
      <c r="I187" s="111" t="str">
        <f t="shared" si="19"/>
        <v/>
      </c>
      <c r="J187" s="124"/>
      <c r="K187" s="323"/>
      <c r="L187" s="369"/>
    </row>
    <row r="188" spans="1:12" s="105" customFormat="1" ht="13.5" customHeight="1" x14ac:dyDescent="0.2">
      <c r="A188" s="320"/>
      <c r="B188" s="110" t="s">
        <v>9679</v>
      </c>
      <c r="C188" s="130" t="str">
        <f>Anexo_01!$Q39</f>
        <v/>
      </c>
      <c r="D188" s="117"/>
      <c r="E188" s="118"/>
      <c r="F188" s="118"/>
      <c r="G188" s="118"/>
      <c r="H188" s="119"/>
      <c r="I188" s="111" t="str">
        <f t="shared" si="19"/>
        <v/>
      </c>
      <c r="J188" s="124"/>
      <c r="K188" s="323"/>
      <c r="L188" s="369"/>
    </row>
    <row r="189" spans="1:12" s="105" customFormat="1" ht="13.5" customHeight="1" x14ac:dyDescent="0.2">
      <c r="A189" s="320"/>
      <c r="B189" s="110" t="s">
        <v>9680</v>
      </c>
      <c r="C189" s="132"/>
      <c r="D189" s="117"/>
      <c r="E189" s="118"/>
      <c r="F189" s="118"/>
      <c r="G189" s="118"/>
      <c r="H189" s="119"/>
      <c r="I189" s="111" t="str">
        <f t="shared" si="19"/>
        <v/>
      </c>
      <c r="J189" s="124"/>
      <c r="K189" s="323"/>
      <c r="L189" s="369"/>
    </row>
    <row r="190" spans="1:12" s="105" customFormat="1" ht="13.5" customHeight="1" x14ac:dyDescent="0.2">
      <c r="A190" s="320"/>
      <c r="B190" s="110" t="s">
        <v>9681</v>
      </c>
      <c r="C190" s="325"/>
      <c r="D190" s="117"/>
      <c r="E190" s="118"/>
      <c r="F190" s="118"/>
      <c r="G190" s="118"/>
      <c r="H190" s="119"/>
      <c r="I190" s="111" t="str">
        <f t="shared" si="19"/>
        <v/>
      </c>
      <c r="J190" s="124"/>
      <c r="K190" s="323"/>
      <c r="L190" s="369"/>
    </row>
    <row r="191" spans="1:12" ht="13.5" customHeight="1" x14ac:dyDescent="0.3">
      <c r="A191" s="321"/>
      <c r="B191" s="112" t="s">
        <v>9685</v>
      </c>
      <c r="C191" s="326"/>
      <c r="D191" s="120"/>
      <c r="E191" s="121"/>
      <c r="F191" s="121"/>
      <c r="G191" s="121"/>
      <c r="H191" s="122"/>
      <c r="I191" s="113" t="str">
        <f t="shared" si="19"/>
        <v/>
      </c>
      <c r="J191" s="125"/>
      <c r="K191" s="324"/>
      <c r="L191" s="370"/>
    </row>
    <row r="192" spans="1:12" s="105" customFormat="1" ht="13.5" hidden="1" customHeight="1" x14ac:dyDescent="0.2">
      <c r="A192" s="319">
        <v>21</v>
      </c>
      <c r="B192" s="108" t="s">
        <v>9675</v>
      </c>
      <c r="C192" s="134">
        <f>Anexo_01!$I40</f>
        <v>0</v>
      </c>
      <c r="D192" s="114"/>
      <c r="E192" s="115"/>
      <c r="F192" s="115"/>
      <c r="G192" s="115"/>
      <c r="H192" s="116"/>
      <c r="I192" s="109" t="str">
        <f>IF(SUM(D192:H192)=0,"",SUM(D192:H192))</f>
        <v/>
      </c>
      <c r="J192" s="123"/>
      <c r="K192" s="322">
        <f>SUM(I192:I200)</f>
        <v>0</v>
      </c>
      <c r="L192" s="369"/>
    </row>
    <row r="193" spans="1:12" s="105" customFormat="1" ht="13.5" hidden="1" customHeight="1" x14ac:dyDescent="0.2">
      <c r="A193" s="320"/>
      <c r="B193" s="110" t="s">
        <v>9676</v>
      </c>
      <c r="C193" s="130" t="str">
        <f>Anexo_01!$D40</f>
        <v/>
      </c>
      <c r="D193" s="117"/>
      <c r="E193" s="118"/>
      <c r="F193" s="118"/>
      <c r="G193" s="118"/>
      <c r="H193" s="119"/>
      <c r="I193" s="111" t="str">
        <f>IF(SUM(D193:H193)=0,"",SUM(D193:H193))</f>
        <v/>
      </c>
      <c r="J193" s="124"/>
      <c r="K193" s="323"/>
      <c r="L193" s="369"/>
    </row>
    <row r="194" spans="1:12" s="105" customFormat="1" ht="13.5" hidden="1" customHeight="1" x14ac:dyDescent="0.2">
      <c r="A194" s="320"/>
      <c r="B194" s="110" t="s">
        <v>9682</v>
      </c>
      <c r="C194" s="130" t="str">
        <f>Anexo_01!$B40</f>
        <v/>
      </c>
      <c r="D194" s="117"/>
      <c r="E194" s="118"/>
      <c r="F194" s="118"/>
      <c r="G194" s="118"/>
      <c r="H194" s="119"/>
      <c r="I194" s="111" t="str">
        <f t="shared" ref="I194:I200" si="20">IF(SUM(D194:H194)=0,"",SUM(D194:H194))</f>
        <v/>
      </c>
      <c r="J194" s="124"/>
      <c r="K194" s="323"/>
      <c r="L194" s="369"/>
    </row>
    <row r="195" spans="1:12" s="105" customFormat="1" ht="13.5" hidden="1" customHeight="1" x14ac:dyDescent="0.2">
      <c r="A195" s="320"/>
      <c r="B195" s="110" t="s">
        <v>9677</v>
      </c>
      <c r="C195" s="130" t="str">
        <f>CONCATENATE("10",Anexo_01!$P40)</f>
        <v>10</v>
      </c>
      <c r="D195" s="117"/>
      <c r="E195" s="118"/>
      <c r="F195" s="118"/>
      <c r="G195" s="118"/>
      <c r="H195" s="119"/>
      <c r="I195" s="111" t="str">
        <f t="shared" si="20"/>
        <v/>
      </c>
      <c r="J195" s="124"/>
      <c r="K195" s="323"/>
      <c r="L195" s="369"/>
    </row>
    <row r="196" spans="1:12" s="105" customFormat="1" ht="13.5" hidden="1" customHeight="1" x14ac:dyDescent="0.2">
      <c r="A196" s="320"/>
      <c r="B196" s="110" t="s">
        <v>9678</v>
      </c>
      <c r="C196" s="131">
        <f>Anexo_01!$F40</f>
        <v>0</v>
      </c>
      <c r="D196" s="117"/>
      <c r="E196" s="118"/>
      <c r="F196" s="118"/>
      <c r="G196" s="118"/>
      <c r="H196" s="119"/>
      <c r="I196" s="111" t="str">
        <f t="shared" si="20"/>
        <v/>
      </c>
      <c r="J196" s="124"/>
      <c r="K196" s="323"/>
      <c r="L196" s="369"/>
    </row>
    <row r="197" spans="1:12" s="105" customFormat="1" ht="13.5" hidden="1" customHeight="1" x14ac:dyDescent="0.2">
      <c r="A197" s="320"/>
      <c r="B197" s="110" t="s">
        <v>9679</v>
      </c>
      <c r="C197" s="130" t="str">
        <f>Anexo_01!$Q40</f>
        <v/>
      </c>
      <c r="D197" s="117"/>
      <c r="E197" s="118"/>
      <c r="F197" s="118"/>
      <c r="G197" s="118"/>
      <c r="H197" s="119"/>
      <c r="I197" s="111" t="str">
        <f t="shared" si="20"/>
        <v/>
      </c>
      <c r="J197" s="124"/>
      <c r="K197" s="323"/>
      <c r="L197" s="369"/>
    </row>
    <row r="198" spans="1:12" s="105" customFormat="1" ht="13.5" hidden="1" customHeight="1" x14ac:dyDescent="0.2">
      <c r="A198" s="320"/>
      <c r="B198" s="110" t="s">
        <v>9680</v>
      </c>
      <c r="C198" s="132"/>
      <c r="D198" s="117"/>
      <c r="E198" s="118"/>
      <c r="F198" s="118"/>
      <c r="G198" s="118"/>
      <c r="H198" s="119"/>
      <c r="I198" s="111" t="str">
        <f t="shared" si="20"/>
        <v/>
      </c>
      <c r="J198" s="124"/>
      <c r="K198" s="323"/>
      <c r="L198" s="369"/>
    </row>
    <row r="199" spans="1:12" s="105" customFormat="1" ht="13.5" hidden="1" customHeight="1" x14ac:dyDescent="0.2">
      <c r="A199" s="320"/>
      <c r="B199" s="110" t="s">
        <v>9681</v>
      </c>
      <c r="C199" s="325"/>
      <c r="D199" s="117"/>
      <c r="E199" s="118"/>
      <c r="F199" s="118"/>
      <c r="G199" s="118"/>
      <c r="H199" s="119"/>
      <c r="I199" s="111" t="str">
        <f t="shared" si="20"/>
        <v/>
      </c>
      <c r="J199" s="124"/>
      <c r="K199" s="323"/>
      <c r="L199" s="369"/>
    </row>
    <row r="200" spans="1:12" ht="13.5" hidden="1" customHeight="1" x14ac:dyDescent="0.3">
      <c r="A200" s="321"/>
      <c r="B200" s="112" t="s">
        <v>9685</v>
      </c>
      <c r="C200" s="326"/>
      <c r="D200" s="120"/>
      <c r="E200" s="121"/>
      <c r="F200" s="121"/>
      <c r="G200" s="121"/>
      <c r="H200" s="122"/>
      <c r="I200" s="113" t="str">
        <f t="shared" si="20"/>
        <v/>
      </c>
      <c r="J200" s="125"/>
      <c r="K200" s="324"/>
      <c r="L200" s="370"/>
    </row>
    <row r="201" spans="1:12" s="105" customFormat="1" ht="13.5" hidden="1" customHeight="1" x14ac:dyDescent="0.2">
      <c r="A201" s="319">
        <v>22</v>
      </c>
      <c r="B201" s="108" t="s">
        <v>9675</v>
      </c>
      <c r="C201" s="134">
        <f>Anexo_01!$I41</f>
        <v>0</v>
      </c>
      <c r="D201" s="114"/>
      <c r="E201" s="115"/>
      <c r="F201" s="115"/>
      <c r="G201" s="115"/>
      <c r="H201" s="116"/>
      <c r="I201" s="109" t="str">
        <f>IF(SUM(D201:H201)=0,"",SUM(D201:H201))</f>
        <v/>
      </c>
      <c r="J201" s="123"/>
      <c r="K201" s="322">
        <f>SUM(I201:I209)</f>
        <v>0</v>
      </c>
      <c r="L201" s="369"/>
    </row>
    <row r="202" spans="1:12" s="105" customFormat="1" ht="13.5" hidden="1" customHeight="1" x14ac:dyDescent="0.2">
      <c r="A202" s="320"/>
      <c r="B202" s="110" t="s">
        <v>9676</v>
      </c>
      <c r="C202" s="130" t="str">
        <f>Anexo_01!$D41</f>
        <v/>
      </c>
      <c r="D202" s="117"/>
      <c r="E202" s="118"/>
      <c r="F202" s="118"/>
      <c r="G202" s="118"/>
      <c r="H202" s="119"/>
      <c r="I202" s="111" t="str">
        <f>IF(SUM(D202:H202)=0,"",SUM(D202:H202))</f>
        <v/>
      </c>
      <c r="J202" s="124"/>
      <c r="K202" s="323"/>
      <c r="L202" s="369"/>
    </row>
    <row r="203" spans="1:12" s="105" customFormat="1" ht="13.5" hidden="1" customHeight="1" x14ac:dyDescent="0.2">
      <c r="A203" s="320"/>
      <c r="B203" s="110" t="s">
        <v>9682</v>
      </c>
      <c r="C203" s="130" t="str">
        <f>Anexo_01!$B41</f>
        <v/>
      </c>
      <c r="D203" s="117"/>
      <c r="E203" s="118"/>
      <c r="F203" s="118"/>
      <c r="G203" s="118"/>
      <c r="H203" s="119"/>
      <c r="I203" s="111" t="str">
        <f t="shared" ref="I203:I209" si="21">IF(SUM(D203:H203)=0,"",SUM(D203:H203))</f>
        <v/>
      </c>
      <c r="J203" s="124"/>
      <c r="K203" s="323"/>
      <c r="L203" s="369"/>
    </row>
    <row r="204" spans="1:12" s="105" customFormat="1" ht="13.5" hidden="1" customHeight="1" x14ac:dyDescent="0.2">
      <c r="A204" s="320"/>
      <c r="B204" s="110" t="s">
        <v>9677</v>
      </c>
      <c r="C204" s="130" t="str">
        <f>CONCATENATE("10",Anexo_01!$P41)</f>
        <v>10</v>
      </c>
      <c r="D204" s="117"/>
      <c r="E204" s="118"/>
      <c r="F204" s="118"/>
      <c r="G204" s="118"/>
      <c r="H204" s="119"/>
      <c r="I204" s="111" t="str">
        <f t="shared" si="21"/>
        <v/>
      </c>
      <c r="J204" s="124"/>
      <c r="K204" s="323"/>
      <c r="L204" s="369"/>
    </row>
    <row r="205" spans="1:12" s="105" customFormat="1" ht="13.5" hidden="1" customHeight="1" x14ac:dyDescent="0.2">
      <c r="A205" s="320"/>
      <c r="B205" s="110" t="s">
        <v>9678</v>
      </c>
      <c r="C205" s="131">
        <f>Anexo_01!$F41</f>
        <v>0</v>
      </c>
      <c r="D205" s="117"/>
      <c r="E205" s="118"/>
      <c r="F205" s="118"/>
      <c r="G205" s="118"/>
      <c r="H205" s="119"/>
      <c r="I205" s="111" t="str">
        <f t="shared" si="21"/>
        <v/>
      </c>
      <c r="J205" s="124"/>
      <c r="K205" s="323"/>
      <c r="L205" s="369"/>
    </row>
    <row r="206" spans="1:12" s="105" customFormat="1" ht="13.5" hidden="1" customHeight="1" x14ac:dyDescent="0.2">
      <c r="A206" s="320"/>
      <c r="B206" s="110" t="s">
        <v>9679</v>
      </c>
      <c r="C206" s="130" t="str">
        <f>Anexo_01!$Q41</f>
        <v/>
      </c>
      <c r="D206" s="117"/>
      <c r="E206" s="118"/>
      <c r="F206" s="118"/>
      <c r="G206" s="118"/>
      <c r="H206" s="119"/>
      <c r="I206" s="111" t="str">
        <f t="shared" si="21"/>
        <v/>
      </c>
      <c r="J206" s="124"/>
      <c r="K206" s="323"/>
      <c r="L206" s="369"/>
    </row>
    <row r="207" spans="1:12" s="105" customFormat="1" ht="13.5" hidden="1" customHeight="1" x14ac:dyDescent="0.2">
      <c r="A207" s="320"/>
      <c r="B207" s="110" t="s">
        <v>9680</v>
      </c>
      <c r="C207" s="132"/>
      <c r="D207" s="117"/>
      <c r="E207" s="118"/>
      <c r="F207" s="118"/>
      <c r="G207" s="118"/>
      <c r="H207" s="119"/>
      <c r="I207" s="111" t="str">
        <f t="shared" si="21"/>
        <v/>
      </c>
      <c r="J207" s="124"/>
      <c r="K207" s="323"/>
      <c r="L207" s="369"/>
    </row>
    <row r="208" spans="1:12" s="105" customFormat="1" ht="13.5" hidden="1" customHeight="1" x14ac:dyDescent="0.2">
      <c r="A208" s="320"/>
      <c r="B208" s="110" t="s">
        <v>9681</v>
      </c>
      <c r="C208" s="325"/>
      <c r="D208" s="117"/>
      <c r="E208" s="118"/>
      <c r="F208" s="118"/>
      <c r="G208" s="118"/>
      <c r="H208" s="119"/>
      <c r="I208" s="111" t="str">
        <f t="shared" si="21"/>
        <v/>
      </c>
      <c r="J208" s="124"/>
      <c r="K208" s="323"/>
      <c r="L208" s="369"/>
    </row>
    <row r="209" spans="1:12" ht="13.5" hidden="1" customHeight="1" x14ac:dyDescent="0.3">
      <c r="A209" s="321"/>
      <c r="B209" s="112" t="s">
        <v>9685</v>
      </c>
      <c r="C209" s="326"/>
      <c r="D209" s="120"/>
      <c r="E209" s="121"/>
      <c r="F209" s="121"/>
      <c r="G209" s="121"/>
      <c r="H209" s="122"/>
      <c r="I209" s="113" t="str">
        <f t="shared" si="21"/>
        <v/>
      </c>
      <c r="J209" s="125"/>
      <c r="K209" s="324"/>
      <c r="L209" s="370"/>
    </row>
    <row r="210" spans="1:12" s="105" customFormat="1" ht="13.5" hidden="1" customHeight="1" x14ac:dyDescent="0.2">
      <c r="A210" s="319">
        <v>23</v>
      </c>
      <c r="B210" s="108" t="s">
        <v>9675</v>
      </c>
      <c r="C210" s="134">
        <f>Anexo_01!$I42</f>
        <v>0</v>
      </c>
      <c r="D210" s="114"/>
      <c r="E210" s="115"/>
      <c r="F210" s="115"/>
      <c r="G210" s="115"/>
      <c r="H210" s="116"/>
      <c r="I210" s="109" t="str">
        <f>IF(SUM(D210:H210)=0,"",SUM(D210:H210))</f>
        <v/>
      </c>
      <c r="J210" s="123"/>
      <c r="K210" s="322">
        <f>SUM(I210:I218)</f>
        <v>0</v>
      </c>
      <c r="L210" s="369"/>
    </row>
    <row r="211" spans="1:12" s="105" customFormat="1" ht="13.5" hidden="1" customHeight="1" x14ac:dyDescent="0.2">
      <c r="A211" s="320"/>
      <c r="B211" s="110" t="s">
        <v>9676</v>
      </c>
      <c r="C211" s="130" t="str">
        <f>Anexo_01!$D42</f>
        <v/>
      </c>
      <c r="D211" s="117"/>
      <c r="E211" s="118"/>
      <c r="F211" s="118"/>
      <c r="G211" s="118"/>
      <c r="H211" s="119"/>
      <c r="I211" s="111" t="str">
        <f>IF(SUM(D211:H211)=0,"",SUM(D211:H211))</f>
        <v/>
      </c>
      <c r="J211" s="124"/>
      <c r="K211" s="323"/>
      <c r="L211" s="369"/>
    </row>
    <row r="212" spans="1:12" s="105" customFormat="1" ht="13.5" hidden="1" customHeight="1" x14ac:dyDescent="0.2">
      <c r="A212" s="320"/>
      <c r="B212" s="110" t="s">
        <v>9682</v>
      </c>
      <c r="C212" s="130" t="str">
        <f>Anexo_01!$B42</f>
        <v/>
      </c>
      <c r="D212" s="117"/>
      <c r="E212" s="118"/>
      <c r="F212" s="118"/>
      <c r="G212" s="118"/>
      <c r="H212" s="119"/>
      <c r="I212" s="111" t="str">
        <f t="shared" ref="I212:I218" si="22">IF(SUM(D212:H212)=0,"",SUM(D212:H212))</f>
        <v/>
      </c>
      <c r="J212" s="124"/>
      <c r="K212" s="323"/>
      <c r="L212" s="369"/>
    </row>
    <row r="213" spans="1:12" s="105" customFormat="1" ht="13.5" hidden="1" customHeight="1" x14ac:dyDescent="0.2">
      <c r="A213" s="320"/>
      <c r="B213" s="110" t="s">
        <v>9677</v>
      </c>
      <c r="C213" s="130" t="str">
        <f>CONCATENATE("10",Anexo_01!$P42)</f>
        <v>10</v>
      </c>
      <c r="D213" s="117"/>
      <c r="E213" s="118"/>
      <c r="F213" s="118"/>
      <c r="G213" s="118"/>
      <c r="H213" s="119"/>
      <c r="I213" s="111" t="str">
        <f t="shared" si="22"/>
        <v/>
      </c>
      <c r="J213" s="124"/>
      <c r="K213" s="323"/>
      <c r="L213" s="369"/>
    </row>
    <row r="214" spans="1:12" s="105" customFormat="1" ht="13.5" hidden="1" customHeight="1" x14ac:dyDescent="0.2">
      <c r="A214" s="320"/>
      <c r="B214" s="110" t="s">
        <v>9678</v>
      </c>
      <c r="C214" s="131">
        <f>Anexo_01!$F42</f>
        <v>0</v>
      </c>
      <c r="D214" s="117"/>
      <c r="E214" s="118"/>
      <c r="F214" s="118"/>
      <c r="G214" s="118"/>
      <c r="H214" s="119"/>
      <c r="I214" s="111" t="str">
        <f t="shared" si="22"/>
        <v/>
      </c>
      <c r="J214" s="124"/>
      <c r="K214" s="323"/>
      <c r="L214" s="369"/>
    </row>
    <row r="215" spans="1:12" s="105" customFormat="1" ht="13.5" hidden="1" customHeight="1" x14ac:dyDescent="0.2">
      <c r="A215" s="320"/>
      <c r="B215" s="110" t="s">
        <v>9679</v>
      </c>
      <c r="C215" s="130" t="str">
        <f>Anexo_01!$Q42</f>
        <v/>
      </c>
      <c r="D215" s="117"/>
      <c r="E215" s="118"/>
      <c r="F215" s="118"/>
      <c r="G215" s="118"/>
      <c r="H215" s="119"/>
      <c r="I215" s="111" t="str">
        <f t="shared" si="22"/>
        <v/>
      </c>
      <c r="J215" s="124"/>
      <c r="K215" s="323"/>
      <c r="L215" s="369"/>
    </row>
    <row r="216" spans="1:12" s="105" customFormat="1" ht="13.5" hidden="1" customHeight="1" x14ac:dyDescent="0.2">
      <c r="A216" s="320"/>
      <c r="B216" s="110" t="s">
        <v>9680</v>
      </c>
      <c r="C216" s="132"/>
      <c r="D216" s="117"/>
      <c r="E216" s="118"/>
      <c r="F216" s="118"/>
      <c r="G216" s="118"/>
      <c r="H216" s="119"/>
      <c r="I216" s="111" t="str">
        <f t="shared" si="22"/>
        <v/>
      </c>
      <c r="J216" s="124"/>
      <c r="K216" s="323"/>
      <c r="L216" s="369"/>
    </row>
    <row r="217" spans="1:12" s="105" customFormat="1" ht="13.5" hidden="1" customHeight="1" x14ac:dyDescent="0.2">
      <c r="A217" s="320"/>
      <c r="B217" s="110" t="s">
        <v>9681</v>
      </c>
      <c r="C217" s="325"/>
      <c r="D217" s="117"/>
      <c r="E217" s="118"/>
      <c r="F217" s="118"/>
      <c r="G217" s="118"/>
      <c r="H217" s="119"/>
      <c r="I217" s="111" t="str">
        <f t="shared" si="22"/>
        <v/>
      </c>
      <c r="J217" s="124"/>
      <c r="K217" s="323"/>
      <c r="L217" s="369"/>
    </row>
    <row r="218" spans="1:12" ht="13.5" hidden="1" customHeight="1" x14ac:dyDescent="0.3">
      <c r="A218" s="321"/>
      <c r="B218" s="112" t="s">
        <v>9685</v>
      </c>
      <c r="C218" s="326"/>
      <c r="D218" s="120"/>
      <c r="E218" s="121"/>
      <c r="F218" s="121"/>
      <c r="G218" s="121"/>
      <c r="H218" s="122"/>
      <c r="I218" s="113" t="str">
        <f t="shared" si="22"/>
        <v/>
      </c>
      <c r="J218" s="125"/>
      <c r="K218" s="324"/>
      <c r="L218" s="370"/>
    </row>
    <row r="219" spans="1:12" s="105" customFormat="1" ht="13.5" hidden="1" customHeight="1" x14ac:dyDescent="0.2">
      <c r="A219" s="319">
        <v>24</v>
      </c>
      <c r="B219" s="108" t="s">
        <v>9675</v>
      </c>
      <c r="C219" s="134">
        <f>Anexo_01!$I43</f>
        <v>0</v>
      </c>
      <c r="D219" s="114"/>
      <c r="E219" s="115"/>
      <c r="F219" s="115"/>
      <c r="G219" s="115"/>
      <c r="H219" s="116"/>
      <c r="I219" s="109" t="str">
        <f>IF(SUM(D219:H219)=0,"",SUM(D219:H219))</f>
        <v/>
      </c>
      <c r="J219" s="123"/>
      <c r="K219" s="322">
        <f>SUM(I219:I227)</f>
        <v>0</v>
      </c>
      <c r="L219" s="369"/>
    </row>
    <row r="220" spans="1:12" s="105" customFormat="1" ht="13.5" hidden="1" customHeight="1" x14ac:dyDescent="0.2">
      <c r="A220" s="320"/>
      <c r="B220" s="110" t="s">
        <v>9676</v>
      </c>
      <c r="C220" s="130" t="str">
        <f>Anexo_01!$D43</f>
        <v/>
      </c>
      <c r="D220" s="117"/>
      <c r="E220" s="118"/>
      <c r="F220" s="118"/>
      <c r="G220" s="118"/>
      <c r="H220" s="119"/>
      <c r="I220" s="111" t="str">
        <f>IF(SUM(D220:H220)=0,"",SUM(D220:H220))</f>
        <v/>
      </c>
      <c r="J220" s="124"/>
      <c r="K220" s="323"/>
      <c r="L220" s="369"/>
    </row>
    <row r="221" spans="1:12" s="105" customFormat="1" ht="13.5" hidden="1" customHeight="1" x14ac:dyDescent="0.2">
      <c r="A221" s="320"/>
      <c r="B221" s="110" t="s">
        <v>9682</v>
      </c>
      <c r="C221" s="130">
        <f>Anexo_01!$B43</f>
        <v>0</v>
      </c>
      <c r="D221" s="117"/>
      <c r="E221" s="118"/>
      <c r="F221" s="118"/>
      <c r="G221" s="118"/>
      <c r="H221" s="119"/>
      <c r="I221" s="111" t="str">
        <f t="shared" ref="I221:I227" si="23">IF(SUM(D221:H221)=0,"",SUM(D221:H221))</f>
        <v/>
      </c>
      <c r="J221" s="124"/>
      <c r="K221" s="323"/>
      <c r="L221" s="369"/>
    </row>
    <row r="222" spans="1:12" s="105" customFormat="1" ht="13.5" hidden="1" customHeight="1" x14ac:dyDescent="0.2">
      <c r="A222" s="320"/>
      <c r="B222" s="110" t="s">
        <v>9677</v>
      </c>
      <c r="C222" s="130" t="str">
        <f>CONCATENATE("10",Anexo_01!$P43)</f>
        <v>10</v>
      </c>
      <c r="D222" s="117"/>
      <c r="E222" s="118"/>
      <c r="F222" s="118"/>
      <c r="G222" s="118"/>
      <c r="H222" s="119"/>
      <c r="I222" s="111" t="str">
        <f t="shared" si="23"/>
        <v/>
      </c>
      <c r="J222" s="124"/>
      <c r="K222" s="323"/>
      <c r="L222" s="369"/>
    </row>
    <row r="223" spans="1:12" s="105" customFormat="1" ht="13.5" hidden="1" customHeight="1" x14ac:dyDescent="0.2">
      <c r="A223" s="320"/>
      <c r="B223" s="110" t="s">
        <v>9678</v>
      </c>
      <c r="C223" s="131">
        <f>Anexo_01!$F43</f>
        <v>0</v>
      </c>
      <c r="D223" s="117"/>
      <c r="E223" s="118"/>
      <c r="F223" s="118"/>
      <c r="G223" s="118"/>
      <c r="H223" s="119"/>
      <c r="I223" s="111" t="str">
        <f t="shared" si="23"/>
        <v/>
      </c>
      <c r="J223" s="124"/>
      <c r="K223" s="323"/>
      <c r="L223" s="369"/>
    </row>
    <row r="224" spans="1:12" s="105" customFormat="1" ht="13.5" hidden="1" customHeight="1" x14ac:dyDescent="0.2">
      <c r="A224" s="320"/>
      <c r="B224" s="110" t="s">
        <v>9679</v>
      </c>
      <c r="C224" s="130" t="str">
        <f>Anexo_01!$Q43</f>
        <v/>
      </c>
      <c r="D224" s="117"/>
      <c r="E224" s="118"/>
      <c r="F224" s="118"/>
      <c r="G224" s="118"/>
      <c r="H224" s="119"/>
      <c r="I224" s="111" t="str">
        <f t="shared" si="23"/>
        <v/>
      </c>
      <c r="J224" s="124"/>
      <c r="K224" s="323"/>
      <c r="L224" s="369"/>
    </row>
    <row r="225" spans="1:12" s="105" customFormat="1" ht="13.5" hidden="1" customHeight="1" x14ac:dyDescent="0.2">
      <c r="A225" s="320"/>
      <c r="B225" s="110" t="s">
        <v>9680</v>
      </c>
      <c r="C225" s="132"/>
      <c r="D225" s="117"/>
      <c r="E225" s="118"/>
      <c r="F225" s="118"/>
      <c r="G225" s="118"/>
      <c r="H225" s="119"/>
      <c r="I225" s="111" t="str">
        <f t="shared" si="23"/>
        <v/>
      </c>
      <c r="J225" s="124"/>
      <c r="K225" s="323"/>
      <c r="L225" s="369"/>
    </row>
    <row r="226" spans="1:12" s="105" customFormat="1" ht="13.5" hidden="1" customHeight="1" x14ac:dyDescent="0.2">
      <c r="A226" s="320"/>
      <c r="B226" s="110" t="s">
        <v>9681</v>
      </c>
      <c r="C226" s="325"/>
      <c r="D226" s="117"/>
      <c r="E226" s="118"/>
      <c r="F226" s="118"/>
      <c r="G226" s="118"/>
      <c r="H226" s="119"/>
      <c r="I226" s="111" t="str">
        <f t="shared" si="23"/>
        <v/>
      </c>
      <c r="J226" s="124"/>
      <c r="K226" s="323"/>
      <c r="L226" s="369"/>
    </row>
    <row r="227" spans="1:12" ht="13.5" hidden="1" customHeight="1" x14ac:dyDescent="0.3">
      <c r="A227" s="321"/>
      <c r="B227" s="112" t="s">
        <v>9685</v>
      </c>
      <c r="C227" s="326"/>
      <c r="D227" s="120"/>
      <c r="E227" s="121"/>
      <c r="F227" s="121"/>
      <c r="G227" s="121"/>
      <c r="H227" s="122"/>
      <c r="I227" s="113" t="str">
        <f t="shared" si="23"/>
        <v/>
      </c>
      <c r="J227" s="125"/>
      <c r="K227" s="324"/>
      <c r="L227" s="370"/>
    </row>
    <row r="228" spans="1:12" s="105" customFormat="1" ht="13.5" hidden="1" customHeight="1" x14ac:dyDescent="0.2">
      <c r="A228" s="319">
        <v>25</v>
      </c>
      <c r="B228" s="108" t="s">
        <v>9675</v>
      </c>
      <c r="C228" s="134">
        <f>Anexo_01!$I44</f>
        <v>0</v>
      </c>
      <c r="D228" s="114"/>
      <c r="E228" s="115"/>
      <c r="F228" s="115"/>
      <c r="G228" s="115"/>
      <c r="H228" s="116"/>
      <c r="I228" s="109" t="str">
        <f>IF(SUM(D228:H228)=0,"",SUM(D228:H228))</f>
        <v/>
      </c>
      <c r="J228" s="123"/>
      <c r="K228" s="322">
        <f>SUM(I228:I236)</f>
        <v>0</v>
      </c>
      <c r="L228" s="369"/>
    </row>
    <row r="229" spans="1:12" s="105" customFormat="1" ht="13.5" hidden="1" customHeight="1" x14ac:dyDescent="0.2">
      <c r="A229" s="320"/>
      <c r="B229" s="110" t="s">
        <v>9676</v>
      </c>
      <c r="C229" s="130" t="str">
        <f>Anexo_01!$D44</f>
        <v/>
      </c>
      <c r="D229" s="117"/>
      <c r="E229" s="118"/>
      <c r="F229" s="118"/>
      <c r="G229" s="118"/>
      <c r="H229" s="119"/>
      <c r="I229" s="111" t="str">
        <f>IF(SUM(D229:H229)=0,"",SUM(D229:H229))</f>
        <v/>
      </c>
      <c r="J229" s="124"/>
      <c r="K229" s="323"/>
      <c r="L229" s="369"/>
    </row>
    <row r="230" spans="1:12" s="105" customFormat="1" ht="13.5" hidden="1" customHeight="1" x14ac:dyDescent="0.2">
      <c r="A230" s="320"/>
      <c r="B230" s="110" t="s">
        <v>9682</v>
      </c>
      <c r="C230" s="130" t="str">
        <f>Anexo_01!$B44</f>
        <v/>
      </c>
      <c r="D230" s="117"/>
      <c r="E230" s="118"/>
      <c r="F230" s="118"/>
      <c r="G230" s="118"/>
      <c r="H230" s="119"/>
      <c r="I230" s="111" t="str">
        <f t="shared" ref="I230:I236" si="24">IF(SUM(D230:H230)=0,"",SUM(D230:H230))</f>
        <v/>
      </c>
      <c r="J230" s="124"/>
      <c r="K230" s="323"/>
      <c r="L230" s="369"/>
    </row>
    <row r="231" spans="1:12" s="105" customFormat="1" ht="13.5" hidden="1" customHeight="1" x14ac:dyDescent="0.2">
      <c r="A231" s="320"/>
      <c r="B231" s="110" t="s">
        <v>9677</v>
      </c>
      <c r="C231" s="130" t="str">
        <f>CONCATENATE("10",Anexo_01!$P44)</f>
        <v>10</v>
      </c>
      <c r="D231" s="117"/>
      <c r="E231" s="118"/>
      <c r="F231" s="118"/>
      <c r="G231" s="118"/>
      <c r="H231" s="119"/>
      <c r="I231" s="111" t="str">
        <f t="shared" si="24"/>
        <v/>
      </c>
      <c r="J231" s="124"/>
      <c r="K231" s="323"/>
      <c r="L231" s="369"/>
    </row>
    <row r="232" spans="1:12" s="105" customFormat="1" ht="13.5" hidden="1" customHeight="1" x14ac:dyDescent="0.2">
      <c r="A232" s="320"/>
      <c r="B232" s="110" t="s">
        <v>9678</v>
      </c>
      <c r="C232" s="131">
        <f>Anexo_01!$F44</f>
        <v>0</v>
      </c>
      <c r="D232" s="117"/>
      <c r="E232" s="118"/>
      <c r="F232" s="118"/>
      <c r="G232" s="118"/>
      <c r="H232" s="119"/>
      <c r="I232" s="111" t="str">
        <f t="shared" si="24"/>
        <v/>
      </c>
      <c r="J232" s="124"/>
      <c r="K232" s="323"/>
      <c r="L232" s="369"/>
    </row>
    <row r="233" spans="1:12" s="105" customFormat="1" ht="13.5" hidden="1" customHeight="1" x14ac:dyDescent="0.2">
      <c r="A233" s="320"/>
      <c r="B233" s="110" t="s">
        <v>9679</v>
      </c>
      <c r="C233" s="130" t="str">
        <f>Anexo_01!$Q44</f>
        <v/>
      </c>
      <c r="D233" s="117"/>
      <c r="E233" s="118"/>
      <c r="F233" s="118"/>
      <c r="G233" s="118"/>
      <c r="H233" s="119"/>
      <c r="I233" s="111" t="str">
        <f t="shared" si="24"/>
        <v/>
      </c>
      <c r="J233" s="124"/>
      <c r="K233" s="323"/>
      <c r="L233" s="369"/>
    </row>
    <row r="234" spans="1:12" s="105" customFormat="1" ht="13.5" hidden="1" customHeight="1" x14ac:dyDescent="0.2">
      <c r="A234" s="320"/>
      <c r="B234" s="110" t="s">
        <v>9680</v>
      </c>
      <c r="C234" s="132"/>
      <c r="D234" s="117"/>
      <c r="E234" s="118"/>
      <c r="F234" s="118"/>
      <c r="G234" s="118"/>
      <c r="H234" s="119"/>
      <c r="I234" s="111" t="str">
        <f t="shared" si="24"/>
        <v/>
      </c>
      <c r="J234" s="124"/>
      <c r="K234" s="323"/>
      <c r="L234" s="369"/>
    </row>
    <row r="235" spans="1:12" s="105" customFormat="1" ht="13.5" hidden="1" customHeight="1" x14ac:dyDescent="0.2">
      <c r="A235" s="320"/>
      <c r="B235" s="110" t="s">
        <v>9681</v>
      </c>
      <c r="C235" s="325"/>
      <c r="D235" s="117"/>
      <c r="E235" s="118"/>
      <c r="F235" s="118"/>
      <c r="G235" s="118"/>
      <c r="H235" s="119"/>
      <c r="I235" s="111" t="str">
        <f t="shared" si="24"/>
        <v/>
      </c>
      <c r="J235" s="124"/>
      <c r="K235" s="323"/>
      <c r="L235" s="369"/>
    </row>
    <row r="236" spans="1:12" ht="13.5" hidden="1" customHeight="1" x14ac:dyDescent="0.3">
      <c r="A236" s="321"/>
      <c r="B236" s="112" t="s">
        <v>9685</v>
      </c>
      <c r="C236" s="326"/>
      <c r="D236" s="120"/>
      <c r="E236" s="121"/>
      <c r="F236" s="121"/>
      <c r="G236" s="121"/>
      <c r="H236" s="122"/>
      <c r="I236" s="113" t="str">
        <f t="shared" si="24"/>
        <v/>
      </c>
      <c r="J236" s="125"/>
      <c r="K236" s="324"/>
      <c r="L236" s="370"/>
    </row>
    <row r="237" spans="1:12" s="105" customFormat="1" ht="13.5" hidden="1" customHeight="1" x14ac:dyDescent="0.2">
      <c r="A237" s="319">
        <v>26</v>
      </c>
      <c r="B237" s="108" t="s">
        <v>9675</v>
      </c>
      <c r="C237" s="134">
        <f>Anexo_01!$I45</f>
        <v>0</v>
      </c>
      <c r="D237" s="114"/>
      <c r="E237" s="115"/>
      <c r="F237" s="115"/>
      <c r="G237" s="115"/>
      <c r="H237" s="116"/>
      <c r="I237" s="109" t="str">
        <f>IF(SUM(D237:H237)=0,"",SUM(D237:H237))</f>
        <v/>
      </c>
      <c r="J237" s="123"/>
      <c r="K237" s="322">
        <f>SUM(I237:I245)</f>
        <v>0</v>
      </c>
      <c r="L237" s="369"/>
    </row>
    <row r="238" spans="1:12" s="105" customFormat="1" ht="13.5" hidden="1" customHeight="1" x14ac:dyDescent="0.2">
      <c r="A238" s="320"/>
      <c r="B238" s="110" t="s">
        <v>9676</v>
      </c>
      <c r="C238" s="130" t="str">
        <f>Anexo_01!$D45</f>
        <v/>
      </c>
      <c r="D238" s="117"/>
      <c r="E238" s="118"/>
      <c r="F238" s="118"/>
      <c r="G238" s="118"/>
      <c r="H238" s="119"/>
      <c r="I238" s="111" t="str">
        <f>IF(SUM(D238:H238)=0,"",SUM(D238:H238))</f>
        <v/>
      </c>
      <c r="J238" s="124"/>
      <c r="K238" s="323"/>
      <c r="L238" s="369"/>
    </row>
    <row r="239" spans="1:12" s="105" customFormat="1" ht="13.5" hidden="1" customHeight="1" x14ac:dyDescent="0.2">
      <c r="A239" s="320"/>
      <c r="B239" s="110" t="s">
        <v>9682</v>
      </c>
      <c r="C239" s="130" t="str">
        <f>Anexo_01!$B45</f>
        <v/>
      </c>
      <c r="D239" s="117"/>
      <c r="E239" s="118"/>
      <c r="F239" s="118"/>
      <c r="G239" s="118"/>
      <c r="H239" s="119"/>
      <c r="I239" s="111" t="str">
        <f t="shared" ref="I239:I245" si="25">IF(SUM(D239:H239)=0,"",SUM(D239:H239))</f>
        <v/>
      </c>
      <c r="J239" s="124"/>
      <c r="K239" s="323"/>
      <c r="L239" s="369"/>
    </row>
    <row r="240" spans="1:12" s="105" customFormat="1" ht="13.5" hidden="1" customHeight="1" x14ac:dyDescent="0.2">
      <c r="A240" s="320"/>
      <c r="B240" s="110" t="s">
        <v>9677</v>
      </c>
      <c r="C240" s="130" t="str">
        <f>CONCATENATE("10",Anexo_01!$P45)</f>
        <v>10</v>
      </c>
      <c r="D240" s="117"/>
      <c r="E240" s="118"/>
      <c r="F240" s="118"/>
      <c r="G240" s="118"/>
      <c r="H240" s="119"/>
      <c r="I240" s="111" t="str">
        <f t="shared" si="25"/>
        <v/>
      </c>
      <c r="J240" s="124"/>
      <c r="K240" s="323"/>
      <c r="L240" s="369"/>
    </row>
    <row r="241" spans="1:12" s="105" customFormat="1" ht="13.5" hidden="1" customHeight="1" x14ac:dyDescent="0.2">
      <c r="A241" s="320"/>
      <c r="B241" s="110" t="s">
        <v>9678</v>
      </c>
      <c r="C241" s="131">
        <f>Anexo_01!$F45</f>
        <v>0</v>
      </c>
      <c r="D241" s="117"/>
      <c r="E241" s="118"/>
      <c r="F241" s="118"/>
      <c r="G241" s="118"/>
      <c r="H241" s="119"/>
      <c r="I241" s="111" t="str">
        <f t="shared" si="25"/>
        <v/>
      </c>
      <c r="J241" s="124"/>
      <c r="K241" s="323"/>
      <c r="L241" s="369"/>
    </row>
    <row r="242" spans="1:12" s="105" customFormat="1" ht="13.5" hidden="1" customHeight="1" x14ac:dyDescent="0.2">
      <c r="A242" s="320"/>
      <c r="B242" s="110" t="s">
        <v>9679</v>
      </c>
      <c r="C242" s="130" t="str">
        <f>Anexo_01!$Q45</f>
        <v/>
      </c>
      <c r="D242" s="117"/>
      <c r="E242" s="118"/>
      <c r="F242" s="118"/>
      <c r="G242" s="118"/>
      <c r="H242" s="119"/>
      <c r="I242" s="111" t="str">
        <f t="shared" si="25"/>
        <v/>
      </c>
      <c r="J242" s="124"/>
      <c r="K242" s="323"/>
      <c r="L242" s="369"/>
    </row>
    <row r="243" spans="1:12" s="105" customFormat="1" ht="13.5" hidden="1" customHeight="1" x14ac:dyDescent="0.2">
      <c r="A243" s="320"/>
      <c r="B243" s="110" t="s">
        <v>9680</v>
      </c>
      <c r="C243" s="132"/>
      <c r="D243" s="117"/>
      <c r="E243" s="118"/>
      <c r="F243" s="118"/>
      <c r="G243" s="118"/>
      <c r="H243" s="119"/>
      <c r="I243" s="111" t="str">
        <f t="shared" si="25"/>
        <v/>
      </c>
      <c r="J243" s="124"/>
      <c r="K243" s="323"/>
      <c r="L243" s="369"/>
    </row>
    <row r="244" spans="1:12" s="105" customFormat="1" ht="13.5" hidden="1" customHeight="1" x14ac:dyDescent="0.2">
      <c r="A244" s="320"/>
      <c r="B244" s="110" t="s">
        <v>9681</v>
      </c>
      <c r="C244" s="325"/>
      <c r="D244" s="117"/>
      <c r="E244" s="118"/>
      <c r="F244" s="118"/>
      <c r="G244" s="118"/>
      <c r="H244" s="119"/>
      <c r="I244" s="111" t="str">
        <f t="shared" si="25"/>
        <v/>
      </c>
      <c r="J244" s="124"/>
      <c r="K244" s="323"/>
      <c r="L244" s="369"/>
    </row>
    <row r="245" spans="1:12" ht="13.5" hidden="1" customHeight="1" x14ac:dyDescent="0.3">
      <c r="A245" s="321"/>
      <c r="B245" s="112" t="s">
        <v>9685</v>
      </c>
      <c r="C245" s="326"/>
      <c r="D245" s="120"/>
      <c r="E245" s="121"/>
      <c r="F245" s="121"/>
      <c r="G245" s="121"/>
      <c r="H245" s="122"/>
      <c r="I245" s="113" t="str">
        <f t="shared" si="25"/>
        <v/>
      </c>
      <c r="J245" s="125"/>
      <c r="K245" s="324"/>
      <c r="L245" s="370"/>
    </row>
    <row r="246" spans="1:12" s="105" customFormat="1" ht="13.5" hidden="1" customHeight="1" x14ac:dyDescent="0.2">
      <c r="A246" s="319">
        <v>27</v>
      </c>
      <c r="B246" s="108" t="s">
        <v>9675</v>
      </c>
      <c r="C246" s="134">
        <f>Anexo_01!$I46</f>
        <v>0</v>
      </c>
      <c r="D246" s="114"/>
      <c r="E246" s="115"/>
      <c r="F246" s="115"/>
      <c r="G246" s="115"/>
      <c r="H246" s="116"/>
      <c r="I246" s="109" t="str">
        <f>IF(SUM(D246:H246)=0,"",SUM(D246:H246))</f>
        <v/>
      </c>
      <c r="J246" s="123"/>
      <c r="K246" s="322">
        <f>SUM(I246:I254)</f>
        <v>0</v>
      </c>
      <c r="L246" s="369"/>
    </row>
    <row r="247" spans="1:12" s="105" customFormat="1" ht="13.5" hidden="1" customHeight="1" x14ac:dyDescent="0.2">
      <c r="A247" s="320"/>
      <c r="B247" s="110" t="s">
        <v>9676</v>
      </c>
      <c r="C247" s="130" t="str">
        <f>Anexo_01!$D46</f>
        <v/>
      </c>
      <c r="D247" s="117"/>
      <c r="E247" s="118"/>
      <c r="F247" s="118"/>
      <c r="G247" s="118"/>
      <c r="H247" s="119"/>
      <c r="I247" s="111" t="str">
        <f>IF(SUM(D247:H247)=0,"",SUM(D247:H247))</f>
        <v/>
      </c>
      <c r="J247" s="124"/>
      <c r="K247" s="323"/>
      <c r="L247" s="369"/>
    </row>
    <row r="248" spans="1:12" s="105" customFormat="1" ht="13.5" hidden="1" customHeight="1" x14ac:dyDescent="0.2">
      <c r="A248" s="320"/>
      <c r="B248" s="110" t="s">
        <v>9682</v>
      </c>
      <c r="C248" s="130" t="str">
        <f>Anexo_01!$B46</f>
        <v/>
      </c>
      <c r="D248" s="117"/>
      <c r="E248" s="118"/>
      <c r="F248" s="118"/>
      <c r="G248" s="118"/>
      <c r="H248" s="119"/>
      <c r="I248" s="111" t="str">
        <f t="shared" ref="I248:I254" si="26">IF(SUM(D248:H248)=0,"",SUM(D248:H248))</f>
        <v/>
      </c>
      <c r="J248" s="124"/>
      <c r="K248" s="323"/>
      <c r="L248" s="369"/>
    </row>
    <row r="249" spans="1:12" s="105" customFormat="1" ht="13.5" hidden="1" customHeight="1" x14ac:dyDescent="0.2">
      <c r="A249" s="320"/>
      <c r="B249" s="110" t="s">
        <v>9677</v>
      </c>
      <c r="C249" s="130" t="str">
        <f>CONCATENATE("10",Anexo_01!$P46)</f>
        <v>10</v>
      </c>
      <c r="D249" s="117"/>
      <c r="E249" s="118"/>
      <c r="F249" s="118"/>
      <c r="G249" s="118"/>
      <c r="H249" s="119"/>
      <c r="I249" s="111" t="str">
        <f t="shared" si="26"/>
        <v/>
      </c>
      <c r="J249" s="124"/>
      <c r="K249" s="323"/>
      <c r="L249" s="369"/>
    </row>
    <row r="250" spans="1:12" s="105" customFormat="1" ht="13.5" hidden="1" customHeight="1" x14ac:dyDescent="0.2">
      <c r="A250" s="320"/>
      <c r="B250" s="110" t="s">
        <v>9678</v>
      </c>
      <c r="C250" s="131">
        <f>Anexo_01!$F46</f>
        <v>0</v>
      </c>
      <c r="D250" s="117"/>
      <c r="E250" s="118"/>
      <c r="F250" s="118"/>
      <c r="G250" s="118"/>
      <c r="H250" s="119"/>
      <c r="I250" s="111" t="str">
        <f t="shared" si="26"/>
        <v/>
      </c>
      <c r="J250" s="124"/>
      <c r="K250" s="323"/>
      <c r="L250" s="369"/>
    </row>
    <row r="251" spans="1:12" s="105" customFormat="1" ht="13.5" hidden="1" customHeight="1" x14ac:dyDescent="0.2">
      <c r="A251" s="320"/>
      <c r="B251" s="110" t="s">
        <v>9679</v>
      </c>
      <c r="C251" s="130" t="str">
        <f>Anexo_01!$Q46</f>
        <v/>
      </c>
      <c r="D251" s="117"/>
      <c r="E251" s="118"/>
      <c r="F251" s="118"/>
      <c r="G251" s="118"/>
      <c r="H251" s="119"/>
      <c r="I251" s="111" t="str">
        <f t="shared" si="26"/>
        <v/>
      </c>
      <c r="J251" s="124"/>
      <c r="K251" s="323"/>
      <c r="L251" s="369"/>
    </row>
    <row r="252" spans="1:12" s="105" customFormat="1" ht="13.5" hidden="1" customHeight="1" x14ac:dyDescent="0.2">
      <c r="A252" s="320"/>
      <c r="B252" s="110" t="s">
        <v>9680</v>
      </c>
      <c r="C252" s="132"/>
      <c r="D252" s="117"/>
      <c r="E252" s="118"/>
      <c r="F252" s="118"/>
      <c r="G252" s="118"/>
      <c r="H252" s="119"/>
      <c r="I252" s="111" t="str">
        <f t="shared" si="26"/>
        <v/>
      </c>
      <c r="J252" s="124"/>
      <c r="K252" s="323"/>
      <c r="L252" s="369"/>
    </row>
    <row r="253" spans="1:12" s="105" customFormat="1" ht="13.5" hidden="1" customHeight="1" x14ac:dyDescent="0.2">
      <c r="A253" s="320"/>
      <c r="B253" s="110" t="s">
        <v>9681</v>
      </c>
      <c r="C253" s="325"/>
      <c r="D253" s="117"/>
      <c r="E253" s="118"/>
      <c r="F253" s="118"/>
      <c r="G253" s="118"/>
      <c r="H253" s="119"/>
      <c r="I253" s="111" t="str">
        <f t="shared" si="26"/>
        <v/>
      </c>
      <c r="J253" s="124"/>
      <c r="K253" s="323"/>
      <c r="L253" s="369"/>
    </row>
    <row r="254" spans="1:12" ht="13.5" hidden="1" customHeight="1" x14ac:dyDescent="0.3">
      <c r="A254" s="321"/>
      <c r="B254" s="112" t="s">
        <v>9685</v>
      </c>
      <c r="C254" s="326"/>
      <c r="D254" s="120"/>
      <c r="E254" s="121"/>
      <c r="F254" s="121"/>
      <c r="G254" s="121"/>
      <c r="H254" s="122"/>
      <c r="I254" s="113" t="str">
        <f t="shared" si="26"/>
        <v/>
      </c>
      <c r="J254" s="125"/>
      <c r="K254" s="324"/>
      <c r="L254" s="370"/>
    </row>
    <row r="255" spans="1:12" s="105" customFormat="1" ht="13.5" hidden="1" customHeight="1" x14ac:dyDescent="0.2">
      <c r="A255" s="319">
        <v>28</v>
      </c>
      <c r="B255" s="108" t="s">
        <v>9675</v>
      </c>
      <c r="C255" s="134">
        <f>Anexo_01!$I47</f>
        <v>0</v>
      </c>
      <c r="D255" s="114"/>
      <c r="E255" s="115"/>
      <c r="F255" s="115"/>
      <c r="G255" s="115"/>
      <c r="H255" s="116"/>
      <c r="I255" s="109" t="str">
        <f>IF(SUM(D255:H255)=0,"",SUM(D255:H255))</f>
        <v/>
      </c>
      <c r="J255" s="123"/>
      <c r="K255" s="322">
        <f>SUM(I255:I263)</f>
        <v>0</v>
      </c>
      <c r="L255" s="369"/>
    </row>
    <row r="256" spans="1:12" s="105" customFormat="1" ht="13.5" hidden="1" customHeight="1" x14ac:dyDescent="0.2">
      <c r="A256" s="320"/>
      <c r="B256" s="110" t="s">
        <v>9676</v>
      </c>
      <c r="C256" s="130" t="str">
        <f>Anexo_01!$D47</f>
        <v/>
      </c>
      <c r="D256" s="117"/>
      <c r="E256" s="118"/>
      <c r="F256" s="118"/>
      <c r="G256" s="118"/>
      <c r="H256" s="119"/>
      <c r="I256" s="111" t="str">
        <f>IF(SUM(D256:H256)=0,"",SUM(D256:H256))</f>
        <v/>
      </c>
      <c r="J256" s="124"/>
      <c r="K256" s="323"/>
      <c r="L256" s="369"/>
    </row>
    <row r="257" spans="1:12" s="105" customFormat="1" ht="13.5" hidden="1" customHeight="1" x14ac:dyDescent="0.2">
      <c r="A257" s="320"/>
      <c r="B257" s="110" t="s">
        <v>9682</v>
      </c>
      <c r="C257" s="130" t="str">
        <f>Anexo_01!$B47</f>
        <v/>
      </c>
      <c r="D257" s="117"/>
      <c r="E257" s="118"/>
      <c r="F257" s="118"/>
      <c r="G257" s="118"/>
      <c r="H257" s="119"/>
      <c r="I257" s="111" t="str">
        <f t="shared" ref="I257:I263" si="27">IF(SUM(D257:H257)=0,"",SUM(D257:H257))</f>
        <v/>
      </c>
      <c r="J257" s="124"/>
      <c r="K257" s="323"/>
      <c r="L257" s="369"/>
    </row>
    <row r="258" spans="1:12" s="105" customFormat="1" ht="13.5" hidden="1" customHeight="1" x14ac:dyDescent="0.2">
      <c r="A258" s="320"/>
      <c r="B258" s="110" t="s">
        <v>9677</v>
      </c>
      <c r="C258" s="130" t="str">
        <f>CONCATENATE("10",Anexo_01!$P47)</f>
        <v>10</v>
      </c>
      <c r="D258" s="117"/>
      <c r="E258" s="118"/>
      <c r="F258" s="118"/>
      <c r="G258" s="118"/>
      <c r="H258" s="119"/>
      <c r="I258" s="111" t="str">
        <f t="shared" si="27"/>
        <v/>
      </c>
      <c r="J258" s="124"/>
      <c r="K258" s="323"/>
      <c r="L258" s="369"/>
    </row>
    <row r="259" spans="1:12" s="105" customFormat="1" ht="13.5" hidden="1" customHeight="1" x14ac:dyDescent="0.2">
      <c r="A259" s="320"/>
      <c r="B259" s="110" t="s">
        <v>9678</v>
      </c>
      <c r="C259" s="131">
        <f>Anexo_01!$F47</f>
        <v>0</v>
      </c>
      <c r="D259" s="117"/>
      <c r="E259" s="118"/>
      <c r="F259" s="118"/>
      <c r="G259" s="118"/>
      <c r="H259" s="119"/>
      <c r="I259" s="111" t="str">
        <f t="shared" si="27"/>
        <v/>
      </c>
      <c r="J259" s="124"/>
      <c r="K259" s="323"/>
      <c r="L259" s="369"/>
    </row>
    <row r="260" spans="1:12" s="105" customFormat="1" ht="13.5" hidden="1" customHeight="1" x14ac:dyDescent="0.2">
      <c r="A260" s="320"/>
      <c r="B260" s="110" t="s">
        <v>9679</v>
      </c>
      <c r="C260" s="130" t="str">
        <f>Anexo_01!$Q47</f>
        <v/>
      </c>
      <c r="D260" s="117"/>
      <c r="E260" s="118"/>
      <c r="F260" s="118"/>
      <c r="G260" s="118"/>
      <c r="H260" s="119"/>
      <c r="I260" s="111" t="str">
        <f t="shared" si="27"/>
        <v/>
      </c>
      <c r="J260" s="124"/>
      <c r="K260" s="323"/>
      <c r="L260" s="369"/>
    </row>
    <row r="261" spans="1:12" s="105" customFormat="1" ht="13.5" hidden="1" customHeight="1" x14ac:dyDescent="0.2">
      <c r="A261" s="320"/>
      <c r="B261" s="110" t="s">
        <v>9680</v>
      </c>
      <c r="C261" s="132"/>
      <c r="D261" s="117"/>
      <c r="E261" s="118"/>
      <c r="F261" s="118"/>
      <c r="G261" s="118"/>
      <c r="H261" s="119"/>
      <c r="I261" s="111" t="str">
        <f t="shared" si="27"/>
        <v/>
      </c>
      <c r="J261" s="124"/>
      <c r="K261" s="323"/>
      <c r="L261" s="369"/>
    </row>
    <row r="262" spans="1:12" s="105" customFormat="1" ht="13.5" hidden="1" customHeight="1" x14ac:dyDescent="0.2">
      <c r="A262" s="320"/>
      <c r="B262" s="110" t="s">
        <v>9681</v>
      </c>
      <c r="C262" s="325"/>
      <c r="D262" s="117"/>
      <c r="E262" s="118"/>
      <c r="F262" s="118"/>
      <c r="G262" s="118"/>
      <c r="H262" s="119"/>
      <c r="I262" s="111" t="str">
        <f t="shared" si="27"/>
        <v/>
      </c>
      <c r="J262" s="124"/>
      <c r="K262" s="323"/>
      <c r="L262" s="369"/>
    </row>
    <row r="263" spans="1:12" ht="13.5" hidden="1" customHeight="1" x14ac:dyDescent="0.3">
      <c r="A263" s="321"/>
      <c r="B263" s="112" t="s">
        <v>9685</v>
      </c>
      <c r="C263" s="326"/>
      <c r="D263" s="120"/>
      <c r="E263" s="121"/>
      <c r="F263" s="121"/>
      <c r="G263" s="121"/>
      <c r="H263" s="122"/>
      <c r="I263" s="113" t="str">
        <f t="shared" si="27"/>
        <v/>
      </c>
      <c r="J263" s="125"/>
      <c r="K263" s="324"/>
      <c r="L263" s="370"/>
    </row>
    <row r="264" spans="1:12" s="105" customFormat="1" ht="13.5" hidden="1" customHeight="1" x14ac:dyDescent="0.2">
      <c r="A264" s="319">
        <v>29</v>
      </c>
      <c r="B264" s="108" t="s">
        <v>9675</v>
      </c>
      <c r="C264" s="134">
        <f>Anexo_01!$I48</f>
        <v>0</v>
      </c>
      <c r="D264" s="114"/>
      <c r="E264" s="115"/>
      <c r="F264" s="115"/>
      <c r="G264" s="115"/>
      <c r="H264" s="116"/>
      <c r="I264" s="109" t="str">
        <f>IF(SUM(D264:H264)=0,"",SUM(D264:H264))</f>
        <v/>
      </c>
      <c r="J264" s="123"/>
      <c r="K264" s="322">
        <f>SUM(I264:I272)</f>
        <v>0</v>
      </c>
      <c r="L264" s="369"/>
    </row>
    <row r="265" spans="1:12" s="105" customFormat="1" ht="13.5" hidden="1" customHeight="1" x14ac:dyDescent="0.2">
      <c r="A265" s="320"/>
      <c r="B265" s="110" t="s">
        <v>9676</v>
      </c>
      <c r="C265" s="130" t="str">
        <f>Anexo_01!$D48</f>
        <v/>
      </c>
      <c r="D265" s="117"/>
      <c r="E265" s="118"/>
      <c r="F265" s="118"/>
      <c r="G265" s="118"/>
      <c r="H265" s="119"/>
      <c r="I265" s="111" t="str">
        <f>IF(SUM(D265:H265)=0,"",SUM(D265:H265))</f>
        <v/>
      </c>
      <c r="J265" s="124"/>
      <c r="K265" s="323"/>
      <c r="L265" s="369"/>
    </row>
    <row r="266" spans="1:12" s="105" customFormat="1" ht="13.5" hidden="1" customHeight="1" x14ac:dyDescent="0.2">
      <c r="A266" s="320"/>
      <c r="B266" s="110" t="s">
        <v>9682</v>
      </c>
      <c r="C266" s="130" t="str">
        <f>Anexo_01!$B48</f>
        <v/>
      </c>
      <c r="D266" s="117"/>
      <c r="E266" s="118"/>
      <c r="F266" s="118"/>
      <c r="G266" s="118"/>
      <c r="H266" s="119"/>
      <c r="I266" s="111" t="str">
        <f t="shared" ref="I266:I272" si="28">IF(SUM(D266:H266)=0,"",SUM(D266:H266))</f>
        <v/>
      </c>
      <c r="J266" s="124"/>
      <c r="K266" s="323"/>
      <c r="L266" s="369"/>
    </row>
    <row r="267" spans="1:12" s="105" customFormat="1" ht="13.5" hidden="1" customHeight="1" x14ac:dyDescent="0.2">
      <c r="A267" s="320"/>
      <c r="B267" s="110" t="s">
        <v>9677</v>
      </c>
      <c r="C267" s="130" t="str">
        <f>CONCATENATE("10",Anexo_01!$P48)</f>
        <v>10</v>
      </c>
      <c r="D267" s="117"/>
      <c r="E267" s="118"/>
      <c r="F267" s="118"/>
      <c r="G267" s="118"/>
      <c r="H267" s="119"/>
      <c r="I267" s="111" t="str">
        <f t="shared" si="28"/>
        <v/>
      </c>
      <c r="J267" s="124"/>
      <c r="K267" s="323"/>
      <c r="L267" s="369"/>
    </row>
    <row r="268" spans="1:12" s="105" customFormat="1" ht="13.5" hidden="1" customHeight="1" x14ac:dyDescent="0.2">
      <c r="A268" s="320"/>
      <c r="B268" s="110" t="s">
        <v>9678</v>
      </c>
      <c r="C268" s="131">
        <f>Anexo_01!$F48</f>
        <v>0</v>
      </c>
      <c r="D268" s="117"/>
      <c r="E268" s="118"/>
      <c r="F268" s="118"/>
      <c r="G268" s="118"/>
      <c r="H268" s="119"/>
      <c r="I268" s="111" t="str">
        <f t="shared" si="28"/>
        <v/>
      </c>
      <c r="J268" s="124"/>
      <c r="K268" s="323"/>
      <c r="L268" s="369"/>
    </row>
    <row r="269" spans="1:12" s="105" customFormat="1" ht="13.5" hidden="1" customHeight="1" x14ac:dyDescent="0.2">
      <c r="A269" s="320"/>
      <c r="B269" s="110" t="s">
        <v>9679</v>
      </c>
      <c r="C269" s="130" t="str">
        <f>Anexo_01!$Q48</f>
        <v/>
      </c>
      <c r="D269" s="117"/>
      <c r="E269" s="118"/>
      <c r="F269" s="118"/>
      <c r="G269" s="118"/>
      <c r="H269" s="119"/>
      <c r="I269" s="111" t="str">
        <f t="shared" si="28"/>
        <v/>
      </c>
      <c r="J269" s="124"/>
      <c r="K269" s="323"/>
      <c r="L269" s="369"/>
    </row>
    <row r="270" spans="1:12" s="105" customFormat="1" ht="13.5" hidden="1" customHeight="1" x14ac:dyDescent="0.2">
      <c r="A270" s="320"/>
      <c r="B270" s="110" t="s">
        <v>9680</v>
      </c>
      <c r="C270" s="132"/>
      <c r="D270" s="117"/>
      <c r="E270" s="118"/>
      <c r="F270" s="118"/>
      <c r="G270" s="118"/>
      <c r="H270" s="119"/>
      <c r="I270" s="111" t="str">
        <f t="shared" si="28"/>
        <v/>
      </c>
      <c r="J270" s="124"/>
      <c r="K270" s="323"/>
      <c r="L270" s="369"/>
    </row>
    <row r="271" spans="1:12" s="105" customFormat="1" ht="13.5" hidden="1" customHeight="1" x14ac:dyDescent="0.2">
      <c r="A271" s="320"/>
      <c r="B271" s="110" t="s">
        <v>9681</v>
      </c>
      <c r="C271" s="325"/>
      <c r="D271" s="117"/>
      <c r="E271" s="118"/>
      <c r="F271" s="118"/>
      <c r="G271" s="118"/>
      <c r="H271" s="119"/>
      <c r="I271" s="111" t="str">
        <f t="shared" si="28"/>
        <v/>
      </c>
      <c r="J271" s="124"/>
      <c r="K271" s="323"/>
      <c r="L271" s="369"/>
    </row>
    <row r="272" spans="1:12" ht="13.5" hidden="1" customHeight="1" x14ac:dyDescent="0.3">
      <c r="A272" s="321"/>
      <c r="B272" s="112" t="s">
        <v>9685</v>
      </c>
      <c r="C272" s="326"/>
      <c r="D272" s="120"/>
      <c r="E272" s="121"/>
      <c r="F272" s="121"/>
      <c r="G272" s="121"/>
      <c r="H272" s="122"/>
      <c r="I272" s="113" t="str">
        <f t="shared" si="28"/>
        <v/>
      </c>
      <c r="J272" s="125"/>
      <c r="K272" s="324"/>
      <c r="L272" s="370"/>
    </row>
    <row r="273" spans="1:12" s="105" customFormat="1" ht="13.5" hidden="1" customHeight="1" x14ac:dyDescent="0.2">
      <c r="A273" s="319">
        <v>30</v>
      </c>
      <c r="B273" s="108" t="s">
        <v>9675</v>
      </c>
      <c r="C273" s="134">
        <f>Anexo_01!$I49</f>
        <v>0</v>
      </c>
      <c r="D273" s="114"/>
      <c r="E273" s="115"/>
      <c r="F273" s="115"/>
      <c r="G273" s="115"/>
      <c r="H273" s="116"/>
      <c r="I273" s="109" t="str">
        <f>IF(SUM(D273:H273)=0,"",SUM(D273:H273))</f>
        <v/>
      </c>
      <c r="J273" s="123"/>
      <c r="K273" s="322">
        <f>SUM(I273:I281)</f>
        <v>0</v>
      </c>
      <c r="L273" s="369"/>
    </row>
    <row r="274" spans="1:12" s="105" customFormat="1" ht="13.5" hidden="1" customHeight="1" x14ac:dyDescent="0.2">
      <c r="A274" s="320"/>
      <c r="B274" s="110" t="s">
        <v>9676</v>
      </c>
      <c r="C274" s="130" t="str">
        <f>Anexo_01!$D49</f>
        <v/>
      </c>
      <c r="D274" s="117"/>
      <c r="E274" s="118"/>
      <c r="F274" s="118"/>
      <c r="G274" s="118"/>
      <c r="H274" s="119"/>
      <c r="I274" s="111" t="str">
        <f>IF(SUM(D274:H274)=0,"",SUM(D274:H274))</f>
        <v/>
      </c>
      <c r="J274" s="124"/>
      <c r="K274" s="323"/>
      <c r="L274" s="369"/>
    </row>
    <row r="275" spans="1:12" s="105" customFormat="1" ht="13.5" hidden="1" customHeight="1" x14ac:dyDescent="0.2">
      <c r="A275" s="320"/>
      <c r="B275" s="110" t="s">
        <v>9682</v>
      </c>
      <c r="C275" s="130" t="str">
        <f>Anexo_01!$B49</f>
        <v/>
      </c>
      <c r="D275" s="117"/>
      <c r="E275" s="118"/>
      <c r="F275" s="118"/>
      <c r="G275" s="118"/>
      <c r="H275" s="119"/>
      <c r="I275" s="111" t="str">
        <f t="shared" ref="I275:I281" si="29">IF(SUM(D275:H275)=0,"",SUM(D275:H275))</f>
        <v/>
      </c>
      <c r="J275" s="124"/>
      <c r="K275" s="323"/>
      <c r="L275" s="369"/>
    </row>
    <row r="276" spans="1:12" s="105" customFormat="1" ht="13.5" hidden="1" customHeight="1" x14ac:dyDescent="0.2">
      <c r="A276" s="320"/>
      <c r="B276" s="110" t="s">
        <v>9677</v>
      </c>
      <c r="C276" s="130" t="str">
        <f>CONCATENATE("10",Anexo_01!$P49)</f>
        <v>10</v>
      </c>
      <c r="D276" s="117"/>
      <c r="E276" s="118"/>
      <c r="F276" s="118"/>
      <c r="G276" s="118"/>
      <c r="H276" s="119"/>
      <c r="I276" s="111" t="str">
        <f t="shared" si="29"/>
        <v/>
      </c>
      <c r="J276" s="124"/>
      <c r="K276" s="323"/>
      <c r="L276" s="369"/>
    </row>
    <row r="277" spans="1:12" s="105" customFormat="1" ht="13.5" hidden="1" customHeight="1" x14ac:dyDescent="0.2">
      <c r="A277" s="320"/>
      <c r="B277" s="110" t="s">
        <v>9678</v>
      </c>
      <c r="C277" s="131">
        <f>Anexo_01!$F49</f>
        <v>0</v>
      </c>
      <c r="D277" s="117"/>
      <c r="E277" s="118"/>
      <c r="F277" s="118"/>
      <c r="G277" s="118"/>
      <c r="H277" s="119"/>
      <c r="I277" s="111" t="str">
        <f t="shared" si="29"/>
        <v/>
      </c>
      <c r="J277" s="124"/>
      <c r="K277" s="323"/>
      <c r="L277" s="369"/>
    </row>
    <row r="278" spans="1:12" s="105" customFormat="1" ht="13.5" hidden="1" customHeight="1" x14ac:dyDescent="0.2">
      <c r="A278" s="320"/>
      <c r="B278" s="110" t="s">
        <v>9679</v>
      </c>
      <c r="C278" s="130" t="str">
        <f>Anexo_01!$Q49</f>
        <v/>
      </c>
      <c r="D278" s="117"/>
      <c r="E278" s="118"/>
      <c r="F278" s="118"/>
      <c r="G278" s="118"/>
      <c r="H278" s="119"/>
      <c r="I278" s="111" t="str">
        <f t="shared" si="29"/>
        <v/>
      </c>
      <c r="J278" s="124"/>
      <c r="K278" s="323"/>
      <c r="L278" s="369"/>
    </row>
    <row r="279" spans="1:12" s="105" customFormat="1" ht="13.5" hidden="1" customHeight="1" x14ac:dyDescent="0.2">
      <c r="A279" s="320"/>
      <c r="B279" s="110" t="s">
        <v>9680</v>
      </c>
      <c r="C279" s="132"/>
      <c r="D279" s="117"/>
      <c r="E279" s="118"/>
      <c r="F279" s="118"/>
      <c r="G279" s="118"/>
      <c r="H279" s="119"/>
      <c r="I279" s="111" t="str">
        <f t="shared" si="29"/>
        <v/>
      </c>
      <c r="J279" s="124"/>
      <c r="K279" s="323"/>
      <c r="L279" s="369"/>
    </row>
    <row r="280" spans="1:12" s="105" customFormat="1" ht="13.5" hidden="1" customHeight="1" x14ac:dyDescent="0.2">
      <c r="A280" s="320"/>
      <c r="B280" s="110" t="s">
        <v>9681</v>
      </c>
      <c r="C280" s="325"/>
      <c r="D280" s="117"/>
      <c r="E280" s="118"/>
      <c r="F280" s="118"/>
      <c r="G280" s="118"/>
      <c r="H280" s="119"/>
      <c r="I280" s="111" t="str">
        <f t="shared" si="29"/>
        <v/>
      </c>
      <c r="J280" s="124"/>
      <c r="K280" s="323"/>
      <c r="L280" s="369"/>
    </row>
    <row r="281" spans="1:12" ht="13.5" hidden="1" customHeight="1" x14ac:dyDescent="0.3">
      <c r="A281" s="321"/>
      <c r="B281" s="112" t="s">
        <v>9685</v>
      </c>
      <c r="C281" s="326"/>
      <c r="D281" s="120"/>
      <c r="E281" s="121"/>
      <c r="F281" s="121"/>
      <c r="G281" s="121"/>
      <c r="H281" s="122"/>
      <c r="I281" s="113" t="str">
        <f t="shared" si="29"/>
        <v/>
      </c>
      <c r="J281" s="125"/>
      <c r="K281" s="324"/>
      <c r="L281" s="370"/>
    </row>
    <row r="282" spans="1:12" s="105" customFormat="1" ht="13.5" hidden="1" customHeight="1" x14ac:dyDescent="0.2">
      <c r="A282" s="319">
        <v>31</v>
      </c>
      <c r="B282" s="108" t="s">
        <v>9675</v>
      </c>
      <c r="C282" s="134">
        <f>Anexo_01!$I50</f>
        <v>0</v>
      </c>
      <c r="D282" s="114"/>
      <c r="E282" s="115"/>
      <c r="F282" s="115"/>
      <c r="G282" s="115"/>
      <c r="H282" s="116"/>
      <c r="I282" s="109" t="str">
        <f>IF(SUM(D282:H282)=0,"",SUM(D282:H282))</f>
        <v/>
      </c>
      <c r="J282" s="123"/>
      <c r="K282" s="322">
        <f>SUM(I282:I290)</f>
        <v>0</v>
      </c>
      <c r="L282" s="369"/>
    </row>
    <row r="283" spans="1:12" s="105" customFormat="1" ht="13.5" hidden="1" customHeight="1" x14ac:dyDescent="0.2">
      <c r="A283" s="320"/>
      <c r="B283" s="110" t="s">
        <v>9676</v>
      </c>
      <c r="C283" s="130" t="str">
        <f>Anexo_01!$D50</f>
        <v/>
      </c>
      <c r="D283" s="117"/>
      <c r="E283" s="118"/>
      <c r="F283" s="118"/>
      <c r="G283" s="118"/>
      <c r="H283" s="119"/>
      <c r="I283" s="111" t="str">
        <f>IF(SUM(D283:H283)=0,"",SUM(D283:H283))</f>
        <v/>
      </c>
      <c r="J283" s="124"/>
      <c r="K283" s="323"/>
      <c r="L283" s="369"/>
    </row>
    <row r="284" spans="1:12" s="105" customFormat="1" ht="13.5" hidden="1" customHeight="1" x14ac:dyDescent="0.2">
      <c r="A284" s="320"/>
      <c r="B284" s="110" t="s">
        <v>9682</v>
      </c>
      <c r="C284" s="130" t="str">
        <f>Anexo_01!$B50</f>
        <v/>
      </c>
      <c r="D284" s="117"/>
      <c r="E284" s="118"/>
      <c r="F284" s="118"/>
      <c r="G284" s="118"/>
      <c r="H284" s="119"/>
      <c r="I284" s="111" t="str">
        <f t="shared" ref="I284:I290" si="30">IF(SUM(D284:H284)=0,"",SUM(D284:H284))</f>
        <v/>
      </c>
      <c r="J284" s="124"/>
      <c r="K284" s="323"/>
      <c r="L284" s="369"/>
    </row>
    <row r="285" spans="1:12" s="105" customFormat="1" ht="13.5" hidden="1" customHeight="1" x14ac:dyDescent="0.2">
      <c r="A285" s="320"/>
      <c r="B285" s="110" t="s">
        <v>9677</v>
      </c>
      <c r="C285" s="130" t="str">
        <f>CONCATENATE("10",Anexo_01!$P50)</f>
        <v>10</v>
      </c>
      <c r="D285" s="117"/>
      <c r="E285" s="118"/>
      <c r="F285" s="118"/>
      <c r="G285" s="118"/>
      <c r="H285" s="119"/>
      <c r="I285" s="111" t="str">
        <f t="shared" si="30"/>
        <v/>
      </c>
      <c r="J285" s="124"/>
      <c r="K285" s="323"/>
      <c r="L285" s="369"/>
    </row>
    <row r="286" spans="1:12" s="105" customFormat="1" ht="13.5" hidden="1" customHeight="1" x14ac:dyDescent="0.2">
      <c r="A286" s="320"/>
      <c r="B286" s="110" t="s">
        <v>9678</v>
      </c>
      <c r="C286" s="131">
        <f>Anexo_01!$F50</f>
        <v>0</v>
      </c>
      <c r="D286" s="117"/>
      <c r="E286" s="118"/>
      <c r="F286" s="118"/>
      <c r="G286" s="118"/>
      <c r="H286" s="119"/>
      <c r="I286" s="111" t="str">
        <f t="shared" si="30"/>
        <v/>
      </c>
      <c r="J286" s="124"/>
      <c r="K286" s="323"/>
      <c r="L286" s="369"/>
    </row>
    <row r="287" spans="1:12" s="105" customFormat="1" ht="13.5" hidden="1" customHeight="1" x14ac:dyDescent="0.2">
      <c r="A287" s="320"/>
      <c r="B287" s="110" t="s">
        <v>9679</v>
      </c>
      <c r="C287" s="130" t="str">
        <f>Anexo_01!$Q50</f>
        <v/>
      </c>
      <c r="D287" s="117"/>
      <c r="E287" s="118"/>
      <c r="F287" s="118"/>
      <c r="G287" s="118"/>
      <c r="H287" s="119"/>
      <c r="I287" s="111" t="str">
        <f t="shared" si="30"/>
        <v/>
      </c>
      <c r="J287" s="124"/>
      <c r="K287" s="323"/>
      <c r="L287" s="369"/>
    </row>
    <row r="288" spans="1:12" s="105" customFormat="1" ht="13.5" hidden="1" customHeight="1" x14ac:dyDescent="0.2">
      <c r="A288" s="320"/>
      <c r="B288" s="110" t="s">
        <v>9680</v>
      </c>
      <c r="C288" s="132"/>
      <c r="D288" s="117"/>
      <c r="E288" s="118"/>
      <c r="F288" s="118"/>
      <c r="G288" s="118"/>
      <c r="H288" s="119"/>
      <c r="I288" s="111" t="str">
        <f t="shared" si="30"/>
        <v/>
      </c>
      <c r="J288" s="124"/>
      <c r="K288" s="323"/>
      <c r="L288" s="369"/>
    </row>
    <row r="289" spans="1:12" s="105" customFormat="1" ht="13.5" hidden="1" customHeight="1" x14ac:dyDescent="0.2">
      <c r="A289" s="320"/>
      <c r="B289" s="110" t="s">
        <v>9681</v>
      </c>
      <c r="C289" s="325"/>
      <c r="D289" s="117"/>
      <c r="E289" s="118"/>
      <c r="F289" s="118"/>
      <c r="G289" s="118"/>
      <c r="H289" s="119"/>
      <c r="I289" s="111" t="str">
        <f t="shared" si="30"/>
        <v/>
      </c>
      <c r="J289" s="124"/>
      <c r="K289" s="323"/>
      <c r="L289" s="369"/>
    </row>
    <row r="290" spans="1:12" ht="13.5" hidden="1" customHeight="1" x14ac:dyDescent="0.3">
      <c r="A290" s="321"/>
      <c r="B290" s="112" t="s">
        <v>9685</v>
      </c>
      <c r="C290" s="326"/>
      <c r="D290" s="120"/>
      <c r="E290" s="121"/>
      <c r="F290" s="121"/>
      <c r="G290" s="121"/>
      <c r="H290" s="122"/>
      <c r="I290" s="113" t="str">
        <f t="shared" si="30"/>
        <v/>
      </c>
      <c r="J290" s="125"/>
      <c r="K290" s="324"/>
      <c r="L290" s="370"/>
    </row>
    <row r="291" spans="1:12" s="105" customFormat="1" ht="13.5" hidden="1" customHeight="1" x14ac:dyDescent="0.2">
      <c r="A291" s="319">
        <v>32</v>
      </c>
      <c r="B291" s="108" t="s">
        <v>9675</v>
      </c>
      <c r="C291" s="134">
        <f>Anexo_01!$I51</f>
        <v>0</v>
      </c>
      <c r="D291" s="114"/>
      <c r="E291" s="115"/>
      <c r="F291" s="115"/>
      <c r="G291" s="115"/>
      <c r="H291" s="116"/>
      <c r="I291" s="109" t="str">
        <f>IF(SUM(D291:H291)=0,"",SUM(D291:H291))</f>
        <v/>
      </c>
      <c r="J291" s="123"/>
      <c r="K291" s="322">
        <f>SUM(I291:I299)</f>
        <v>0</v>
      </c>
      <c r="L291" s="369"/>
    </row>
    <row r="292" spans="1:12" s="105" customFormat="1" ht="13.5" hidden="1" customHeight="1" x14ac:dyDescent="0.2">
      <c r="A292" s="320"/>
      <c r="B292" s="110" t="s">
        <v>9676</v>
      </c>
      <c r="C292" s="130" t="str">
        <f>Anexo_01!$D51</f>
        <v/>
      </c>
      <c r="D292" s="117"/>
      <c r="E292" s="118"/>
      <c r="F292" s="118"/>
      <c r="G292" s="118"/>
      <c r="H292" s="119"/>
      <c r="I292" s="111" t="str">
        <f>IF(SUM(D292:H292)=0,"",SUM(D292:H292))</f>
        <v/>
      </c>
      <c r="J292" s="124"/>
      <c r="K292" s="323"/>
      <c r="L292" s="369"/>
    </row>
    <row r="293" spans="1:12" s="105" customFormat="1" ht="13.5" hidden="1" customHeight="1" x14ac:dyDescent="0.2">
      <c r="A293" s="320"/>
      <c r="B293" s="110" t="s">
        <v>9682</v>
      </c>
      <c r="C293" s="130" t="str">
        <f>Anexo_01!$B51</f>
        <v/>
      </c>
      <c r="D293" s="117"/>
      <c r="E293" s="118"/>
      <c r="F293" s="118"/>
      <c r="G293" s="118"/>
      <c r="H293" s="119"/>
      <c r="I293" s="111" t="str">
        <f t="shared" ref="I293:I299" si="31">IF(SUM(D293:H293)=0,"",SUM(D293:H293))</f>
        <v/>
      </c>
      <c r="J293" s="124"/>
      <c r="K293" s="323"/>
      <c r="L293" s="369"/>
    </row>
    <row r="294" spans="1:12" s="105" customFormat="1" ht="13.5" hidden="1" customHeight="1" x14ac:dyDescent="0.2">
      <c r="A294" s="320"/>
      <c r="B294" s="110" t="s">
        <v>9677</v>
      </c>
      <c r="C294" s="130" t="str">
        <f>CONCATENATE("10",Anexo_01!$P51)</f>
        <v>10</v>
      </c>
      <c r="D294" s="117"/>
      <c r="E294" s="118"/>
      <c r="F294" s="118"/>
      <c r="G294" s="118"/>
      <c r="H294" s="119"/>
      <c r="I294" s="111" t="str">
        <f t="shared" si="31"/>
        <v/>
      </c>
      <c r="J294" s="124"/>
      <c r="K294" s="323"/>
      <c r="L294" s="369"/>
    </row>
    <row r="295" spans="1:12" s="105" customFormat="1" ht="13.5" hidden="1" customHeight="1" x14ac:dyDescent="0.2">
      <c r="A295" s="320"/>
      <c r="B295" s="110" t="s">
        <v>9678</v>
      </c>
      <c r="C295" s="131">
        <f>Anexo_01!$F51</f>
        <v>0</v>
      </c>
      <c r="D295" s="117"/>
      <c r="E295" s="118"/>
      <c r="F295" s="118"/>
      <c r="G295" s="118"/>
      <c r="H295" s="119"/>
      <c r="I295" s="111" t="str">
        <f t="shared" si="31"/>
        <v/>
      </c>
      <c r="J295" s="124"/>
      <c r="K295" s="323"/>
      <c r="L295" s="369"/>
    </row>
    <row r="296" spans="1:12" s="105" customFormat="1" ht="13.5" hidden="1" customHeight="1" x14ac:dyDescent="0.2">
      <c r="A296" s="320"/>
      <c r="B296" s="110" t="s">
        <v>9679</v>
      </c>
      <c r="C296" s="130" t="str">
        <f>Anexo_01!$Q51</f>
        <v/>
      </c>
      <c r="D296" s="117"/>
      <c r="E296" s="118"/>
      <c r="F296" s="118"/>
      <c r="G296" s="118"/>
      <c r="H296" s="119"/>
      <c r="I296" s="111" t="str">
        <f t="shared" si="31"/>
        <v/>
      </c>
      <c r="J296" s="124"/>
      <c r="K296" s="323"/>
      <c r="L296" s="369"/>
    </row>
    <row r="297" spans="1:12" s="105" customFormat="1" ht="13.5" hidden="1" customHeight="1" x14ac:dyDescent="0.2">
      <c r="A297" s="320"/>
      <c r="B297" s="110" t="s">
        <v>9680</v>
      </c>
      <c r="C297" s="132"/>
      <c r="D297" s="117"/>
      <c r="E297" s="118"/>
      <c r="F297" s="118"/>
      <c r="G297" s="118"/>
      <c r="H297" s="119"/>
      <c r="I297" s="111" t="str">
        <f t="shared" si="31"/>
        <v/>
      </c>
      <c r="J297" s="124"/>
      <c r="K297" s="323"/>
      <c r="L297" s="369"/>
    </row>
    <row r="298" spans="1:12" s="105" customFormat="1" ht="13.5" hidden="1" customHeight="1" x14ac:dyDescent="0.2">
      <c r="A298" s="320"/>
      <c r="B298" s="110" t="s">
        <v>9681</v>
      </c>
      <c r="C298" s="325"/>
      <c r="D298" s="117"/>
      <c r="E298" s="118"/>
      <c r="F298" s="118"/>
      <c r="G298" s="118"/>
      <c r="H298" s="119"/>
      <c r="I298" s="111" t="str">
        <f t="shared" si="31"/>
        <v/>
      </c>
      <c r="J298" s="124"/>
      <c r="K298" s="323"/>
      <c r="L298" s="369"/>
    </row>
    <row r="299" spans="1:12" ht="13.5" hidden="1" customHeight="1" x14ac:dyDescent="0.3">
      <c r="A299" s="321"/>
      <c r="B299" s="112" t="s">
        <v>9685</v>
      </c>
      <c r="C299" s="326"/>
      <c r="D299" s="120"/>
      <c r="E299" s="121"/>
      <c r="F299" s="121"/>
      <c r="G299" s="121"/>
      <c r="H299" s="122"/>
      <c r="I299" s="113" t="str">
        <f t="shared" si="31"/>
        <v/>
      </c>
      <c r="J299" s="125"/>
      <c r="K299" s="324"/>
      <c r="L299" s="370"/>
    </row>
    <row r="300" spans="1:12" s="105" customFormat="1" ht="13.5" hidden="1" customHeight="1" x14ac:dyDescent="0.2">
      <c r="A300" s="319">
        <v>33</v>
      </c>
      <c r="B300" s="108" t="s">
        <v>9675</v>
      </c>
      <c r="C300" s="134">
        <f>Anexo_01!$I52</f>
        <v>0</v>
      </c>
      <c r="D300" s="114"/>
      <c r="E300" s="115"/>
      <c r="F300" s="115"/>
      <c r="G300" s="115"/>
      <c r="H300" s="116"/>
      <c r="I300" s="109" t="str">
        <f>IF(SUM(D300:H300)=0,"",SUM(D300:H300))</f>
        <v/>
      </c>
      <c r="J300" s="123"/>
      <c r="K300" s="322">
        <f>SUM(I300:I308)</f>
        <v>0</v>
      </c>
      <c r="L300" s="369"/>
    </row>
    <row r="301" spans="1:12" s="105" customFormat="1" ht="13.5" hidden="1" customHeight="1" x14ac:dyDescent="0.2">
      <c r="A301" s="320"/>
      <c r="B301" s="110" t="s">
        <v>9676</v>
      </c>
      <c r="C301" s="130" t="str">
        <f>Anexo_01!$D52</f>
        <v/>
      </c>
      <c r="D301" s="117"/>
      <c r="E301" s="118"/>
      <c r="F301" s="118"/>
      <c r="G301" s="118"/>
      <c r="H301" s="119"/>
      <c r="I301" s="111" t="str">
        <f>IF(SUM(D301:H301)=0,"",SUM(D301:H301))</f>
        <v/>
      </c>
      <c r="J301" s="124"/>
      <c r="K301" s="323"/>
      <c r="L301" s="369"/>
    </row>
    <row r="302" spans="1:12" s="105" customFormat="1" ht="13.5" hidden="1" customHeight="1" x14ac:dyDescent="0.2">
      <c r="A302" s="320"/>
      <c r="B302" s="110" t="s">
        <v>9682</v>
      </c>
      <c r="C302" s="130" t="str">
        <f>Anexo_01!$B52</f>
        <v/>
      </c>
      <c r="D302" s="117"/>
      <c r="E302" s="118"/>
      <c r="F302" s="118"/>
      <c r="G302" s="118"/>
      <c r="H302" s="119"/>
      <c r="I302" s="111" t="str">
        <f t="shared" ref="I302:I308" si="32">IF(SUM(D302:H302)=0,"",SUM(D302:H302))</f>
        <v/>
      </c>
      <c r="J302" s="124"/>
      <c r="K302" s="323"/>
      <c r="L302" s="369"/>
    </row>
    <row r="303" spans="1:12" s="105" customFormat="1" ht="13.5" hidden="1" customHeight="1" x14ac:dyDescent="0.2">
      <c r="A303" s="320"/>
      <c r="B303" s="110" t="s">
        <v>9677</v>
      </c>
      <c r="C303" s="130" t="str">
        <f>CONCATENATE("10",Anexo_01!$P52)</f>
        <v>10</v>
      </c>
      <c r="D303" s="117"/>
      <c r="E303" s="118"/>
      <c r="F303" s="118"/>
      <c r="G303" s="118"/>
      <c r="H303" s="119"/>
      <c r="I303" s="111" t="str">
        <f t="shared" si="32"/>
        <v/>
      </c>
      <c r="J303" s="124"/>
      <c r="K303" s="323"/>
      <c r="L303" s="369"/>
    </row>
    <row r="304" spans="1:12" s="105" customFormat="1" ht="13.5" hidden="1" customHeight="1" x14ac:dyDescent="0.2">
      <c r="A304" s="320"/>
      <c r="B304" s="110" t="s">
        <v>9678</v>
      </c>
      <c r="C304" s="131">
        <f>Anexo_01!$F52</f>
        <v>0</v>
      </c>
      <c r="D304" s="117"/>
      <c r="E304" s="118"/>
      <c r="F304" s="118"/>
      <c r="G304" s="118"/>
      <c r="H304" s="119"/>
      <c r="I304" s="111" t="str">
        <f t="shared" si="32"/>
        <v/>
      </c>
      <c r="J304" s="124"/>
      <c r="K304" s="323"/>
      <c r="L304" s="369"/>
    </row>
    <row r="305" spans="1:12" s="105" customFormat="1" ht="13.5" hidden="1" customHeight="1" x14ac:dyDescent="0.2">
      <c r="A305" s="320"/>
      <c r="B305" s="110" t="s">
        <v>9679</v>
      </c>
      <c r="C305" s="130" t="str">
        <f>Anexo_01!$Q52</f>
        <v/>
      </c>
      <c r="D305" s="117"/>
      <c r="E305" s="118"/>
      <c r="F305" s="118"/>
      <c r="G305" s="118"/>
      <c r="H305" s="119"/>
      <c r="I305" s="111" t="str">
        <f t="shared" si="32"/>
        <v/>
      </c>
      <c r="J305" s="124"/>
      <c r="K305" s="323"/>
      <c r="L305" s="369"/>
    </row>
    <row r="306" spans="1:12" s="105" customFormat="1" ht="13.5" hidden="1" customHeight="1" x14ac:dyDescent="0.2">
      <c r="A306" s="320"/>
      <c r="B306" s="110" t="s">
        <v>9680</v>
      </c>
      <c r="C306" s="132"/>
      <c r="D306" s="117"/>
      <c r="E306" s="118"/>
      <c r="F306" s="118"/>
      <c r="G306" s="118"/>
      <c r="H306" s="119"/>
      <c r="I306" s="111" t="str">
        <f t="shared" si="32"/>
        <v/>
      </c>
      <c r="J306" s="124"/>
      <c r="K306" s="323"/>
      <c r="L306" s="369"/>
    </row>
    <row r="307" spans="1:12" s="105" customFormat="1" ht="13.5" hidden="1" customHeight="1" x14ac:dyDescent="0.2">
      <c r="A307" s="320"/>
      <c r="B307" s="110" t="s">
        <v>9681</v>
      </c>
      <c r="C307" s="325"/>
      <c r="D307" s="117"/>
      <c r="E307" s="118"/>
      <c r="F307" s="118"/>
      <c r="G307" s="118"/>
      <c r="H307" s="119"/>
      <c r="I307" s="111" t="str">
        <f t="shared" si="32"/>
        <v/>
      </c>
      <c r="J307" s="124"/>
      <c r="K307" s="323"/>
      <c r="L307" s="369"/>
    </row>
    <row r="308" spans="1:12" ht="13.5" hidden="1" customHeight="1" x14ac:dyDescent="0.3">
      <c r="A308" s="321"/>
      <c r="B308" s="112" t="s">
        <v>9685</v>
      </c>
      <c r="C308" s="326"/>
      <c r="D308" s="120"/>
      <c r="E308" s="121"/>
      <c r="F308" s="121"/>
      <c r="G308" s="121"/>
      <c r="H308" s="122"/>
      <c r="I308" s="113" t="str">
        <f t="shared" si="32"/>
        <v/>
      </c>
      <c r="J308" s="125"/>
      <c r="K308" s="324"/>
      <c r="L308" s="370"/>
    </row>
    <row r="309" spans="1:12" s="105" customFormat="1" ht="13.5" hidden="1" customHeight="1" x14ac:dyDescent="0.2">
      <c r="A309" s="319">
        <v>34</v>
      </c>
      <c r="B309" s="108" t="s">
        <v>9675</v>
      </c>
      <c r="C309" s="134">
        <f>Anexo_01!$I53</f>
        <v>0</v>
      </c>
      <c r="D309" s="114"/>
      <c r="E309" s="115"/>
      <c r="F309" s="115"/>
      <c r="G309" s="115"/>
      <c r="H309" s="116"/>
      <c r="I309" s="109" t="str">
        <f>IF(SUM(D309:H309)=0,"",SUM(D309:H309))</f>
        <v/>
      </c>
      <c r="J309" s="123"/>
      <c r="K309" s="322">
        <f>SUM(I309:I317)</f>
        <v>0</v>
      </c>
      <c r="L309" s="369"/>
    </row>
    <row r="310" spans="1:12" s="105" customFormat="1" ht="13.5" hidden="1" customHeight="1" x14ac:dyDescent="0.2">
      <c r="A310" s="320"/>
      <c r="B310" s="110" t="s">
        <v>9676</v>
      </c>
      <c r="C310" s="130" t="str">
        <f>Anexo_01!$D53</f>
        <v/>
      </c>
      <c r="D310" s="117"/>
      <c r="E310" s="118"/>
      <c r="F310" s="118"/>
      <c r="G310" s="118"/>
      <c r="H310" s="119"/>
      <c r="I310" s="111" t="str">
        <f>IF(SUM(D310:H310)=0,"",SUM(D310:H310))</f>
        <v/>
      </c>
      <c r="J310" s="124"/>
      <c r="K310" s="323"/>
      <c r="L310" s="369"/>
    </row>
    <row r="311" spans="1:12" s="105" customFormat="1" ht="13.5" hidden="1" customHeight="1" x14ac:dyDescent="0.2">
      <c r="A311" s="320"/>
      <c r="B311" s="110" t="s">
        <v>9682</v>
      </c>
      <c r="C311" s="130" t="str">
        <f>Anexo_01!$B53</f>
        <v/>
      </c>
      <c r="D311" s="117"/>
      <c r="E311" s="118"/>
      <c r="F311" s="118"/>
      <c r="G311" s="118"/>
      <c r="H311" s="119"/>
      <c r="I311" s="111" t="str">
        <f t="shared" ref="I311:I317" si="33">IF(SUM(D311:H311)=0,"",SUM(D311:H311))</f>
        <v/>
      </c>
      <c r="J311" s="124"/>
      <c r="K311" s="323"/>
      <c r="L311" s="369"/>
    </row>
    <row r="312" spans="1:12" s="105" customFormat="1" ht="13.5" hidden="1" customHeight="1" x14ac:dyDescent="0.2">
      <c r="A312" s="320"/>
      <c r="B312" s="110" t="s">
        <v>9677</v>
      </c>
      <c r="C312" s="130" t="str">
        <f>CONCATENATE("10",Anexo_01!$P53)</f>
        <v>10</v>
      </c>
      <c r="D312" s="117"/>
      <c r="E312" s="118"/>
      <c r="F312" s="118"/>
      <c r="G312" s="118"/>
      <c r="H312" s="119"/>
      <c r="I312" s="111" t="str">
        <f t="shared" si="33"/>
        <v/>
      </c>
      <c r="J312" s="124"/>
      <c r="K312" s="323"/>
      <c r="L312" s="369"/>
    </row>
    <row r="313" spans="1:12" s="105" customFormat="1" ht="13.5" hidden="1" customHeight="1" x14ac:dyDescent="0.2">
      <c r="A313" s="320"/>
      <c r="B313" s="110" t="s">
        <v>9678</v>
      </c>
      <c r="C313" s="131">
        <f>Anexo_01!$F53</f>
        <v>0</v>
      </c>
      <c r="D313" s="117"/>
      <c r="E313" s="118"/>
      <c r="F313" s="118"/>
      <c r="G313" s="118"/>
      <c r="H313" s="119"/>
      <c r="I313" s="111" t="str">
        <f t="shared" si="33"/>
        <v/>
      </c>
      <c r="J313" s="124"/>
      <c r="K313" s="323"/>
      <c r="L313" s="369"/>
    </row>
    <row r="314" spans="1:12" s="105" customFormat="1" ht="13.5" hidden="1" customHeight="1" x14ac:dyDescent="0.2">
      <c r="A314" s="320"/>
      <c r="B314" s="110" t="s">
        <v>9679</v>
      </c>
      <c r="C314" s="130" t="str">
        <f>Anexo_01!$Q53</f>
        <v/>
      </c>
      <c r="D314" s="117"/>
      <c r="E314" s="118"/>
      <c r="F314" s="118"/>
      <c r="G314" s="118"/>
      <c r="H314" s="119"/>
      <c r="I314" s="111" t="str">
        <f t="shared" si="33"/>
        <v/>
      </c>
      <c r="J314" s="124"/>
      <c r="K314" s="323"/>
      <c r="L314" s="369"/>
    </row>
    <row r="315" spans="1:12" s="105" customFormat="1" ht="13.5" hidden="1" customHeight="1" x14ac:dyDescent="0.2">
      <c r="A315" s="320"/>
      <c r="B315" s="110" t="s">
        <v>9680</v>
      </c>
      <c r="C315" s="132"/>
      <c r="D315" s="117"/>
      <c r="E315" s="118"/>
      <c r="F315" s="118"/>
      <c r="G315" s="118"/>
      <c r="H315" s="119"/>
      <c r="I315" s="111" t="str">
        <f t="shared" si="33"/>
        <v/>
      </c>
      <c r="J315" s="124"/>
      <c r="K315" s="323"/>
      <c r="L315" s="369"/>
    </row>
    <row r="316" spans="1:12" s="105" customFormat="1" ht="13.5" hidden="1" customHeight="1" x14ac:dyDescent="0.2">
      <c r="A316" s="320"/>
      <c r="B316" s="110" t="s">
        <v>9681</v>
      </c>
      <c r="C316" s="325"/>
      <c r="D316" s="117"/>
      <c r="E316" s="118"/>
      <c r="F316" s="118"/>
      <c r="G316" s="118"/>
      <c r="H316" s="119"/>
      <c r="I316" s="111" t="str">
        <f t="shared" si="33"/>
        <v/>
      </c>
      <c r="J316" s="124"/>
      <c r="K316" s="323"/>
      <c r="L316" s="369"/>
    </row>
    <row r="317" spans="1:12" ht="13.5" hidden="1" customHeight="1" x14ac:dyDescent="0.3">
      <c r="A317" s="321"/>
      <c r="B317" s="112" t="s">
        <v>9685</v>
      </c>
      <c r="C317" s="326"/>
      <c r="D317" s="120"/>
      <c r="E317" s="121"/>
      <c r="F317" s="121"/>
      <c r="G317" s="121"/>
      <c r="H317" s="122"/>
      <c r="I317" s="113" t="str">
        <f t="shared" si="33"/>
        <v/>
      </c>
      <c r="J317" s="125"/>
      <c r="K317" s="324"/>
      <c r="L317" s="370"/>
    </row>
    <row r="318" spans="1:12" s="105" customFormat="1" ht="13.5" hidden="1" customHeight="1" x14ac:dyDescent="0.2">
      <c r="A318" s="319">
        <v>35</v>
      </c>
      <c r="B318" s="108" t="s">
        <v>9675</v>
      </c>
      <c r="C318" s="134">
        <f>Anexo_01!$I54</f>
        <v>0</v>
      </c>
      <c r="D318" s="114"/>
      <c r="E318" s="115"/>
      <c r="F318" s="115"/>
      <c r="G318" s="115"/>
      <c r="H318" s="116"/>
      <c r="I318" s="109" t="str">
        <f>IF(SUM(D318:H318)=0,"",SUM(D318:H318))</f>
        <v/>
      </c>
      <c r="J318" s="123"/>
      <c r="K318" s="322">
        <f>SUM(I318:I326)</f>
        <v>0</v>
      </c>
      <c r="L318" s="369"/>
    </row>
    <row r="319" spans="1:12" s="105" customFormat="1" ht="13.5" hidden="1" customHeight="1" x14ac:dyDescent="0.2">
      <c r="A319" s="320"/>
      <c r="B319" s="110" t="s">
        <v>9676</v>
      </c>
      <c r="C319" s="130" t="str">
        <f>Anexo_01!$D54</f>
        <v/>
      </c>
      <c r="D319" s="117"/>
      <c r="E319" s="118"/>
      <c r="F319" s="118"/>
      <c r="G319" s="118"/>
      <c r="H319" s="119"/>
      <c r="I319" s="111" t="str">
        <f>IF(SUM(D319:H319)=0,"",SUM(D319:H319))</f>
        <v/>
      </c>
      <c r="J319" s="124"/>
      <c r="K319" s="323"/>
      <c r="L319" s="369"/>
    </row>
    <row r="320" spans="1:12" s="105" customFormat="1" ht="13.5" hidden="1" customHeight="1" x14ac:dyDescent="0.2">
      <c r="A320" s="320"/>
      <c r="B320" s="110" t="s">
        <v>9682</v>
      </c>
      <c r="C320" s="130" t="str">
        <f>Anexo_01!$B54</f>
        <v/>
      </c>
      <c r="D320" s="117"/>
      <c r="E320" s="118"/>
      <c r="F320" s="118"/>
      <c r="G320" s="118"/>
      <c r="H320" s="119"/>
      <c r="I320" s="111" t="str">
        <f t="shared" ref="I320:I326" si="34">IF(SUM(D320:H320)=0,"",SUM(D320:H320))</f>
        <v/>
      </c>
      <c r="J320" s="124"/>
      <c r="K320" s="323"/>
      <c r="L320" s="369"/>
    </row>
    <row r="321" spans="1:12" s="105" customFormat="1" ht="13.5" hidden="1" customHeight="1" x14ac:dyDescent="0.2">
      <c r="A321" s="320"/>
      <c r="B321" s="110" t="s">
        <v>9677</v>
      </c>
      <c r="C321" s="130" t="str">
        <f>CONCATENATE("10",Anexo_01!$P54)</f>
        <v>10</v>
      </c>
      <c r="D321" s="117"/>
      <c r="E321" s="118"/>
      <c r="F321" s="118"/>
      <c r="G321" s="118"/>
      <c r="H321" s="119"/>
      <c r="I321" s="111" t="str">
        <f t="shared" si="34"/>
        <v/>
      </c>
      <c r="J321" s="124"/>
      <c r="K321" s="323"/>
      <c r="L321" s="369"/>
    </row>
    <row r="322" spans="1:12" s="105" customFormat="1" ht="13.5" hidden="1" customHeight="1" x14ac:dyDescent="0.2">
      <c r="A322" s="320"/>
      <c r="B322" s="110" t="s">
        <v>9678</v>
      </c>
      <c r="C322" s="131">
        <f>Anexo_01!$F54</f>
        <v>0</v>
      </c>
      <c r="D322" s="117"/>
      <c r="E322" s="118"/>
      <c r="F322" s="118"/>
      <c r="G322" s="118"/>
      <c r="H322" s="119"/>
      <c r="I322" s="111" t="str">
        <f t="shared" si="34"/>
        <v/>
      </c>
      <c r="J322" s="124"/>
      <c r="K322" s="323"/>
      <c r="L322" s="369"/>
    </row>
    <row r="323" spans="1:12" s="105" customFormat="1" ht="13.5" hidden="1" customHeight="1" x14ac:dyDescent="0.2">
      <c r="A323" s="320"/>
      <c r="B323" s="110" t="s">
        <v>9679</v>
      </c>
      <c r="C323" s="130" t="str">
        <f>Anexo_01!$Q54</f>
        <v/>
      </c>
      <c r="D323" s="117"/>
      <c r="E323" s="118"/>
      <c r="F323" s="118"/>
      <c r="G323" s="118"/>
      <c r="H323" s="119"/>
      <c r="I323" s="111" t="str">
        <f t="shared" si="34"/>
        <v/>
      </c>
      <c r="J323" s="124"/>
      <c r="K323" s="323"/>
      <c r="L323" s="369"/>
    </row>
    <row r="324" spans="1:12" s="105" customFormat="1" ht="13.5" hidden="1" customHeight="1" x14ac:dyDescent="0.2">
      <c r="A324" s="320"/>
      <c r="B324" s="110" t="s">
        <v>9680</v>
      </c>
      <c r="C324" s="132"/>
      <c r="D324" s="117"/>
      <c r="E324" s="118"/>
      <c r="F324" s="118"/>
      <c r="G324" s="118"/>
      <c r="H324" s="119"/>
      <c r="I324" s="111" t="str">
        <f t="shared" si="34"/>
        <v/>
      </c>
      <c r="J324" s="124"/>
      <c r="K324" s="323"/>
      <c r="L324" s="369"/>
    </row>
    <row r="325" spans="1:12" s="105" customFormat="1" ht="13.5" hidden="1" customHeight="1" x14ac:dyDescent="0.2">
      <c r="A325" s="320"/>
      <c r="B325" s="110" t="s">
        <v>9681</v>
      </c>
      <c r="C325" s="325"/>
      <c r="D325" s="117"/>
      <c r="E325" s="118"/>
      <c r="F325" s="118"/>
      <c r="G325" s="118"/>
      <c r="H325" s="119"/>
      <c r="I325" s="111" t="str">
        <f t="shared" si="34"/>
        <v/>
      </c>
      <c r="J325" s="124"/>
      <c r="K325" s="323"/>
      <c r="L325" s="369"/>
    </row>
    <row r="326" spans="1:12" ht="13.5" hidden="1" customHeight="1" x14ac:dyDescent="0.3">
      <c r="A326" s="321"/>
      <c r="B326" s="112" t="s">
        <v>9685</v>
      </c>
      <c r="C326" s="326"/>
      <c r="D326" s="120"/>
      <c r="E326" s="121"/>
      <c r="F326" s="121"/>
      <c r="G326" s="121"/>
      <c r="H326" s="122"/>
      <c r="I326" s="113" t="str">
        <f t="shared" si="34"/>
        <v/>
      </c>
      <c r="J326" s="125"/>
      <c r="K326" s="324"/>
      <c r="L326" s="370"/>
    </row>
    <row r="327" spans="1:12" s="105" customFormat="1" ht="13.5" hidden="1" customHeight="1" x14ac:dyDescent="0.2">
      <c r="A327" s="319">
        <v>36</v>
      </c>
      <c r="B327" s="108" t="s">
        <v>9675</v>
      </c>
      <c r="C327" s="134">
        <f>Anexo_01!$I55</f>
        <v>0</v>
      </c>
      <c r="D327" s="114"/>
      <c r="E327" s="115"/>
      <c r="F327" s="115"/>
      <c r="G327" s="115"/>
      <c r="H327" s="116"/>
      <c r="I327" s="109" t="str">
        <f>IF(SUM(D327:H327)=0,"",SUM(D327:H327))</f>
        <v/>
      </c>
      <c r="J327" s="123"/>
      <c r="K327" s="322">
        <f>SUM(I327:I335)</f>
        <v>0</v>
      </c>
      <c r="L327" s="369"/>
    </row>
    <row r="328" spans="1:12" s="105" customFormat="1" ht="13.5" hidden="1" customHeight="1" x14ac:dyDescent="0.2">
      <c r="A328" s="320"/>
      <c r="B328" s="110" t="s">
        <v>9676</v>
      </c>
      <c r="C328" s="130" t="str">
        <f>Anexo_01!$D55</f>
        <v/>
      </c>
      <c r="D328" s="117"/>
      <c r="E328" s="118"/>
      <c r="F328" s="118"/>
      <c r="G328" s="118"/>
      <c r="H328" s="119"/>
      <c r="I328" s="111" t="str">
        <f>IF(SUM(D328:H328)=0,"",SUM(D328:H328))</f>
        <v/>
      </c>
      <c r="J328" s="124"/>
      <c r="K328" s="323"/>
      <c r="L328" s="369"/>
    </row>
    <row r="329" spans="1:12" s="105" customFormat="1" ht="13.5" hidden="1" customHeight="1" x14ac:dyDescent="0.2">
      <c r="A329" s="320"/>
      <c r="B329" s="110" t="s">
        <v>9682</v>
      </c>
      <c r="C329" s="130" t="str">
        <f>Anexo_01!$B55</f>
        <v/>
      </c>
      <c r="D329" s="117"/>
      <c r="E329" s="118"/>
      <c r="F329" s="118"/>
      <c r="G329" s="118"/>
      <c r="H329" s="119"/>
      <c r="I329" s="111" t="str">
        <f t="shared" ref="I329:I335" si="35">IF(SUM(D329:H329)=0,"",SUM(D329:H329))</f>
        <v/>
      </c>
      <c r="J329" s="124"/>
      <c r="K329" s="323"/>
      <c r="L329" s="369"/>
    </row>
    <row r="330" spans="1:12" s="105" customFormat="1" ht="13.5" hidden="1" customHeight="1" x14ac:dyDescent="0.2">
      <c r="A330" s="320"/>
      <c r="B330" s="110" t="s">
        <v>9677</v>
      </c>
      <c r="C330" s="130" t="str">
        <f>CONCATENATE("10",Anexo_01!$P55)</f>
        <v>10</v>
      </c>
      <c r="D330" s="117"/>
      <c r="E330" s="118"/>
      <c r="F330" s="118"/>
      <c r="G330" s="118"/>
      <c r="H330" s="119"/>
      <c r="I330" s="111" t="str">
        <f t="shared" si="35"/>
        <v/>
      </c>
      <c r="J330" s="124"/>
      <c r="K330" s="323"/>
      <c r="L330" s="369"/>
    </row>
    <row r="331" spans="1:12" s="105" customFormat="1" ht="13.5" hidden="1" customHeight="1" x14ac:dyDescent="0.2">
      <c r="A331" s="320"/>
      <c r="B331" s="110" t="s">
        <v>9678</v>
      </c>
      <c r="C331" s="131">
        <f>Anexo_01!$F55</f>
        <v>0</v>
      </c>
      <c r="D331" s="117"/>
      <c r="E331" s="118"/>
      <c r="F331" s="118"/>
      <c r="G331" s="118"/>
      <c r="H331" s="119"/>
      <c r="I331" s="111" t="str">
        <f t="shared" si="35"/>
        <v/>
      </c>
      <c r="J331" s="124"/>
      <c r="K331" s="323"/>
      <c r="L331" s="369"/>
    </row>
    <row r="332" spans="1:12" s="105" customFormat="1" ht="13.5" hidden="1" customHeight="1" x14ac:dyDescent="0.2">
      <c r="A332" s="320"/>
      <c r="B332" s="110" t="s">
        <v>9679</v>
      </c>
      <c r="C332" s="130" t="str">
        <f>Anexo_01!$Q55</f>
        <v/>
      </c>
      <c r="D332" s="117"/>
      <c r="E332" s="118"/>
      <c r="F332" s="118"/>
      <c r="G332" s="118"/>
      <c r="H332" s="119"/>
      <c r="I332" s="111" t="str">
        <f t="shared" si="35"/>
        <v/>
      </c>
      <c r="J332" s="124"/>
      <c r="K332" s="323"/>
      <c r="L332" s="369"/>
    </row>
    <row r="333" spans="1:12" s="105" customFormat="1" ht="13.5" hidden="1" customHeight="1" x14ac:dyDescent="0.2">
      <c r="A333" s="320"/>
      <c r="B333" s="110" t="s">
        <v>9680</v>
      </c>
      <c r="C333" s="132"/>
      <c r="D333" s="117"/>
      <c r="E333" s="118"/>
      <c r="F333" s="118"/>
      <c r="G333" s="118"/>
      <c r="H333" s="119"/>
      <c r="I333" s="111" t="str">
        <f t="shared" si="35"/>
        <v/>
      </c>
      <c r="J333" s="124"/>
      <c r="K333" s="323"/>
      <c r="L333" s="369"/>
    </row>
    <row r="334" spans="1:12" s="105" customFormat="1" ht="13.5" hidden="1" customHeight="1" x14ac:dyDescent="0.2">
      <c r="A334" s="320"/>
      <c r="B334" s="110" t="s">
        <v>9681</v>
      </c>
      <c r="C334" s="325"/>
      <c r="D334" s="117"/>
      <c r="E334" s="118"/>
      <c r="F334" s="118"/>
      <c r="G334" s="118"/>
      <c r="H334" s="119"/>
      <c r="I334" s="111" t="str">
        <f t="shared" si="35"/>
        <v/>
      </c>
      <c r="J334" s="124"/>
      <c r="K334" s="323"/>
      <c r="L334" s="369"/>
    </row>
    <row r="335" spans="1:12" ht="13.5" hidden="1" customHeight="1" x14ac:dyDescent="0.3">
      <c r="A335" s="321"/>
      <c r="B335" s="112" t="s">
        <v>9685</v>
      </c>
      <c r="C335" s="326"/>
      <c r="D335" s="120"/>
      <c r="E335" s="121"/>
      <c r="F335" s="121"/>
      <c r="G335" s="121"/>
      <c r="H335" s="122"/>
      <c r="I335" s="113" t="str">
        <f t="shared" si="35"/>
        <v/>
      </c>
      <c r="J335" s="125"/>
      <c r="K335" s="324"/>
      <c r="L335" s="370"/>
    </row>
    <row r="336" spans="1:12" s="105" customFormat="1" ht="13.5" hidden="1" customHeight="1" x14ac:dyDescent="0.2">
      <c r="A336" s="319">
        <v>37</v>
      </c>
      <c r="B336" s="108" t="s">
        <v>9675</v>
      </c>
      <c r="C336" s="134">
        <f>Anexo_01!$I56</f>
        <v>0</v>
      </c>
      <c r="D336" s="114"/>
      <c r="E336" s="115"/>
      <c r="F336" s="115"/>
      <c r="G336" s="115"/>
      <c r="H336" s="116"/>
      <c r="I336" s="109" t="str">
        <f>IF(SUM(D336:H336)=0,"",SUM(D336:H336))</f>
        <v/>
      </c>
      <c r="J336" s="123"/>
      <c r="K336" s="322">
        <f>SUM(I336:I344)</f>
        <v>0</v>
      </c>
      <c r="L336" s="369"/>
    </row>
    <row r="337" spans="1:12" s="105" customFormat="1" ht="13.5" hidden="1" customHeight="1" x14ac:dyDescent="0.2">
      <c r="A337" s="320"/>
      <c r="B337" s="110" t="s">
        <v>9676</v>
      </c>
      <c r="C337" s="130" t="str">
        <f>Anexo_01!$D56</f>
        <v/>
      </c>
      <c r="D337" s="117"/>
      <c r="E337" s="118"/>
      <c r="F337" s="118"/>
      <c r="G337" s="118"/>
      <c r="H337" s="119"/>
      <c r="I337" s="111" t="str">
        <f>IF(SUM(D337:H337)=0,"",SUM(D337:H337))</f>
        <v/>
      </c>
      <c r="J337" s="124"/>
      <c r="K337" s="323"/>
      <c r="L337" s="369"/>
    </row>
    <row r="338" spans="1:12" s="105" customFormat="1" ht="13.5" hidden="1" customHeight="1" x14ac:dyDescent="0.2">
      <c r="A338" s="320"/>
      <c r="B338" s="110" t="s">
        <v>9682</v>
      </c>
      <c r="C338" s="130" t="str">
        <f>Anexo_01!$B56</f>
        <v/>
      </c>
      <c r="D338" s="117"/>
      <c r="E338" s="118"/>
      <c r="F338" s="118"/>
      <c r="G338" s="118"/>
      <c r="H338" s="119"/>
      <c r="I338" s="111" t="str">
        <f t="shared" ref="I338:I344" si="36">IF(SUM(D338:H338)=0,"",SUM(D338:H338))</f>
        <v/>
      </c>
      <c r="J338" s="124"/>
      <c r="K338" s="323"/>
      <c r="L338" s="369"/>
    </row>
    <row r="339" spans="1:12" s="105" customFormat="1" ht="13.5" hidden="1" customHeight="1" x14ac:dyDescent="0.2">
      <c r="A339" s="320"/>
      <c r="B339" s="110" t="s">
        <v>9677</v>
      </c>
      <c r="C339" s="130" t="str">
        <f>CONCATENATE("10",Anexo_01!$P56)</f>
        <v>10</v>
      </c>
      <c r="D339" s="117"/>
      <c r="E339" s="118"/>
      <c r="F339" s="118"/>
      <c r="G339" s="118"/>
      <c r="H339" s="119"/>
      <c r="I339" s="111" t="str">
        <f t="shared" si="36"/>
        <v/>
      </c>
      <c r="J339" s="124"/>
      <c r="K339" s="323"/>
      <c r="L339" s="369"/>
    </row>
    <row r="340" spans="1:12" s="105" customFormat="1" ht="13.5" hidden="1" customHeight="1" x14ac:dyDescent="0.2">
      <c r="A340" s="320"/>
      <c r="B340" s="110" t="s">
        <v>9678</v>
      </c>
      <c r="C340" s="131">
        <f>Anexo_01!$F56</f>
        <v>0</v>
      </c>
      <c r="D340" s="117"/>
      <c r="E340" s="118"/>
      <c r="F340" s="118"/>
      <c r="G340" s="118"/>
      <c r="H340" s="119"/>
      <c r="I340" s="111" t="str">
        <f t="shared" si="36"/>
        <v/>
      </c>
      <c r="J340" s="124"/>
      <c r="K340" s="323"/>
      <c r="L340" s="369"/>
    </row>
    <row r="341" spans="1:12" s="105" customFormat="1" ht="13.5" hidden="1" customHeight="1" x14ac:dyDescent="0.2">
      <c r="A341" s="320"/>
      <c r="B341" s="110" t="s">
        <v>9679</v>
      </c>
      <c r="C341" s="130" t="str">
        <f>Anexo_01!$Q56</f>
        <v/>
      </c>
      <c r="D341" s="117"/>
      <c r="E341" s="118"/>
      <c r="F341" s="118"/>
      <c r="G341" s="118"/>
      <c r="H341" s="119"/>
      <c r="I341" s="111" t="str">
        <f t="shared" si="36"/>
        <v/>
      </c>
      <c r="J341" s="124"/>
      <c r="K341" s="323"/>
      <c r="L341" s="369"/>
    </row>
    <row r="342" spans="1:12" s="105" customFormat="1" ht="13.5" hidden="1" customHeight="1" x14ac:dyDescent="0.2">
      <c r="A342" s="320"/>
      <c r="B342" s="110" t="s">
        <v>9680</v>
      </c>
      <c r="C342" s="132"/>
      <c r="D342" s="117"/>
      <c r="E342" s="118"/>
      <c r="F342" s="118"/>
      <c r="G342" s="118"/>
      <c r="H342" s="119"/>
      <c r="I342" s="111" t="str">
        <f t="shared" si="36"/>
        <v/>
      </c>
      <c r="J342" s="124"/>
      <c r="K342" s="323"/>
      <c r="L342" s="369"/>
    </row>
    <row r="343" spans="1:12" s="105" customFormat="1" ht="13.5" hidden="1" customHeight="1" x14ac:dyDescent="0.2">
      <c r="A343" s="320"/>
      <c r="B343" s="110" t="s">
        <v>9681</v>
      </c>
      <c r="C343" s="325"/>
      <c r="D343" s="117"/>
      <c r="E343" s="118"/>
      <c r="F343" s="118"/>
      <c r="G343" s="118"/>
      <c r="H343" s="119"/>
      <c r="I343" s="111" t="str">
        <f t="shared" si="36"/>
        <v/>
      </c>
      <c r="J343" s="124"/>
      <c r="K343" s="323"/>
      <c r="L343" s="369"/>
    </row>
    <row r="344" spans="1:12" ht="13.5" hidden="1" customHeight="1" x14ac:dyDescent="0.3">
      <c r="A344" s="321"/>
      <c r="B344" s="112" t="s">
        <v>9685</v>
      </c>
      <c r="C344" s="326"/>
      <c r="D344" s="120"/>
      <c r="E344" s="121"/>
      <c r="F344" s="121"/>
      <c r="G344" s="121"/>
      <c r="H344" s="122"/>
      <c r="I344" s="113" t="str">
        <f t="shared" si="36"/>
        <v/>
      </c>
      <c r="J344" s="125"/>
      <c r="K344" s="324"/>
      <c r="L344" s="370"/>
    </row>
    <row r="345" spans="1:12" s="105" customFormat="1" ht="13.5" hidden="1" customHeight="1" x14ac:dyDescent="0.2">
      <c r="A345" s="319">
        <v>38</v>
      </c>
      <c r="B345" s="108" t="s">
        <v>9675</v>
      </c>
      <c r="C345" s="134">
        <f>Anexo_01!$I57</f>
        <v>0</v>
      </c>
      <c r="D345" s="114"/>
      <c r="E345" s="115"/>
      <c r="F345" s="115"/>
      <c r="G345" s="115"/>
      <c r="H345" s="116"/>
      <c r="I345" s="109" t="str">
        <f>IF(SUM(D345:H345)=0,"",SUM(D345:H345))</f>
        <v/>
      </c>
      <c r="J345" s="123"/>
      <c r="K345" s="322">
        <f>SUM(I345:I353)</f>
        <v>0</v>
      </c>
      <c r="L345" s="369"/>
    </row>
    <row r="346" spans="1:12" s="105" customFormat="1" ht="13.5" hidden="1" customHeight="1" x14ac:dyDescent="0.2">
      <c r="A346" s="320"/>
      <c r="B346" s="110" t="s">
        <v>9676</v>
      </c>
      <c r="C346" s="130" t="str">
        <f>Anexo_01!$D57</f>
        <v/>
      </c>
      <c r="D346" s="117"/>
      <c r="E346" s="118"/>
      <c r="F346" s="118"/>
      <c r="G346" s="118"/>
      <c r="H346" s="119"/>
      <c r="I346" s="111" t="str">
        <f>IF(SUM(D346:H346)=0,"",SUM(D346:H346))</f>
        <v/>
      </c>
      <c r="J346" s="124"/>
      <c r="K346" s="323"/>
      <c r="L346" s="369"/>
    </row>
    <row r="347" spans="1:12" s="105" customFormat="1" ht="13.5" hidden="1" customHeight="1" x14ac:dyDescent="0.2">
      <c r="A347" s="320"/>
      <c r="B347" s="110" t="s">
        <v>9682</v>
      </c>
      <c r="C347" s="130" t="str">
        <f>Anexo_01!$B57</f>
        <v/>
      </c>
      <c r="D347" s="117"/>
      <c r="E347" s="118"/>
      <c r="F347" s="118"/>
      <c r="G347" s="118"/>
      <c r="H347" s="119"/>
      <c r="I347" s="111" t="str">
        <f t="shared" ref="I347:I353" si="37">IF(SUM(D347:H347)=0,"",SUM(D347:H347))</f>
        <v/>
      </c>
      <c r="J347" s="124"/>
      <c r="K347" s="323"/>
      <c r="L347" s="369"/>
    </row>
    <row r="348" spans="1:12" s="105" customFormat="1" ht="13.5" hidden="1" customHeight="1" x14ac:dyDescent="0.2">
      <c r="A348" s="320"/>
      <c r="B348" s="110" t="s">
        <v>9677</v>
      </c>
      <c r="C348" s="130" t="str">
        <f>CONCATENATE("10",Anexo_01!$P57)</f>
        <v>10</v>
      </c>
      <c r="D348" s="117"/>
      <c r="E348" s="118"/>
      <c r="F348" s="118"/>
      <c r="G348" s="118"/>
      <c r="H348" s="119"/>
      <c r="I348" s="111" t="str">
        <f t="shared" si="37"/>
        <v/>
      </c>
      <c r="J348" s="124"/>
      <c r="K348" s="323"/>
      <c r="L348" s="369"/>
    </row>
    <row r="349" spans="1:12" s="105" customFormat="1" ht="13.5" hidden="1" customHeight="1" x14ac:dyDescent="0.2">
      <c r="A349" s="320"/>
      <c r="B349" s="110" t="s">
        <v>9678</v>
      </c>
      <c r="C349" s="131">
        <f>Anexo_01!$F57</f>
        <v>0</v>
      </c>
      <c r="D349" s="117"/>
      <c r="E349" s="118"/>
      <c r="F349" s="118"/>
      <c r="G349" s="118"/>
      <c r="H349" s="119"/>
      <c r="I349" s="111" t="str">
        <f t="shared" si="37"/>
        <v/>
      </c>
      <c r="J349" s="124"/>
      <c r="K349" s="323"/>
      <c r="L349" s="369"/>
    </row>
    <row r="350" spans="1:12" s="105" customFormat="1" ht="13.5" hidden="1" customHeight="1" x14ac:dyDescent="0.2">
      <c r="A350" s="320"/>
      <c r="B350" s="110" t="s">
        <v>9679</v>
      </c>
      <c r="C350" s="130" t="str">
        <f>Anexo_01!$Q57</f>
        <v/>
      </c>
      <c r="D350" s="117"/>
      <c r="E350" s="118"/>
      <c r="F350" s="118"/>
      <c r="G350" s="118"/>
      <c r="H350" s="119"/>
      <c r="I350" s="111" t="str">
        <f t="shared" si="37"/>
        <v/>
      </c>
      <c r="J350" s="124"/>
      <c r="K350" s="323"/>
      <c r="L350" s="369"/>
    </row>
    <row r="351" spans="1:12" s="105" customFormat="1" ht="13.5" hidden="1" customHeight="1" x14ac:dyDescent="0.2">
      <c r="A351" s="320"/>
      <c r="B351" s="110" t="s">
        <v>9680</v>
      </c>
      <c r="C351" s="132"/>
      <c r="D351" s="117"/>
      <c r="E351" s="118"/>
      <c r="F351" s="118"/>
      <c r="G351" s="118"/>
      <c r="H351" s="119"/>
      <c r="I351" s="111" t="str">
        <f t="shared" si="37"/>
        <v/>
      </c>
      <c r="J351" s="124"/>
      <c r="K351" s="323"/>
      <c r="L351" s="369"/>
    </row>
    <row r="352" spans="1:12" s="105" customFormat="1" ht="13.5" hidden="1" customHeight="1" x14ac:dyDescent="0.2">
      <c r="A352" s="320"/>
      <c r="B352" s="110" t="s">
        <v>9681</v>
      </c>
      <c r="C352" s="325"/>
      <c r="D352" s="117"/>
      <c r="E352" s="118"/>
      <c r="F352" s="118"/>
      <c r="G352" s="118"/>
      <c r="H352" s="119"/>
      <c r="I352" s="111" t="str">
        <f t="shared" si="37"/>
        <v/>
      </c>
      <c r="J352" s="124"/>
      <c r="K352" s="323"/>
      <c r="L352" s="369"/>
    </row>
    <row r="353" spans="1:12" ht="13.5" hidden="1" customHeight="1" x14ac:dyDescent="0.3">
      <c r="A353" s="321"/>
      <c r="B353" s="112" t="s">
        <v>9685</v>
      </c>
      <c r="C353" s="326"/>
      <c r="D353" s="120"/>
      <c r="E353" s="121"/>
      <c r="F353" s="121"/>
      <c r="G353" s="121"/>
      <c r="H353" s="122"/>
      <c r="I353" s="113" t="str">
        <f t="shared" si="37"/>
        <v/>
      </c>
      <c r="J353" s="125"/>
      <c r="K353" s="324"/>
      <c r="L353" s="370"/>
    </row>
    <row r="354" spans="1:12" s="105" customFormat="1" ht="13.5" hidden="1" customHeight="1" x14ac:dyDescent="0.2">
      <c r="A354" s="319">
        <v>39</v>
      </c>
      <c r="B354" s="108" t="s">
        <v>9675</v>
      </c>
      <c r="C354" s="134">
        <f>Anexo_01!$I58</f>
        <v>0</v>
      </c>
      <c r="D354" s="114"/>
      <c r="E354" s="115"/>
      <c r="F354" s="115"/>
      <c r="G354" s="115"/>
      <c r="H354" s="116"/>
      <c r="I354" s="109" t="str">
        <f>IF(SUM(D354:H354)=0,"",SUM(D354:H354))</f>
        <v/>
      </c>
      <c r="J354" s="123"/>
      <c r="K354" s="322">
        <f>SUM(I354:I362)</f>
        <v>0</v>
      </c>
      <c r="L354" s="369"/>
    </row>
    <row r="355" spans="1:12" s="105" customFormat="1" ht="13.5" hidden="1" customHeight="1" x14ac:dyDescent="0.2">
      <c r="A355" s="320"/>
      <c r="B355" s="110" t="s">
        <v>9676</v>
      </c>
      <c r="C355" s="130" t="str">
        <f>Anexo_01!$D58</f>
        <v/>
      </c>
      <c r="D355" s="117"/>
      <c r="E355" s="118"/>
      <c r="F355" s="118"/>
      <c r="G355" s="118"/>
      <c r="H355" s="119"/>
      <c r="I355" s="111" t="str">
        <f>IF(SUM(D355:H355)=0,"",SUM(D355:H355))</f>
        <v/>
      </c>
      <c r="J355" s="124"/>
      <c r="K355" s="323"/>
      <c r="L355" s="369"/>
    </row>
    <row r="356" spans="1:12" s="105" customFormat="1" ht="13.5" hidden="1" customHeight="1" x14ac:dyDescent="0.2">
      <c r="A356" s="320"/>
      <c r="B356" s="110" t="s">
        <v>9682</v>
      </c>
      <c r="C356" s="130" t="str">
        <f>Anexo_01!$B58</f>
        <v/>
      </c>
      <c r="D356" s="117"/>
      <c r="E356" s="118"/>
      <c r="F356" s="118"/>
      <c r="G356" s="118"/>
      <c r="H356" s="119"/>
      <c r="I356" s="111" t="str">
        <f t="shared" ref="I356:I362" si="38">IF(SUM(D356:H356)=0,"",SUM(D356:H356))</f>
        <v/>
      </c>
      <c r="J356" s="124"/>
      <c r="K356" s="323"/>
      <c r="L356" s="369"/>
    </row>
    <row r="357" spans="1:12" s="105" customFormat="1" ht="13.5" hidden="1" customHeight="1" x14ac:dyDescent="0.2">
      <c r="A357" s="320"/>
      <c r="B357" s="110" t="s">
        <v>9677</v>
      </c>
      <c r="C357" s="130" t="str">
        <f>CONCATENATE("10",Anexo_01!$P58)</f>
        <v>10</v>
      </c>
      <c r="D357" s="117"/>
      <c r="E357" s="118"/>
      <c r="F357" s="118"/>
      <c r="G357" s="118"/>
      <c r="H357" s="119"/>
      <c r="I357" s="111" t="str">
        <f t="shared" si="38"/>
        <v/>
      </c>
      <c r="J357" s="124"/>
      <c r="K357" s="323"/>
      <c r="L357" s="369"/>
    </row>
    <row r="358" spans="1:12" s="105" customFormat="1" ht="13.5" hidden="1" customHeight="1" x14ac:dyDescent="0.2">
      <c r="A358" s="320"/>
      <c r="B358" s="110" t="s">
        <v>9678</v>
      </c>
      <c r="C358" s="131">
        <f>Anexo_01!$F58</f>
        <v>0</v>
      </c>
      <c r="D358" s="117"/>
      <c r="E358" s="118"/>
      <c r="F358" s="118"/>
      <c r="G358" s="118"/>
      <c r="H358" s="119"/>
      <c r="I358" s="111" t="str">
        <f t="shared" si="38"/>
        <v/>
      </c>
      <c r="J358" s="124"/>
      <c r="K358" s="323"/>
      <c r="L358" s="369"/>
    </row>
    <row r="359" spans="1:12" s="105" customFormat="1" ht="13.5" hidden="1" customHeight="1" x14ac:dyDescent="0.2">
      <c r="A359" s="320"/>
      <c r="B359" s="110" t="s">
        <v>9679</v>
      </c>
      <c r="C359" s="130" t="str">
        <f>Anexo_01!$Q58</f>
        <v/>
      </c>
      <c r="D359" s="117"/>
      <c r="E359" s="118"/>
      <c r="F359" s="118"/>
      <c r="G359" s="118"/>
      <c r="H359" s="119"/>
      <c r="I359" s="111" t="str">
        <f t="shared" si="38"/>
        <v/>
      </c>
      <c r="J359" s="124"/>
      <c r="K359" s="323"/>
      <c r="L359" s="369"/>
    </row>
    <row r="360" spans="1:12" s="105" customFormat="1" ht="13.5" hidden="1" customHeight="1" x14ac:dyDescent="0.2">
      <c r="A360" s="320"/>
      <c r="B360" s="110" t="s">
        <v>9680</v>
      </c>
      <c r="C360" s="132"/>
      <c r="D360" s="117"/>
      <c r="E360" s="118"/>
      <c r="F360" s="118"/>
      <c r="G360" s="118"/>
      <c r="H360" s="119"/>
      <c r="I360" s="111" t="str">
        <f t="shared" si="38"/>
        <v/>
      </c>
      <c r="J360" s="124"/>
      <c r="K360" s="323"/>
      <c r="L360" s="369"/>
    </row>
    <row r="361" spans="1:12" s="105" customFormat="1" ht="13.5" hidden="1" customHeight="1" x14ac:dyDescent="0.2">
      <c r="A361" s="320"/>
      <c r="B361" s="110" t="s">
        <v>9681</v>
      </c>
      <c r="C361" s="325"/>
      <c r="D361" s="117"/>
      <c r="E361" s="118"/>
      <c r="F361" s="118"/>
      <c r="G361" s="118"/>
      <c r="H361" s="119"/>
      <c r="I361" s="111" t="str">
        <f t="shared" si="38"/>
        <v/>
      </c>
      <c r="J361" s="124"/>
      <c r="K361" s="323"/>
      <c r="L361" s="369"/>
    </row>
    <row r="362" spans="1:12" ht="13.5" hidden="1" customHeight="1" x14ac:dyDescent="0.3">
      <c r="A362" s="321"/>
      <c r="B362" s="112" t="s">
        <v>9685</v>
      </c>
      <c r="C362" s="326"/>
      <c r="D362" s="120"/>
      <c r="E362" s="121"/>
      <c r="F362" s="121"/>
      <c r="G362" s="121"/>
      <c r="H362" s="122"/>
      <c r="I362" s="113" t="str">
        <f t="shared" si="38"/>
        <v/>
      </c>
      <c r="J362" s="125"/>
      <c r="K362" s="324"/>
      <c r="L362" s="370"/>
    </row>
    <row r="363" spans="1:12" s="105" customFormat="1" ht="13.5" hidden="1" customHeight="1" x14ac:dyDescent="0.2">
      <c r="A363" s="319">
        <v>40</v>
      </c>
      <c r="B363" s="108" t="s">
        <v>9675</v>
      </c>
      <c r="C363" s="134">
        <f>Anexo_01!$I59</f>
        <v>0</v>
      </c>
      <c r="D363" s="114"/>
      <c r="E363" s="115"/>
      <c r="F363" s="115"/>
      <c r="G363" s="115"/>
      <c r="H363" s="116"/>
      <c r="I363" s="109" t="str">
        <f>IF(SUM(D363:H363)=0,"",SUM(D363:H363))</f>
        <v/>
      </c>
      <c r="J363" s="123"/>
      <c r="K363" s="322">
        <f>SUM(I363:I371)</f>
        <v>0</v>
      </c>
      <c r="L363" s="369"/>
    </row>
    <row r="364" spans="1:12" s="105" customFormat="1" ht="13.5" hidden="1" customHeight="1" x14ac:dyDescent="0.2">
      <c r="A364" s="320"/>
      <c r="B364" s="110" t="s">
        <v>9676</v>
      </c>
      <c r="C364" s="130" t="str">
        <f>Anexo_01!$D59</f>
        <v/>
      </c>
      <c r="D364" s="117"/>
      <c r="E364" s="118"/>
      <c r="F364" s="118"/>
      <c r="G364" s="118"/>
      <c r="H364" s="119"/>
      <c r="I364" s="111" t="str">
        <f>IF(SUM(D364:H364)=0,"",SUM(D364:H364))</f>
        <v/>
      </c>
      <c r="J364" s="124"/>
      <c r="K364" s="323"/>
      <c r="L364" s="369"/>
    </row>
    <row r="365" spans="1:12" s="105" customFormat="1" ht="13.5" hidden="1" customHeight="1" x14ac:dyDescent="0.2">
      <c r="A365" s="320"/>
      <c r="B365" s="110" t="s">
        <v>9682</v>
      </c>
      <c r="C365" s="130" t="str">
        <f>Anexo_01!$B59</f>
        <v/>
      </c>
      <c r="D365" s="117"/>
      <c r="E365" s="118"/>
      <c r="F365" s="118"/>
      <c r="G365" s="118"/>
      <c r="H365" s="119"/>
      <c r="I365" s="111" t="str">
        <f t="shared" ref="I365:I371" si="39">IF(SUM(D365:H365)=0,"",SUM(D365:H365))</f>
        <v/>
      </c>
      <c r="J365" s="124"/>
      <c r="K365" s="323"/>
      <c r="L365" s="369"/>
    </row>
    <row r="366" spans="1:12" s="105" customFormat="1" ht="13.5" hidden="1" customHeight="1" x14ac:dyDescent="0.2">
      <c r="A366" s="320"/>
      <c r="B366" s="110" t="s">
        <v>9677</v>
      </c>
      <c r="C366" s="130" t="str">
        <f>CONCATENATE("10",Anexo_01!$P59)</f>
        <v>10</v>
      </c>
      <c r="D366" s="117"/>
      <c r="E366" s="118"/>
      <c r="F366" s="118"/>
      <c r="G366" s="118"/>
      <c r="H366" s="119"/>
      <c r="I366" s="111" t="str">
        <f t="shared" si="39"/>
        <v/>
      </c>
      <c r="J366" s="124"/>
      <c r="K366" s="323"/>
      <c r="L366" s="369"/>
    </row>
    <row r="367" spans="1:12" s="105" customFormat="1" ht="13.5" hidden="1" customHeight="1" x14ac:dyDescent="0.2">
      <c r="A367" s="320"/>
      <c r="B367" s="110" t="s">
        <v>9678</v>
      </c>
      <c r="C367" s="131">
        <f>Anexo_01!$F59</f>
        <v>0</v>
      </c>
      <c r="D367" s="117"/>
      <c r="E367" s="118"/>
      <c r="F367" s="118"/>
      <c r="G367" s="118"/>
      <c r="H367" s="119"/>
      <c r="I367" s="111" t="str">
        <f t="shared" si="39"/>
        <v/>
      </c>
      <c r="J367" s="124"/>
      <c r="K367" s="323"/>
      <c r="L367" s="369"/>
    </row>
    <row r="368" spans="1:12" s="105" customFormat="1" ht="13.5" hidden="1" customHeight="1" x14ac:dyDescent="0.2">
      <c r="A368" s="320"/>
      <c r="B368" s="110" t="s">
        <v>9679</v>
      </c>
      <c r="C368" s="130" t="str">
        <f>Anexo_01!$Q59</f>
        <v/>
      </c>
      <c r="D368" s="117"/>
      <c r="E368" s="118"/>
      <c r="F368" s="118"/>
      <c r="G368" s="118"/>
      <c r="H368" s="119"/>
      <c r="I368" s="111" t="str">
        <f t="shared" si="39"/>
        <v/>
      </c>
      <c r="J368" s="124"/>
      <c r="K368" s="323"/>
      <c r="L368" s="369"/>
    </row>
    <row r="369" spans="1:12" s="105" customFormat="1" ht="13.5" hidden="1" customHeight="1" x14ac:dyDescent="0.2">
      <c r="A369" s="320"/>
      <c r="B369" s="110" t="s">
        <v>9680</v>
      </c>
      <c r="C369" s="132"/>
      <c r="D369" s="117"/>
      <c r="E369" s="118"/>
      <c r="F369" s="118"/>
      <c r="G369" s="118"/>
      <c r="H369" s="119"/>
      <c r="I369" s="111" t="str">
        <f t="shared" si="39"/>
        <v/>
      </c>
      <c r="J369" s="124"/>
      <c r="K369" s="323"/>
      <c r="L369" s="369"/>
    </row>
    <row r="370" spans="1:12" s="105" customFormat="1" ht="13.5" hidden="1" customHeight="1" x14ac:dyDescent="0.2">
      <c r="A370" s="320"/>
      <c r="B370" s="110" t="s">
        <v>9681</v>
      </c>
      <c r="C370" s="325"/>
      <c r="D370" s="117"/>
      <c r="E370" s="118"/>
      <c r="F370" s="118"/>
      <c r="G370" s="118"/>
      <c r="H370" s="119"/>
      <c r="I370" s="111" t="str">
        <f t="shared" si="39"/>
        <v/>
      </c>
      <c r="J370" s="124"/>
      <c r="K370" s="323"/>
      <c r="L370" s="369"/>
    </row>
    <row r="371" spans="1:12" ht="13.5" hidden="1" customHeight="1" x14ac:dyDescent="0.3">
      <c r="A371" s="321"/>
      <c r="B371" s="112" t="s">
        <v>9685</v>
      </c>
      <c r="C371" s="326"/>
      <c r="D371" s="120"/>
      <c r="E371" s="121"/>
      <c r="F371" s="121"/>
      <c r="G371" s="121"/>
      <c r="H371" s="122"/>
      <c r="I371" s="113" t="str">
        <f t="shared" si="39"/>
        <v/>
      </c>
      <c r="J371" s="125"/>
      <c r="K371" s="324"/>
      <c r="L371" s="370"/>
    </row>
    <row r="372" spans="1:12" s="105" customFormat="1" ht="13.5" hidden="1" customHeight="1" x14ac:dyDescent="0.2">
      <c r="A372" s="319">
        <v>41</v>
      </c>
      <c r="B372" s="108" t="s">
        <v>9675</v>
      </c>
      <c r="C372" s="134">
        <f>Anexo_01!$I60</f>
        <v>0</v>
      </c>
      <c r="D372" s="114"/>
      <c r="E372" s="115"/>
      <c r="F372" s="115"/>
      <c r="G372" s="115"/>
      <c r="H372" s="116"/>
      <c r="I372" s="109" t="str">
        <f>IF(SUM(D372:H372)=0,"",SUM(D372:H372))</f>
        <v/>
      </c>
      <c r="J372" s="123"/>
      <c r="K372" s="322">
        <f>SUM(I372:I380)</f>
        <v>0</v>
      </c>
      <c r="L372" s="369"/>
    </row>
    <row r="373" spans="1:12" s="105" customFormat="1" ht="13.5" hidden="1" customHeight="1" x14ac:dyDescent="0.2">
      <c r="A373" s="320"/>
      <c r="B373" s="110" t="s">
        <v>9676</v>
      </c>
      <c r="C373" s="130" t="str">
        <f>Anexo_01!$D60</f>
        <v/>
      </c>
      <c r="D373" s="117"/>
      <c r="E373" s="118"/>
      <c r="F373" s="118"/>
      <c r="G373" s="118"/>
      <c r="H373" s="119"/>
      <c r="I373" s="111" t="str">
        <f>IF(SUM(D373:H373)=0,"",SUM(D373:H373))</f>
        <v/>
      </c>
      <c r="J373" s="124"/>
      <c r="K373" s="323"/>
      <c r="L373" s="369"/>
    </row>
    <row r="374" spans="1:12" s="105" customFormat="1" ht="13.5" hidden="1" customHeight="1" x14ac:dyDescent="0.2">
      <c r="A374" s="320"/>
      <c r="B374" s="110" t="s">
        <v>9682</v>
      </c>
      <c r="C374" s="130" t="str">
        <f>Anexo_01!$B60</f>
        <v/>
      </c>
      <c r="D374" s="117"/>
      <c r="E374" s="118"/>
      <c r="F374" s="118"/>
      <c r="G374" s="118"/>
      <c r="H374" s="119"/>
      <c r="I374" s="111" t="str">
        <f t="shared" ref="I374:I380" si="40">IF(SUM(D374:H374)=0,"",SUM(D374:H374))</f>
        <v/>
      </c>
      <c r="J374" s="124"/>
      <c r="K374" s="323"/>
      <c r="L374" s="369"/>
    </row>
    <row r="375" spans="1:12" s="105" customFormat="1" ht="13.5" hidden="1" customHeight="1" x14ac:dyDescent="0.2">
      <c r="A375" s="320"/>
      <c r="B375" s="110" t="s">
        <v>9677</v>
      </c>
      <c r="C375" s="130" t="str">
        <f>CONCATENATE("10",Anexo_01!$P60)</f>
        <v>10</v>
      </c>
      <c r="D375" s="117"/>
      <c r="E375" s="118"/>
      <c r="F375" s="118"/>
      <c r="G375" s="118"/>
      <c r="H375" s="119"/>
      <c r="I375" s="111" t="str">
        <f t="shared" si="40"/>
        <v/>
      </c>
      <c r="J375" s="124"/>
      <c r="K375" s="323"/>
      <c r="L375" s="369"/>
    </row>
    <row r="376" spans="1:12" s="105" customFormat="1" ht="13.5" hidden="1" customHeight="1" x14ac:dyDescent="0.2">
      <c r="A376" s="320"/>
      <c r="B376" s="110" t="s">
        <v>9678</v>
      </c>
      <c r="C376" s="131">
        <f>Anexo_01!$F60</f>
        <v>0</v>
      </c>
      <c r="D376" s="117"/>
      <c r="E376" s="118"/>
      <c r="F376" s="118"/>
      <c r="G376" s="118"/>
      <c r="H376" s="119"/>
      <c r="I376" s="111" t="str">
        <f t="shared" si="40"/>
        <v/>
      </c>
      <c r="J376" s="124"/>
      <c r="K376" s="323"/>
      <c r="L376" s="369"/>
    </row>
    <row r="377" spans="1:12" s="105" customFormat="1" ht="13.5" hidden="1" customHeight="1" x14ac:dyDescent="0.2">
      <c r="A377" s="320"/>
      <c r="B377" s="110" t="s">
        <v>9679</v>
      </c>
      <c r="C377" s="130" t="str">
        <f>Anexo_01!$Q60</f>
        <v/>
      </c>
      <c r="D377" s="117"/>
      <c r="E377" s="118"/>
      <c r="F377" s="118"/>
      <c r="G377" s="118"/>
      <c r="H377" s="119"/>
      <c r="I377" s="111" t="str">
        <f t="shared" si="40"/>
        <v/>
      </c>
      <c r="J377" s="124"/>
      <c r="K377" s="323"/>
      <c r="L377" s="369"/>
    </row>
    <row r="378" spans="1:12" s="105" customFormat="1" ht="13.5" hidden="1" customHeight="1" x14ac:dyDescent="0.2">
      <c r="A378" s="320"/>
      <c r="B378" s="110" t="s">
        <v>9680</v>
      </c>
      <c r="C378" s="132"/>
      <c r="D378" s="117"/>
      <c r="E378" s="118"/>
      <c r="F378" s="118"/>
      <c r="G378" s="118"/>
      <c r="H378" s="119"/>
      <c r="I378" s="111" t="str">
        <f t="shared" si="40"/>
        <v/>
      </c>
      <c r="J378" s="124"/>
      <c r="K378" s="323"/>
      <c r="L378" s="369"/>
    </row>
    <row r="379" spans="1:12" s="105" customFormat="1" ht="13.5" hidden="1" customHeight="1" x14ac:dyDescent="0.2">
      <c r="A379" s="320"/>
      <c r="B379" s="110" t="s">
        <v>9681</v>
      </c>
      <c r="C379" s="325"/>
      <c r="D379" s="117"/>
      <c r="E379" s="118"/>
      <c r="F379" s="118"/>
      <c r="G379" s="118"/>
      <c r="H379" s="119"/>
      <c r="I379" s="111" t="str">
        <f t="shared" si="40"/>
        <v/>
      </c>
      <c r="J379" s="124"/>
      <c r="K379" s="323"/>
      <c r="L379" s="369"/>
    </row>
    <row r="380" spans="1:12" ht="13.5" hidden="1" customHeight="1" x14ac:dyDescent="0.3">
      <c r="A380" s="321"/>
      <c r="B380" s="112" t="s">
        <v>9685</v>
      </c>
      <c r="C380" s="326"/>
      <c r="D380" s="120"/>
      <c r="E380" s="121"/>
      <c r="F380" s="121"/>
      <c r="G380" s="121"/>
      <c r="H380" s="122"/>
      <c r="I380" s="113" t="str">
        <f t="shared" si="40"/>
        <v/>
      </c>
      <c r="J380" s="125"/>
      <c r="K380" s="324"/>
      <c r="L380" s="370"/>
    </row>
    <row r="381" spans="1:12" s="105" customFormat="1" ht="13.5" hidden="1" customHeight="1" x14ac:dyDescent="0.2">
      <c r="A381" s="319">
        <v>42</v>
      </c>
      <c r="B381" s="108" t="s">
        <v>9675</v>
      </c>
      <c r="C381" s="134">
        <f>Anexo_01!$I61</f>
        <v>0</v>
      </c>
      <c r="D381" s="114"/>
      <c r="E381" s="115"/>
      <c r="F381" s="115"/>
      <c r="G381" s="115"/>
      <c r="H381" s="116"/>
      <c r="I381" s="109" t="str">
        <f>IF(SUM(D381:H381)=0,"",SUM(D381:H381))</f>
        <v/>
      </c>
      <c r="J381" s="123"/>
      <c r="K381" s="322">
        <f>SUM(I381:I389)</f>
        <v>0</v>
      </c>
      <c r="L381" s="369"/>
    </row>
    <row r="382" spans="1:12" s="105" customFormat="1" ht="13.5" hidden="1" customHeight="1" x14ac:dyDescent="0.2">
      <c r="A382" s="320"/>
      <c r="B382" s="110" t="s">
        <v>9676</v>
      </c>
      <c r="C382" s="130" t="str">
        <f>Anexo_01!$D61</f>
        <v/>
      </c>
      <c r="D382" s="117"/>
      <c r="E382" s="118"/>
      <c r="F382" s="118"/>
      <c r="G382" s="118"/>
      <c r="H382" s="119"/>
      <c r="I382" s="111" t="str">
        <f>IF(SUM(D382:H382)=0,"",SUM(D382:H382))</f>
        <v/>
      </c>
      <c r="J382" s="124"/>
      <c r="K382" s="323"/>
      <c r="L382" s="369"/>
    </row>
    <row r="383" spans="1:12" s="105" customFormat="1" ht="13.5" hidden="1" customHeight="1" x14ac:dyDescent="0.2">
      <c r="A383" s="320"/>
      <c r="B383" s="110" t="s">
        <v>9682</v>
      </c>
      <c r="C383" s="130" t="str">
        <f>Anexo_01!$B61</f>
        <v/>
      </c>
      <c r="D383" s="117"/>
      <c r="E383" s="118"/>
      <c r="F383" s="118"/>
      <c r="G383" s="118"/>
      <c r="H383" s="119"/>
      <c r="I383" s="111" t="str">
        <f t="shared" ref="I383:I389" si="41">IF(SUM(D383:H383)=0,"",SUM(D383:H383))</f>
        <v/>
      </c>
      <c r="J383" s="124"/>
      <c r="K383" s="323"/>
      <c r="L383" s="369"/>
    </row>
    <row r="384" spans="1:12" s="105" customFormat="1" ht="13.5" hidden="1" customHeight="1" x14ac:dyDescent="0.2">
      <c r="A384" s="320"/>
      <c r="B384" s="110" t="s">
        <v>9677</v>
      </c>
      <c r="C384" s="130" t="str">
        <f>CONCATENATE("10",Anexo_01!$P61)</f>
        <v>10</v>
      </c>
      <c r="D384" s="117"/>
      <c r="E384" s="118"/>
      <c r="F384" s="118"/>
      <c r="G384" s="118"/>
      <c r="H384" s="119"/>
      <c r="I384" s="111" t="str">
        <f t="shared" si="41"/>
        <v/>
      </c>
      <c r="J384" s="124"/>
      <c r="K384" s="323"/>
      <c r="L384" s="369"/>
    </row>
    <row r="385" spans="1:12" s="105" customFormat="1" ht="13.5" hidden="1" customHeight="1" x14ac:dyDescent="0.2">
      <c r="A385" s="320"/>
      <c r="B385" s="110" t="s">
        <v>9678</v>
      </c>
      <c r="C385" s="131">
        <f>Anexo_01!$F61</f>
        <v>0</v>
      </c>
      <c r="D385" s="117"/>
      <c r="E385" s="118"/>
      <c r="F385" s="118"/>
      <c r="G385" s="118"/>
      <c r="H385" s="119"/>
      <c r="I385" s="111" t="str">
        <f t="shared" si="41"/>
        <v/>
      </c>
      <c r="J385" s="124"/>
      <c r="K385" s="323"/>
      <c r="L385" s="369"/>
    </row>
    <row r="386" spans="1:12" s="105" customFormat="1" ht="13.5" hidden="1" customHeight="1" x14ac:dyDescent="0.2">
      <c r="A386" s="320"/>
      <c r="B386" s="110" t="s">
        <v>9679</v>
      </c>
      <c r="C386" s="130" t="str">
        <f>Anexo_01!$Q61</f>
        <v/>
      </c>
      <c r="D386" s="117"/>
      <c r="E386" s="118"/>
      <c r="F386" s="118"/>
      <c r="G386" s="118"/>
      <c r="H386" s="119"/>
      <c r="I386" s="111" t="str">
        <f t="shared" si="41"/>
        <v/>
      </c>
      <c r="J386" s="124"/>
      <c r="K386" s="323"/>
      <c r="L386" s="369"/>
    </row>
    <row r="387" spans="1:12" s="105" customFormat="1" ht="13.5" hidden="1" customHeight="1" x14ac:dyDescent="0.2">
      <c r="A387" s="320"/>
      <c r="B387" s="110" t="s">
        <v>9680</v>
      </c>
      <c r="C387" s="132"/>
      <c r="D387" s="117"/>
      <c r="E387" s="118"/>
      <c r="F387" s="118"/>
      <c r="G387" s="118"/>
      <c r="H387" s="119"/>
      <c r="I387" s="111" t="str">
        <f t="shared" si="41"/>
        <v/>
      </c>
      <c r="J387" s="124"/>
      <c r="K387" s="323"/>
      <c r="L387" s="369"/>
    </row>
    <row r="388" spans="1:12" s="105" customFormat="1" ht="13.5" hidden="1" customHeight="1" x14ac:dyDescent="0.2">
      <c r="A388" s="320"/>
      <c r="B388" s="110" t="s">
        <v>9681</v>
      </c>
      <c r="C388" s="325"/>
      <c r="D388" s="117"/>
      <c r="E388" s="118"/>
      <c r="F388" s="118"/>
      <c r="G388" s="118"/>
      <c r="H388" s="119"/>
      <c r="I388" s="111" t="str">
        <f t="shared" si="41"/>
        <v/>
      </c>
      <c r="J388" s="124"/>
      <c r="K388" s="323"/>
      <c r="L388" s="369"/>
    </row>
    <row r="389" spans="1:12" ht="13.5" hidden="1" customHeight="1" x14ac:dyDescent="0.3">
      <c r="A389" s="321"/>
      <c r="B389" s="112" t="s">
        <v>9685</v>
      </c>
      <c r="C389" s="326"/>
      <c r="D389" s="120"/>
      <c r="E389" s="121"/>
      <c r="F389" s="121"/>
      <c r="G389" s="121"/>
      <c r="H389" s="122"/>
      <c r="I389" s="113" t="str">
        <f t="shared" si="41"/>
        <v/>
      </c>
      <c r="J389" s="125"/>
      <c r="K389" s="324"/>
      <c r="L389" s="370"/>
    </row>
    <row r="390" spans="1:12" s="105" customFormat="1" ht="13.5" hidden="1" customHeight="1" x14ac:dyDescent="0.2">
      <c r="A390" s="319">
        <v>43</v>
      </c>
      <c r="B390" s="108" t="s">
        <v>9675</v>
      </c>
      <c r="C390" s="134">
        <f>Anexo_01!$I62</f>
        <v>0</v>
      </c>
      <c r="D390" s="114"/>
      <c r="E390" s="115"/>
      <c r="F390" s="115"/>
      <c r="G390" s="115"/>
      <c r="H390" s="116"/>
      <c r="I390" s="109" t="str">
        <f>IF(SUM(D390:H390)=0,"",SUM(D390:H390))</f>
        <v/>
      </c>
      <c r="J390" s="123"/>
      <c r="K390" s="322">
        <f>SUM(I390:I398)</f>
        <v>0</v>
      </c>
      <c r="L390" s="369"/>
    </row>
    <row r="391" spans="1:12" s="105" customFormat="1" ht="13.5" hidden="1" customHeight="1" x14ac:dyDescent="0.2">
      <c r="A391" s="320"/>
      <c r="B391" s="110" t="s">
        <v>9676</v>
      </c>
      <c r="C391" s="130" t="str">
        <f>Anexo_01!$D62</f>
        <v/>
      </c>
      <c r="D391" s="117"/>
      <c r="E391" s="118"/>
      <c r="F391" s="118"/>
      <c r="G391" s="118"/>
      <c r="H391" s="119"/>
      <c r="I391" s="111" t="str">
        <f>IF(SUM(D391:H391)=0,"",SUM(D391:H391))</f>
        <v/>
      </c>
      <c r="J391" s="124"/>
      <c r="K391" s="323"/>
      <c r="L391" s="369"/>
    </row>
    <row r="392" spans="1:12" s="105" customFormat="1" ht="13.5" hidden="1" customHeight="1" x14ac:dyDescent="0.2">
      <c r="A392" s="320"/>
      <c r="B392" s="110" t="s">
        <v>9682</v>
      </c>
      <c r="C392" s="130" t="str">
        <f>Anexo_01!$B62</f>
        <v/>
      </c>
      <c r="D392" s="117"/>
      <c r="E392" s="118"/>
      <c r="F392" s="118"/>
      <c r="G392" s="118"/>
      <c r="H392" s="119"/>
      <c r="I392" s="111" t="str">
        <f t="shared" ref="I392:I398" si="42">IF(SUM(D392:H392)=0,"",SUM(D392:H392))</f>
        <v/>
      </c>
      <c r="J392" s="124"/>
      <c r="K392" s="323"/>
      <c r="L392" s="369"/>
    </row>
    <row r="393" spans="1:12" s="105" customFormat="1" ht="13.5" hidden="1" customHeight="1" x14ac:dyDescent="0.2">
      <c r="A393" s="320"/>
      <c r="B393" s="110" t="s">
        <v>9677</v>
      </c>
      <c r="C393" s="130" t="str">
        <f>CONCATENATE("10",Anexo_01!$P62)</f>
        <v>10</v>
      </c>
      <c r="D393" s="117"/>
      <c r="E393" s="118"/>
      <c r="F393" s="118"/>
      <c r="G393" s="118"/>
      <c r="H393" s="119"/>
      <c r="I393" s="111" t="str">
        <f t="shared" si="42"/>
        <v/>
      </c>
      <c r="J393" s="124"/>
      <c r="K393" s="323"/>
      <c r="L393" s="369"/>
    </row>
    <row r="394" spans="1:12" s="105" customFormat="1" ht="13.5" hidden="1" customHeight="1" x14ac:dyDescent="0.2">
      <c r="A394" s="320"/>
      <c r="B394" s="110" t="s">
        <v>9678</v>
      </c>
      <c r="C394" s="131">
        <f>Anexo_01!$F62</f>
        <v>0</v>
      </c>
      <c r="D394" s="117"/>
      <c r="E394" s="118"/>
      <c r="F394" s="118"/>
      <c r="G394" s="118"/>
      <c r="H394" s="119"/>
      <c r="I394" s="111" t="str">
        <f t="shared" si="42"/>
        <v/>
      </c>
      <c r="J394" s="124"/>
      <c r="K394" s="323"/>
      <c r="L394" s="369"/>
    </row>
    <row r="395" spans="1:12" s="105" customFormat="1" ht="13.5" hidden="1" customHeight="1" x14ac:dyDescent="0.2">
      <c r="A395" s="320"/>
      <c r="B395" s="110" t="s">
        <v>9679</v>
      </c>
      <c r="C395" s="130" t="str">
        <f>Anexo_01!$Q62</f>
        <v/>
      </c>
      <c r="D395" s="117"/>
      <c r="E395" s="118"/>
      <c r="F395" s="118"/>
      <c r="G395" s="118"/>
      <c r="H395" s="119"/>
      <c r="I395" s="111" t="str">
        <f t="shared" si="42"/>
        <v/>
      </c>
      <c r="J395" s="124"/>
      <c r="K395" s="323"/>
      <c r="L395" s="369"/>
    </row>
    <row r="396" spans="1:12" s="105" customFormat="1" ht="13.5" hidden="1" customHeight="1" x14ac:dyDescent="0.2">
      <c r="A396" s="320"/>
      <c r="B396" s="110" t="s">
        <v>9680</v>
      </c>
      <c r="C396" s="132"/>
      <c r="D396" s="117"/>
      <c r="E396" s="118"/>
      <c r="F396" s="118"/>
      <c r="G396" s="118"/>
      <c r="H396" s="119"/>
      <c r="I396" s="111" t="str">
        <f t="shared" si="42"/>
        <v/>
      </c>
      <c r="J396" s="124"/>
      <c r="K396" s="323"/>
      <c r="L396" s="369"/>
    </row>
    <row r="397" spans="1:12" s="105" customFormat="1" ht="13.5" hidden="1" customHeight="1" x14ac:dyDescent="0.2">
      <c r="A397" s="320"/>
      <c r="B397" s="110" t="s">
        <v>9681</v>
      </c>
      <c r="C397" s="325"/>
      <c r="D397" s="117"/>
      <c r="E397" s="118"/>
      <c r="F397" s="118"/>
      <c r="G397" s="118"/>
      <c r="H397" s="119"/>
      <c r="I397" s="111" t="str">
        <f t="shared" si="42"/>
        <v/>
      </c>
      <c r="J397" s="124"/>
      <c r="K397" s="323"/>
      <c r="L397" s="369"/>
    </row>
    <row r="398" spans="1:12" ht="13.5" hidden="1" customHeight="1" x14ac:dyDescent="0.3">
      <c r="A398" s="321"/>
      <c r="B398" s="112" t="s">
        <v>9685</v>
      </c>
      <c r="C398" s="326"/>
      <c r="D398" s="120"/>
      <c r="E398" s="121"/>
      <c r="F398" s="121"/>
      <c r="G398" s="121"/>
      <c r="H398" s="122"/>
      <c r="I398" s="113" t="str">
        <f t="shared" si="42"/>
        <v/>
      </c>
      <c r="J398" s="125"/>
      <c r="K398" s="324"/>
      <c r="L398" s="370"/>
    </row>
    <row r="399" spans="1:12" s="105" customFormat="1" ht="13.5" hidden="1" customHeight="1" x14ac:dyDescent="0.2">
      <c r="A399" s="319">
        <v>44</v>
      </c>
      <c r="B399" s="108" t="s">
        <v>9675</v>
      </c>
      <c r="C399" s="134">
        <f>Anexo_01!$I63</f>
        <v>0</v>
      </c>
      <c r="D399" s="114"/>
      <c r="E399" s="115"/>
      <c r="F399" s="115"/>
      <c r="G399" s="115"/>
      <c r="H399" s="116"/>
      <c r="I399" s="109" t="str">
        <f>IF(SUM(D399:H399)=0,"",SUM(D399:H399))</f>
        <v/>
      </c>
      <c r="J399" s="123"/>
      <c r="K399" s="322">
        <f>SUM(I399:I407)</f>
        <v>0</v>
      </c>
      <c r="L399" s="369"/>
    </row>
    <row r="400" spans="1:12" s="105" customFormat="1" ht="13.5" hidden="1" customHeight="1" x14ac:dyDescent="0.2">
      <c r="A400" s="320"/>
      <c r="B400" s="110" t="s">
        <v>9676</v>
      </c>
      <c r="C400" s="130" t="str">
        <f>Anexo_01!$D63</f>
        <v/>
      </c>
      <c r="D400" s="117"/>
      <c r="E400" s="118"/>
      <c r="F400" s="118"/>
      <c r="G400" s="118"/>
      <c r="H400" s="119"/>
      <c r="I400" s="111" t="str">
        <f>IF(SUM(D400:H400)=0,"",SUM(D400:H400))</f>
        <v/>
      </c>
      <c r="J400" s="124"/>
      <c r="K400" s="323"/>
      <c r="L400" s="369"/>
    </row>
    <row r="401" spans="1:12" s="105" customFormat="1" ht="13.5" hidden="1" customHeight="1" x14ac:dyDescent="0.2">
      <c r="A401" s="320"/>
      <c r="B401" s="110" t="s">
        <v>9682</v>
      </c>
      <c r="C401" s="130" t="str">
        <f>Anexo_01!$B63</f>
        <v/>
      </c>
      <c r="D401" s="117"/>
      <c r="E401" s="118"/>
      <c r="F401" s="118"/>
      <c r="G401" s="118"/>
      <c r="H401" s="119"/>
      <c r="I401" s="111" t="str">
        <f t="shared" ref="I401:I407" si="43">IF(SUM(D401:H401)=0,"",SUM(D401:H401))</f>
        <v/>
      </c>
      <c r="J401" s="124"/>
      <c r="K401" s="323"/>
      <c r="L401" s="369"/>
    </row>
    <row r="402" spans="1:12" s="105" customFormat="1" ht="13.5" hidden="1" customHeight="1" x14ac:dyDescent="0.2">
      <c r="A402" s="320"/>
      <c r="B402" s="110" t="s">
        <v>9677</v>
      </c>
      <c r="C402" s="130" t="str">
        <f>CONCATENATE("10",Anexo_01!$P63)</f>
        <v>10</v>
      </c>
      <c r="D402" s="117"/>
      <c r="E402" s="118"/>
      <c r="F402" s="118"/>
      <c r="G402" s="118"/>
      <c r="H402" s="119"/>
      <c r="I402" s="111" t="str">
        <f t="shared" si="43"/>
        <v/>
      </c>
      <c r="J402" s="124"/>
      <c r="K402" s="323"/>
      <c r="L402" s="369"/>
    </row>
    <row r="403" spans="1:12" s="105" customFormat="1" ht="13.5" hidden="1" customHeight="1" x14ac:dyDescent="0.2">
      <c r="A403" s="320"/>
      <c r="B403" s="110" t="s">
        <v>9678</v>
      </c>
      <c r="C403" s="131">
        <f>Anexo_01!$F63</f>
        <v>0</v>
      </c>
      <c r="D403" s="117"/>
      <c r="E403" s="118"/>
      <c r="F403" s="118"/>
      <c r="G403" s="118"/>
      <c r="H403" s="119"/>
      <c r="I403" s="111" t="str">
        <f t="shared" si="43"/>
        <v/>
      </c>
      <c r="J403" s="124"/>
      <c r="K403" s="323"/>
      <c r="L403" s="369"/>
    </row>
    <row r="404" spans="1:12" s="105" customFormat="1" ht="13.5" hidden="1" customHeight="1" x14ac:dyDescent="0.2">
      <c r="A404" s="320"/>
      <c r="B404" s="110" t="s">
        <v>9679</v>
      </c>
      <c r="C404" s="130" t="str">
        <f>Anexo_01!$Q63</f>
        <v/>
      </c>
      <c r="D404" s="117"/>
      <c r="E404" s="118"/>
      <c r="F404" s="118"/>
      <c r="G404" s="118"/>
      <c r="H404" s="119"/>
      <c r="I404" s="111" t="str">
        <f t="shared" si="43"/>
        <v/>
      </c>
      <c r="J404" s="124"/>
      <c r="K404" s="323"/>
      <c r="L404" s="369"/>
    </row>
    <row r="405" spans="1:12" s="105" customFormat="1" ht="13.5" hidden="1" customHeight="1" x14ac:dyDescent="0.2">
      <c r="A405" s="320"/>
      <c r="B405" s="110" t="s">
        <v>9680</v>
      </c>
      <c r="C405" s="132"/>
      <c r="D405" s="117"/>
      <c r="E405" s="118"/>
      <c r="F405" s="118"/>
      <c r="G405" s="118"/>
      <c r="H405" s="119"/>
      <c r="I405" s="111" t="str">
        <f t="shared" si="43"/>
        <v/>
      </c>
      <c r="J405" s="124"/>
      <c r="K405" s="323"/>
      <c r="L405" s="369"/>
    </row>
    <row r="406" spans="1:12" s="105" customFormat="1" ht="13.5" hidden="1" customHeight="1" x14ac:dyDescent="0.2">
      <c r="A406" s="320"/>
      <c r="B406" s="110" t="s">
        <v>9681</v>
      </c>
      <c r="C406" s="325"/>
      <c r="D406" s="117"/>
      <c r="E406" s="118"/>
      <c r="F406" s="118"/>
      <c r="G406" s="118"/>
      <c r="H406" s="119"/>
      <c r="I406" s="111" t="str">
        <f t="shared" si="43"/>
        <v/>
      </c>
      <c r="J406" s="124"/>
      <c r="K406" s="323"/>
      <c r="L406" s="369"/>
    </row>
    <row r="407" spans="1:12" ht="13.5" hidden="1" customHeight="1" x14ac:dyDescent="0.3">
      <c r="A407" s="321"/>
      <c r="B407" s="112" t="s">
        <v>9685</v>
      </c>
      <c r="C407" s="326"/>
      <c r="D407" s="120"/>
      <c r="E407" s="121"/>
      <c r="F407" s="121"/>
      <c r="G407" s="121"/>
      <c r="H407" s="122"/>
      <c r="I407" s="113" t="str">
        <f t="shared" si="43"/>
        <v/>
      </c>
      <c r="J407" s="125"/>
      <c r="K407" s="324"/>
      <c r="L407" s="370"/>
    </row>
    <row r="408" spans="1:12" s="105" customFormat="1" ht="13.5" hidden="1" customHeight="1" x14ac:dyDescent="0.2">
      <c r="A408" s="319">
        <v>45</v>
      </c>
      <c r="B408" s="108" t="s">
        <v>9675</v>
      </c>
      <c r="C408" s="134">
        <f>Anexo_01!$I64</f>
        <v>0</v>
      </c>
      <c r="D408" s="114"/>
      <c r="E408" s="115"/>
      <c r="F408" s="115"/>
      <c r="G408" s="115"/>
      <c r="H408" s="116"/>
      <c r="I408" s="109" t="str">
        <f>IF(SUM(D408:H408)=0,"",SUM(D408:H408))</f>
        <v/>
      </c>
      <c r="J408" s="123"/>
      <c r="K408" s="322">
        <f>SUM(I408:I416)</f>
        <v>0</v>
      </c>
      <c r="L408" s="369"/>
    </row>
    <row r="409" spans="1:12" s="105" customFormat="1" ht="13.5" hidden="1" customHeight="1" x14ac:dyDescent="0.2">
      <c r="A409" s="320"/>
      <c r="B409" s="110" t="s">
        <v>9676</v>
      </c>
      <c r="C409" s="130" t="str">
        <f>Anexo_01!$D64</f>
        <v/>
      </c>
      <c r="D409" s="117"/>
      <c r="E409" s="118"/>
      <c r="F409" s="118"/>
      <c r="G409" s="118"/>
      <c r="H409" s="119"/>
      <c r="I409" s="111" t="str">
        <f>IF(SUM(D409:H409)=0,"",SUM(D409:H409))</f>
        <v/>
      </c>
      <c r="J409" s="124"/>
      <c r="K409" s="323"/>
      <c r="L409" s="369"/>
    </row>
    <row r="410" spans="1:12" s="105" customFormat="1" ht="13.5" hidden="1" customHeight="1" x14ac:dyDescent="0.2">
      <c r="A410" s="320"/>
      <c r="B410" s="110" t="s">
        <v>9682</v>
      </c>
      <c r="C410" s="130" t="str">
        <f>Anexo_01!$B64</f>
        <v/>
      </c>
      <c r="D410" s="117"/>
      <c r="E410" s="118"/>
      <c r="F410" s="118"/>
      <c r="G410" s="118"/>
      <c r="H410" s="119"/>
      <c r="I410" s="111" t="str">
        <f t="shared" ref="I410:I416" si="44">IF(SUM(D410:H410)=0,"",SUM(D410:H410))</f>
        <v/>
      </c>
      <c r="J410" s="124"/>
      <c r="K410" s="323"/>
      <c r="L410" s="369"/>
    </row>
    <row r="411" spans="1:12" s="105" customFormat="1" ht="13.5" hidden="1" customHeight="1" x14ac:dyDescent="0.2">
      <c r="A411" s="320"/>
      <c r="B411" s="110" t="s">
        <v>9677</v>
      </c>
      <c r="C411" s="130" t="str">
        <f>CONCATENATE("10",Anexo_01!$P64)</f>
        <v>10</v>
      </c>
      <c r="D411" s="117"/>
      <c r="E411" s="118"/>
      <c r="F411" s="118"/>
      <c r="G411" s="118"/>
      <c r="H411" s="119"/>
      <c r="I411" s="111" t="str">
        <f t="shared" si="44"/>
        <v/>
      </c>
      <c r="J411" s="124"/>
      <c r="K411" s="323"/>
      <c r="L411" s="369"/>
    </row>
    <row r="412" spans="1:12" s="105" customFormat="1" ht="13.5" hidden="1" customHeight="1" x14ac:dyDescent="0.2">
      <c r="A412" s="320"/>
      <c r="B412" s="110" t="s">
        <v>9678</v>
      </c>
      <c r="C412" s="131">
        <f>Anexo_01!$F64</f>
        <v>0</v>
      </c>
      <c r="D412" s="117"/>
      <c r="E412" s="118"/>
      <c r="F412" s="118"/>
      <c r="G412" s="118"/>
      <c r="H412" s="119"/>
      <c r="I412" s="111" t="str">
        <f t="shared" si="44"/>
        <v/>
      </c>
      <c r="J412" s="124"/>
      <c r="K412" s="323"/>
      <c r="L412" s="369"/>
    </row>
    <row r="413" spans="1:12" s="105" customFormat="1" ht="13.5" hidden="1" customHeight="1" x14ac:dyDescent="0.2">
      <c r="A413" s="320"/>
      <c r="B413" s="110" t="s">
        <v>9679</v>
      </c>
      <c r="C413" s="130" t="str">
        <f>Anexo_01!$Q64</f>
        <v/>
      </c>
      <c r="D413" s="117"/>
      <c r="E413" s="118"/>
      <c r="F413" s="118"/>
      <c r="G413" s="118"/>
      <c r="H413" s="119"/>
      <c r="I413" s="111" t="str">
        <f t="shared" si="44"/>
        <v/>
      </c>
      <c r="J413" s="124"/>
      <c r="K413" s="323"/>
      <c r="L413" s="369"/>
    </row>
    <row r="414" spans="1:12" s="105" customFormat="1" ht="13.5" hidden="1" customHeight="1" x14ac:dyDescent="0.2">
      <c r="A414" s="320"/>
      <c r="B414" s="110" t="s">
        <v>9680</v>
      </c>
      <c r="C414" s="132"/>
      <c r="D414" s="117"/>
      <c r="E414" s="118"/>
      <c r="F414" s="118"/>
      <c r="G414" s="118"/>
      <c r="H414" s="119"/>
      <c r="I414" s="111" t="str">
        <f t="shared" si="44"/>
        <v/>
      </c>
      <c r="J414" s="124"/>
      <c r="K414" s="323"/>
      <c r="L414" s="369"/>
    </row>
    <row r="415" spans="1:12" s="105" customFormat="1" ht="13.5" hidden="1" customHeight="1" x14ac:dyDescent="0.2">
      <c r="A415" s="320"/>
      <c r="B415" s="110" t="s">
        <v>9681</v>
      </c>
      <c r="C415" s="325"/>
      <c r="D415" s="117"/>
      <c r="E415" s="118"/>
      <c r="F415" s="118"/>
      <c r="G415" s="118"/>
      <c r="H415" s="119"/>
      <c r="I415" s="111" t="str">
        <f t="shared" si="44"/>
        <v/>
      </c>
      <c r="J415" s="124"/>
      <c r="K415" s="323"/>
      <c r="L415" s="369"/>
    </row>
    <row r="416" spans="1:12" ht="13.5" hidden="1" customHeight="1" x14ac:dyDescent="0.3">
      <c r="A416" s="321"/>
      <c r="B416" s="112" t="s">
        <v>9685</v>
      </c>
      <c r="C416" s="326"/>
      <c r="D416" s="120"/>
      <c r="E416" s="121"/>
      <c r="F416" s="121"/>
      <c r="G416" s="121"/>
      <c r="H416" s="122"/>
      <c r="I416" s="113" t="str">
        <f t="shared" si="44"/>
        <v/>
      </c>
      <c r="J416" s="125"/>
      <c r="K416" s="324"/>
      <c r="L416" s="370"/>
    </row>
    <row r="417" spans="1:12" s="105" customFormat="1" ht="13.5" hidden="1" customHeight="1" x14ac:dyDescent="0.2">
      <c r="A417" s="319">
        <v>46</v>
      </c>
      <c r="B417" s="108" t="s">
        <v>9675</v>
      </c>
      <c r="C417" s="134">
        <f>Anexo_01!$I65</f>
        <v>0</v>
      </c>
      <c r="D417" s="114"/>
      <c r="E417" s="115"/>
      <c r="F417" s="115"/>
      <c r="G417" s="115"/>
      <c r="H417" s="116"/>
      <c r="I417" s="109" t="str">
        <f>IF(SUM(D417:H417)=0,"",SUM(D417:H417))</f>
        <v/>
      </c>
      <c r="J417" s="123"/>
      <c r="K417" s="322">
        <f>SUM(I417:I425)</f>
        <v>0</v>
      </c>
      <c r="L417" s="369"/>
    </row>
    <row r="418" spans="1:12" s="105" customFormat="1" ht="13.5" hidden="1" customHeight="1" x14ac:dyDescent="0.2">
      <c r="A418" s="320"/>
      <c r="B418" s="110" t="s">
        <v>9676</v>
      </c>
      <c r="C418" s="130" t="str">
        <f>Anexo_01!$D65</f>
        <v/>
      </c>
      <c r="D418" s="117"/>
      <c r="E418" s="118"/>
      <c r="F418" s="118"/>
      <c r="G418" s="118"/>
      <c r="H418" s="119"/>
      <c r="I418" s="111" t="str">
        <f>IF(SUM(D418:H418)=0,"",SUM(D418:H418))</f>
        <v/>
      </c>
      <c r="J418" s="124"/>
      <c r="K418" s="323"/>
      <c r="L418" s="369"/>
    </row>
    <row r="419" spans="1:12" s="105" customFormat="1" ht="13.5" hidden="1" customHeight="1" x14ac:dyDescent="0.2">
      <c r="A419" s="320"/>
      <c r="B419" s="110" t="s">
        <v>9682</v>
      </c>
      <c r="C419" s="130" t="str">
        <f>Anexo_01!$B65</f>
        <v/>
      </c>
      <c r="D419" s="117"/>
      <c r="E419" s="118"/>
      <c r="F419" s="118"/>
      <c r="G419" s="118"/>
      <c r="H419" s="119"/>
      <c r="I419" s="111" t="str">
        <f t="shared" ref="I419:I425" si="45">IF(SUM(D419:H419)=0,"",SUM(D419:H419))</f>
        <v/>
      </c>
      <c r="J419" s="124"/>
      <c r="K419" s="323"/>
      <c r="L419" s="369"/>
    </row>
    <row r="420" spans="1:12" s="105" customFormat="1" ht="13.5" hidden="1" customHeight="1" x14ac:dyDescent="0.2">
      <c r="A420" s="320"/>
      <c r="B420" s="110" t="s">
        <v>9677</v>
      </c>
      <c r="C420" s="130" t="str">
        <f>CONCATENATE("10",Anexo_01!$P65)</f>
        <v>10</v>
      </c>
      <c r="D420" s="117"/>
      <c r="E420" s="118"/>
      <c r="F420" s="118"/>
      <c r="G420" s="118"/>
      <c r="H420" s="119"/>
      <c r="I420" s="111" t="str">
        <f t="shared" si="45"/>
        <v/>
      </c>
      <c r="J420" s="124"/>
      <c r="K420" s="323"/>
      <c r="L420" s="369"/>
    </row>
    <row r="421" spans="1:12" s="105" customFormat="1" ht="13.5" hidden="1" customHeight="1" x14ac:dyDescent="0.2">
      <c r="A421" s="320"/>
      <c r="B421" s="110" t="s">
        <v>9678</v>
      </c>
      <c r="C421" s="131">
        <f>Anexo_01!$F65</f>
        <v>0</v>
      </c>
      <c r="D421" s="117"/>
      <c r="E421" s="118"/>
      <c r="F421" s="118"/>
      <c r="G421" s="118"/>
      <c r="H421" s="119"/>
      <c r="I421" s="111" t="str">
        <f t="shared" si="45"/>
        <v/>
      </c>
      <c r="J421" s="124"/>
      <c r="K421" s="323"/>
      <c r="L421" s="369"/>
    </row>
    <row r="422" spans="1:12" s="105" customFormat="1" ht="13.5" hidden="1" customHeight="1" x14ac:dyDescent="0.2">
      <c r="A422" s="320"/>
      <c r="B422" s="110" t="s">
        <v>9679</v>
      </c>
      <c r="C422" s="130" t="str">
        <f>Anexo_01!$Q65</f>
        <v/>
      </c>
      <c r="D422" s="117"/>
      <c r="E422" s="118"/>
      <c r="F422" s="118"/>
      <c r="G422" s="118"/>
      <c r="H422" s="119"/>
      <c r="I422" s="111" t="str">
        <f t="shared" si="45"/>
        <v/>
      </c>
      <c r="J422" s="124"/>
      <c r="K422" s="323"/>
      <c r="L422" s="369"/>
    </row>
    <row r="423" spans="1:12" s="105" customFormat="1" ht="13.5" hidden="1" customHeight="1" x14ac:dyDescent="0.2">
      <c r="A423" s="320"/>
      <c r="B423" s="110" t="s">
        <v>9680</v>
      </c>
      <c r="C423" s="132"/>
      <c r="D423" s="117"/>
      <c r="E423" s="118"/>
      <c r="F423" s="118"/>
      <c r="G423" s="118"/>
      <c r="H423" s="119"/>
      <c r="I423" s="111" t="str">
        <f t="shared" si="45"/>
        <v/>
      </c>
      <c r="J423" s="124"/>
      <c r="K423" s="323"/>
      <c r="L423" s="369"/>
    </row>
    <row r="424" spans="1:12" s="105" customFormat="1" ht="13.5" hidden="1" customHeight="1" x14ac:dyDescent="0.2">
      <c r="A424" s="320"/>
      <c r="B424" s="110" t="s">
        <v>9681</v>
      </c>
      <c r="C424" s="325"/>
      <c r="D424" s="117"/>
      <c r="E424" s="118"/>
      <c r="F424" s="118"/>
      <c r="G424" s="118"/>
      <c r="H424" s="119"/>
      <c r="I424" s="111" t="str">
        <f t="shared" si="45"/>
        <v/>
      </c>
      <c r="J424" s="124"/>
      <c r="K424" s="323"/>
      <c r="L424" s="369"/>
    </row>
    <row r="425" spans="1:12" ht="13.5" hidden="1" customHeight="1" x14ac:dyDescent="0.3">
      <c r="A425" s="321"/>
      <c r="B425" s="112" t="s">
        <v>9685</v>
      </c>
      <c r="C425" s="326"/>
      <c r="D425" s="120"/>
      <c r="E425" s="121"/>
      <c r="F425" s="121"/>
      <c r="G425" s="121"/>
      <c r="H425" s="122"/>
      <c r="I425" s="113" t="str">
        <f t="shared" si="45"/>
        <v/>
      </c>
      <c r="J425" s="125"/>
      <c r="K425" s="324"/>
      <c r="L425" s="370"/>
    </row>
    <row r="426" spans="1:12" s="105" customFormat="1" ht="13.5" hidden="1" customHeight="1" x14ac:dyDescent="0.2">
      <c r="A426" s="319">
        <v>47</v>
      </c>
      <c r="B426" s="108" t="s">
        <v>9675</v>
      </c>
      <c r="C426" s="134">
        <f>Anexo_01!$I66</f>
        <v>0</v>
      </c>
      <c r="D426" s="114"/>
      <c r="E426" s="115"/>
      <c r="F426" s="115"/>
      <c r="G426" s="115"/>
      <c r="H426" s="116"/>
      <c r="I426" s="109" t="str">
        <f>IF(SUM(D426:H426)=0,"",SUM(D426:H426))</f>
        <v/>
      </c>
      <c r="J426" s="123"/>
      <c r="K426" s="322">
        <f>SUM(I426:I434)</f>
        <v>0</v>
      </c>
      <c r="L426" s="369"/>
    </row>
    <row r="427" spans="1:12" s="105" customFormat="1" ht="13.5" hidden="1" customHeight="1" x14ac:dyDescent="0.2">
      <c r="A427" s="320"/>
      <c r="B427" s="110" t="s">
        <v>9676</v>
      </c>
      <c r="C427" s="130" t="str">
        <f>Anexo_01!$D66</f>
        <v/>
      </c>
      <c r="D427" s="117"/>
      <c r="E427" s="118"/>
      <c r="F427" s="118"/>
      <c r="G427" s="118"/>
      <c r="H427" s="119"/>
      <c r="I427" s="111" t="str">
        <f>IF(SUM(D427:H427)=0,"",SUM(D427:H427))</f>
        <v/>
      </c>
      <c r="J427" s="124"/>
      <c r="K427" s="323"/>
      <c r="L427" s="369"/>
    </row>
    <row r="428" spans="1:12" s="105" customFormat="1" ht="13.5" hidden="1" customHeight="1" x14ac:dyDescent="0.2">
      <c r="A428" s="320"/>
      <c r="B428" s="110" t="s">
        <v>9682</v>
      </c>
      <c r="C428" s="130" t="str">
        <f>Anexo_01!$B66</f>
        <v/>
      </c>
      <c r="D428" s="117"/>
      <c r="E428" s="118"/>
      <c r="F428" s="118"/>
      <c r="G428" s="118"/>
      <c r="H428" s="119"/>
      <c r="I428" s="111" t="str">
        <f t="shared" ref="I428:I434" si="46">IF(SUM(D428:H428)=0,"",SUM(D428:H428))</f>
        <v/>
      </c>
      <c r="J428" s="124"/>
      <c r="K428" s="323"/>
      <c r="L428" s="369"/>
    </row>
    <row r="429" spans="1:12" s="105" customFormat="1" ht="13.5" hidden="1" customHeight="1" x14ac:dyDescent="0.2">
      <c r="A429" s="320"/>
      <c r="B429" s="110" t="s">
        <v>9677</v>
      </c>
      <c r="C429" s="130" t="str">
        <f>CONCATENATE("10",Anexo_01!$P66)</f>
        <v>10</v>
      </c>
      <c r="D429" s="117"/>
      <c r="E429" s="118"/>
      <c r="F429" s="118"/>
      <c r="G429" s="118"/>
      <c r="H429" s="119"/>
      <c r="I429" s="111" t="str">
        <f t="shared" si="46"/>
        <v/>
      </c>
      <c r="J429" s="124"/>
      <c r="K429" s="323"/>
      <c r="L429" s="369"/>
    </row>
    <row r="430" spans="1:12" s="105" customFormat="1" ht="13.5" hidden="1" customHeight="1" x14ac:dyDescent="0.2">
      <c r="A430" s="320"/>
      <c r="B430" s="110" t="s">
        <v>9678</v>
      </c>
      <c r="C430" s="131">
        <f>Anexo_01!$F66</f>
        <v>0</v>
      </c>
      <c r="D430" s="117"/>
      <c r="E430" s="118"/>
      <c r="F430" s="118"/>
      <c r="G430" s="118"/>
      <c r="H430" s="119"/>
      <c r="I430" s="111" t="str">
        <f t="shared" si="46"/>
        <v/>
      </c>
      <c r="J430" s="124"/>
      <c r="K430" s="323"/>
      <c r="L430" s="369"/>
    </row>
    <row r="431" spans="1:12" s="105" customFormat="1" ht="13.5" hidden="1" customHeight="1" x14ac:dyDescent="0.2">
      <c r="A431" s="320"/>
      <c r="B431" s="110" t="s">
        <v>9679</v>
      </c>
      <c r="C431" s="130" t="str">
        <f>Anexo_01!$Q66</f>
        <v/>
      </c>
      <c r="D431" s="117"/>
      <c r="E431" s="118"/>
      <c r="F431" s="118"/>
      <c r="G431" s="118"/>
      <c r="H431" s="119"/>
      <c r="I431" s="111" t="str">
        <f t="shared" si="46"/>
        <v/>
      </c>
      <c r="J431" s="124"/>
      <c r="K431" s="323"/>
      <c r="L431" s="369"/>
    </row>
    <row r="432" spans="1:12" s="105" customFormat="1" ht="13.5" hidden="1" customHeight="1" x14ac:dyDescent="0.2">
      <c r="A432" s="320"/>
      <c r="B432" s="110" t="s">
        <v>9680</v>
      </c>
      <c r="C432" s="132"/>
      <c r="D432" s="117"/>
      <c r="E432" s="118"/>
      <c r="F432" s="118"/>
      <c r="G432" s="118"/>
      <c r="H432" s="119"/>
      <c r="I432" s="111" t="str">
        <f t="shared" si="46"/>
        <v/>
      </c>
      <c r="J432" s="124"/>
      <c r="K432" s="323"/>
      <c r="L432" s="369"/>
    </row>
    <row r="433" spans="1:12" s="105" customFormat="1" ht="13.5" hidden="1" customHeight="1" x14ac:dyDescent="0.2">
      <c r="A433" s="320"/>
      <c r="B433" s="110" t="s">
        <v>9681</v>
      </c>
      <c r="C433" s="325"/>
      <c r="D433" s="117"/>
      <c r="E433" s="118"/>
      <c r="F433" s="118"/>
      <c r="G433" s="118"/>
      <c r="H433" s="119"/>
      <c r="I433" s="111" t="str">
        <f t="shared" si="46"/>
        <v/>
      </c>
      <c r="J433" s="124"/>
      <c r="K433" s="323"/>
      <c r="L433" s="369"/>
    </row>
    <row r="434" spans="1:12" ht="13.5" hidden="1" customHeight="1" x14ac:dyDescent="0.3">
      <c r="A434" s="321"/>
      <c r="B434" s="112" t="s">
        <v>9685</v>
      </c>
      <c r="C434" s="326"/>
      <c r="D434" s="120"/>
      <c r="E434" s="121"/>
      <c r="F434" s="121"/>
      <c r="G434" s="121"/>
      <c r="H434" s="122"/>
      <c r="I434" s="113" t="str">
        <f t="shared" si="46"/>
        <v/>
      </c>
      <c r="J434" s="125"/>
      <c r="K434" s="324"/>
      <c r="L434" s="370"/>
    </row>
    <row r="435" spans="1:12" s="105" customFormat="1" ht="13.5" hidden="1" customHeight="1" x14ac:dyDescent="0.2">
      <c r="A435" s="319">
        <v>48</v>
      </c>
      <c r="B435" s="108" t="s">
        <v>9675</v>
      </c>
      <c r="C435" s="134">
        <f>Anexo_01!$I67</f>
        <v>0</v>
      </c>
      <c r="D435" s="114"/>
      <c r="E435" s="115"/>
      <c r="F435" s="115"/>
      <c r="G435" s="115"/>
      <c r="H435" s="116"/>
      <c r="I435" s="109" t="str">
        <f>IF(SUM(D435:H435)=0,"",SUM(D435:H435))</f>
        <v/>
      </c>
      <c r="J435" s="123"/>
      <c r="K435" s="322">
        <f>SUM(I435:I443)</f>
        <v>0</v>
      </c>
      <c r="L435" s="369"/>
    </row>
    <row r="436" spans="1:12" s="105" customFormat="1" ht="13.5" hidden="1" customHeight="1" x14ac:dyDescent="0.2">
      <c r="A436" s="320"/>
      <c r="B436" s="110" t="s">
        <v>9676</v>
      </c>
      <c r="C436" s="130" t="str">
        <f>Anexo_01!$D67</f>
        <v/>
      </c>
      <c r="D436" s="117"/>
      <c r="E436" s="118"/>
      <c r="F436" s="118"/>
      <c r="G436" s="118"/>
      <c r="H436" s="119"/>
      <c r="I436" s="111" t="str">
        <f>IF(SUM(D436:H436)=0,"",SUM(D436:H436))</f>
        <v/>
      </c>
      <c r="J436" s="124"/>
      <c r="K436" s="323"/>
      <c r="L436" s="369"/>
    </row>
    <row r="437" spans="1:12" s="105" customFormat="1" ht="13.5" hidden="1" customHeight="1" x14ac:dyDescent="0.2">
      <c r="A437" s="320"/>
      <c r="B437" s="110" t="s">
        <v>9682</v>
      </c>
      <c r="C437" s="130" t="str">
        <f>Anexo_01!$B67</f>
        <v/>
      </c>
      <c r="D437" s="117"/>
      <c r="E437" s="118"/>
      <c r="F437" s="118"/>
      <c r="G437" s="118"/>
      <c r="H437" s="119"/>
      <c r="I437" s="111" t="str">
        <f t="shared" ref="I437:I443" si="47">IF(SUM(D437:H437)=0,"",SUM(D437:H437))</f>
        <v/>
      </c>
      <c r="J437" s="124"/>
      <c r="K437" s="323"/>
      <c r="L437" s="369"/>
    </row>
    <row r="438" spans="1:12" s="105" customFormat="1" ht="13.5" hidden="1" customHeight="1" x14ac:dyDescent="0.2">
      <c r="A438" s="320"/>
      <c r="B438" s="110" t="s">
        <v>9677</v>
      </c>
      <c r="C438" s="130" t="str">
        <f>CONCATENATE("10",Anexo_01!$P67)</f>
        <v>10</v>
      </c>
      <c r="D438" s="117"/>
      <c r="E438" s="118"/>
      <c r="F438" s="118"/>
      <c r="G438" s="118"/>
      <c r="H438" s="119"/>
      <c r="I438" s="111" t="str">
        <f t="shared" si="47"/>
        <v/>
      </c>
      <c r="J438" s="124"/>
      <c r="K438" s="323"/>
      <c r="L438" s="369"/>
    </row>
    <row r="439" spans="1:12" s="105" customFormat="1" ht="13.5" hidden="1" customHeight="1" x14ac:dyDescent="0.2">
      <c r="A439" s="320"/>
      <c r="B439" s="110" t="s">
        <v>9678</v>
      </c>
      <c r="C439" s="131">
        <f>Anexo_01!$F67</f>
        <v>0</v>
      </c>
      <c r="D439" s="117"/>
      <c r="E439" s="118"/>
      <c r="F439" s="118"/>
      <c r="G439" s="118"/>
      <c r="H439" s="119"/>
      <c r="I439" s="111" t="str">
        <f t="shared" si="47"/>
        <v/>
      </c>
      <c r="J439" s="124"/>
      <c r="K439" s="323"/>
      <c r="L439" s="369"/>
    </row>
    <row r="440" spans="1:12" s="105" customFormat="1" ht="13.5" hidden="1" customHeight="1" x14ac:dyDescent="0.2">
      <c r="A440" s="320"/>
      <c r="B440" s="110" t="s">
        <v>9679</v>
      </c>
      <c r="C440" s="130" t="str">
        <f>Anexo_01!$Q67</f>
        <v/>
      </c>
      <c r="D440" s="117"/>
      <c r="E440" s="118"/>
      <c r="F440" s="118"/>
      <c r="G440" s="118"/>
      <c r="H440" s="119"/>
      <c r="I440" s="111" t="str">
        <f t="shared" si="47"/>
        <v/>
      </c>
      <c r="J440" s="124"/>
      <c r="K440" s="323"/>
      <c r="L440" s="369"/>
    </row>
    <row r="441" spans="1:12" s="105" customFormat="1" ht="13.5" hidden="1" customHeight="1" x14ac:dyDescent="0.2">
      <c r="A441" s="320"/>
      <c r="B441" s="110" t="s">
        <v>9680</v>
      </c>
      <c r="C441" s="132"/>
      <c r="D441" s="117"/>
      <c r="E441" s="118"/>
      <c r="F441" s="118"/>
      <c r="G441" s="118"/>
      <c r="H441" s="119"/>
      <c r="I441" s="111" t="str">
        <f t="shared" si="47"/>
        <v/>
      </c>
      <c r="J441" s="124"/>
      <c r="K441" s="323"/>
      <c r="L441" s="369"/>
    </row>
    <row r="442" spans="1:12" s="105" customFormat="1" ht="13.5" hidden="1" customHeight="1" x14ac:dyDescent="0.2">
      <c r="A442" s="320"/>
      <c r="B442" s="110" t="s">
        <v>9681</v>
      </c>
      <c r="C442" s="325"/>
      <c r="D442" s="117"/>
      <c r="E442" s="118"/>
      <c r="F442" s="118"/>
      <c r="G442" s="118"/>
      <c r="H442" s="119"/>
      <c r="I442" s="111" t="str">
        <f t="shared" si="47"/>
        <v/>
      </c>
      <c r="J442" s="124"/>
      <c r="K442" s="323"/>
      <c r="L442" s="369"/>
    </row>
    <row r="443" spans="1:12" ht="13.5" hidden="1" customHeight="1" x14ac:dyDescent="0.3">
      <c r="A443" s="321"/>
      <c r="B443" s="112" t="s">
        <v>9685</v>
      </c>
      <c r="C443" s="326"/>
      <c r="D443" s="120"/>
      <c r="E443" s="121"/>
      <c r="F443" s="121"/>
      <c r="G443" s="121"/>
      <c r="H443" s="122"/>
      <c r="I443" s="113" t="str">
        <f t="shared" si="47"/>
        <v/>
      </c>
      <c r="J443" s="125"/>
      <c r="K443" s="324"/>
      <c r="L443" s="370"/>
    </row>
    <row r="444" spans="1:12" s="105" customFormat="1" ht="13.5" hidden="1" customHeight="1" x14ac:dyDescent="0.2">
      <c r="A444" s="319">
        <v>49</v>
      </c>
      <c r="B444" s="108" t="s">
        <v>9675</v>
      </c>
      <c r="C444" s="134">
        <f>Anexo_01!$I68</f>
        <v>0</v>
      </c>
      <c r="D444" s="114"/>
      <c r="E444" s="115"/>
      <c r="F444" s="115"/>
      <c r="G444" s="115"/>
      <c r="H444" s="116"/>
      <c r="I444" s="109" t="str">
        <f>IF(SUM(D444:H444)=0,"",SUM(D444:H444))</f>
        <v/>
      </c>
      <c r="J444" s="123"/>
      <c r="K444" s="322">
        <f>SUM(I444:I452)</f>
        <v>0</v>
      </c>
      <c r="L444" s="369"/>
    </row>
    <row r="445" spans="1:12" s="105" customFormat="1" ht="13.5" hidden="1" customHeight="1" x14ac:dyDescent="0.2">
      <c r="A445" s="320"/>
      <c r="B445" s="110" t="s">
        <v>9676</v>
      </c>
      <c r="C445" s="130" t="str">
        <f>Anexo_01!$D68</f>
        <v/>
      </c>
      <c r="D445" s="117"/>
      <c r="E445" s="118"/>
      <c r="F445" s="118"/>
      <c r="G445" s="118"/>
      <c r="H445" s="119"/>
      <c r="I445" s="111" t="str">
        <f>IF(SUM(D445:H445)=0,"",SUM(D445:H445))</f>
        <v/>
      </c>
      <c r="J445" s="124"/>
      <c r="K445" s="323"/>
      <c r="L445" s="369"/>
    </row>
    <row r="446" spans="1:12" s="105" customFormat="1" ht="13.5" hidden="1" customHeight="1" x14ac:dyDescent="0.2">
      <c r="A446" s="320"/>
      <c r="B446" s="110" t="s">
        <v>9682</v>
      </c>
      <c r="C446" s="130" t="str">
        <f>Anexo_01!$B68</f>
        <v/>
      </c>
      <c r="D446" s="117"/>
      <c r="E446" s="118"/>
      <c r="F446" s="118"/>
      <c r="G446" s="118"/>
      <c r="H446" s="119"/>
      <c r="I446" s="111" t="str">
        <f t="shared" ref="I446:I452" si="48">IF(SUM(D446:H446)=0,"",SUM(D446:H446))</f>
        <v/>
      </c>
      <c r="J446" s="124"/>
      <c r="K446" s="323"/>
      <c r="L446" s="369"/>
    </row>
    <row r="447" spans="1:12" s="105" customFormat="1" ht="13.5" hidden="1" customHeight="1" x14ac:dyDescent="0.2">
      <c r="A447" s="320"/>
      <c r="B447" s="110" t="s">
        <v>9677</v>
      </c>
      <c r="C447" s="130" t="str">
        <f>CONCATENATE("10",Anexo_01!$P68)</f>
        <v>10</v>
      </c>
      <c r="D447" s="117"/>
      <c r="E447" s="118"/>
      <c r="F447" s="118"/>
      <c r="G447" s="118"/>
      <c r="H447" s="119"/>
      <c r="I447" s="111" t="str">
        <f t="shared" si="48"/>
        <v/>
      </c>
      <c r="J447" s="124"/>
      <c r="K447" s="323"/>
      <c r="L447" s="369"/>
    </row>
    <row r="448" spans="1:12" s="105" customFormat="1" ht="13.5" hidden="1" customHeight="1" x14ac:dyDescent="0.2">
      <c r="A448" s="320"/>
      <c r="B448" s="110" t="s">
        <v>9678</v>
      </c>
      <c r="C448" s="131">
        <f>Anexo_01!$F68</f>
        <v>0</v>
      </c>
      <c r="D448" s="117"/>
      <c r="E448" s="118"/>
      <c r="F448" s="118"/>
      <c r="G448" s="118"/>
      <c r="H448" s="119"/>
      <c r="I448" s="111" t="str">
        <f t="shared" si="48"/>
        <v/>
      </c>
      <c r="J448" s="124"/>
      <c r="K448" s="323"/>
      <c r="L448" s="369"/>
    </row>
    <row r="449" spans="1:12" s="105" customFormat="1" ht="13.5" hidden="1" customHeight="1" x14ac:dyDescent="0.2">
      <c r="A449" s="320"/>
      <c r="B449" s="110" t="s">
        <v>9679</v>
      </c>
      <c r="C449" s="130" t="str">
        <f>Anexo_01!$Q68</f>
        <v/>
      </c>
      <c r="D449" s="117"/>
      <c r="E449" s="118"/>
      <c r="F449" s="118"/>
      <c r="G449" s="118"/>
      <c r="H449" s="119"/>
      <c r="I449" s="111" t="str">
        <f t="shared" si="48"/>
        <v/>
      </c>
      <c r="J449" s="124"/>
      <c r="K449" s="323"/>
      <c r="L449" s="369"/>
    </row>
    <row r="450" spans="1:12" s="105" customFormat="1" ht="13.5" hidden="1" customHeight="1" x14ac:dyDescent="0.2">
      <c r="A450" s="320"/>
      <c r="B450" s="110" t="s">
        <v>9680</v>
      </c>
      <c r="C450" s="132"/>
      <c r="D450" s="117"/>
      <c r="E450" s="118"/>
      <c r="F450" s="118"/>
      <c r="G450" s="118"/>
      <c r="H450" s="119"/>
      <c r="I450" s="111" t="str">
        <f t="shared" si="48"/>
        <v/>
      </c>
      <c r="J450" s="124"/>
      <c r="K450" s="323"/>
      <c r="L450" s="369"/>
    </row>
    <row r="451" spans="1:12" s="105" customFormat="1" ht="13.5" hidden="1" customHeight="1" x14ac:dyDescent="0.2">
      <c r="A451" s="320"/>
      <c r="B451" s="110" t="s">
        <v>9681</v>
      </c>
      <c r="C451" s="325"/>
      <c r="D451" s="117"/>
      <c r="E451" s="118"/>
      <c r="F451" s="118"/>
      <c r="G451" s="118"/>
      <c r="H451" s="119"/>
      <c r="I451" s="111" t="str">
        <f t="shared" si="48"/>
        <v/>
      </c>
      <c r="J451" s="124"/>
      <c r="K451" s="323"/>
      <c r="L451" s="369"/>
    </row>
    <row r="452" spans="1:12" ht="13.5" hidden="1" customHeight="1" x14ac:dyDescent="0.3">
      <c r="A452" s="321"/>
      <c r="B452" s="112" t="s">
        <v>9685</v>
      </c>
      <c r="C452" s="326"/>
      <c r="D452" s="120"/>
      <c r="E452" s="121"/>
      <c r="F452" s="121"/>
      <c r="G452" s="121"/>
      <c r="H452" s="122"/>
      <c r="I452" s="113" t="str">
        <f t="shared" si="48"/>
        <v/>
      </c>
      <c r="J452" s="125"/>
      <c r="K452" s="324"/>
      <c r="L452" s="370"/>
    </row>
    <row r="453" spans="1:12" s="105" customFormat="1" ht="13.5" hidden="1" customHeight="1" x14ac:dyDescent="0.2">
      <c r="A453" s="319">
        <v>50</v>
      </c>
      <c r="B453" s="108" t="s">
        <v>9675</v>
      </c>
      <c r="C453" s="134">
        <f>Anexo_01!$I69</f>
        <v>0</v>
      </c>
      <c r="D453" s="114"/>
      <c r="E453" s="115"/>
      <c r="F453" s="115"/>
      <c r="G453" s="115"/>
      <c r="H453" s="116"/>
      <c r="I453" s="109" t="str">
        <f>IF(SUM(D453:H453)=0,"",SUM(D453:H453))</f>
        <v/>
      </c>
      <c r="J453" s="123"/>
      <c r="K453" s="322">
        <f>SUM(I453:I461)</f>
        <v>0</v>
      </c>
      <c r="L453" s="369"/>
    </row>
    <row r="454" spans="1:12" s="105" customFormat="1" ht="13.5" hidden="1" customHeight="1" x14ac:dyDescent="0.2">
      <c r="A454" s="320"/>
      <c r="B454" s="110" t="s">
        <v>9676</v>
      </c>
      <c r="C454" s="130" t="str">
        <f>Anexo_01!$D69</f>
        <v/>
      </c>
      <c r="D454" s="117"/>
      <c r="E454" s="118"/>
      <c r="F454" s="118"/>
      <c r="G454" s="118"/>
      <c r="H454" s="119"/>
      <c r="I454" s="111" t="str">
        <f>IF(SUM(D454:H454)=0,"",SUM(D454:H454))</f>
        <v/>
      </c>
      <c r="J454" s="124"/>
      <c r="K454" s="323"/>
      <c r="L454" s="369"/>
    </row>
    <row r="455" spans="1:12" s="105" customFormat="1" ht="13.5" hidden="1" customHeight="1" x14ac:dyDescent="0.2">
      <c r="A455" s="320"/>
      <c r="B455" s="110" t="s">
        <v>9682</v>
      </c>
      <c r="C455" s="130" t="str">
        <f>Anexo_01!$B69</f>
        <v/>
      </c>
      <c r="D455" s="117"/>
      <c r="E455" s="118"/>
      <c r="F455" s="118"/>
      <c r="G455" s="118"/>
      <c r="H455" s="119"/>
      <c r="I455" s="111" t="str">
        <f t="shared" ref="I455:I461" si="49">IF(SUM(D455:H455)=0,"",SUM(D455:H455))</f>
        <v/>
      </c>
      <c r="J455" s="124"/>
      <c r="K455" s="323"/>
      <c r="L455" s="369"/>
    </row>
    <row r="456" spans="1:12" s="105" customFormat="1" ht="13.5" hidden="1" customHeight="1" x14ac:dyDescent="0.2">
      <c r="A456" s="320"/>
      <c r="B456" s="110" t="s">
        <v>9677</v>
      </c>
      <c r="C456" s="130" t="str">
        <f>CONCATENATE("10",Anexo_01!$P69)</f>
        <v>10</v>
      </c>
      <c r="D456" s="117"/>
      <c r="E456" s="118"/>
      <c r="F456" s="118"/>
      <c r="G456" s="118"/>
      <c r="H456" s="119"/>
      <c r="I456" s="111" t="str">
        <f t="shared" si="49"/>
        <v/>
      </c>
      <c r="J456" s="124"/>
      <c r="K456" s="323"/>
      <c r="L456" s="369"/>
    </row>
    <row r="457" spans="1:12" s="105" customFormat="1" ht="13.5" hidden="1" customHeight="1" x14ac:dyDescent="0.2">
      <c r="A457" s="320"/>
      <c r="B457" s="110" t="s">
        <v>9678</v>
      </c>
      <c r="C457" s="131">
        <f>Anexo_01!$F69</f>
        <v>0</v>
      </c>
      <c r="D457" s="117"/>
      <c r="E457" s="118"/>
      <c r="F457" s="118"/>
      <c r="G457" s="118"/>
      <c r="H457" s="119"/>
      <c r="I457" s="111" t="str">
        <f t="shared" si="49"/>
        <v/>
      </c>
      <c r="J457" s="124"/>
      <c r="K457" s="323"/>
      <c r="L457" s="369"/>
    </row>
    <row r="458" spans="1:12" s="105" customFormat="1" ht="13.5" hidden="1" customHeight="1" x14ac:dyDescent="0.2">
      <c r="A458" s="320"/>
      <c r="B458" s="110" t="s">
        <v>9679</v>
      </c>
      <c r="C458" s="130" t="str">
        <f>Anexo_01!$Q69</f>
        <v/>
      </c>
      <c r="D458" s="117"/>
      <c r="E458" s="118"/>
      <c r="F458" s="118"/>
      <c r="G458" s="118"/>
      <c r="H458" s="119"/>
      <c r="I458" s="111" t="str">
        <f t="shared" si="49"/>
        <v/>
      </c>
      <c r="J458" s="124"/>
      <c r="K458" s="323"/>
      <c r="L458" s="369"/>
    </row>
    <row r="459" spans="1:12" s="105" customFormat="1" ht="13.5" hidden="1" customHeight="1" x14ac:dyDescent="0.2">
      <c r="A459" s="320"/>
      <c r="B459" s="110" t="s">
        <v>9680</v>
      </c>
      <c r="C459" s="132"/>
      <c r="D459" s="117"/>
      <c r="E459" s="118"/>
      <c r="F459" s="118"/>
      <c r="G459" s="118"/>
      <c r="H459" s="119"/>
      <c r="I459" s="111" t="str">
        <f t="shared" si="49"/>
        <v/>
      </c>
      <c r="J459" s="124"/>
      <c r="K459" s="323"/>
      <c r="L459" s="369"/>
    </row>
    <row r="460" spans="1:12" s="105" customFormat="1" ht="13.5" hidden="1" customHeight="1" x14ac:dyDescent="0.2">
      <c r="A460" s="320"/>
      <c r="B460" s="110" t="s">
        <v>9681</v>
      </c>
      <c r="C460" s="325"/>
      <c r="D460" s="117"/>
      <c r="E460" s="118"/>
      <c r="F460" s="118"/>
      <c r="G460" s="118"/>
      <c r="H460" s="119"/>
      <c r="I460" s="111" t="str">
        <f t="shared" si="49"/>
        <v/>
      </c>
      <c r="J460" s="124"/>
      <c r="K460" s="323"/>
      <c r="L460" s="369"/>
    </row>
    <row r="461" spans="1:12" ht="13.5" hidden="1" customHeight="1" x14ac:dyDescent="0.3">
      <c r="A461" s="321"/>
      <c r="B461" s="112" t="s">
        <v>9685</v>
      </c>
      <c r="C461" s="326"/>
      <c r="D461" s="120"/>
      <c r="E461" s="121"/>
      <c r="F461" s="121"/>
      <c r="G461" s="121"/>
      <c r="H461" s="122"/>
      <c r="I461" s="113" t="str">
        <f t="shared" si="49"/>
        <v/>
      </c>
      <c r="J461" s="125"/>
      <c r="K461" s="324"/>
      <c r="L461" s="370"/>
    </row>
    <row r="462" spans="1:12" s="105" customFormat="1" ht="13.5" hidden="1" customHeight="1" x14ac:dyDescent="0.2">
      <c r="A462" s="319">
        <v>51</v>
      </c>
      <c r="B462" s="108" t="s">
        <v>9675</v>
      </c>
      <c r="C462" s="134">
        <f>Anexo_01!$I70</f>
        <v>0</v>
      </c>
      <c r="D462" s="114"/>
      <c r="E462" s="115"/>
      <c r="F462" s="115"/>
      <c r="G462" s="115"/>
      <c r="H462" s="116"/>
      <c r="I462" s="109" t="str">
        <f>IF(SUM(D462:H462)=0,"",SUM(D462:H462))</f>
        <v/>
      </c>
      <c r="J462" s="123"/>
      <c r="K462" s="322">
        <f>SUM(I462:I470)</f>
        <v>0</v>
      </c>
      <c r="L462" s="369"/>
    </row>
    <row r="463" spans="1:12" s="105" customFormat="1" ht="13.5" hidden="1" customHeight="1" x14ac:dyDescent="0.2">
      <c r="A463" s="320"/>
      <c r="B463" s="110" t="s">
        <v>9676</v>
      </c>
      <c r="C463" s="130" t="str">
        <f>Anexo_01!$D70</f>
        <v/>
      </c>
      <c r="D463" s="117"/>
      <c r="E463" s="118"/>
      <c r="F463" s="118"/>
      <c r="G463" s="118"/>
      <c r="H463" s="119"/>
      <c r="I463" s="111" t="str">
        <f>IF(SUM(D463:H463)=0,"",SUM(D463:H463))</f>
        <v/>
      </c>
      <c r="J463" s="124"/>
      <c r="K463" s="323"/>
      <c r="L463" s="369"/>
    </row>
    <row r="464" spans="1:12" s="105" customFormat="1" ht="13.5" hidden="1" customHeight="1" x14ac:dyDescent="0.2">
      <c r="A464" s="320"/>
      <c r="B464" s="110" t="s">
        <v>9682</v>
      </c>
      <c r="C464" s="130" t="str">
        <f>Anexo_01!$B70</f>
        <v/>
      </c>
      <c r="D464" s="117"/>
      <c r="E464" s="118"/>
      <c r="F464" s="118"/>
      <c r="G464" s="118"/>
      <c r="H464" s="119"/>
      <c r="I464" s="111" t="str">
        <f t="shared" ref="I464:I470" si="50">IF(SUM(D464:H464)=0,"",SUM(D464:H464))</f>
        <v/>
      </c>
      <c r="J464" s="124"/>
      <c r="K464" s="323"/>
      <c r="L464" s="369"/>
    </row>
    <row r="465" spans="1:12" s="105" customFormat="1" ht="13.5" hidden="1" customHeight="1" x14ac:dyDescent="0.2">
      <c r="A465" s="320"/>
      <c r="B465" s="110" t="s">
        <v>9677</v>
      </c>
      <c r="C465" s="130" t="str">
        <f>CONCATENATE("10",Anexo_01!$P70)</f>
        <v>10</v>
      </c>
      <c r="D465" s="117"/>
      <c r="E465" s="118"/>
      <c r="F465" s="118"/>
      <c r="G465" s="118"/>
      <c r="H465" s="119"/>
      <c r="I465" s="111" t="str">
        <f t="shared" si="50"/>
        <v/>
      </c>
      <c r="J465" s="124"/>
      <c r="K465" s="323"/>
      <c r="L465" s="369"/>
    </row>
    <row r="466" spans="1:12" s="105" customFormat="1" ht="13.5" hidden="1" customHeight="1" x14ac:dyDescent="0.2">
      <c r="A466" s="320"/>
      <c r="B466" s="110" t="s">
        <v>9678</v>
      </c>
      <c r="C466" s="131">
        <f>Anexo_01!$F70</f>
        <v>0</v>
      </c>
      <c r="D466" s="117"/>
      <c r="E466" s="118"/>
      <c r="F466" s="118"/>
      <c r="G466" s="118"/>
      <c r="H466" s="119"/>
      <c r="I466" s="111" t="str">
        <f t="shared" si="50"/>
        <v/>
      </c>
      <c r="J466" s="124"/>
      <c r="K466" s="323"/>
      <c r="L466" s="369"/>
    </row>
    <row r="467" spans="1:12" s="105" customFormat="1" ht="13.5" hidden="1" customHeight="1" x14ac:dyDescent="0.2">
      <c r="A467" s="320"/>
      <c r="B467" s="110" t="s">
        <v>9679</v>
      </c>
      <c r="C467" s="130" t="str">
        <f>Anexo_01!$Q70</f>
        <v/>
      </c>
      <c r="D467" s="117"/>
      <c r="E467" s="118"/>
      <c r="F467" s="118"/>
      <c r="G467" s="118"/>
      <c r="H467" s="119"/>
      <c r="I467" s="111" t="str">
        <f t="shared" si="50"/>
        <v/>
      </c>
      <c r="J467" s="124"/>
      <c r="K467" s="323"/>
      <c r="L467" s="369"/>
    </row>
    <row r="468" spans="1:12" s="105" customFormat="1" ht="13.5" hidden="1" customHeight="1" x14ac:dyDescent="0.2">
      <c r="A468" s="320"/>
      <c r="B468" s="110" t="s">
        <v>9680</v>
      </c>
      <c r="C468" s="132"/>
      <c r="D468" s="117"/>
      <c r="E468" s="118"/>
      <c r="F468" s="118"/>
      <c r="G468" s="118"/>
      <c r="H468" s="119"/>
      <c r="I468" s="111" t="str">
        <f t="shared" si="50"/>
        <v/>
      </c>
      <c r="J468" s="124"/>
      <c r="K468" s="323"/>
      <c r="L468" s="369"/>
    </row>
    <row r="469" spans="1:12" s="105" customFormat="1" ht="13.5" hidden="1" customHeight="1" x14ac:dyDescent="0.2">
      <c r="A469" s="320"/>
      <c r="B469" s="110" t="s">
        <v>9681</v>
      </c>
      <c r="C469" s="325"/>
      <c r="D469" s="117"/>
      <c r="E469" s="118"/>
      <c r="F469" s="118"/>
      <c r="G469" s="118"/>
      <c r="H469" s="119"/>
      <c r="I469" s="111" t="str">
        <f t="shared" si="50"/>
        <v/>
      </c>
      <c r="J469" s="124"/>
      <c r="K469" s="323"/>
      <c r="L469" s="369"/>
    </row>
    <row r="470" spans="1:12" ht="13.5" hidden="1" customHeight="1" x14ac:dyDescent="0.3">
      <c r="A470" s="321"/>
      <c r="B470" s="112" t="s">
        <v>9685</v>
      </c>
      <c r="C470" s="326"/>
      <c r="D470" s="120"/>
      <c r="E470" s="121"/>
      <c r="F470" s="121"/>
      <c r="G470" s="121"/>
      <c r="H470" s="122"/>
      <c r="I470" s="113" t="str">
        <f t="shared" si="50"/>
        <v/>
      </c>
      <c r="J470" s="125"/>
      <c r="K470" s="324"/>
      <c r="L470" s="370"/>
    </row>
    <row r="471" spans="1:12" s="105" customFormat="1" ht="13.5" hidden="1" customHeight="1" x14ac:dyDescent="0.2">
      <c r="A471" s="319">
        <v>52</v>
      </c>
      <c r="B471" s="108" t="s">
        <v>9675</v>
      </c>
      <c r="C471" s="134">
        <f>Anexo_01!$I71</f>
        <v>0</v>
      </c>
      <c r="D471" s="114"/>
      <c r="E471" s="115"/>
      <c r="F471" s="115"/>
      <c r="G471" s="115"/>
      <c r="H471" s="116"/>
      <c r="I471" s="109" t="str">
        <f>IF(SUM(D471:H471)=0,"",SUM(D471:H471))</f>
        <v/>
      </c>
      <c r="J471" s="123"/>
      <c r="K471" s="322">
        <f>SUM(I471:I479)</f>
        <v>0</v>
      </c>
      <c r="L471" s="369"/>
    </row>
    <row r="472" spans="1:12" s="105" customFormat="1" ht="13.5" hidden="1" customHeight="1" x14ac:dyDescent="0.2">
      <c r="A472" s="320"/>
      <c r="B472" s="110" t="s">
        <v>9676</v>
      </c>
      <c r="C472" s="130" t="str">
        <f>Anexo_01!$D71</f>
        <v/>
      </c>
      <c r="D472" s="117"/>
      <c r="E472" s="118"/>
      <c r="F472" s="118"/>
      <c r="G472" s="118"/>
      <c r="H472" s="119"/>
      <c r="I472" s="111" t="str">
        <f>IF(SUM(D472:H472)=0,"",SUM(D472:H472))</f>
        <v/>
      </c>
      <c r="J472" s="124"/>
      <c r="K472" s="323"/>
      <c r="L472" s="369"/>
    </row>
    <row r="473" spans="1:12" s="105" customFormat="1" ht="13.5" hidden="1" customHeight="1" x14ac:dyDescent="0.2">
      <c r="A473" s="320"/>
      <c r="B473" s="110" t="s">
        <v>9682</v>
      </c>
      <c r="C473" s="130" t="str">
        <f>Anexo_01!$B71</f>
        <v/>
      </c>
      <c r="D473" s="117"/>
      <c r="E473" s="118"/>
      <c r="F473" s="118"/>
      <c r="G473" s="118"/>
      <c r="H473" s="119"/>
      <c r="I473" s="111" t="str">
        <f t="shared" ref="I473:I479" si="51">IF(SUM(D473:H473)=0,"",SUM(D473:H473))</f>
        <v/>
      </c>
      <c r="J473" s="124"/>
      <c r="K473" s="323"/>
      <c r="L473" s="369"/>
    </row>
    <row r="474" spans="1:12" s="105" customFormat="1" ht="13.5" hidden="1" customHeight="1" x14ac:dyDescent="0.2">
      <c r="A474" s="320"/>
      <c r="B474" s="110" t="s">
        <v>9677</v>
      </c>
      <c r="C474" s="130" t="str">
        <f>CONCATENATE("10",Anexo_01!$P71)</f>
        <v>10</v>
      </c>
      <c r="D474" s="117"/>
      <c r="E474" s="118"/>
      <c r="F474" s="118"/>
      <c r="G474" s="118"/>
      <c r="H474" s="119"/>
      <c r="I474" s="111" t="str">
        <f t="shared" si="51"/>
        <v/>
      </c>
      <c r="J474" s="124"/>
      <c r="K474" s="323"/>
      <c r="L474" s="369"/>
    </row>
    <row r="475" spans="1:12" s="105" customFormat="1" ht="13.5" hidden="1" customHeight="1" x14ac:dyDescent="0.2">
      <c r="A475" s="320"/>
      <c r="B475" s="110" t="s">
        <v>9678</v>
      </c>
      <c r="C475" s="131">
        <f>Anexo_01!$F71</f>
        <v>0</v>
      </c>
      <c r="D475" s="117"/>
      <c r="E475" s="118"/>
      <c r="F475" s="118"/>
      <c r="G475" s="118"/>
      <c r="H475" s="119"/>
      <c r="I475" s="111" t="str">
        <f t="shared" si="51"/>
        <v/>
      </c>
      <c r="J475" s="124"/>
      <c r="K475" s="323"/>
      <c r="L475" s="369"/>
    </row>
    <row r="476" spans="1:12" s="105" customFormat="1" ht="13.5" hidden="1" customHeight="1" x14ac:dyDescent="0.2">
      <c r="A476" s="320"/>
      <c r="B476" s="110" t="s">
        <v>9679</v>
      </c>
      <c r="C476" s="130" t="str">
        <f>Anexo_01!$Q71</f>
        <v/>
      </c>
      <c r="D476" s="117"/>
      <c r="E476" s="118"/>
      <c r="F476" s="118"/>
      <c r="G476" s="118"/>
      <c r="H476" s="119"/>
      <c r="I476" s="111" t="str">
        <f t="shared" si="51"/>
        <v/>
      </c>
      <c r="J476" s="124"/>
      <c r="K476" s="323"/>
      <c r="L476" s="369"/>
    </row>
    <row r="477" spans="1:12" s="105" customFormat="1" ht="13.5" hidden="1" customHeight="1" x14ac:dyDescent="0.2">
      <c r="A477" s="320"/>
      <c r="B477" s="110" t="s">
        <v>9680</v>
      </c>
      <c r="C477" s="132"/>
      <c r="D477" s="117"/>
      <c r="E477" s="118"/>
      <c r="F477" s="118"/>
      <c r="G477" s="118"/>
      <c r="H477" s="119"/>
      <c r="I477" s="111" t="str">
        <f t="shared" si="51"/>
        <v/>
      </c>
      <c r="J477" s="124"/>
      <c r="K477" s="323"/>
      <c r="L477" s="369"/>
    </row>
    <row r="478" spans="1:12" s="105" customFormat="1" ht="13.5" hidden="1" customHeight="1" x14ac:dyDescent="0.2">
      <c r="A478" s="320"/>
      <c r="B478" s="110" t="s">
        <v>9681</v>
      </c>
      <c r="C478" s="325"/>
      <c r="D478" s="117"/>
      <c r="E478" s="118"/>
      <c r="F478" s="118"/>
      <c r="G478" s="118"/>
      <c r="H478" s="119"/>
      <c r="I478" s="111" t="str">
        <f t="shared" si="51"/>
        <v/>
      </c>
      <c r="J478" s="124"/>
      <c r="K478" s="323"/>
      <c r="L478" s="369"/>
    </row>
    <row r="479" spans="1:12" ht="13.5" hidden="1" customHeight="1" x14ac:dyDescent="0.3">
      <c r="A479" s="321"/>
      <c r="B479" s="112" t="s">
        <v>9685</v>
      </c>
      <c r="C479" s="326"/>
      <c r="D479" s="120"/>
      <c r="E479" s="121"/>
      <c r="F479" s="121"/>
      <c r="G479" s="121"/>
      <c r="H479" s="122"/>
      <c r="I479" s="113" t="str">
        <f t="shared" si="51"/>
        <v/>
      </c>
      <c r="J479" s="125"/>
      <c r="K479" s="324"/>
      <c r="L479" s="370"/>
    </row>
    <row r="480" spans="1:12" s="105" customFormat="1" ht="13.5" hidden="1" customHeight="1" x14ac:dyDescent="0.2">
      <c r="A480" s="319">
        <v>53</v>
      </c>
      <c r="B480" s="108" t="s">
        <v>9675</v>
      </c>
      <c r="C480" s="134">
        <f>Anexo_01!$I72</f>
        <v>0</v>
      </c>
      <c r="D480" s="114"/>
      <c r="E480" s="115"/>
      <c r="F480" s="115"/>
      <c r="G480" s="115"/>
      <c r="H480" s="116"/>
      <c r="I480" s="109" t="str">
        <f>IF(SUM(D480:H480)=0,"",SUM(D480:H480))</f>
        <v/>
      </c>
      <c r="J480" s="123"/>
      <c r="K480" s="322">
        <f>SUM(I480:I488)</f>
        <v>0</v>
      </c>
      <c r="L480" s="369"/>
    </row>
    <row r="481" spans="1:12" s="105" customFormat="1" ht="13.5" hidden="1" customHeight="1" x14ac:dyDescent="0.2">
      <c r="A481" s="320"/>
      <c r="B481" s="110" t="s">
        <v>9676</v>
      </c>
      <c r="C481" s="130" t="str">
        <f>Anexo_01!$D72</f>
        <v/>
      </c>
      <c r="D481" s="117"/>
      <c r="E481" s="118"/>
      <c r="F481" s="118"/>
      <c r="G481" s="118"/>
      <c r="H481" s="119"/>
      <c r="I481" s="111" t="str">
        <f>IF(SUM(D481:H481)=0,"",SUM(D481:H481))</f>
        <v/>
      </c>
      <c r="J481" s="124"/>
      <c r="K481" s="323"/>
      <c r="L481" s="369"/>
    </row>
    <row r="482" spans="1:12" s="105" customFormat="1" ht="13.5" hidden="1" customHeight="1" x14ac:dyDescent="0.2">
      <c r="A482" s="320"/>
      <c r="B482" s="110" t="s">
        <v>9682</v>
      </c>
      <c r="C482" s="130" t="str">
        <f>Anexo_01!$B72</f>
        <v/>
      </c>
      <c r="D482" s="117"/>
      <c r="E482" s="118"/>
      <c r="F482" s="118"/>
      <c r="G482" s="118"/>
      <c r="H482" s="119"/>
      <c r="I482" s="111" t="str">
        <f t="shared" ref="I482:I488" si="52">IF(SUM(D482:H482)=0,"",SUM(D482:H482))</f>
        <v/>
      </c>
      <c r="J482" s="124"/>
      <c r="K482" s="323"/>
      <c r="L482" s="369"/>
    </row>
    <row r="483" spans="1:12" s="105" customFormat="1" ht="13.5" hidden="1" customHeight="1" x14ac:dyDescent="0.2">
      <c r="A483" s="320"/>
      <c r="B483" s="110" t="s">
        <v>9677</v>
      </c>
      <c r="C483" s="130" t="str">
        <f>CONCATENATE("10",Anexo_01!$P72)</f>
        <v>10</v>
      </c>
      <c r="D483" s="117"/>
      <c r="E483" s="118"/>
      <c r="F483" s="118"/>
      <c r="G483" s="118"/>
      <c r="H483" s="119"/>
      <c r="I483" s="111" t="str">
        <f t="shared" si="52"/>
        <v/>
      </c>
      <c r="J483" s="124"/>
      <c r="K483" s="323"/>
      <c r="L483" s="369"/>
    </row>
    <row r="484" spans="1:12" s="105" customFormat="1" ht="13.5" hidden="1" customHeight="1" x14ac:dyDescent="0.2">
      <c r="A484" s="320"/>
      <c r="B484" s="110" t="s">
        <v>9678</v>
      </c>
      <c r="C484" s="131">
        <f>Anexo_01!$F72</f>
        <v>0</v>
      </c>
      <c r="D484" s="117"/>
      <c r="E484" s="118"/>
      <c r="F484" s="118"/>
      <c r="G484" s="118"/>
      <c r="H484" s="119"/>
      <c r="I484" s="111" t="str">
        <f t="shared" si="52"/>
        <v/>
      </c>
      <c r="J484" s="124"/>
      <c r="K484" s="323"/>
      <c r="L484" s="369"/>
    </row>
    <row r="485" spans="1:12" s="105" customFormat="1" ht="13.5" hidden="1" customHeight="1" x14ac:dyDescent="0.2">
      <c r="A485" s="320"/>
      <c r="B485" s="110" t="s">
        <v>9679</v>
      </c>
      <c r="C485" s="130" t="str">
        <f>Anexo_01!$Q72</f>
        <v/>
      </c>
      <c r="D485" s="117"/>
      <c r="E485" s="118"/>
      <c r="F485" s="118"/>
      <c r="G485" s="118"/>
      <c r="H485" s="119"/>
      <c r="I485" s="111" t="str">
        <f t="shared" si="52"/>
        <v/>
      </c>
      <c r="J485" s="124"/>
      <c r="K485" s="323"/>
      <c r="L485" s="369"/>
    </row>
    <row r="486" spans="1:12" s="105" customFormat="1" ht="13.5" hidden="1" customHeight="1" x14ac:dyDescent="0.2">
      <c r="A486" s="320"/>
      <c r="B486" s="110" t="s">
        <v>9680</v>
      </c>
      <c r="C486" s="132"/>
      <c r="D486" s="117"/>
      <c r="E486" s="118"/>
      <c r="F486" s="118"/>
      <c r="G486" s="118"/>
      <c r="H486" s="119"/>
      <c r="I486" s="111" t="str">
        <f t="shared" si="52"/>
        <v/>
      </c>
      <c r="J486" s="124"/>
      <c r="K486" s="323"/>
      <c r="L486" s="369"/>
    </row>
    <row r="487" spans="1:12" s="105" customFormat="1" ht="13.5" hidden="1" customHeight="1" x14ac:dyDescent="0.2">
      <c r="A487" s="320"/>
      <c r="B487" s="110" t="s">
        <v>9681</v>
      </c>
      <c r="C487" s="325"/>
      <c r="D487" s="117"/>
      <c r="E487" s="118"/>
      <c r="F487" s="118"/>
      <c r="G487" s="118"/>
      <c r="H487" s="119"/>
      <c r="I487" s="111" t="str">
        <f t="shared" si="52"/>
        <v/>
      </c>
      <c r="J487" s="124"/>
      <c r="K487" s="323"/>
      <c r="L487" s="369"/>
    </row>
    <row r="488" spans="1:12" ht="13.5" hidden="1" customHeight="1" x14ac:dyDescent="0.3">
      <c r="A488" s="321"/>
      <c r="B488" s="112" t="s">
        <v>9685</v>
      </c>
      <c r="C488" s="326"/>
      <c r="D488" s="120"/>
      <c r="E488" s="121"/>
      <c r="F488" s="121"/>
      <c r="G488" s="121"/>
      <c r="H488" s="122"/>
      <c r="I488" s="113" t="str">
        <f t="shared" si="52"/>
        <v/>
      </c>
      <c r="J488" s="125"/>
      <c r="K488" s="324"/>
      <c r="L488" s="370"/>
    </row>
    <row r="489" spans="1:12" s="105" customFormat="1" ht="13.5" hidden="1" customHeight="1" x14ac:dyDescent="0.2">
      <c r="A489" s="319">
        <v>54</v>
      </c>
      <c r="B489" s="108" t="s">
        <v>9675</v>
      </c>
      <c r="C489" s="134">
        <f>Anexo_01!$I73</f>
        <v>0</v>
      </c>
      <c r="D489" s="114"/>
      <c r="E489" s="115"/>
      <c r="F489" s="115"/>
      <c r="G489" s="115"/>
      <c r="H489" s="116"/>
      <c r="I489" s="109" t="str">
        <f>IF(SUM(D489:H489)=0,"",SUM(D489:H489))</f>
        <v/>
      </c>
      <c r="J489" s="123"/>
      <c r="K489" s="322">
        <f>SUM(I489:I497)</f>
        <v>0</v>
      </c>
      <c r="L489" s="369"/>
    </row>
    <row r="490" spans="1:12" s="105" customFormat="1" ht="13.5" hidden="1" customHeight="1" x14ac:dyDescent="0.2">
      <c r="A490" s="320"/>
      <c r="B490" s="110" t="s">
        <v>9676</v>
      </c>
      <c r="C490" s="130" t="str">
        <f>Anexo_01!$D73</f>
        <v/>
      </c>
      <c r="D490" s="117"/>
      <c r="E490" s="118"/>
      <c r="F490" s="118"/>
      <c r="G490" s="118"/>
      <c r="H490" s="119"/>
      <c r="I490" s="111" t="str">
        <f>IF(SUM(D490:H490)=0,"",SUM(D490:H490))</f>
        <v/>
      </c>
      <c r="J490" s="124"/>
      <c r="K490" s="323"/>
      <c r="L490" s="369"/>
    </row>
    <row r="491" spans="1:12" s="105" customFormat="1" ht="13.5" hidden="1" customHeight="1" x14ac:dyDescent="0.2">
      <c r="A491" s="320"/>
      <c r="B491" s="110" t="s">
        <v>9682</v>
      </c>
      <c r="C491" s="130" t="str">
        <f>Anexo_01!$B73</f>
        <v/>
      </c>
      <c r="D491" s="117"/>
      <c r="E491" s="118"/>
      <c r="F491" s="118"/>
      <c r="G491" s="118"/>
      <c r="H491" s="119"/>
      <c r="I491" s="111" t="str">
        <f t="shared" ref="I491:I497" si="53">IF(SUM(D491:H491)=0,"",SUM(D491:H491))</f>
        <v/>
      </c>
      <c r="J491" s="124"/>
      <c r="K491" s="323"/>
      <c r="L491" s="369"/>
    </row>
    <row r="492" spans="1:12" s="105" customFormat="1" ht="13.5" hidden="1" customHeight="1" x14ac:dyDescent="0.2">
      <c r="A492" s="320"/>
      <c r="B492" s="110" t="s">
        <v>9677</v>
      </c>
      <c r="C492" s="130" t="str">
        <f>CONCATENATE("10",Anexo_01!$P73)</f>
        <v>10</v>
      </c>
      <c r="D492" s="117"/>
      <c r="E492" s="118"/>
      <c r="F492" s="118"/>
      <c r="G492" s="118"/>
      <c r="H492" s="119"/>
      <c r="I492" s="111" t="str">
        <f t="shared" si="53"/>
        <v/>
      </c>
      <c r="J492" s="124"/>
      <c r="K492" s="323"/>
      <c r="L492" s="369"/>
    </row>
    <row r="493" spans="1:12" s="105" customFormat="1" ht="13.5" hidden="1" customHeight="1" x14ac:dyDescent="0.2">
      <c r="A493" s="320"/>
      <c r="B493" s="110" t="s">
        <v>9678</v>
      </c>
      <c r="C493" s="131">
        <f>Anexo_01!$F73</f>
        <v>0</v>
      </c>
      <c r="D493" s="117"/>
      <c r="E493" s="118"/>
      <c r="F493" s="118"/>
      <c r="G493" s="118"/>
      <c r="H493" s="119"/>
      <c r="I493" s="111" t="str">
        <f t="shared" si="53"/>
        <v/>
      </c>
      <c r="J493" s="124"/>
      <c r="K493" s="323"/>
      <c r="L493" s="369"/>
    </row>
    <row r="494" spans="1:12" s="105" customFormat="1" ht="13.5" hidden="1" customHeight="1" x14ac:dyDescent="0.2">
      <c r="A494" s="320"/>
      <c r="B494" s="110" t="s">
        <v>9679</v>
      </c>
      <c r="C494" s="130" t="str">
        <f>Anexo_01!$Q73</f>
        <v/>
      </c>
      <c r="D494" s="117"/>
      <c r="E494" s="118"/>
      <c r="F494" s="118"/>
      <c r="G494" s="118"/>
      <c r="H494" s="119"/>
      <c r="I494" s="111" t="str">
        <f t="shared" si="53"/>
        <v/>
      </c>
      <c r="J494" s="124"/>
      <c r="K494" s="323"/>
      <c r="L494" s="369"/>
    </row>
    <row r="495" spans="1:12" s="105" customFormat="1" ht="13.5" hidden="1" customHeight="1" x14ac:dyDescent="0.2">
      <c r="A495" s="320"/>
      <c r="B495" s="110" t="s">
        <v>9680</v>
      </c>
      <c r="C495" s="132"/>
      <c r="D495" s="117"/>
      <c r="E495" s="118"/>
      <c r="F495" s="118"/>
      <c r="G495" s="118"/>
      <c r="H495" s="119"/>
      <c r="I495" s="111" t="str">
        <f t="shared" si="53"/>
        <v/>
      </c>
      <c r="J495" s="124"/>
      <c r="K495" s="323"/>
      <c r="L495" s="369"/>
    </row>
    <row r="496" spans="1:12" s="105" customFormat="1" ht="13.5" hidden="1" customHeight="1" x14ac:dyDescent="0.2">
      <c r="A496" s="320"/>
      <c r="B496" s="110" t="s">
        <v>9681</v>
      </c>
      <c r="C496" s="325"/>
      <c r="D496" s="117"/>
      <c r="E496" s="118"/>
      <c r="F496" s="118"/>
      <c r="G496" s="118"/>
      <c r="H496" s="119"/>
      <c r="I496" s="111" t="str">
        <f t="shared" si="53"/>
        <v/>
      </c>
      <c r="J496" s="124"/>
      <c r="K496" s="323"/>
      <c r="L496" s="369"/>
    </row>
    <row r="497" spans="1:12" ht="13.5" hidden="1" customHeight="1" x14ac:dyDescent="0.3">
      <c r="A497" s="321"/>
      <c r="B497" s="112" t="s">
        <v>9685</v>
      </c>
      <c r="C497" s="326"/>
      <c r="D497" s="120"/>
      <c r="E497" s="121"/>
      <c r="F497" s="121"/>
      <c r="G497" s="121"/>
      <c r="H497" s="122"/>
      <c r="I497" s="113" t="str">
        <f t="shared" si="53"/>
        <v/>
      </c>
      <c r="J497" s="125"/>
      <c r="K497" s="324"/>
      <c r="L497" s="370"/>
    </row>
    <row r="498" spans="1:12" s="105" customFormat="1" ht="13.5" hidden="1" customHeight="1" x14ac:dyDescent="0.2">
      <c r="A498" s="319">
        <v>55</v>
      </c>
      <c r="B498" s="108" t="s">
        <v>9675</v>
      </c>
      <c r="C498" s="134">
        <f>Anexo_01!$I74</f>
        <v>0</v>
      </c>
      <c r="D498" s="114"/>
      <c r="E498" s="115"/>
      <c r="F498" s="115"/>
      <c r="G498" s="115"/>
      <c r="H498" s="116"/>
      <c r="I498" s="109" t="str">
        <f>IF(SUM(D498:H498)=0,"",SUM(D498:H498))</f>
        <v/>
      </c>
      <c r="J498" s="123"/>
      <c r="K498" s="322">
        <f>SUM(I498:I506)</f>
        <v>0</v>
      </c>
      <c r="L498" s="369"/>
    </row>
    <row r="499" spans="1:12" s="105" customFormat="1" ht="13.5" hidden="1" customHeight="1" x14ac:dyDescent="0.2">
      <c r="A499" s="320"/>
      <c r="B499" s="110" t="s">
        <v>9676</v>
      </c>
      <c r="C499" s="130" t="str">
        <f>Anexo_01!$D74</f>
        <v/>
      </c>
      <c r="D499" s="117"/>
      <c r="E499" s="118"/>
      <c r="F499" s="118"/>
      <c r="G499" s="118"/>
      <c r="H499" s="119"/>
      <c r="I499" s="111" t="str">
        <f>IF(SUM(D499:H499)=0,"",SUM(D499:H499))</f>
        <v/>
      </c>
      <c r="J499" s="124"/>
      <c r="K499" s="323"/>
      <c r="L499" s="369"/>
    </row>
    <row r="500" spans="1:12" s="105" customFormat="1" ht="13.5" hidden="1" customHeight="1" x14ac:dyDescent="0.2">
      <c r="A500" s="320"/>
      <c r="B500" s="110" t="s">
        <v>9682</v>
      </c>
      <c r="C500" s="130" t="str">
        <f>Anexo_01!$B74</f>
        <v/>
      </c>
      <c r="D500" s="117"/>
      <c r="E500" s="118"/>
      <c r="F500" s="118"/>
      <c r="G500" s="118"/>
      <c r="H500" s="119"/>
      <c r="I500" s="111" t="str">
        <f t="shared" ref="I500:I506" si="54">IF(SUM(D500:H500)=0,"",SUM(D500:H500))</f>
        <v/>
      </c>
      <c r="J500" s="124"/>
      <c r="K500" s="323"/>
      <c r="L500" s="369"/>
    </row>
    <row r="501" spans="1:12" s="105" customFormat="1" ht="13.5" hidden="1" customHeight="1" x14ac:dyDescent="0.2">
      <c r="A501" s="320"/>
      <c r="B501" s="110" t="s">
        <v>9677</v>
      </c>
      <c r="C501" s="130" t="str">
        <f>CONCATENATE("10",Anexo_01!$P74)</f>
        <v>10</v>
      </c>
      <c r="D501" s="117"/>
      <c r="E501" s="118"/>
      <c r="F501" s="118"/>
      <c r="G501" s="118"/>
      <c r="H501" s="119"/>
      <c r="I501" s="111" t="str">
        <f t="shared" si="54"/>
        <v/>
      </c>
      <c r="J501" s="124"/>
      <c r="K501" s="323"/>
      <c r="L501" s="369"/>
    </row>
    <row r="502" spans="1:12" s="105" customFormat="1" ht="13.5" hidden="1" customHeight="1" x14ac:dyDescent="0.2">
      <c r="A502" s="320"/>
      <c r="B502" s="110" t="s">
        <v>9678</v>
      </c>
      <c r="C502" s="131">
        <f>Anexo_01!$F74</f>
        <v>0</v>
      </c>
      <c r="D502" s="117"/>
      <c r="E502" s="118"/>
      <c r="F502" s="118"/>
      <c r="G502" s="118"/>
      <c r="H502" s="119"/>
      <c r="I502" s="111" t="str">
        <f t="shared" si="54"/>
        <v/>
      </c>
      <c r="J502" s="124"/>
      <c r="K502" s="323"/>
      <c r="L502" s="369"/>
    </row>
    <row r="503" spans="1:12" s="105" customFormat="1" ht="13.5" hidden="1" customHeight="1" x14ac:dyDescent="0.2">
      <c r="A503" s="320"/>
      <c r="B503" s="110" t="s">
        <v>9679</v>
      </c>
      <c r="C503" s="130" t="str">
        <f>Anexo_01!$Q74</f>
        <v/>
      </c>
      <c r="D503" s="117"/>
      <c r="E503" s="118"/>
      <c r="F503" s="118"/>
      <c r="G503" s="118"/>
      <c r="H503" s="119"/>
      <c r="I503" s="111" t="str">
        <f t="shared" si="54"/>
        <v/>
      </c>
      <c r="J503" s="124"/>
      <c r="K503" s="323"/>
      <c r="L503" s="369"/>
    </row>
    <row r="504" spans="1:12" s="105" customFormat="1" ht="13.5" hidden="1" customHeight="1" x14ac:dyDescent="0.2">
      <c r="A504" s="320"/>
      <c r="B504" s="110" t="s">
        <v>9680</v>
      </c>
      <c r="C504" s="132"/>
      <c r="D504" s="117"/>
      <c r="E504" s="118"/>
      <c r="F504" s="118"/>
      <c r="G504" s="118"/>
      <c r="H504" s="119"/>
      <c r="I504" s="111" t="str">
        <f t="shared" si="54"/>
        <v/>
      </c>
      <c r="J504" s="124"/>
      <c r="K504" s="323"/>
      <c r="L504" s="369"/>
    </row>
    <row r="505" spans="1:12" s="105" customFormat="1" ht="13.5" hidden="1" customHeight="1" x14ac:dyDescent="0.2">
      <c r="A505" s="320"/>
      <c r="B505" s="110" t="s">
        <v>9681</v>
      </c>
      <c r="C505" s="325"/>
      <c r="D505" s="117"/>
      <c r="E505" s="118"/>
      <c r="F505" s="118"/>
      <c r="G505" s="118"/>
      <c r="H505" s="119"/>
      <c r="I505" s="111" t="str">
        <f t="shared" si="54"/>
        <v/>
      </c>
      <c r="J505" s="124"/>
      <c r="K505" s="323"/>
      <c r="L505" s="369"/>
    </row>
    <row r="506" spans="1:12" ht="13.5" hidden="1" customHeight="1" x14ac:dyDescent="0.3">
      <c r="A506" s="321"/>
      <c r="B506" s="112" t="s">
        <v>9685</v>
      </c>
      <c r="C506" s="326"/>
      <c r="D506" s="120"/>
      <c r="E506" s="121"/>
      <c r="F506" s="121"/>
      <c r="G506" s="121"/>
      <c r="H506" s="122"/>
      <c r="I506" s="113" t="str">
        <f t="shared" si="54"/>
        <v/>
      </c>
      <c r="J506" s="125"/>
      <c r="K506" s="324"/>
      <c r="L506" s="370"/>
    </row>
    <row r="507" spans="1:12" s="105" customFormat="1" ht="13.5" hidden="1" customHeight="1" x14ac:dyDescent="0.2">
      <c r="A507" s="319">
        <v>56</v>
      </c>
      <c r="B507" s="108" t="s">
        <v>9675</v>
      </c>
      <c r="C507" s="134">
        <f>Anexo_01!$I75</f>
        <v>0</v>
      </c>
      <c r="D507" s="114"/>
      <c r="E507" s="115"/>
      <c r="F507" s="115"/>
      <c r="G507" s="115"/>
      <c r="H507" s="116"/>
      <c r="I507" s="109" t="str">
        <f>IF(SUM(D507:H507)=0,"",SUM(D507:H507))</f>
        <v/>
      </c>
      <c r="J507" s="123"/>
      <c r="K507" s="322">
        <f>SUM(I507:I515)</f>
        <v>0</v>
      </c>
      <c r="L507" s="369"/>
    </row>
    <row r="508" spans="1:12" s="105" customFormat="1" ht="13.5" hidden="1" customHeight="1" x14ac:dyDescent="0.2">
      <c r="A508" s="320"/>
      <c r="B508" s="110" t="s">
        <v>9676</v>
      </c>
      <c r="C508" s="130" t="str">
        <f>Anexo_01!$D75</f>
        <v/>
      </c>
      <c r="D508" s="117"/>
      <c r="E508" s="118"/>
      <c r="F508" s="118"/>
      <c r="G508" s="118"/>
      <c r="H508" s="119"/>
      <c r="I508" s="111" t="str">
        <f>IF(SUM(D508:H508)=0,"",SUM(D508:H508))</f>
        <v/>
      </c>
      <c r="J508" s="124"/>
      <c r="K508" s="323"/>
      <c r="L508" s="369"/>
    </row>
    <row r="509" spans="1:12" s="105" customFormat="1" ht="13.5" hidden="1" customHeight="1" x14ac:dyDescent="0.2">
      <c r="A509" s="320"/>
      <c r="B509" s="110" t="s">
        <v>9682</v>
      </c>
      <c r="C509" s="130" t="str">
        <f>Anexo_01!$B75</f>
        <v/>
      </c>
      <c r="D509" s="117"/>
      <c r="E509" s="118"/>
      <c r="F509" s="118"/>
      <c r="G509" s="118"/>
      <c r="H509" s="119"/>
      <c r="I509" s="111" t="str">
        <f t="shared" ref="I509:I515" si="55">IF(SUM(D509:H509)=0,"",SUM(D509:H509))</f>
        <v/>
      </c>
      <c r="J509" s="124"/>
      <c r="K509" s="323"/>
      <c r="L509" s="369"/>
    </row>
    <row r="510" spans="1:12" s="105" customFormat="1" ht="13.5" hidden="1" customHeight="1" x14ac:dyDescent="0.2">
      <c r="A510" s="320"/>
      <c r="B510" s="110" t="s">
        <v>9677</v>
      </c>
      <c r="C510" s="130" t="str">
        <f>CONCATENATE("10",Anexo_01!$P75)</f>
        <v>10</v>
      </c>
      <c r="D510" s="117"/>
      <c r="E510" s="118"/>
      <c r="F510" s="118"/>
      <c r="G510" s="118"/>
      <c r="H510" s="119"/>
      <c r="I510" s="111" t="str">
        <f t="shared" si="55"/>
        <v/>
      </c>
      <c r="J510" s="124"/>
      <c r="K510" s="323"/>
      <c r="L510" s="369"/>
    </row>
    <row r="511" spans="1:12" s="105" customFormat="1" ht="13.5" hidden="1" customHeight="1" x14ac:dyDescent="0.2">
      <c r="A511" s="320"/>
      <c r="B511" s="110" t="s">
        <v>9678</v>
      </c>
      <c r="C511" s="131">
        <f>Anexo_01!$F75</f>
        <v>0</v>
      </c>
      <c r="D511" s="117"/>
      <c r="E511" s="118"/>
      <c r="F511" s="118"/>
      <c r="G511" s="118"/>
      <c r="H511" s="119"/>
      <c r="I511" s="111" t="str">
        <f t="shared" si="55"/>
        <v/>
      </c>
      <c r="J511" s="124"/>
      <c r="K511" s="323"/>
      <c r="L511" s="369"/>
    </row>
    <row r="512" spans="1:12" s="105" customFormat="1" ht="13.5" hidden="1" customHeight="1" x14ac:dyDescent="0.2">
      <c r="A512" s="320"/>
      <c r="B512" s="110" t="s">
        <v>9679</v>
      </c>
      <c r="C512" s="130" t="str">
        <f>Anexo_01!$Q75</f>
        <v/>
      </c>
      <c r="D512" s="117"/>
      <c r="E512" s="118"/>
      <c r="F512" s="118"/>
      <c r="G512" s="118"/>
      <c r="H512" s="119"/>
      <c r="I512" s="111" t="str">
        <f t="shared" si="55"/>
        <v/>
      </c>
      <c r="J512" s="124"/>
      <c r="K512" s="323"/>
      <c r="L512" s="369"/>
    </row>
    <row r="513" spans="1:12" s="105" customFormat="1" ht="13.5" hidden="1" customHeight="1" x14ac:dyDescent="0.2">
      <c r="A513" s="320"/>
      <c r="B513" s="110" t="s">
        <v>9680</v>
      </c>
      <c r="C513" s="132"/>
      <c r="D513" s="117"/>
      <c r="E513" s="118"/>
      <c r="F513" s="118"/>
      <c r="G513" s="118"/>
      <c r="H513" s="119"/>
      <c r="I513" s="111" t="str">
        <f t="shared" si="55"/>
        <v/>
      </c>
      <c r="J513" s="124"/>
      <c r="K513" s="323"/>
      <c r="L513" s="369"/>
    </row>
    <row r="514" spans="1:12" s="105" customFormat="1" ht="13.5" hidden="1" customHeight="1" x14ac:dyDescent="0.2">
      <c r="A514" s="320"/>
      <c r="B514" s="110" t="s">
        <v>9681</v>
      </c>
      <c r="C514" s="325"/>
      <c r="D514" s="117"/>
      <c r="E514" s="118"/>
      <c r="F514" s="118"/>
      <c r="G514" s="118"/>
      <c r="H514" s="119"/>
      <c r="I514" s="111" t="str">
        <f t="shared" si="55"/>
        <v/>
      </c>
      <c r="J514" s="124"/>
      <c r="K514" s="323"/>
      <c r="L514" s="369"/>
    </row>
    <row r="515" spans="1:12" ht="13.5" hidden="1" customHeight="1" x14ac:dyDescent="0.3">
      <c r="A515" s="321"/>
      <c r="B515" s="112" t="s">
        <v>9685</v>
      </c>
      <c r="C515" s="326"/>
      <c r="D515" s="120"/>
      <c r="E515" s="121"/>
      <c r="F515" s="121"/>
      <c r="G515" s="121"/>
      <c r="H515" s="122"/>
      <c r="I515" s="113" t="str">
        <f t="shared" si="55"/>
        <v/>
      </c>
      <c r="J515" s="125"/>
      <c r="K515" s="324"/>
      <c r="L515" s="370"/>
    </row>
    <row r="516" spans="1:12" s="105" customFormat="1" ht="13.5" hidden="1" customHeight="1" x14ac:dyDescent="0.2">
      <c r="A516" s="319">
        <v>57</v>
      </c>
      <c r="B516" s="108" t="s">
        <v>9675</v>
      </c>
      <c r="C516" s="134">
        <f>Anexo_01!$I76</f>
        <v>0</v>
      </c>
      <c r="D516" s="114"/>
      <c r="E516" s="115"/>
      <c r="F516" s="115"/>
      <c r="G516" s="115"/>
      <c r="H516" s="116"/>
      <c r="I516" s="109" t="str">
        <f>IF(SUM(D516:H516)=0,"",SUM(D516:H516))</f>
        <v/>
      </c>
      <c r="J516" s="123"/>
      <c r="K516" s="322">
        <f>SUM(I516:I524)</f>
        <v>0</v>
      </c>
      <c r="L516" s="369"/>
    </row>
    <row r="517" spans="1:12" s="105" customFormat="1" ht="13.5" hidden="1" customHeight="1" x14ac:dyDescent="0.2">
      <c r="A517" s="320"/>
      <c r="B517" s="110" t="s">
        <v>9676</v>
      </c>
      <c r="C517" s="130" t="str">
        <f>Anexo_01!$D76</f>
        <v/>
      </c>
      <c r="D517" s="117"/>
      <c r="E517" s="118"/>
      <c r="F517" s="118"/>
      <c r="G517" s="118"/>
      <c r="H517" s="119"/>
      <c r="I517" s="111" t="str">
        <f>IF(SUM(D517:H517)=0,"",SUM(D517:H517))</f>
        <v/>
      </c>
      <c r="J517" s="124"/>
      <c r="K517" s="323"/>
      <c r="L517" s="369"/>
    </row>
    <row r="518" spans="1:12" s="105" customFormat="1" ht="13.5" hidden="1" customHeight="1" x14ac:dyDescent="0.2">
      <c r="A518" s="320"/>
      <c r="B518" s="110" t="s">
        <v>9682</v>
      </c>
      <c r="C518" s="130" t="str">
        <f>Anexo_01!$B76</f>
        <v/>
      </c>
      <c r="D518" s="117"/>
      <c r="E518" s="118"/>
      <c r="F518" s="118"/>
      <c r="G518" s="118"/>
      <c r="H518" s="119"/>
      <c r="I518" s="111" t="str">
        <f t="shared" ref="I518:I524" si="56">IF(SUM(D518:H518)=0,"",SUM(D518:H518))</f>
        <v/>
      </c>
      <c r="J518" s="124"/>
      <c r="K518" s="323"/>
      <c r="L518" s="369"/>
    </row>
    <row r="519" spans="1:12" s="105" customFormat="1" ht="13.5" hidden="1" customHeight="1" x14ac:dyDescent="0.2">
      <c r="A519" s="320"/>
      <c r="B519" s="110" t="s">
        <v>9677</v>
      </c>
      <c r="C519" s="130" t="str">
        <f>CONCATENATE("10",Anexo_01!$P76)</f>
        <v>10</v>
      </c>
      <c r="D519" s="117"/>
      <c r="E519" s="118"/>
      <c r="F519" s="118"/>
      <c r="G519" s="118"/>
      <c r="H519" s="119"/>
      <c r="I519" s="111" t="str">
        <f t="shared" si="56"/>
        <v/>
      </c>
      <c r="J519" s="124"/>
      <c r="K519" s="323"/>
      <c r="L519" s="369"/>
    </row>
    <row r="520" spans="1:12" s="105" customFormat="1" ht="13.5" hidden="1" customHeight="1" x14ac:dyDescent="0.2">
      <c r="A520" s="320"/>
      <c r="B520" s="110" t="s">
        <v>9678</v>
      </c>
      <c r="C520" s="131">
        <f>Anexo_01!$F76</f>
        <v>0</v>
      </c>
      <c r="D520" s="117"/>
      <c r="E520" s="118"/>
      <c r="F520" s="118"/>
      <c r="G520" s="118"/>
      <c r="H520" s="119"/>
      <c r="I520" s="111" t="str">
        <f t="shared" si="56"/>
        <v/>
      </c>
      <c r="J520" s="124"/>
      <c r="K520" s="323"/>
      <c r="L520" s="369"/>
    </row>
    <row r="521" spans="1:12" s="105" customFormat="1" ht="13.5" hidden="1" customHeight="1" x14ac:dyDescent="0.2">
      <c r="A521" s="320"/>
      <c r="B521" s="110" t="s">
        <v>9679</v>
      </c>
      <c r="C521" s="130" t="str">
        <f>Anexo_01!$Q76</f>
        <v/>
      </c>
      <c r="D521" s="117"/>
      <c r="E521" s="118"/>
      <c r="F521" s="118"/>
      <c r="G521" s="118"/>
      <c r="H521" s="119"/>
      <c r="I521" s="111" t="str">
        <f t="shared" si="56"/>
        <v/>
      </c>
      <c r="J521" s="124"/>
      <c r="K521" s="323"/>
      <c r="L521" s="369"/>
    </row>
    <row r="522" spans="1:12" s="105" customFormat="1" ht="13.5" hidden="1" customHeight="1" x14ac:dyDescent="0.2">
      <c r="A522" s="320"/>
      <c r="B522" s="110" t="s">
        <v>9680</v>
      </c>
      <c r="C522" s="132"/>
      <c r="D522" s="117"/>
      <c r="E522" s="118"/>
      <c r="F522" s="118"/>
      <c r="G522" s="118"/>
      <c r="H522" s="119"/>
      <c r="I522" s="111" t="str">
        <f t="shared" si="56"/>
        <v/>
      </c>
      <c r="J522" s="124"/>
      <c r="K522" s="323"/>
      <c r="L522" s="369"/>
    </row>
    <row r="523" spans="1:12" s="105" customFormat="1" ht="13.5" hidden="1" customHeight="1" x14ac:dyDescent="0.2">
      <c r="A523" s="320"/>
      <c r="B523" s="110" t="s">
        <v>9681</v>
      </c>
      <c r="C523" s="325"/>
      <c r="D523" s="117"/>
      <c r="E523" s="118"/>
      <c r="F523" s="118"/>
      <c r="G523" s="118"/>
      <c r="H523" s="119"/>
      <c r="I523" s="111" t="str">
        <f t="shared" si="56"/>
        <v/>
      </c>
      <c r="J523" s="124"/>
      <c r="K523" s="323"/>
      <c r="L523" s="369"/>
    </row>
    <row r="524" spans="1:12" ht="13.5" hidden="1" customHeight="1" x14ac:dyDescent="0.3">
      <c r="A524" s="321"/>
      <c r="B524" s="112" t="s">
        <v>9685</v>
      </c>
      <c r="C524" s="326"/>
      <c r="D524" s="120"/>
      <c r="E524" s="121"/>
      <c r="F524" s="121"/>
      <c r="G524" s="121"/>
      <c r="H524" s="122"/>
      <c r="I524" s="113" t="str">
        <f t="shared" si="56"/>
        <v/>
      </c>
      <c r="J524" s="125"/>
      <c r="K524" s="324"/>
      <c r="L524" s="370"/>
    </row>
    <row r="525" spans="1:12" s="105" customFormat="1" ht="13.5" hidden="1" customHeight="1" x14ac:dyDescent="0.2">
      <c r="A525" s="319">
        <v>58</v>
      </c>
      <c r="B525" s="108" t="s">
        <v>9675</v>
      </c>
      <c r="C525" s="134">
        <f>Anexo_01!$I77</f>
        <v>0</v>
      </c>
      <c r="D525" s="114"/>
      <c r="E525" s="115"/>
      <c r="F525" s="115"/>
      <c r="G525" s="115"/>
      <c r="H525" s="116"/>
      <c r="I525" s="109" t="str">
        <f>IF(SUM(D525:H525)=0,"",SUM(D525:H525))</f>
        <v/>
      </c>
      <c r="J525" s="123"/>
      <c r="K525" s="322">
        <f>SUM(I525:I533)</f>
        <v>0</v>
      </c>
      <c r="L525" s="369"/>
    </row>
    <row r="526" spans="1:12" s="105" customFormat="1" ht="13.5" hidden="1" customHeight="1" x14ac:dyDescent="0.2">
      <c r="A526" s="320"/>
      <c r="B526" s="110" t="s">
        <v>9676</v>
      </c>
      <c r="C526" s="130" t="str">
        <f>Anexo_01!$D77</f>
        <v/>
      </c>
      <c r="D526" s="117"/>
      <c r="E526" s="118"/>
      <c r="F526" s="118"/>
      <c r="G526" s="118"/>
      <c r="H526" s="119"/>
      <c r="I526" s="111" t="str">
        <f>IF(SUM(D526:H526)=0,"",SUM(D526:H526))</f>
        <v/>
      </c>
      <c r="J526" s="124"/>
      <c r="K526" s="323"/>
      <c r="L526" s="369"/>
    </row>
    <row r="527" spans="1:12" s="105" customFormat="1" ht="13.5" hidden="1" customHeight="1" x14ac:dyDescent="0.2">
      <c r="A527" s="320"/>
      <c r="B527" s="110" t="s">
        <v>9682</v>
      </c>
      <c r="C527" s="130" t="str">
        <f>Anexo_01!$B77</f>
        <v/>
      </c>
      <c r="D527" s="117"/>
      <c r="E527" s="118"/>
      <c r="F527" s="118"/>
      <c r="G527" s="118"/>
      <c r="H527" s="119"/>
      <c r="I527" s="111" t="str">
        <f t="shared" ref="I527:I533" si="57">IF(SUM(D527:H527)=0,"",SUM(D527:H527))</f>
        <v/>
      </c>
      <c r="J527" s="124"/>
      <c r="K527" s="323"/>
      <c r="L527" s="369"/>
    </row>
    <row r="528" spans="1:12" s="105" customFormat="1" ht="13.5" hidden="1" customHeight="1" x14ac:dyDescent="0.2">
      <c r="A528" s="320"/>
      <c r="B528" s="110" t="s">
        <v>9677</v>
      </c>
      <c r="C528" s="130" t="str">
        <f>CONCATENATE("10",Anexo_01!$P77)</f>
        <v>10</v>
      </c>
      <c r="D528" s="117"/>
      <c r="E528" s="118"/>
      <c r="F528" s="118"/>
      <c r="G528" s="118"/>
      <c r="H528" s="119"/>
      <c r="I528" s="111" t="str">
        <f t="shared" si="57"/>
        <v/>
      </c>
      <c r="J528" s="124"/>
      <c r="K528" s="323"/>
      <c r="L528" s="369"/>
    </row>
    <row r="529" spans="1:12" s="105" customFormat="1" ht="13.5" hidden="1" customHeight="1" x14ac:dyDescent="0.2">
      <c r="A529" s="320"/>
      <c r="B529" s="110" t="s">
        <v>9678</v>
      </c>
      <c r="C529" s="131">
        <f>Anexo_01!$F77</f>
        <v>0</v>
      </c>
      <c r="D529" s="117"/>
      <c r="E529" s="118"/>
      <c r="F529" s="118"/>
      <c r="G529" s="118"/>
      <c r="H529" s="119"/>
      <c r="I529" s="111" t="str">
        <f t="shared" si="57"/>
        <v/>
      </c>
      <c r="J529" s="124"/>
      <c r="K529" s="323"/>
      <c r="L529" s="369"/>
    </row>
    <row r="530" spans="1:12" s="105" customFormat="1" ht="13.5" hidden="1" customHeight="1" x14ac:dyDescent="0.2">
      <c r="A530" s="320"/>
      <c r="B530" s="110" t="s">
        <v>9679</v>
      </c>
      <c r="C530" s="130" t="str">
        <f>Anexo_01!$Q78</f>
        <v/>
      </c>
      <c r="D530" s="117"/>
      <c r="E530" s="118"/>
      <c r="F530" s="118"/>
      <c r="G530" s="118"/>
      <c r="H530" s="119"/>
      <c r="I530" s="111" t="str">
        <f t="shared" si="57"/>
        <v/>
      </c>
      <c r="J530" s="124"/>
      <c r="K530" s="323"/>
      <c r="L530" s="369"/>
    </row>
    <row r="531" spans="1:12" s="105" customFormat="1" ht="13.5" hidden="1" customHeight="1" x14ac:dyDescent="0.2">
      <c r="A531" s="320"/>
      <c r="B531" s="110" t="s">
        <v>9680</v>
      </c>
      <c r="C531" s="132"/>
      <c r="D531" s="117"/>
      <c r="E531" s="118"/>
      <c r="F531" s="118"/>
      <c r="G531" s="118"/>
      <c r="H531" s="119"/>
      <c r="I531" s="111" t="str">
        <f t="shared" si="57"/>
        <v/>
      </c>
      <c r="J531" s="124"/>
      <c r="K531" s="323"/>
      <c r="L531" s="369"/>
    </row>
    <row r="532" spans="1:12" s="105" customFormat="1" ht="13.5" hidden="1" customHeight="1" x14ac:dyDescent="0.2">
      <c r="A532" s="320"/>
      <c r="B532" s="110" t="s">
        <v>9681</v>
      </c>
      <c r="C532" s="325"/>
      <c r="D532" s="117"/>
      <c r="E532" s="118"/>
      <c r="F532" s="118"/>
      <c r="G532" s="118"/>
      <c r="H532" s="119"/>
      <c r="I532" s="111" t="str">
        <f t="shared" si="57"/>
        <v/>
      </c>
      <c r="J532" s="124"/>
      <c r="K532" s="323"/>
      <c r="L532" s="369"/>
    </row>
    <row r="533" spans="1:12" ht="13.5" hidden="1" customHeight="1" x14ac:dyDescent="0.3">
      <c r="A533" s="321"/>
      <c r="B533" s="112" t="s">
        <v>9685</v>
      </c>
      <c r="C533" s="326"/>
      <c r="D533" s="120"/>
      <c r="E533" s="121"/>
      <c r="F533" s="121"/>
      <c r="G533" s="121"/>
      <c r="H533" s="122"/>
      <c r="I533" s="113" t="str">
        <f t="shared" si="57"/>
        <v/>
      </c>
      <c r="J533" s="125"/>
      <c r="K533" s="324"/>
      <c r="L533" s="370"/>
    </row>
    <row r="534" spans="1:12" s="105" customFormat="1" ht="13.5" hidden="1" customHeight="1" x14ac:dyDescent="0.2">
      <c r="A534" s="319">
        <v>59</v>
      </c>
      <c r="B534" s="108" t="s">
        <v>9675</v>
      </c>
      <c r="C534" s="134">
        <f>Anexo_01!$I78</f>
        <v>0</v>
      </c>
      <c r="D534" s="114"/>
      <c r="E534" s="115"/>
      <c r="F534" s="115"/>
      <c r="G534" s="115"/>
      <c r="H534" s="116"/>
      <c r="I534" s="109" t="str">
        <f>IF(SUM(D534:H534)=0,"",SUM(D534:H534))</f>
        <v/>
      </c>
      <c r="J534" s="123"/>
      <c r="K534" s="322">
        <f>SUM(I534:I542)</f>
        <v>0</v>
      </c>
      <c r="L534" s="369"/>
    </row>
    <row r="535" spans="1:12" s="105" customFormat="1" ht="13.5" hidden="1" customHeight="1" x14ac:dyDescent="0.2">
      <c r="A535" s="320"/>
      <c r="B535" s="110" t="s">
        <v>9676</v>
      </c>
      <c r="C535" s="130" t="str">
        <f>Anexo_01!$D78</f>
        <v/>
      </c>
      <c r="D535" s="117"/>
      <c r="E535" s="118"/>
      <c r="F535" s="118"/>
      <c r="G535" s="118"/>
      <c r="H535" s="119"/>
      <c r="I535" s="111" t="str">
        <f>IF(SUM(D535:H535)=0,"",SUM(D535:H535))</f>
        <v/>
      </c>
      <c r="J535" s="124"/>
      <c r="K535" s="323"/>
      <c r="L535" s="369"/>
    </row>
    <row r="536" spans="1:12" s="105" customFormat="1" ht="13.5" hidden="1" customHeight="1" x14ac:dyDescent="0.2">
      <c r="A536" s="320"/>
      <c r="B536" s="110" t="s">
        <v>9682</v>
      </c>
      <c r="C536" s="130" t="str">
        <f>Anexo_01!$B78</f>
        <v/>
      </c>
      <c r="D536" s="117"/>
      <c r="E536" s="118"/>
      <c r="F536" s="118"/>
      <c r="G536" s="118"/>
      <c r="H536" s="119"/>
      <c r="I536" s="111" t="str">
        <f t="shared" ref="I536:I542" si="58">IF(SUM(D536:H536)=0,"",SUM(D536:H536))</f>
        <v/>
      </c>
      <c r="J536" s="124"/>
      <c r="K536" s="323"/>
      <c r="L536" s="369"/>
    </row>
    <row r="537" spans="1:12" s="105" customFormat="1" ht="13.5" hidden="1" customHeight="1" x14ac:dyDescent="0.2">
      <c r="A537" s="320"/>
      <c r="B537" s="110" t="s">
        <v>9677</v>
      </c>
      <c r="C537" s="130" t="str">
        <f>CONCATENATE("10",Anexo_01!$P78)</f>
        <v>10</v>
      </c>
      <c r="D537" s="117"/>
      <c r="E537" s="118"/>
      <c r="F537" s="118"/>
      <c r="G537" s="118"/>
      <c r="H537" s="119"/>
      <c r="I537" s="111" t="str">
        <f t="shared" si="58"/>
        <v/>
      </c>
      <c r="J537" s="124"/>
      <c r="K537" s="323"/>
      <c r="L537" s="369"/>
    </row>
    <row r="538" spans="1:12" s="105" customFormat="1" ht="13.5" hidden="1" customHeight="1" x14ac:dyDescent="0.2">
      <c r="A538" s="320"/>
      <c r="B538" s="110" t="s">
        <v>9678</v>
      </c>
      <c r="C538" s="131">
        <f>Anexo_01!$F78</f>
        <v>0</v>
      </c>
      <c r="D538" s="117"/>
      <c r="E538" s="118"/>
      <c r="F538" s="118"/>
      <c r="G538" s="118"/>
      <c r="H538" s="119"/>
      <c r="I538" s="111" t="str">
        <f t="shared" si="58"/>
        <v/>
      </c>
      <c r="J538" s="124"/>
      <c r="K538" s="323"/>
      <c r="L538" s="369"/>
    </row>
    <row r="539" spans="1:12" s="105" customFormat="1" ht="13.5" hidden="1" customHeight="1" x14ac:dyDescent="0.2">
      <c r="A539" s="320"/>
      <c r="B539" s="110" t="s">
        <v>9679</v>
      </c>
      <c r="C539" s="130" t="str">
        <f>Anexo_01!$Q78</f>
        <v/>
      </c>
      <c r="D539" s="117"/>
      <c r="E539" s="118"/>
      <c r="F539" s="118"/>
      <c r="G539" s="118"/>
      <c r="H539" s="119"/>
      <c r="I539" s="111" t="str">
        <f t="shared" si="58"/>
        <v/>
      </c>
      <c r="J539" s="124"/>
      <c r="K539" s="323"/>
      <c r="L539" s="369"/>
    </row>
    <row r="540" spans="1:12" s="105" customFormat="1" ht="13.5" hidden="1" customHeight="1" x14ac:dyDescent="0.2">
      <c r="A540" s="320"/>
      <c r="B540" s="110" t="s">
        <v>9680</v>
      </c>
      <c r="C540" s="132"/>
      <c r="D540" s="117"/>
      <c r="E540" s="118"/>
      <c r="F540" s="118"/>
      <c r="G540" s="118"/>
      <c r="H540" s="119"/>
      <c r="I540" s="111" t="str">
        <f t="shared" si="58"/>
        <v/>
      </c>
      <c r="J540" s="124"/>
      <c r="K540" s="323"/>
      <c r="L540" s="369"/>
    </row>
    <row r="541" spans="1:12" s="105" customFormat="1" ht="13.5" hidden="1" customHeight="1" x14ac:dyDescent="0.2">
      <c r="A541" s="320"/>
      <c r="B541" s="110" t="s">
        <v>9681</v>
      </c>
      <c r="C541" s="325"/>
      <c r="D541" s="117"/>
      <c r="E541" s="118"/>
      <c r="F541" s="118"/>
      <c r="G541" s="118"/>
      <c r="H541" s="119"/>
      <c r="I541" s="111" t="str">
        <f t="shared" si="58"/>
        <v/>
      </c>
      <c r="J541" s="124"/>
      <c r="K541" s="323"/>
      <c r="L541" s="369"/>
    </row>
    <row r="542" spans="1:12" ht="13.5" hidden="1" customHeight="1" x14ac:dyDescent="0.3">
      <c r="A542" s="321"/>
      <c r="B542" s="112" t="s">
        <v>9685</v>
      </c>
      <c r="C542" s="326"/>
      <c r="D542" s="120"/>
      <c r="E542" s="121"/>
      <c r="F542" s="121"/>
      <c r="G542" s="121"/>
      <c r="H542" s="122"/>
      <c r="I542" s="113" t="str">
        <f t="shared" si="58"/>
        <v/>
      </c>
      <c r="J542" s="125"/>
      <c r="K542" s="324"/>
      <c r="L542" s="370"/>
    </row>
    <row r="543" spans="1:12" s="105" customFormat="1" ht="13.5" hidden="1" customHeight="1" x14ac:dyDescent="0.2">
      <c r="A543" s="319">
        <v>60</v>
      </c>
      <c r="B543" s="108" t="s">
        <v>9675</v>
      </c>
      <c r="C543" s="134">
        <f>Anexo_01!$I79</f>
        <v>0</v>
      </c>
      <c r="D543" s="114"/>
      <c r="E543" s="115"/>
      <c r="F543" s="115"/>
      <c r="G543" s="115"/>
      <c r="H543" s="116"/>
      <c r="I543" s="109" t="str">
        <f>IF(SUM(D543:H543)=0,"",SUM(D543:H543))</f>
        <v/>
      </c>
      <c r="J543" s="123"/>
      <c r="K543" s="322">
        <f>SUM(I543:I551)</f>
        <v>0</v>
      </c>
      <c r="L543" s="369"/>
    </row>
    <row r="544" spans="1:12" s="105" customFormat="1" ht="13.5" hidden="1" customHeight="1" x14ac:dyDescent="0.2">
      <c r="A544" s="320"/>
      <c r="B544" s="110" t="s">
        <v>9676</v>
      </c>
      <c r="C544" s="130" t="str">
        <f>Anexo_01!$D79</f>
        <v/>
      </c>
      <c r="D544" s="117"/>
      <c r="E544" s="118"/>
      <c r="F544" s="118"/>
      <c r="G544" s="118"/>
      <c r="H544" s="119"/>
      <c r="I544" s="111" t="str">
        <f>IF(SUM(D544:H544)=0,"",SUM(D544:H544))</f>
        <v/>
      </c>
      <c r="J544" s="124"/>
      <c r="K544" s="323"/>
      <c r="L544" s="369"/>
    </row>
    <row r="545" spans="1:12" s="105" customFormat="1" ht="13.5" hidden="1" customHeight="1" x14ac:dyDescent="0.2">
      <c r="A545" s="320"/>
      <c r="B545" s="110" t="s">
        <v>9682</v>
      </c>
      <c r="C545" s="130" t="str">
        <f>Anexo_01!$B79</f>
        <v/>
      </c>
      <c r="D545" s="117"/>
      <c r="E545" s="118"/>
      <c r="F545" s="118"/>
      <c r="G545" s="118"/>
      <c r="H545" s="119"/>
      <c r="I545" s="111" t="str">
        <f t="shared" ref="I545:I551" si="59">IF(SUM(D545:H545)=0,"",SUM(D545:H545))</f>
        <v/>
      </c>
      <c r="J545" s="124"/>
      <c r="K545" s="323"/>
      <c r="L545" s="369"/>
    </row>
    <row r="546" spans="1:12" s="105" customFormat="1" ht="13.5" hidden="1" customHeight="1" x14ac:dyDescent="0.2">
      <c r="A546" s="320"/>
      <c r="B546" s="110" t="s">
        <v>9677</v>
      </c>
      <c r="C546" s="130" t="str">
        <f>CONCATENATE("10",Anexo_01!$P79)</f>
        <v>10</v>
      </c>
      <c r="D546" s="117"/>
      <c r="E546" s="118"/>
      <c r="F546" s="118"/>
      <c r="G546" s="118"/>
      <c r="H546" s="119"/>
      <c r="I546" s="111" t="str">
        <f t="shared" si="59"/>
        <v/>
      </c>
      <c r="J546" s="124"/>
      <c r="K546" s="323"/>
      <c r="L546" s="369"/>
    </row>
    <row r="547" spans="1:12" s="105" customFormat="1" ht="13.5" hidden="1" customHeight="1" x14ac:dyDescent="0.2">
      <c r="A547" s="320"/>
      <c r="B547" s="110" t="s">
        <v>9678</v>
      </c>
      <c r="C547" s="131">
        <f>Anexo_01!$F79</f>
        <v>0</v>
      </c>
      <c r="D547" s="117"/>
      <c r="E547" s="118"/>
      <c r="F547" s="118"/>
      <c r="G547" s="118"/>
      <c r="H547" s="119"/>
      <c r="I547" s="111" t="str">
        <f t="shared" si="59"/>
        <v/>
      </c>
      <c r="J547" s="124"/>
      <c r="K547" s="323"/>
      <c r="L547" s="369"/>
    </row>
    <row r="548" spans="1:12" s="105" customFormat="1" ht="13.5" hidden="1" customHeight="1" x14ac:dyDescent="0.2">
      <c r="A548" s="320"/>
      <c r="B548" s="110" t="s">
        <v>9679</v>
      </c>
      <c r="C548" s="130" t="str">
        <f>Anexo_01!$Q79</f>
        <v/>
      </c>
      <c r="D548" s="117"/>
      <c r="E548" s="118"/>
      <c r="F548" s="118"/>
      <c r="G548" s="118"/>
      <c r="H548" s="119"/>
      <c r="I548" s="111" t="str">
        <f t="shared" si="59"/>
        <v/>
      </c>
      <c r="J548" s="124"/>
      <c r="K548" s="323"/>
      <c r="L548" s="369"/>
    </row>
    <row r="549" spans="1:12" s="105" customFormat="1" ht="13.5" hidden="1" customHeight="1" x14ac:dyDescent="0.2">
      <c r="A549" s="320"/>
      <c r="B549" s="110" t="s">
        <v>9680</v>
      </c>
      <c r="C549" s="132"/>
      <c r="D549" s="117"/>
      <c r="E549" s="118"/>
      <c r="F549" s="118"/>
      <c r="G549" s="118"/>
      <c r="H549" s="119"/>
      <c r="I549" s="111" t="str">
        <f t="shared" si="59"/>
        <v/>
      </c>
      <c r="J549" s="124"/>
      <c r="K549" s="323"/>
      <c r="L549" s="369"/>
    </row>
    <row r="550" spans="1:12" s="105" customFormat="1" ht="13.5" hidden="1" customHeight="1" x14ac:dyDescent="0.2">
      <c r="A550" s="320"/>
      <c r="B550" s="110" t="s">
        <v>9681</v>
      </c>
      <c r="C550" s="325"/>
      <c r="D550" s="117"/>
      <c r="E550" s="118"/>
      <c r="F550" s="118"/>
      <c r="G550" s="118"/>
      <c r="H550" s="119"/>
      <c r="I550" s="111" t="str">
        <f t="shared" si="59"/>
        <v/>
      </c>
      <c r="J550" s="124"/>
      <c r="K550" s="323"/>
      <c r="L550" s="369"/>
    </row>
    <row r="551" spans="1:12" ht="13.5" hidden="1" customHeight="1" x14ac:dyDescent="0.3">
      <c r="A551" s="321"/>
      <c r="B551" s="112" t="s">
        <v>9685</v>
      </c>
      <c r="C551" s="326"/>
      <c r="D551" s="120"/>
      <c r="E551" s="121"/>
      <c r="F551" s="121"/>
      <c r="G551" s="121"/>
      <c r="H551" s="122"/>
      <c r="I551" s="113" t="str">
        <f t="shared" si="59"/>
        <v/>
      </c>
      <c r="J551" s="125"/>
      <c r="K551" s="324"/>
      <c r="L551" s="370"/>
    </row>
    <row r="552" spans="1:12" s="105" customFormat="1" ht="13.5" hidden="1" customHeight="1" x14ac:dyDescent="0.2">
      <c r="A552" s="319">
        <v>61</v>
      </c>
      <c r="B552" s="108" t="s">
        <v>9675</v>
      </c>
      <c r="C552" s="134">
        <f>Anexo_01!$I80</f>
        <v>0</v>
      </c>
      <c r="D552" s="114"/>
      <c r="E552" s="115"/>
      <c r="F552" s="115"/>
      <c r="G552" s="115"/>
      <c r="H552" s="116"/>
      <c r="I552" s="109" t="str">
        <f>IF(SUM(D552:H552)=0,"",SUM(D552:H552))</f>
        <v/>
      </c>
      <c r="J552" s="123"/>
      <c r="K552" s="322">
        <f>SUM(I552:I560)</f>
        <v>0</v>
      </c>
      <c r="L552" s="369"/>
    </row>
    <row r="553" spans="1:12" s="105" customFormat="1" ht="13.5" hidden="1" customHeight="1" x14ac:dyDescent="0.2">
      <c r="A553" s="320"/>
      <c r="B553" s="110" t="s">
        <v>9676</v>
      </c>
      <c r="C553" s="130" t="str">
        <f>Anexo_01!$D80</f>
        <v/>
      </c>
      <c r="D553" s="117"/>
      <c r="E553" s="118"/>
      <c r="F553" s="118"/>
      <c r="G553" s="118"/>
      <c r="H553" s="119"/>
      <c r="I553" s="111" t="str">
        <f>IF(SUM(D553:H553)=0,"",SUM(D553:H553))</f>
        <v/>
      </c>
      <c r="J553" s="124"/>
      <c r="K553" s="323"/>
      <c r="L553" s="369"/>
    </row>
    <row r="554" spans="1:12" s="105" customFormat="1" ht="13.5" hidden="1" customHeight="1" x14ac:dyDescent="0.2">
      <c r="A554" s="320"/>
      <c r="B554" s="110" t="s">
        <v>9682</v>
      </c>
      <c r="C554" s="130" t="str">
        <f>Anexo_01!$B80</f>
        <v/>
      </c>
      <c r="D554" s="117"/>
      <c r="E554" s="118"/>
      <c r="F554" s="118"/>
      <c r="G554" s="118"/>
      <c r="H554" s="119"/>
      <c r="I554" s="111" t="str">
        <f t="shared" ref="I554:I560" si="60">IF(SUM(D554:H554)=0,"",SUM(D554:H554))</f>
        <v/>
      </c>
      <c r="J554" s="124"/>
      <c r="K554" s="323"/>
      <c r="L554" s="369"/>
    </row>
    <row r="555" spans="1:12" s="105" customFormat="1" ht="13.5" hidden="1" customHeight="1" x14ac:dyDescent="0.2">
      <c r="A555" s="320"/>
      <c r="B555" s="110" t="s">
        <v>9677</v>
      </c>
      <c r="C555" s="130" t="str">
        <f>CONCATENATE("10",Anexo_01!$P80)</f>
        <v>10</v>
      </c>
      <c r="D555" s="117"/>
      <c r="E555" s="118"/>
      <c r="F555" s="118"/>
      <c r="G555" s="118"/>
      <c r="H555" s="119"/>
      <c r="I555" s="111" t="str">
        <f t="shared" si="60"/>
        <v/>
      </c>
      <c r="J555" s="124"/>
      <c r="K555" s="323"/>
      <c r="L555" s="369"/>
    </row>
    <row r="556" spans="1:12" s="105" customFormat="1" ht="13.5" hidden="1" customHeight="1" x14ac:dyDescent="0.2">
      <c r="A556" s="320"/>
      <c r="B556" s="110" t="s">
        <v>9678</v>
      </c>
      <c r="C556" s="131">
        <f>Anexo_01!$F80</f>
        <v>0</v>
      </c>
      <c r="D556" s="117"/>
      <c r="E556" s="118"/>
      <c r="F556" s="118"/>
      <c r="G556" s="118"/>
      <c r="H556" s="119"/>
      <c r="I556" s="111" t="str">
        <f t="shared" si="60"/>
        <v/>
      </c>
      <c r="J556" s="124"/>
      <c r="K556" s="323"/>
      <c r="L556" s="369"/>
    </row>
    <row r="557" spans="1:12" s="105" customFormat="1" ht="13.5" hidden="1" customHeight="1" x14ac:dyDescent="0.2">
      <c r="A557" s="320"/>
      <c r="B557" s="110" t="s">
        <v>9679</v>
      </c>
      <c r="C557" s="130" t="str">
        <f>Anexo_01!$Q80</f>
        <v/>
      </c>
      <c r="D557" s="117"/>
      <c r="E557" s="118"/>
      <c r="F557" s="118"/>
      <c r="G557" s="118"/>
      <c r="H557" s="119"/>
      <c r="I557" s="111" t="str">
        <f t="shared" si="60"/>
        <v/>
      </c>
      <c r="J557" s="124"/>
      <c r="K557" s="323"/>
      <c r="L557" s="369"/>
    </row>
    <row r="558" spans="1:12" s="105" customFormat="1" ht="13.5" hidden="1" customHeight="1" x14ac:dyDescent="0.2">
      <c r="A558" s="320"/>
      <c r="B558" s="110" t="s">
        <v>9680</v>
      </c>
      <c r="C558" s="132"/>
      <c r="D558" s="117"/>
      <c r="E558" s="118"/>
      <c r="F558" s="118"/>
      <c r="G558" s="118"/>
      <c r="H558" s="119"/>
      <c r="I558" s="111" t="str">
        <f t="shared" si="60"/>
        <v/>
      </c>
      <c r="J558" s="124"/>
      <c r="K558" s="323"/>
      <c r="L558" s="369"/>
    </row>
    <row r="559" spans="1:12" s="105" customFormat="1" ht="13.5" hidden="1" customHeight="1" x14ac:dyDescent="0.2">
      <c r="A559" s="320"/>
      <c r="B559" s="110" t="s">
        <v>9681</v>
      </c>
      <c r="C559" s="325"/>
      <c r="D559" s="117"/>
      <c r="E559" s="118"/>
      <c r="F559" s="118"/>
      <c r="G559" s="118"/>
      <c r="H559" s="119"/>
      <c r="I559" s="111" t="str">
        <f t="shared" si="60"/>
        <v/>
      </c>
      <c r="J559" s="124"/>
      <c r="K559" s="323"/>
      <c r="L559" s="369"/>
    </row>
    <row r="560" spans="1:12" ht="13.5" hidden="1" customHeight="1" x14ac:dyDescent="0.3">
      <c r="A560" s="321"/>
      <c r="B560" s="112" t="s">
        <v>9685</v>
      </c>
      <c r="C560" s="326"/>
      <c r="D560" s="120"/>
      <c r="E560" s="121"/>
      <c r="F560" s="121"/>
      <c r="G560" s="121"/>
      <c r="H560" s="122"/>
      <c r="I560" s="113" t="str">
        <f t="shared" si="60"/>
        <v/>
      </c>
      <c r="J560" s="125"/>
      <c r="K560" s="324"/>
      <c r="L560" s="370"/>
    </row>
    <row r="561" spans="1:12" s="105" customFormat="1" ht="13.5" hidden="1" customHeight="1" x14ac:dyDescent="0.2">
      <c r="A561" s="319">
        <v>62</v>
      </c>
      <c r="B561" s="108" t="s">
        <v>9675</v>
      </c>
      <c r="C561" s="134">
        <f>Anexo_01!$I81</f>
        <v>0</v>
      </c>
      <c r="D561" s="114"/>
      <c r="E561" s="115"/>
      <c r="F561" s="115"/>
      <c r="G561" s="115"/>
      <c r="H561" s="116"/>
      <c r="I561" s="109" t="str">
        <f>IF(SUM(D561:H561)=0,"",SUM(D561:H561))</f>
        <v/>
      </c>
      <c r="J561" s="123"/>
      <c r="K561" s="322">
        <f>SUM(I561:I569)</f>
        <v>0</v>
      </c>
      <c r="L561" s="369"/>
    </row>
    <row r="562" spans="1:12" s="105" customFormat="1" ht="13.5" hidden="1" customHeight="1" x14ac:dyDescent="0.2">
      <c r="A562" s="320"/>
      <c r="B562" s="110" t="s">
        <v>9676</v>
      </c>
      <c r="C562" s="130" t="str">
        <f>Anexo_01!$D81</f>
        <v/>
      </c>
      <c r="D562" s="117"/>
      <c r="E562" s="118"/>
      <c r="F562" s="118"/>
      <c r="G562" s="118"/>
      <c r="H562" s="119"/>
      <c r="I562" s="111" t="str">
        <f>IF(SUM(D562:H562)=0,"",SUM(D562:H562))</f>
        <v/>
      </c>
      <c r="J562" s="124"/>
      <c r="K562" s="323"/>
      <c r="L562" s="369"/>
    </row>
    <row r="563" spans="1:12" s="105" customFormat="1" ht="13.5" hidden="1" customHeight="1" x14ac:dyDescent="0.2">
      <c r="A563" s="320"/>
      <c r="B563" s="110" t="s">
        <v>9682</v>
      </c>
      <c r="C563" s="130" t="str">
        <f>Anexo_01!$B81</f>
        <v/>
      </c>
      <c r="D563" s="117"/>
      <c r="E563" s="118"/>
      <c r="F563" s="118"/>
      <c r="G563" s="118"/>
      <c r="H563" s="119"/>
      <c r="I563" s="111" t="str">
        <f t="shared" ref="I563:I569" si="61">IF(SUM(D563:H563)=0,"",SUM(D563:H563))</f>
        <v/>
      </c>
      <c r="J563" s="124"/>
      <c r="K563" s="323"/>
      <c r="L563" s="369"/>
    </row>
    <row r="564" spans="1:12" s="105" customFormat="1" ht="13.5" hidden="1" customHeight="1" x14ac:dyDescent="0.2">
      <c r="A564" s="320"/>
      <c r="B564" s="110" t="s">
        <v>9677</v>
      </c>
      <c r="C564" s="130" t="str">
        <f>CONCATENATE("10",Anexo_01!$P81)</f>
        <v>10</v>
      </c>
      <c r="D564" s="117"/>
      <c r="E564" s="118"/>
      <c r="F564" s="118"/>
      <c r="G564" s="118"/>
      <c r="H564" s="119"/>
      <c r="I564" s="111" t="str">
        <f t="shared" si="61"/>
        <v/>
      </c>
      <c r="J564" s="124"/>
      <c r="K564" s="323"/>
      <c r="L564" s="369"/>
    </row>
    <row r="565" spans="1:12" s="105" customFormat="1" ht="13.5" hidden="1" customHeight="1" x14ac:dyDescent="0.2">
      <c r="A565" s="320"/>
      <c r="B565" s="110" t="s">
        <v>9678</v>
      </c>
      <c r="C565" s="131">
        <f>Anexo_01!$F81</f>
        <v>0</v>
      </c>
      <c r="D565" s="117"/>
      <c r="E565" s="118"/>
      <c r="F565" s="118"/>
      <c r="G565" s="118"/>
      <c r="H565" s="119"/>
      <c r="I565" s="111" t="str">
        <f t="shared" si="61"/>
        <v/>
      </c>
      <c r="J565" s="124"/>
      <c r="K565" s="323"/>
      <c r="L565" s="369"/>
    </row>
    <row r="566" spans="1:12" s="105" customFormat="1" ht="13.5" hidden="1" customHeight="1" x14ac:dyDescent="0.2">
      <c r="A566" s="320"/>
      <c r="B566" s="110" t="s">
        <v>9679</v>
      </c>
      <c r="C566" s="130" t="str">
        <f>Anexo_01!$Q81</f>
        <v/>
      </c>
      <c r="D566" s="117"/>
      <c r="E566" s="118"/>
      <c r="F566" s="118"/>
      <c r="G566" s="118"/>
      <c r="H566" s="119"/>
      <c r="I566" s="111" t="str">
        <f t="shared" si="61"/>
        <v/>
      </c>
      <c r="J566" s="124"/>
      <c r="K566" s="323"/>
      <c r="L566" s="369"/>
    </row>
    <row r="567" spans="1:12" s="105" customFormat="1" ht="13.5" hidden="1" customHeight="1" x14ac:dyDescent="0.2">
      <c r="A567" s="320"/>
      <c r="B567" s="110" t="s">
        <v>9680</v>
      </c>
      <c r="C567" s="132"/>
      <c r="D567" s="117"/>
      <c r="E567" s="118"/>
      <c r="F567" s="118"/>
      <c r="G567" s="118"/>
      <c r="H567" s="119"/>
      <c r="I567" s="111" t="str">
        <f t="shared" si="61"/>
        <v/>
      </c>
      <c r="J567" s="124"/>
      <c r="K567" s="323"/>
      <c r="L567" s="369"/>
    </row>
    <row r="568" spans="1:12" s="105" customFormat="1" ht="13.5" hidden="1" customHeight="1" x14ac:dyDescent="0.2">
      <c r="A568" s="320"/>
      <c r="B568" s="110" t="s">
        <v>9681</v>
      </c>
      <c r="C568" s="325"/>
      <c r="D568" s="117"/>
      <c r="E568" s="118"/>
      <c r="F568" s="118"/>
      <c r="G568" s="118"/>
      <c r="H568" s="119"/>
      <c r="I568" s="111" t="str">
        <f t="shared" si="61"/>
        <v/>
      </c>
      <c r="J568" s="124"/>
      <c r="K568" s="323"/>
      <c r="L568" s="369"/>
    </row>
    <row r="569" spans="1:12" ht="13.5" hidden="1" customHeight="1" x14ac:dyDescent="0.3">
      <c r="A569" s="321"/>
      <c r="B569" s="112" t="s">
        <v>9685</v>
      </c>
      <c r="C569" s="326"/>
      <c r="D569" s="120"/>
      <c r="E569" s="121"/>
      <c r="F569" s="121"/>
      <c r="G569" s="121"/>
      <c r="H569" s="122"/>
      <c r="I569" s="113" t="str">
        <f t="shared" si="61"/>
        <v/>
      </c>
      <c r="J569" s="125"/>
      <c r="K569" s="324"/>
      <c r="L569" s="370"/>
    </row>
    <row r="570" spans="1:12" s="105" customFormat="1" ht="13.5" hidden="1" customHeight="1" x14ac:dyDescent="0.2">
      <c r="A570" s="319">
        <v>63</v>
      </c>
      <c r="B570" s="108" t="s">
        <v>9675</v>
      </c>
      <c r="C570" s="134">
        <f>Anexo_01!$I82</f>
        <v>0</v>
      </c>
      <c r="D570" s="114"/>
      <c r="E570" s="115"/>
      <c r="F570" s="115"/>
      <c r="G570" s="115"/>
      <c r="H570" s="116"/>
      <c r="I570" s="109" t="str">
        <f>IF(SUM(D570:H570)=0,"",SUM(D570:H570))</f>
        <v/>
      </c>
      <c r="J570" s="123"/>
      <c r="K570" s="322">
        <f>SUM(I570:I578)</f>
        <v>0</v>
      </c>
      <c r="L570" s="369"/>
    </row>
    <row r="571" spans="1:12" s="105" customFormat="1" ht="13.5" hidden="1" customHeight="1" x14ac:dyDescent="0.2">
      <c r="A571" s="320"/>
      <c r="B571" s="110" t="s">
        <v>9676</v>
      </c>
      <c r="C571" s="130" t="str">
        <f>Anexo_01!$D82</f>
        <v/>
      </c>
      <c r="D571" s="117"/>
      <c r="E571" s="118"/>
      <c r="F571" s="118"/>
      <c r="G571" s="118"/>
      <c r="H571" s="119"/>
      <c r="I571" s="111" t="str">
        <f>IF(SUM(D571:H571)=0,"",SUM(D571:H571))</f>
        <v/>
      </c>
      <c r="J571" s="124"/>
      <c r="K571" s="323"/>
      <c r="L571" s="369"/>
    </row>
    <row r="572" spans="1:12" s="105" customFormat="1" ht="13.5" hidden="1" customHeight="1" x14ac:dyDescent="0.2">
      <c r="A572" s="320"/>
      <c r="B572" s="110" t="s">
        <v>9682</v>
      </c>
      <c r="C572" s="130" t="str">
        <f>Anexo_01!$B82</f>
        <v/>
      </c>
      <c r="D572" s="117"/>
      <c r="E572" s="118"/>
      <c r="F572" s="118"/>
      <c r="G572" s="118"/>
      <c r="H572" s="119"/>
      <c r="I572" s="111" t="str">
        <f t="shared" ref="I572:I578" si="62">IF(SUM(D572:H572)=0,"",SUM(D572:H572))</f>
        <v/>
      </c>
      <c r="J572" s="124"/>
      <c r="K572" s="323"/>
      <c r="L572" s="369"/>
    </row>
    <row r="573" spans="1:12" s="105" customFormat="1" ht="13.5" hidden="1" customHeight="1" x14ac:dyDescent="0.2">
      <c r="A573" s="320"/>
      <c r="B573" s="110" t="s">
        <v>9677</v>
      </c>
      <c r="C573" s="130" t="str">
        <f>CONCATENATE("10",Anexo_01!$P82)</f>
        <v>10</v>
      </c>
      <c r="D573" s="117"/>
      <c r="E573" s="118"/>
      <c r="F573" s="118"/>
      <c r="G573" s="118"/>
      <c r="H573" s="119"/>
      <c r="I573" s="111" t="str">
        <f t="shared" si="62"/>
        <v/>
      </c>
      <c r="J573" s="124"/>
      <c r="K573" s="323"/>
      <c r="L573" s="369"/>
    </row>
    <row r="574" spans="1:12" s="105" customFormat="1" ht="13.5" hidden="1" customHeight="1" x14ac:dyDescent="0.2">
      <c r="A574" s="320"/>
      <c r="B574" s="110" t="s">
        <v>9678</v>
      </c>
      <c r="C574" s="131">
        <f>Anexo_01!$F82</f>
        <v>0</v>
      </c>
      <c r="D574" s="117"/>
      <c r="E574" s="118"/>
      <c r="F574" s="118"/>
      <c r="G574" s="118"/>
      <c r="H574" s="119"/>
      <c r="I574" s="111" t="str">
        <f t="shared" si="62"/>
        <v/>
      </c>
      <c r="J574" s="124"/>
      <c r="K574" s="323"/>
      <c r="L574" s="369"/>
    </row>
    <row r="575" spans="1:12" s="105" customFormat="1" ht="13.5" hidden="1" customHeight="1" x14ac:dyDescent="0.2">
      <c r="A575" s="320"/>
      <c r="B575" s="110" t="s">
        <v>9679</v>
      </c>
      <c r="C575" s="130" t="str">
        <f>Anexo_01!$Q82</f>
        <v/>
      </c>
      <c r="D575" s="117"/>
      <c r="E575" s="118"/>
      <c r="F575" s="118"/>
      <c r="G575" s="118"/>
      <c r="H575" s="119"/>
      <c r="I575" s="111" t="str">
        <f t="shared" si="62"/>
        <v/>
      </c>
      <c r="J575" s="124"/>
      <c r="K575" s="323"/>
      <c r="L575" s="369"/>
    </row>
    <row r="576" spans="1:12" s="105" customFormat="1" ht="13.5" hidden="1" customHeight="1" x14ac:dyDescent="0.2">
      <c r="A576" s="320"/>
      <c r="B576" s="110" t="s">
        <v>9680</v>
      </c>
      <c r="C576" s="132"/>
      <c r="D576" s="117"/>
      <c r="E576" s="118"/>
      <c r="F576" s="118"/>
      <c r="G576" s="118"/>
      <c r="H576" s="119"/>
      <c r="I576" s="111" t="str">
        <f t="shared" si="62"/>
        <v/>
      </c>
      <c r="J576" s="124"/>
      <c r="K576" s="323"/>
      <c r="L576" s="369"/>
    </row>
    <row r="577" spans="1:12" s="105" customFormat="1" ht="13.5" hidden="1" customHeight="1" x14ac:dyDescent="0.2">
      <c r="A577" s="320"/>
      <c r="B577" s="110" t="s">
        <v>9681</v>
      </c>
      <c r="C577" s="325"/>
      <c r="D577" s="117"/>
      <c r="E577" s="118"/>
      <c r="F577" s="118"/>
      <c r="G577" s="118"/>
      <c r="H577" s="119"/>
      <c r="I577" s="111" t="str">
        <f t="shared" si="62"/>
        <v/>
      </c>
      <c r="J577" s="124"/>
      <c r="K577" s="323"/>
      <c r="L577" s="369"/>
    </row>
    <row r="578" spans="1:12" ht="13.5" hidden="1" customHeight="1" x14ac:dyDescent="0.3">
      <c r="A578" s="321"/>
      <c r="B578" s="112" t="s">
        <v>9685</v>
      </c>
      <c r="C578" s="326"/>
      <c r="D578" s="120"/>
      <c r="E578" s="121"/>
      <c r="F578" s="121"/>
      <c r="G578" s="121"/>
      <c r="H578" s="122"/>
      <c r="I578" s="113" t="str">
        <f t="shared" si="62"/>
        <v/>
      </c>
      <c r="J578" s="125"/>
      <c r="K578" s="324"/>
      <c r="L578" s="370"/>
    </row>
    <row r="579" spans="1:12" s="105" customFormat="1" ht="13.5" hidden="1" customHeight="1" x14ac:dyDescent="0.2">
      <c r="A579" s="319">
        <v>64</v>
      </c>
      <c r="B579" s="108" t="s">
        <v>9675</v>
      </c>
      <c r="C579" s="134">
        <f>Anexo_01!$I83</f>
        <v>0</v>
      </c>
      <c r="D579" s="114"/>
      <c r="E579" s="115"/>
      <c r="F579" s="115"/>
      <c r="G579" s="115"/>
      <c r="H579" s="116"/>
      <c r="I579" s="109" t="str">
        <f>IF(SUM(D579:H579)=0,"",SUM(D579:H579))</f>
        <v/>
      </c>
      <c r="J579" s="123"/>
      <c r="K579" s="322">
        <f>SUM(I579:I587)</f>
        <v>0</v>
      </c>
      <c r="L579" s="369"/>
    </row>
    <row r="580" spans="1:12" s="105" customFormat="1" ht="13.5" hidden="1" customHeight="1" x14ac:dyDescent="0.2">
      <c r="A580" s="320"/>
      <c r="B580" s="110" t="s">
        <v>9676</v>
      </c>
      <c r="C580" s="130" t="str">
        <f>Anexo_01!$D83</f>
        <v/>
      </c>
      <c r="D580" s="117"/>
      <c r="E580" s="118"/>
      <c r="F580" s="118"/>
      <c r="G580" s="118"/>
      <c r="H580" s="119"/>
      <c r="I580" s="111" t="str">
        <f>IF(SUM(D580:H580)=0,"",SUM(D580:H580))</f>
        <v/>
      </c>
      <c r="J580" s="124"/>
      <c r="K580" s="323"/>
      <c r="L580" s="369"/>
    </row>
    <row r="581" spans="1:12" s="105" customFormat="1" ht="13.5" hidden="1" customHeight="1" x14ac:dyDescent="0.2">
      <c r="A581" s="320"/>
      <c r="B581" s="110" t="s">
        <v>9682</v>
      </c>
      <c r="C581" s="130" t="str">
        <f>Anexo_01!$B83</f>
        <v/>
      </c>
      <c r="D581" s="117"/>
      <c r="E581" s="118"/>
      <c r="F581" s="118"/>
      <c r="G581" s="118"/>
      <c r="H581" s="119"/>
      <c r="I581" s="111" t="str">
        <f t="shared" ref="I581:I587" si="63">IF(SUM(D581:H581)=0,"",SUM(D581:H581))</f>
        <v/>
      </c>
      <c r="J581" s="124"/>
      <c r="K581" s="323"/>
      <c r="L581" s="369"/>
    </row>
    <row r="582" spans="1:12" s="105" customFormat="1" ht="13.5" hidden="1" customHeight="1" x14ac:dyDescent="0.2">
      <c r="A582" s="320"/>
      <c r="B582" s="110" t="s">
        <v>9677</v>
      </c>
      <c r="C582" s="130" t="str">
        <f>CONCATENATE("10",Anexo_01!$P83)</f>
        <v>10</v>
      </c>
      <c r="D582" s="117"/>
      <c r="E582" s="118"/>
      <c r="F582" s="118"/>
      <c r="G582" s="118"/>
      <c r="H582" s="119"/>
      <c r="I582" s="111" t="str">
        <f t="shared" si="63"/>
        <v/>
      </c>
      <c r="J582" s="124"/>
      <c r="K582" s="323"/>
      <c r="L582" s="369"/>
    </row>
    <row r="583" spans="1:12" s="105" customFormat="1" ht="13.5" hidden="1" customHeight="1" x14ac:dyDescent="0.2">
      <c r="A583" s="320"/>
      <c r="B583" s="110" t="s">
        <v>9678</v>
      </c>
      <c r="C583" s="131">
        <f>Anexo_01!$F83</f>
        <v>0</v>
      </c>
      <c r="D583" s="117"/>
      <c r="E583" s="118"/>
      <c r="F583" s="118"/>
      <c r="G583" s="118"/>
      <c r="H583" s="119"/>
      <c r="I583" s="111" t="str">
        <f t="shared" si="63"/>
        <v/>
      </c>
      <c r="J583" s="124"/>
      <c r="K583" s="323"/>
      <c r="L583" s="369"/>
    </row>
    <row r="584" spans="1:12" s="105" customFormat="1" ht="13.5" hidden="1" customHeight="1" x14ac:dyDescent="0.2">
      <c r="A584" s="320"/>
      <c r="B584" s="110" t="s">
        <v>9679</v>
      </c>
      <c r="C584" s="130" t="str">
        <f>Anexo_01!$Q83</f>
        <v/>
      </c>
      <c r="D584" s="117"/>
      <c r="E584" s="118"/>
      <c r="F584" s="118"/>
      <c r="G584" s="118"/>
      <c r="H584" s="119"/>
      <c r="I584" s="111" t="str">
        <f t="shared" si="63"/>
        <v/>
      </c>
      <c r="J584" s="124"/>
      <c r="K584" s="323"/>
      <c r="L584" s="369"/>
    </row>
    <row r="585" spans="1:12" s="105" customFormat="1" ht="13.5" hidden="1" customHeight="1" x14ac:dyDescent="0.2">
      <c r="A585" s="320"/>
      <c r="B585" s="110" t="s">
        <v>9680</v>
      </c>
      <c r="C585" s="132"/>
      <c r="D585" s="117"/>
      <c r="E585" s="118"/>
      <c r="F585" s="118"/>
      <c r="G585" s="118"/>
      <c r="H585" s="119"/>
      <c r="I585" s="111" t="str">
        <f t="shared" si="63"/>
        <v/>
      </c>
      <c r="J585" s="124"/>
      <c r="K585" s="323"/>
      <c r="L585" s="369"/>
    </row>
    <row r="586" spans="1:12" s="105" customFormat="1" ht="13.5" hidden="1" customHeight="1" x14ac:dyDescent="0.2">
      <c r="A586" s="320"/>
      <c r="B586" s="110" t="s">
        <v>9681</v>
      </c>
      <c r="C586" s="325"/>
      <c r="D586" s="117"/>
      <c r="E586" s="118"/>
      <c r="F586" s="118"/>
      <c r="G586" s="118"/>
      <c r="H586" s="119"/>
      <c r="I586" s="111" t="str">
        <f t="shared" si="63"/>
        <v/>
      </c>
      <c r="J586" s="124"/>
      <c r="K586" s="323"/>
      <c r="L586" s="369"/>
    </row>
    <row r="587" spans="1:12" ht="13.5" hidden="1" customHeight="1" x14ac:dyDescent="0.3">
      <c r="A587" s="321"/>
      <c r="B587" s="112" t="s">
        <v>9685</v>
      </c>
      <c r="C587" s="326"/>
      <c r="D587" s="120"/>
      <c r="E587" s="121"/>
      <c r="F587" s="121"/>
      <c r="G587" s="121"/>
      <c r="H587" s="122"/>
      <c r="I587" s="113" t="str">
        <f t="shared" si="63"/>
        <v/>
      </c>
      <c r="J587" s="125"/>
      <c r="K587" s="324"/>
      <c r="L587" s="370"/>
    </row>
    <row r="588" spans="1:12" s="105" customFormat="1" ht="13.5" hidden="1" customHeight="1" x14ac:dyDescent="0.2">
      <c r="A588" s="319">
        <v>65</v>
      </c>
      <c r="B588" s="108" t="s">
        <v>9675</v>
      </c>
      <c r="C588" s="134">
        <f>Anexo_01!$I84</f>
        <v>0</v>
      </c>
      <c r="D588" s="114"/>
      <c r="E588" s="115"/>
      <c r="F588" s="115"/>
      <c r="G588" s="115"/>
      <c r="H588" s="116"/>
      <c r="I588" s="109" t="str">
        <f>IF(SUM(D588:H588)=0,"",SUM(D588:H588))</f>
        <v/>
      </c>
      <c r="J588" s="123"/>
      <c r="K588" s="322">
        <f>SUM(I588:I596)</f>
        <v>0</v>
      </c>
      <c r="L588" s="369"/>
    </row>
    <row r="589" spans="1:12" s="105" customFormat="1" ht="13.5" hidden="1" customHeight="1" x14ac:dyDescent="0.2">
      <c r="A589" s="320"/>
      <c r="B589" s="110" t="s">
        <v>9676</v>
      </c>
      <c r="C589" s="130" t="str">
        <f>Anexo_01!$D84</f>
        <v/>
      </c>
      <c r="D589" s="117"/>
      <c r="E589" s="118"/>
      <c r="F589" s="118"/>
      <c r="G589" s="118"/>
      <c r="H589" s="119"/>
      <c r="I589" s="111" t="str">
        <f>IF(SUM(D589:H589)=0,"",SUM(D589:H589))</f>
        <v/>
      </c>
      <c r="J589" s="124"/>
      <c r="K589" s="323"/>
      <c r="L589" s="369"/>
    </row>
    <row r="590" spans="1:12" s="105" customFormat="1" ht="13.5" hidden="1" customHeight="1" x14ac:dyDescent="0.2">
      <c r="A590" s="320"/>
      <c r="B590" s="110" t="s">
        <v>9682</v>
      </c>
      <c r="C590" s="130" t="str">
        <f>Anexo_01!$B84</f>
        <v/>
      </c>
      <c r="D590" s="117"/>
      <c r="E590" s="118"/>
      <c r="F590" s="118"/>
      <c r="G590" s="118"/>
      <c r="H590" s="119"/>
      <c r="I590" s="111" t="str">
        <f t="shared" ref="I590:I596" si="64">IF(SUM(D590:H590)=0,"",SUM(D590:H590))</f>
        <v/>
      </c>
      <c r="J590" s="124"/>
      <c r="K590" s="323"/>
      <c r="L590" s="369"/>
    </row>
    <row r="591" spans="1:12" s="105" customFormat="1" ht="13.5" hidden="1" customHeight="1" x14ac:dyDescent="0.2">
      <c r="A591" s="320"/>
      <c r="B591" s="110" t="s">
        <v>9677</v>
      </c>
      <c r="C591" s="130" t="str">
        <f>CONCATENATE("10",Anexo_01!$P84)</f>
        <v>10</v>
      </c>
      <c r="D591" s="117"/>
      <c r="E591" s="118"/>
      <c r="F591" s="118"/>
      <c r="G591" s="118"/>
      <c r="H591" s="119"/>
      <c r="I591" s="111" t="str">
        <f t="shared" si="64"/>
        <v/>
      </c>
      <c r="J591" s="124"/>
      <c r="K591" s="323"/>
      <c r="L591" s="369"/>
    </row>
    <row r="592" spans="1:12" s="105" customFormat="1" ht="13.5" hidden="1" customHeight="1" x14ac:dyDescent="0.2">
      <c r="A592" s="320"/>
      <c r="B592" s="110" t="s">
        <v>9678</v>
      </c>
      <c r="C592" s="131">
        <f>Anexo_01!$F84</f>
        <v>0</v>
      </c>
      <c r="D592" s="117"/>
      <c r="E592" s="118"/>
      <c r="F592" s="118"/>
      <c r="G592" s="118"/>
      <c r="H592" s="119"/>
      <c r="I592" s="111" t="str">
        <f t="shared" si="64"/>
        <v/>
      </c>
      <c r="J592" s="124"/>
      <c r="K592" s="323"/>
      <c r="L592" s="369"/>
    </row>
    <row r="593" spans="1:12" s="105" customFormat="1" ht="13.5" hidden="1" customHeight="1" x14ac:dyDescent="0.2">
      <c r="A593" s="320"/>
      <c r="B593" s="110" t="s">
        <v>9679</v>
      </c>
      <c r="C593" s="130" t="str">
        <f>Anexo_01!$Q84</f>
        <v/>
      </c>
      <c r="D593" s="117"/>
      <c r="E593" s="118"/>
      <c r="F593" s="118"/>
      <c r="G593" s="118"/>
      <c r="H593" s="119"/>
      <c r="I593" s="111" t="str">
        <f t="shared" si="64"/>
        <v/>
      </c>
      <c r="J593" s="124"/>
      <c r="K593" s="323"/>
      <c r="L593" s="369"/>
    </row>
    <row r="594" spans="1:12" s="105" customFormat="1" ht="13.5" hidden="1" customHeight="1" x14ac:dyDescent="0.2">
      <c r="A594" s="320"/>
      <c r="B594" s="110" t="s">
        <v>9680</v>
      </c>
      <c r="C594" s="132"/>
      <c r="D594" s="117"/>
      <c r="E594" s="118"/>
      <c r="F594" s="118"/>
      <c r="G594" s="118"/>
      <c r="H594" s="119"/>
      <c r="I594" s="111" t="str">
        <f t="shared" si="64"/>
        <v/>
      </c>
      <c r="J594" s="124"/>
      <c r="K594" s="323"/>
      <c r="L594" s="369"/>
    </row>
    <row r="595" spans="1:12" s="105" customFormat="1" ht="13.5" hidden="1" customHeight="1" x14ac:dyDescent="0.2">
      <c r="A595" s="320"/>
      <c r="B595" s="110" t="s">
        <v>9681</v>
      </c>
      <c r="C595" s="325"/>
      <c r="D595" s="117"/>
      <c r="E595" s="118"/>
      <c r="F595" s="118"/>
      <c r="G595" s="118"/>
      <c r="H595" s="119"/>
      <c r="I595" s="111" t="str">
        <f t="shared" si="64"/>
        <v/>
      </c>
      <c r="J595" s="124"/>
      <c r="K595" s="323"/>
      <c r="L595" s="369"/>
    </row>
    <row r="596" spans="1:12" ht="13.5" hidden="1" customHeight="1" x14ac:dyDescent="0.3">
      <c r="A596" s="321"/>
      <c r="B596" s="112" t="s">
        <v>9685</v>
      </c>
      <c r="C596" s="326"/>
      <c r="D596" s="120"/>
      <c r="E596" s="121"/>
      <c r="F596" s="121"/>
      <c r="G596" s="121"/>
      <c r="H596" s="122"/>
      <c r="I596" s="113" t="str">
        <f t="shared" si="64"/>
        <v/>
      </c>
      <c r="J596" s="125"/>
      <c r="K596" s="324"/>
      <c r="L596" s="370"/>
    </row>
    <row r="597" spans="1:12" s="105" customFormat="1" ht="13.5" hidden="1" customHeight="1" x14ac:dyDescent="0.2">
      <c r="A597" s="319">
        <v>66</v>
      </c>
      <c r="B597" s="108" t="s">
        <v>9675</v>
      </c>
      <c r="C597" s="134">
        <f>Anexo_01!$I85</f>
        <v>0</v>
      </c>
      <c r="D597" s="114"/>
      <c r="E597" s="115"/>
      <c r="F597" s="115"/>
      <c r="G597" s="115"/>
      <c r="H597" s="116"/>
      <c r="I597" s="109" t="str">
        <f>IF(SUM(D597:H597)=0,"",SUM(D597:H597))</f>
        <v/>
      </c>
      <c r="J597" s="123"/>
      <c r="K597" s="322">
        <f>SUM(I597:I605)</f>
        <v>0</v>
      </c>
      <c r="L597" s="369"/>
    </row>
    <row r="598" spans="1:12" s="105" customFormat="1" ht="13.5" hidden="1" customHeight="1" x14ac:dyDescent="0.2">
      <c r="A598" s="320"/>
      <c r="B598" s="110" t="s">
        <v>9676</v>
      </c>
      <c r="C598" s="130" t="str">
        <f>Anexo_01!$D85</f>
        <v/>
      </c>
      <c r="D598" s="117"/>
      <c r="E598" s="118"/>
      <c r="F598" s="118"/>
      <c r="G598" s="118"/>
      <c r="H598" s="119"/>
      <c r="I598" s="111" t="str">
        <f>IF(SUM(D598:H598)=0,"",SUM(D598:H598))</f>
        <v/>
      </c>
      <c r="J598" s="124"/>
      <c r="K598" s="323"/>
      <c r="L598" s="369"/>
    </row>
    <row r="599" spans="1:12" s="105" customFormat="1" ht="13.5" hidden="1" customHeight="1" x14ac:dyDescent="0.2">
      <c r="A599" s="320"/>
      <c r="B599" s="110" t="s">
        <v>9682</v>
      </c>
      <c r="C599" s="130" t="str">
        <f>Anexo_01!$B85</f>
        <v/>
      </c>
      <c r="D599" s="117"/>
      <c r="E599" s="118"/>
      <c r="F599" s="118"/>
      <c r="G599" s="118"/>
      <c r="H599" s="119"/>
      <c r="I599" s="111" t="str">
        <f t="shared" ref="I599:I605" si="65">IF(SUM(D599:H599)=0,"",SUM(D599:H599))</f>
        <v/>
      </c>
      <c r="J599" s="124"/>
      <c r="K599" s="323"/>
      <c r="L599" s="369"/>
    </row>
    <row r="600" spans="1:12" s="105" customFormat="1" ht="13.5" hidden="1" customHeight="1" x14ac:dyDescent="0.2">
      <c r="A600" s="320"/>
      <c r="B600" s="110" t="s">
        <v>9677</v>
      </c>
      <c r="C600" s="130" t="str">
        <f>CONCATENATE("10",Anexo_01!$P85)</f>
        <v>10</v>
      </c>
      <c r="D600" s="117"/>
      <c r="E600" s="118"/>
      <c r="F600" s="118"/>
      <c r="G600" s="118"/>
      <c r="H600" s="119"/>
      <c r="I600" s="111" t="str">
        <f t="shared" si="65"/>
        <v/>
      </c>
      <c r="J600" s="124"/>
      <c r="K600" s="323"/>
      <c r="L600" s="369"/>
    </row>
    <row r="601" spans="1:12" s="105" customFormat="1" ht="13.5" hidden="1" customHeight="1" x14ac:dyDescent="0.2">
      <c r="A601" s="320"/>
      <c r="B601" s="110" t="s">
        <v>9678</v>
      </c>
      <c r="C601" s="131">
        <f>Anexo_01!$F85</f>
        <v>0</v>
      </c>
      <c r="D601" s="117"/>
      <c r="E601" s="118"/>
      <c r="F601" s="118"/>
      <c r="G601" s="118"/>
      <c r="H601" s="119"/>
      <c r="I601" s="111" t="str">
        <f t="shared" si="65"/>
        <v/>
      </c>
      <c r="J601" s="124"/>
      <c r="K601" s="323"/>
      <c r="L601" s="369"/>
    </row>
    <row r="602" spans="1:12" s="105" customFormat="1" ht="13.5" hidden="1" customHeight="1" x14ac:dyDescent="0.2">
      <c r="A602" s="320"/>
      <c r="B602" s="110" t="s">
        <v>9679</v>
      </c>
      <c r="C602" s="130" t="str">
        <f>Anexo_01!$Q85</f>
        <v/>
      </c>
      <c r="D602" s="117"/>
      <c r="E602" s="118"/>
      <c r="F602" s="118"/>
      <c r="G602" s="118"/>
      <c r="H602" s="119"/>
      <c r="I602" s="111" t="str">
        <f t="shared" si="65"/>
        <v/>
      </c>
      <c r="J602" s="124"/>
      <c r="K602" s="323"/>
      <c r="L602" s="369"/>
    </row>
    <row r="603" spans="1:12" s="105" customFormat="1" ht="13.5" hidden="1" customHeight="1" x14ac:dyDescent="0.2">
      <c r="A603" s="320"/>
      <c r="B603" s="110" t="s">
        <v>9680</v>
      </c>
      <c r="C603" s="132"/>
      <c r="D603" s="117"/>
      <c r="E603" s="118"/>
      <c r="F603" s="118"/>
      <c r="G603" s="118"/>
      <c r="H603" s="119"/>
      <c r="I603" s="111" t="str">
        <f t="shared" si="65"/>
        <v/>
      </c>
      <c r="J603" s="124"/>
      <c r="K603" s="323"/>
      <c r="L603" s="369"/>
    </row>
    <row r="604" spans="1:12" s="105" customFormat="1" ht="13.5" hidden="1" customHeight="1" x14ac:dyDescent="0.2">
      <c r="A604" s="320"/>
      <c r="B604" s="110" t="s">
        <v>9681</v>
      </c>
      <c r="C604" s="325"/>
      <c r="D604" s="117"/>
      <c r="E604" s="118"/>
      <c r="F604" s="118"/>
      <c r="G604" s="118"/>
      <c r="H604" s="119"/>
      <c r="I604" s="111" t="str">
        <f t="shared" si="65"/>
        <v/>
      </c>
      <c r="J604" s="124"/>
      <c r="K604" s="323"/>
      <c r="L604" s="369"/>
    </row>
    <row r="605" spans="1:12" ht="13.5" hidden="1" customHeight="1" x14ac:dyDescent="0.3">
      <c r="A605" s="321"/>
      <c r="B605" s="112" t="s">
        <v>9685</v>
      </c>
      <c r="C605" s="326"/>
      <c r="D605" s="120"/>
      <c r="E605" s="121"/>
      <c r="F605" s="121"/>
      <c r="G605" s="121"/>
      <c r="H605" s="122"/>
      <c r="I605" s="113" t="str">
        <f t="shared" si="65"/>
        <v/>
      </c>
      <c r="J605" s="125"/>
      <c r="K605" s="324"/>
      <c r="L605" s="370"/>
    </row>
    <row r="606" spans="1:12" s="105" customFormat="1" ht="13.5" hidden="1" customHeight="1" x14ac:dyDescent="0.2">
      <c r="A606" s="319">
        <v>67</v>
      </c>
      <c r="B606" s="108" t="s">
        <v>9675</v>
      </c>
      <c r="C606" s="134">
        <f>Anexo_01!$I86</f>
        <v>0</v>
      </c>
      <c r="D606" s="114"/>
      <c r="E606" s="115"/>
      <c r="F606" s="115"/>
      <c r="G606" s="115"/>
      <c r="H606" s="116"/>
      <c r="I606" s="109" t="str">
        <f>IF(SUM(D606:H606)=0,"",SUM(D606:H606))</f>
        <v/>
      </c>
      <c r="J606" s="123"/>
      <c r="K606" s="322">
        <f>SUM(I606:I614)</f>
        <v>0</v>
      </c>
      <c r="L606" s="369"/>
    </row>
    <row r="607" spans="1:12" s="105" customFormat="1" ht="13.5" hidden="1" customHeight="1" x14ac:dyDescent="0.2">
      <c r="A607" s="320"/>
      <c r="B607" s="110" t="s">
        <v>9676</v>
      </c>
      <c r="C607" s="130" t="str">
        <f>Anexo_01!$D86</f>
        <v/>
      </c>
      <c r="D607" s="117"/>
      <c r="E607" s="118"/>
      <c r="F607" s="118"/>
      <c r="G607" s="118"/>
      <c r="H607" s="119"/>
      <c r="I607" s="111" t="str">
        <f>IF(SUM(D607:H607)=0,"",SUM(D607:H607))</f>
        <v/>
      </c>
      <c r="J607" s="124"/>
      <c r="K607" s="323"/>
      <c r="L607" s="369"/>
    </row>
    <row r="608" spans="1:12" s="105" customFormat="1" ht="13.5" hidden="1" customHeight="1" x14ac:dyDescent="0.2">
      <c r="A608" s="320"/>
      <c r="B608" s="110" t="s">
        <v>9682</v>
      </c>
      <c r="C608" s="130" t="str">
        <f>Anexo_01!$B86</f>
        <v/>
      </c>
      <c r="D608" s="117"/>
      <c r="E608" s="118"/>
      <c r="F608" s="118"/>
      <c r="G608" s="118"/>
      <c r="H608" s="119"/>
      <c r="I608" s="111" t="str">
        <f t="shared" ref="I608:I614" si="66">IF(SUM(D608:H608)=0,"",SUM(D608:H608))</f>
        <v/>
      </c>
      <c r="J608" s="124"/>
      <c r="K608" s="323"/>
      <c r="L608" s="369"/>
    </row>
    <row r="609" spans="1:12" s="105" customFormat="1" ht="13.5" hidden="1" customHeight="1" x14ac:dyDescent="0.2">
      <c r="A609" s="320"/>
      <c r="B609" s="110" t="s">
        <v>9677</v>
      </c>
      <c r="C609" s="130" t="str">
        <f>CONCATENATE("10",Anexo_01!$P86)</f>
        <v>10</v>
      </c>
      <c r="D609" s="117"/>
      <c r="E609" s="118"/>
      <c r="F609" s="118"/>
      <c r="G609" s="118"/>
      <c r="H609" s="119"/>
      <c r="I609" s="111" t="str">
        <f t="shared" si="66"/>
        <v/>
      </c>
      <c r="J609" s="124"/>
      <c r="K609" s="323"/>
      <c r="L609" s="369"/>
    </row>
    <row r="610" spans="1:12" s="105" customFormat="1" ht="13.5" hidden="1" customHeight="1" x14ac:dyDescent="0.2">
      <c r="A610" s="320"/>
      <c r="B610" s="110" t="s">
        <v>9678</v>
      </c>
      <c r="C610" s="131">
        <f>Anexo_01!$F86</f>
        <v>0</v>
      </c>
      <c r="D610" s="117"/>
      <c r="E610" s="118"/>
      <c r="F610" s="118"/>
      <c r="G610" s="118"/>
      <c r="H610" s="119"/>
      <c r="I610" s="111" t="str">
        <f t="shared" si="66"/>
        <v/>
      </c>
      <c r="J610" s="124"/>
      <c r="K610" s="323"/>
      <c r="L610" s="369"/>
    </row>
    <row r="611" spans="1:12" s="105" customFormat="1" ht="13.5" hidden="1" customHeight="1" x14ac:dyDescent="0.2">
      <c r="A611" s="320"/>
      <c r="B611" s="110" t="s">
        <v>9679</v>
      </c>
      <c r="C611" s="130" t="str">
        <f>Anexo_01!$Q86</f>
        <v/>
      </c>
      <c r="D611" s="117"/>
      <c r="E611" s="118"/>
      <c r="F611" s="118"/>
      <c r="G611" s="118"/>
      <c r="H611" s="119"/>
      <c r="I611" s="111" t="str">
        <f t="shared" si="66"/>
        <v/>
      </c>
      <c r="J611" s="124"/>
      <c r="K611" s="323"/>
      <c r="L611" s="369"/>
    </row>
    <row r="612" spans="1:12" s="105" customFormat="1" ht="13.5" hidden="1" customHeight="1" x14ac:dyDescent="0.2">
      <c r="A612" s="320"/>
      <c r="B612" s="110" t="s">
        <v>9680</v>
      </c>
      <c r="C612" s="132"/>
      <c r="D612" s="117"/>
      <c r="E612" s="118"/>
      <c r="F612" s="118"/>
      <c r="G612" s="118"/>
      <c r="H612" s="119"/>
      <c r="I612" s="111" t="str">
        <f t="shared" si="66"/>
        <v/>
      </c>
      <c r="J612" s="124"/>
      <c r="K612" s="323"/>
      <c r="L612" s="369"/>
    </row>
    <row r="613" spans="1:12" s="105" customFormat="1" ht="13.5" hidden="1" customHeight="1" x14ac:dyDescent="0.2">
      <c r="A613" s="320"/>
      <c r="B613" s="110" t="s">
        <v>9681</v>
      </c>
      <c r="C613" s="325"/>
      <c r="D613" s="117"/>
      <c r="E613" s="118"/>
      <c r="F613" s="118"/>
      <c r="G613" s="118"/>
      <c r="H613" s="119"/>
      <c r="I613" s="111" t="str">
        <f t="shared" si="66"/>
        <v/>
      </c>
      <c r="J613" s="124"/>
      <c r="K613" s="323"/>
      <c r="L613" s="369"/>
    </row>
    <row r="614" spans="1:12" ht="13.5" hidden="1" customHeight="1" x14ac:dyDescent="0.3">
      <c r="A614" s="321"/>
      <c r="B614" s="112" t="s">
        <v>9685</v>
      </c>
      <c r="C614" s="326"/>
      <c r="D614" s="120"/>
      <c r="E614" s="121"/>
      <c r="F614" s="121"/>
      <c r="G614" s="121"/>
      <c r="H614" s="122"/>
      <c r="I614" s="113" t="str">
        <f t="shared" si="66"/>
        <v/>
      </c>
      <c r="J614" s="125"/>
      <c r="K614" s="324"/>
      <c r="L614" s="370"/>
    </row>
    <row r="615" spans="1:12" s="105" customFormat="1" ht="13.5" hidden="1" customHeight="1" x14ac:dyDescent="0.2">
      <c r="A615" s="319">
        <v>68</v>
      </c>
      <c r="B615" s="108" t="s">
        <v>9675</v>
      </c>
      <c r="C615" s="134">
        <f>Anexo_01!$I87</f>
        <v>0</v>
      </c>
      <c r="D615" s="114"/>
      <c r="E615" s="115"/>
      <c r="F615" s="115"/>
      <c r="G615" s="115"/>
      <c r="H615" s="116"/>
      <c r="I615" s="109" t="str">
        <f>IF(SUM(D615:H615)=0,"",SUM(D615:H615))</f>
        <v/>
      </c>
      <c r="J615" s="123"/>
      <c r="K615" s="322">
        <f>SUM(I615:I623)</f>
        <v>0</v>
      </c>
      <c r="L615" s="369"/>
    </row>
    <row r="616" spans="1:12" s="105" customFormat="1" ht="13.5" hidden="1" customHeight="1" x14ac:dyDescent="0.2">
      <c r="A616" s="320"/>
      <c r="B616" s="110" t="s">
        <v>9676</v>
      </c>
      <c r="C616" s="130" t="str">
        <f>Anexo_01!$D87</f>
        <v/>
      </c>
      <c r="D616" s="117"/>
      <c r="E616" s="118"/>
      <c r="F616" s="118"/>
      <c r="G616" s="118"/>
      <c r="H616" s="119"/>
      <c r="I616" s="111" t="str">
        <f>IF(SUM(D616:H616)=0,"",SUM(D616:H616))</f>
        <v/>
      </c>
      <c r="J616" s="124"/>
      <c r="K616" s="323"/>
      <c r="L616" s="369"/>
    </row>
    <row r="617" spans="1:12" s="105" customFormat="1" ht="13.5" hidden="1" customHeight="1" x14ac:dyDescent="0.2">
      <c r="A617" s="320"/>
      <c r="B617" s="110" t="s">
        <v>9682</v>
      </c>
      <c r="C617" s="130" t="str">
        <f>Anexo_01!$B87</f>
        <v/>
      </c>
      <c r="D617" s="117"/>
      <c r="E617" s="118"/>
      <c r="F617" s="118"/>
      <c r="G617" s="118"/>
      <c r="H617" s="119"/>
      <c r="I617" s="111" t="str">
        <f t="shared" ref="I617:I623" si="67">IF(SUM(D617:H617)=0,"",SUM(D617:H617))</f>
        <v/>
      </c>
      <c r="J617" s="124"/>
      <c r="K617" s="323"/>
      <c r="L617" s="369"/>
    </row>
    <row r="618" spans="1:12" s="105" customFormat="1" ht="13.5" hidden="1" customHeight="1" x14ac:dyDescent="0.2">
      <c r="A618" s="320"/>
      <c r="B618" s="110" t="s">
        <v>9677</v>
      </c>
      <c r="C618" s="130" t="str">
        <f>CONCATENATE("10",Anexo_01!$P87)</f>
        <v>10</v>
      </c>
      <c r="D618" s="117"/>
      <c r="E618" s="118"/>
      <c r="F618" s="118"/>
      <c r="G618" s="118"/>
      <c r="H618" s="119"/>
      <c r="I618" s="111" t="str">
        <f t="shared" si="67"/>
        <v/>
      </c>
      <c r="J618" s="124"/>
      <c r="K618" s="323"/>
      <c r="L618" s="369"/>
    </row>
    <row r="619" spans="1:12" s="105" customFormat="1" ht="13.5" hidden="1" customHeight="1" x14ac:dyDescent="0.2">
      <c r="A619" s="320"/>
      <c r="B619" s="110" t="s">
        <v>9678</v>
      </c>
      <c r="C619" s="131">
        <f>Anexo_01!$F87</f>
        <v>0</v>
      </c>
      <c r="D619" s="117"/>
      <c r="E619" s="118"/>
      <c r="F619" s="118"/>
      <c r="G619" s="118"/>
      <c r="H619" s="119"/>
      <c r="I619" s="111" t="str">
        <f t="shared" si="67"/>
        <v/>
      </c>
      <c r="J619" s="124"/>
      <c r="K619" s="323"/>
      <c r="L619" s="369"/>
    </row>
    <row r="620" spans="1:12" s="105" customFormat="1" ht="13.5" hidden="1" customHeight="1" x14ac:dyDescent="0.2">
      <c r="A620" s="320"/>
      <c r="B620" s="110" t="s">
        <v>9679</v>
      </c>
      <c r="C620" s="130" t="str">
        <f>Anexo_01!$Q87</f>
        <v/>
      </c>
      <c r="D620" s="117"/>
      <c r="E620" s="118"/>
      <c r="F620" s="118"/>
      <c r="G620" s="118"/>
      <c r="H620" s="119"/>
      <c r="I620" s="111" t="str">
        <f t="shared" si="67"/>
        <v/>
      </c>
      <c r="J620" s="124"/>
      <c r="K620" s="323"/>
      <c r="L620" s="369"/>
    </row>
    <row r="621" spans="1:12" s="105" customFormat="1" ht="13.5" hidden="1" customHeight="1" x14ac:dyDescent="0.2">
      <c r="A621" s="320"/>
      <c r="B621" s="110" t="s">
        <v>9680</v>
      </c>
      <c r="C621" s="132"/>
      <c r="D621" s="117"/>
      <c r="E621" s="118"/>
      <c r="F621" s="118"/>
      <c r="G621" s="118"/>
      <c r="H621" s="119"/>
      <c r="I621" s="111" t="str">
        <f t="shared" si="67"/>
        <v/>
      </c>
      <c r="J621" s="124"/>
      <c r="K621" s="323"/>
      <c r="L621" s="369"/>
    </row>
    <row r="622" spans="1:12" s="105" customFormat="1" ht="13.5" hidden="1" customHeight="1" x14ac:dyDescent="0.2">
      <c r="A622" s="320"/>
      <c r="B622" s="110" t="s">
        <v>9681</v>
      </c>
      <c r="C622" s="325"/>
      <c r="D622" s="117"/>
      <c r="E622" s="118"/>
      <c r="F622" s="118"/>
      <c r="G622" s="118"/>
      <c r="H622" s="119"/>
      <c r="I622" s="111" t="str">
        <f t="shared" si="67"/>
        <v/>
      </c>
      <c r="J622" s="124"/>
      <c r="K622" s="323"/>
      <c r="L622" s="369"/>
    </row>
    <row r="623" spans="1:12" ht="13.5" hidden="1" customHeight="1" x14ac:dyDescent="0.3">
      <c r="A623" s="321"/>
      <c r="B623" s="112" t="s">
        <v>9685</v>
      </c>
      <c r="C623" s="326"/>
      <c r="D623" s="120"/>
      <c r="E623" s="121"/>
      <c r="F623" s="121"/>
      <c r="G623" s="121"/>
      <c r="H623" s="122"/>
      <c r="I623" s="113" t="str">
        <f t="shared" si="67"/>
        <v/>
      </c>
      <c r="J623" s="125"/>
      <c r="K623" s="324"/>
      <c r="L623" s="370"/>
    </row>
    <row r="624" spans="1:12" s="105" customFormat="1" ht="13.5" hidden="1" customHeight="1" x14ac:dyDescent="0.2">
      <c r="A624" s="319">
        <v>69</v>
      </c>
      <c r="B624" s="108" t="s">
        <v>9675</v>
      </c>
      <c r="C624" s="134">
        <f>Anexo_01!$I88</f>
        <v>0</v>
      </c>
      <c r="D624" s="114"/>
      <c r="E624" s="115"/>
      <c r="F624" s="115"/>
      <c r="G624" s="115"/>
      <c r="H624" s="116"/>
      <c r="I624" s="109" t="str">
        <f>IF(SUM(D624:H624)=0,"",SUM(D624:H624))</f>
        <v/>
      </c>
      <c r="J624" s="123"/>
      <c r="K624" s="322">
        <f>SUM(I624:I632)</f>
        <v>0</v>
      </c>
      <c r="L624" s="369"/>
    </row>
    <row r="625" spans="1:12" s="105" customFormat="1" ht="13.5" hidden="1" customHeight="1" x14ac:dyDescent="0.2">
      <c r="A625" s="320"/>
      <c r="B625" s="110" t="s">
        <v>9676</v>
      </c>
      <c r="C625" s="130" t="str">
        <f>Anexo_01!$D88</f>
        <v/>
      </c>
      <c r="D625" s="117"/>
      <c r="E625" s="118"/>
      <c r="F625" s="118"/>
      <c r="G625" s="118"/>
      <c r="H625" s="119"/>
      <c r="I625" s="111" t="str">
        <f>IF(SUM(D625:H625)=0,"",SUM(D625:H625))</f>
        <v/>
      </c>
      <c r="J625" s="124"/>
      <c r="K625" s="323"/>
      <c r="L625" s="369"/>
    </row>
    <row r="626" spans="1:12" s="105" customFormat="1" ht="13.5" hidden="1" customHeight="1" x14ac:dyDescent="0.2">
      <c r="A626" s="320"/>
      <c r="B626" s="110" t="s">
        <v>9682</v>
      </c>
      <c r="C626" s="130" t="str">
        <f>Anexo_01!$B88</f>
        <v/>
      </c>
      <c r="D626" s="117"/>
      <c r="E626" s="118"/>
      <c r="F626" s="118"/>
      <c r="G626" s="118"/>
      <c r="H626" s="119"/>
      <c r="I626" s="111" t="str">
        <f t="shared" ref="I626:I632" si="68">IF(SUM(D626:H626)=0,"",SUM(D626:H626))</f>
        <v/>
      </c>
      <c r="J626" s="124"/>
      <c r="K626" s="323"/>
      <c r="L626" s="369"/>
    </row>
    <row r="627" spans="1:12" s="105" customFormat="1" ht="13.5" hidden="1" customHeight="1" x14ac:dyDescent="0.2">
      <c r="A627" s="320"/>
      <c r="B627" s="110" t="s">
        <v>9677</v>
      </c>
      <c r="C627" s="130" t="str">
        <f>CONCATENATE("10",Anexo_01!$P88)</f>
        <v>10</v>
      </c>
      <c r="D627" s="117"/>
      <c r="E627" s="118"/>
      <c r="F627" s="118"/>
      <c r="G627" s="118"/>
      <c r="H627" s="119"/>
      <c r="I627" s="111" t="str">
        <f t="shared" si="68"/>
        <v/>
      </c>
      <c r="J627" s="124"/>
      <c r="K627" s="323"/>
      <c r="L627" s="369"/>
    </row>
    <row r="628" spans="1:12" s="105" customFormat="1" ht="13.5" hidden="1" customHeight="1" x14ac:dyDescent="0.2">
      <c r="A628" s="320"/>
      <c r="B628" s="110" t="s">
        <v>9678</v>
      </c>
      <c r="C628" s="131">
        <f>Anexo_01!$F88</f>
        <v>0</v>
      </c>
      <c r="D628" s="117"/>
      <c r="E628" s="118"/>
      <c r="F628" s="118"/>
      <c r="G628" s="118"/>
      <c r="H628" s="119"/>
      <c r="I628" s="111" t="str">
        <f t="shared" si="68"/>
        <v/>
      </c>
      <c r="J628" s="124"/>
      <c r="K628" s="323"/>
      <c r="L628" s="369"/>
    </row>
    <row r="629" spans="1:12" s="105" customFormat="1" ht="13.5" hidden="1" customHeight="1" x14ac:dyDescent="0.2">
      <c r="A629" s="320"/>
      <c r="B629" s="110" t="s">
        <v>9679</v>
      </c>
      <c r="C629" s="130" t="str">
        <f>Anexo_01!$Q88</f>
        <v/>
      </c>
      <c r="D629" s="117"/>
      <c r="E629" s="118"/>
      <c r="F629" s="118"/>
      <c r="G629" s="118"/>
      <c r="H629" s="119"/>
      <c r="I629" s="111" t="str">
        <f t="shared" si="68"/>
        <v/>
      </c>
      <c r="J629" s="124"/>
      <c r="K629" s="323"/>
      <c r="L629" s="369"/>
    </row>
    <row r="630" spans="1:12" s="105" customFormat="1" ht="13.5" hidden="1" customHeight="1" x14ac:dyDescent="0.2">
      <c r="A630" s="320"/>
      <c r="B630" s="110" t="s">
        <v>9680</v>
      </c>
      <c r="C630" s="132"/>
      <c r="D630" s="117"/>
      <c r="E630" s="118"/>
      <c r="F630" s="118"/>
      <c r="G630" s="118"/>
      <c r="H630" s="119"/>
      <c r="I630" s="111" t="str">
        <f t="shared" si="68"/>
        <v/>
      </c>
      <c r="J630" s="124"/>
      <c r="K630" s="323"/>
      <c r="L630" s="369"/>
    </row>
    <row r="631" spans="1:12" s="105" customFormat="1" ht="13.5" hidden="1" customHeight="1" x14ac:dyDescent="0.2">
      <c r="A631" s="320"/>
      <c r="B631" s="110" t="s">
        <v>9681</v>
      </c>
      <c r="C631" s="325"/>
      <c r="D631" s="117"/>
      <c r="E631" s="118"/>
      <c r="F631" s="118"/>
      <c r="G631" s="118"/>
      <c r="H631" s="119"/>
      <c r="I631" s="111" t="str">
        <f t="shared" si="68"/>
        <v/>
      </c>
      <c r="J631" s="124"/>
      <c r="K631" s="323"/>
      <c r="L631" s="369"/>
    </row>
    <row r="632" spans="1:12" ht="13.5" hidden="1" customHeight="1" x14ac:dyDescent="0.3">
      <c r="A632" s="321"/>
      <c r="B632" s="112" t="s">
        <v>9685</v>
      </c>
      <c r="C632" s="326"/>
      <c r="D632" s="120"/>
      <c r="E632" s="121"/>
      <c r="F632" s="121"/>
      <c r="G632" s="121"/>
      <c r="H632" s="122"/>
      <c r="I632" s="113" t="str">
        <f t="shared" si="68"/>
        <v/>
      </c>
      <c r="J632" s="125"/>
      <c r="K632" s="324"/>
      <c r="L632" s="370"/>
    </row>
    <row r="633" spans="1:12" s="105" customFormat="1" ht="13.5" hidden="1" customHeight="1" x14ac:dyDescent="0.2">
      <c r="A633" s="319">
        <v>70</v>
      </c>
      <c r="B633" s="108" t="s">
        <v>9675</v>
      </c>
      <c r="C633" s="134">
        <f>Anexo_01!$I89</f>
        <v>0</v>
      </c>
      <c r="D633" s="114"/>
      <c r="E633" s="115"/>
      <c r="F633" s="115"/>
      <c r="G633" s="115"/>
      <c r="H633" s="116"/>
      <c r="I633" s="109" t="str">
        <f>IF(SUM(D633:H633)=0,"",SUM(D633:H633))</f>
        <v/>
      </c>
      <c r="J633" s="123"/>
      <c r="K633" s="322">
        <f>SUM(I633:I641)</f>
        <v>0</v>
      </c>
      <c r="L633" s="369"/>
    </row>
    <row r="634" spans="1:12" s="105" customFormat="1" ht="13.5" hidden="1" customHeight="1" x14ac:dyDescent="0.2">
      <c r="A634" s="320"/>
      <c r="B634" s="110" t="s">
        <v>9676</v>
      </c>
      <c r="C634" s="130" t="str">
        <f>Anexo_01!$D89</f>
        <v/>
      </c>
      <c r="D634" s="117"/>
      <c r="E634" s="118"/>
      <c r="F634" s="118"/>
      <c r="G634" s="118"/>
      <c r="H634" s="119"/>
      <c r="I634" s="111" t="str">
        <f>IF(SUM(D634:H634)=0,"",SUM(D634:H634))</f>
        <v/>
      </c>
      <c r="J634" s="124"/>
      <c r="K634" s="323"/>
      <c r="L634" s="369"/>
    </row>
    <row r="635" spans="1:12" s="105" customFormat="1" ht="13.5" hidden="1" customHeight="1" x14ac:dyDescent="0.2">
      <c r="A635" s="320"/>
      <c r="B635" s="110" t="s">
        <v>9682</v>
      </c>
      <c r="C635" s="130" t="str">
        <f>Anexo_01!$B89</f>
        <v/>
      </c>
      <c r="D635" s="117"/>
      <c r="E635" s="118"/>
      <c r="F635" s="118"/>
      <c r="G635" s="118"/>
      <c r="H635" s="119"/>
      <c r="I635" s="111" t="str">
        <f t="shared" ref="I635:I641" si="69">IF(SUM(D635:H635)=0,"",SUM(D635:H635))</f>
        <v/>
      </c>
      <c r="J635" s="124"/>
      <c r="K635" s="323"/>
      <c r="L635" s="369"/>
    </row>
    <row r="636" spans="1:12" s="105" customFormat="1" ht="13.5" hidden="1" customHeight="1" x14ac:dyDescent="0.2">
      <c r="A636" s="320"/>
      <c r="B636" s="110" t="s">
        <v>9677</v>
      </c>
      <c r="C636" s="130" t="str">
        <f>CONCATENATE("10",Anexo_01!$P89)</f>
        <v>10</v>
      </c>
      <c r="D636" s="117"/>
      <c r="E636" s="118"/>
      <c r="F636" s="118"/>
      <c r="G636" s="118"/>
      <c r="H636" s="119"/>
      <c r="I636" s="111" t="str">
        <f t="shared" si="69"/>
        <v/>
      </c>
      <c r="J636" s="124"/>
      <c r="K636" s="323"/>
      <c r="L636" s="369"/>
    </row>
    <row r="637" spans="1:12" s="105" customFormat="1" ht="13.5" hidden="1" customHeight="1" x14ac:dyDescent="0.2">
      <c r="A637" s="320"/>
      <c r="B637" s="110" t="s">
        <v>9678</v>
      </c>
      <c r="C637" s="131">
        <f>Anexo_01!$F89</f>
        <v>0</v>
      </c>
      <c r="D637" s="117"/>
      <c r="E637" s="118"/>
      <c r="F637" s="118"/>
      <c r="G637" s="118"/>
      <c r="H637" s="119"/>
      <c r="I637" s="111" t="str">
        <f t="shared" si="69"/>
        <v/>
      </c>
      <c r="J637" s="124"/>
      <c r="K637" s="323"/>
      <c r="L637" s="369"/>
    </row>
    <row r="638" spans="1:12" s="105" customFormat="1" ht="13.5" hidden="1" customHeight="1" x14ac:dyDescent="0.2">
      <c r="A638" s="320"/>
      <c r="B638" s="110" t="s">
        <v>9679</v>
      </c>
      <c r="C638" s="130" t="str">
        <f>Anexo_01!$Q89</f>
        <v/>
      </c>
      <c r="D638" s="117"/>
      <c r="E638" s="118"/>
      <c r="F638" s="118"/>
      <c r="G638" s="118"/>
      <c r="H638" s="119"/>
      <c r="I638" s="111" t="str">
        <f t="shared" si="69"/>
        <v/>
      </c>
      <c r="J638" s="124"/>
      <c r="K638" s="323"/>
      <c r="L638" s="369"/>
    </row>
    <row r="639" spans="1:12" s="105" customFormat="1" ht="13.5" hidden="1" customHeight="1" x14ac:dyDescent="0.2">
      <c r="A639" s="320"/>
      <c r="B639" s="110" t="s">
        <v>9680</v>
      </c>
      <c r="C639" s="132"/>
      <c r="D639" s="117"/>
      <c r="E639" s="118"/>
      <c r="F639" s="118"/>
      <c r="G639" s="118"/>
      <c r="H639" s="119"/>
      <c r="I639" s="111" t="str">
        <f t="shared" si="69"/>
        <v/>
      </c>
      <c r="J639" s="124"/>
      <c r="K639" s="323"/>
      <c r="L639" s="369"/>
    </row>
    <row r="640" spans="1:12" s="105" customFormat="1" ht="13.5" hidden="1" customHeight="1" x14ac:dyDescent="0.2">
      <c r="A640" s="320"/>
      <c r="B640" s="110" t="s">
        <v>9681</v>
      </c>
      <c r="C640" s="325"/>
      <c r="D640" s="117"/>
      <c r="E640" s="118"/>
      <c r="F640" s="118"/>
      <c r="G640" s="118"/>
      <c r="H640" s="119"/>
      <c r="I640" s="111" t="str">
        <f t="shared" si="69"/>
        <v/>
      </c>
      <c r="J640" s="124"/>
      <c r="K640" s="323"/>
      <c r="L640" s="369"/>
    </row>
    <row r="641" spans="1:12" ht="13.5" hidden="1" customHeight="1" x14ac:dyDescent="0.3">
      <c r="A641" s="321"/>
      <c r="B641" s="112" t="s">
        <v>9685</v>
      </c>
      <c r="C641" s="326"/>
      <c r="D641" s="120"/>
      <c r="E641" s="121"/>
      <c r="F641" s="121"/>
      <c r="G641" s="121"/>
      <c r="H641" s="122"/>
      <c r="I641" s="113" t="str">
        <f t="shared" si="69"/>
        <v/>
      </c>
      <c r="J641" s="125"/>
      <c r="K641" s="324"/>
      <c r="L641" s="370"/>
    </row>
    <row r="642" spans="1:12" s="105" customFormat="1" ht="13.5" hidden="1" customHeight="1" x14ac:dyDescent="0.2">
      <c r="A642" s="319">
        <v>71</v>
      </c>
      <c r="B642" s="108" t="s">
        <v>9675</v>
      </c>
      <c r="C642" s="134">
        <f>Anexo_01!$I90</f>
        <v>0</v>
      </c>
      <c r="D642" s="114"/>
      <c r="E642" s="115"/>
      <c r="F642" s="115"/>
      <c r="G642" s="115"/>
      <c r="H642" s="116"/>
      <c r="I642" s="109" t="str">
        <f>IF(SUM(D642:H642)=0,"",SUM(D642:H642))</f>
        <v/>
      </c>
      <c r="J642" s="123"/>
      <c r="K642" s="322">
        <f>SUM(I642:I650)</f>
        <v>0</v>
      </c>
      <c r="L642" s="369"/>
    </row>
    <row r="643" spans="1:12" s="105" customFormat="1" ht="13.5" hidden="1" customHeight="1" x14ac:dyDescent="0.2">
      <c r="A643" s="320"/>
      <c r="B643" s="110" t="s">
        <v>9676</v>
      </c>
      <c r="C643" s="130" t="str">
        <f>Anexo_01!$D90</f>
        <v/>
      </c>
      <c r="D643" s="117"/>
      <c r="E643" s="118"/>
      <c r="F643" s="118"/>
      <c r="G643" s="118"/>
      <c r="H643" s="119"/>
      <c r="I643" s="111" t="str">
        <f>IF(SUM(D643:H643)=0,"",SUM(D643:H643))</f>
        <v/>
      </c>
      <c r="J643" s="124"/>
      <c r="K643" s="323"/>
      <c r="L643" s="369"/>
    </row>
    <row r="644" spans="1:12" s="105" customFormat="1" ht="13.5" hidden="1" customHeight="1" x14ac:dyDescent="0.2">
      <c r="A644" s="320"/>
      <c r="B644" s="110" t="s">
        <v>9682</v>
      </c>
      <c r="C644" s="130" t="str">
        <f>Anexo_01!$B90</f>
        <v/>
      </c>
      <c r="D644" s="117"/>
      <c r="E644" s="118"/>
      <c r="F644" s="118"/>
      <c r="G644" s="118"/>
      <c r="H644" s="119"/>
      <c r="I644" s="111" t="str">
        <f t="shared" ref="I644:I650" si="70">IF(SUM(D644:H644)=0,"",SUM(D644:H644))</f>
        <v/>
      </c>
      <c r="J644" s="124"/>
      <c r="K644" s="323"/>
      <c r="L644" s="369"/>
    </row>
    <row r="645" spans="1:12" s="105" customFormat="1" ht="13.5" hidden="1" customHeight="1" x14ac:dyDescent="0.2">
      <c r="A645" s="320"/>
      <c r="B645" s="110" t="s">
        <v>9677</v>
      </c>
      <c r="C645" s="130" t="str">
        <f>CONCATENATE("10",Anexo_01!$P90)</f>
        <v>10</v>
      </c>
      <c r="D645" s="117"/>
      <c r="E645" s="118"/>
      <c r="F645" s="118"/>
      <c r="G645" s="118"/>
      <c r="H645" s="119"/>
      <c r="I645" s="111" t="str">
        <f t="shared" si="70"/>
        <v/>
      </c>
      <c r="J645" s="124"/>
      <c r="K645" s="323"/>
      <c r="L645" s="369"/>
    </row>
    <row r="646" spans="1:12" s="105" customFormat="1" ht="13.5" hidden="1" customHeight="1" x14ac:dyDescent="0.2">
      <c r="A646" s="320"/>
      <c r="B646" s="110" t="s">
        <v>9678</v>
      </c>
      <c r="C646" s="131">
        <f>Anexo_01!$F90</f>
        <v>0</v>
      </c>
      <c r="D646" s="117"/>
      <c r="E646" s="118"/>
      <c r="F646" s="118"/>
      <c r="G646" s="118"/>
      <c r="H646" s="119"/>
      <c r="I646" s="111" t="str">
        <f t="shared" si="70"/>
        <v/>
      </c>
      <c r="J646" s="124"/>
      <c r="K646" s="323"/>
      <c r="L646" s="369"/>
    </row>
    <row r="647" spans="1:12" s="105" customFormat="1" ht="13.5" hidden="1" customHeight="1" x14ac:dyDescent="0.2">
      <c r="A647" s="320"/>
      <c r="B647" s="110" t="s">
        <v>9679</v>
      </c>
      <c r="C647" s="130" t="str">
        <f>Anexo_01!$Q90</f>
        <v/>
      </c>
      <c r="D647" s="117"/>
      <c r="E647" s="118"/>
      <c r="F647" s="118"/>
      <c r="G647" s="118"/>
      <c r="H647" s="119"/>
      <c r="I647" s="111" t="str">
        <f t="shared" si="70"/>
        <v/>
      </c>
      <c r="J647" s="124"/>
      <c r="K647" s="323"/>
      <c r="L647" s="369"/>
    </row>
    <row r="648" spans="1:12" s="105" customFormat="1" ht="13.5" hidden="1" customHeight="1" x14ac:dyDescent="0.2">
      <c r="A648" s="320"/>
      <c r="B648" s="110" t="s">
        <v>9680</v>
      </c>
      <c r="C648" s="132"/>
      <c r="D648" s="117"/>
      <c r="E648" s="118"/>
      <c r="F648" s="118"/>
      <c r="G648" s="118"/>
      <c r="H648" s="119"/>
      <c r="I648" s="111" t="str">
        <f t="shared" si="70"/>
        <v/>
      </c>
      <c r="J648" s="124"/>
      <c r="K648" s="323"/>
      <c r="L648" s="369"/>
    </row>
    <row r="649" spans="1:12" s="105" customFormat="1" ht="13.5" hidden="1" customHeight="1" x14ac:dyDescent="0.2">
      <c r="A649" s="320"/>
      <c r="B649" s="110" t="s">
        <v>9681</v>
      </c>
      <c r="C649" s="325"/>
      <c r="D649" s="117"/>
      <c r="E649" s="118"/>
      <c r="F649" s="118"/>
      <c r="G649" s="118"/>
      <c r="H649" s="119"/>
      <c r="I649" s="111" t="str">
        <f t="shared" si="70"/>
        <v/>
      </c>
      <c r="J649" s="124"/>
      <c r="K649" s="323"/>
      <c r="L649" s="369"/>
    </row>
    <row r="650" spans="1:12" ht="13.5" hidden="1" customHeight="1" x14ac:dyDescent="0.3">
      <c r="A650" s="321"/>
      <c r="B650" s="112" t="s">
        <v>9685</v>
      </c>
      <c r="C650" s="326"/>
      <c r="D650" s="120"/>
      <c r="E650" s="121"/>
      <c r="F650" s="121"/>
      <c r="G650" s="121"/>
      <c r="H650" s="122"/>
      <c r="I650" s="113" t="str">
        <f t="shared" si="70"/>
        <v/>
      </c>
      <c r="J650" s="125"/>
      <c r="K650" s="324"/>
      <c r="L650" s="370"/>
    </row>
    <row r="651" spans="1:12" s="105" customFormat="1" ht="13.5" hidden="1" customHeight="1" x14ac:dyDescent="0.2">
      <c r="A651" s="319">
        <v>72</v>
      </c>
      <c r="B651" s="108" t="s">
        <v>9675</v>
      </c>
      <c r="C651" s="134">
        <f>Anexo_01!$I91</f>
        <v>0</v>
      </c>
      <c r="D651" s="114"/>
      <c r="E651" s="115"/>
      <c r="F651" s="115"/>
      <c r="G651" s="115"/>
      <c r="H651" s="116"/>
      <c r="I651" s="109" t="str">
        <f>IF(SUM(D651:H651)=0,"",SUM(D651:H651))</f>
        <v/>
      </c>
      <c r="J651" s="123"/>
      <c r="K651" s="322">
        <f>SUM(I651:I659)</f>
        <v>0</v>
      </c>
      <c r="L651" s="369"/>
    </row>
    <row r="652" spans="1:12" s="105" customFormat="1" ht="13.5" hidden="1" customHeight="1" x14ac:dyDescent="0.2">
      <c r="A652" s="320"/>
      <c r="B652" s="110" t="s">
        <v>9676</v>
      </c>
      <c r="C652" s="130" t="str">
        <f>Anexo_01!$D91</f>
        <v/>
      </c>
      <c r="D652" s="117"/>
      <c r="E652" s="118"/>
      <c r="F652" s="118"/>
      <c r="G652" s="118"/>
      <c r="H652" s="119"/>
      <c r="I652" s="111" t="str">
        <f>IF(SUM(D652:H652)=0,"",SUM(D652:H652))</f>
        <v/>
      </c>
      <c r="J652" s="124"/>
      <c r="K652" s="323"/>
      <c r="L652" s="369"/>
    </row>
    <row r="653" spans="1:12" s="105" customFormat="1" ht="13.5" hidden="1" customHeight="1" x14ac:dyDescent="0.2">
      <c r="A653" s="320"/>
      <c r="B653" s="110" t="s">
        <v>9682</v>
      </c>
      <c r="C653" s="130" t="str">
        <f>Anexo_01!$B91</f>
        <v/>
      </c>
      <c r="D653" s="117"/>
      <c r="E653" s="118"/>
      <c r="F653" s="118"/>
      <c r="G653" s="118"/>
      <c r="H653" s="119"/>
      <c r="I653" s="111" t="str">
        <f t="shared" ref="I653:I659" si="71">IF(SUM(D653:H653)=0,"",SUM(D653:H653))</f>
        <v/>
      </c>
      <c r="J653" s="124"/>
      <c r="K653" s="323"/>
      <c r="L653" s="369"/>
    </row>
    <row r="654" spans="1:12" s="105" customFormat="1" ht="13.5" hidden="1" customHeight="1" x14ac:dyDescent="0.2">
      <c r="A654" s="320"/>
      <c r="B654" s="110" t="s">
        <v>9677</v>
      </c>
      <c r="C654" s="130" t="str">
        <f>CONCATENATE("10",Anexo_01!$P91)</f>
        <v>10</v>
      </c>
      <c r="D654" s="117"/>
      <c r="E654" s="118"/>
      <c r="F654" s="118"/>
      <c r="G654" s="118"/>
      <c r="H654" s="119"/>
      <c r="I654" s="111" t="str">
        <f t="shared" si="71"/>
        <v/>
      </c>
      <c r="J654" s="124"/>
      <c r="K654" s="323"/>
      <c r="L654" s="369"/>
    </row>
    <row r="655" spans="1:12" s="105" customFormat="1" ht="13.5" hidden="1" customHeight="1" x14ac:dyDescent="0.2">
      <c r="A655" s="320"/>
      <c r="B655" s="110" t="s">
        <v>9678</v>
      </c>
      <c r="C655" s="131">
        <f>Anexo_01!$F91</f>
        <v>0</v>
      </c>
      <c r="D655" s="117"/>
      <c r="E655" s="118"/>
      <c r="F655" s="118"/>
      <c r="G655" s="118"/>
      <c r="H655" s="119"/>
      <c r="I655" s="111" t="str">
        <f t="shared" si="71"/>
        <v/>
      </c>
      <c r="J655" s="124"/>
      <c r="K655" s="323"/>
      <c r="L655" s="369"/>
    </row>
    <row r="656" spans="1:12" s="105" customFormat="1" ht="13.5" hidden="1" customHeight="1" x14ac:dyDescent="0.2">
      <c r="A656" s="320"/>
      <c r="B656" s="110" t="s">
        <v>9679</v>
      </c>
      <c r="C656" s="130" t="str">
        <f>Anexo_01!$Q91</f>
        <v/>
      </c>
      <c r="D656" s="117"/>
      <c r="E656" s="118"/>
      <c r="F656" s="118"/>
      <c r="G656" s="118"/>
      <c r="H656" s="119"/>
      <c r="I656" s="111" t="str">
        <f t="shared" si="71"/>
        <v/>
      </c>
      <c r="J656" s="124"/>
      <c r="K656" s="323"/>
      <c r="L656" s="369"/>
    </row>
    <row r="657" spans="1:12" s="105" customFormat="1" ht="13.5" hidden="1" customHeight="1" x14ac:dyDescent="0.2">
      <c r="A657" s="320"/>
      <c r="B657" s="110" t="s">
        <v>9680</v>
      </c>
      <c r="C657" s="132"/>
      <c r="D657" s="117"/>
      <c r="E657" s="118"/>
      <c r="F657" s="118"/>
      <c r="G657" s="118"/>
      <c r="H657" s="119"/>
      <c r="I657" s="111" t="str">
        <f t="shared" si="71"/>
        <v/>
      </c>
      <c r="J657" s="124"/>
      <c r="K657" s="323"/>
      <c r="L657" s="369"/>
    </row>
    <row r="658" spans="1:12" s="105" customFormat="1" ht="13.5" hidden="1" customHeight="1" x14ac:dyDescent="0.2">
      <c r="A658" s="320"/>
      <c r="B658" s="110" t="s">
        <v>9681</v>
      </c>
      <c r="C658" s="325"/>
      <c r="D658" s="117"/>
      <c r="E658" s="118"/>
      <c r="F658" s="118"/>
      <c r="G658" s="118"/>
      <c r="H658" s="119"/>
      <c r="I658" s="111" t="str">
        <f t="shared" si="71"/>
        <v/>
      </c>
      <c r="J658" s="124"/>
      <c r="K658" s="323"/>
      <c r="L658" s="369"/>
    </row>
    <row r="659" spans="1:12" ht="13.5" hidden="1" customHeight="1" x14ac:dyDescent="0.3">
      <c r="A659" s="321"/>
      <c r="B659" s="112" t="s">
        <v>9685</v>
      </c>
      <c r="C659" s="326"/>
      <c r="D659" s="120"/>
      <c r="E659" s="121"/>
      <c r="F659" s="121"/>
      <c r="G659" s="121"/>
      <c r="H659" s="122"/>
      <c r="I659" s="113" t="str">
        <f t="shared" si="71"/>
        <v/>
      </c>
      <c r="J659" s="125"/>
      <c r="K659" s="324"/>
      <c r="L659" s="370"/>
    </row>
    <row r="660" spans="1:12" s="105" customFormat="1" ht="13.5" hidden="1" customHeight="1" x14ac:dyDescent="0.2">
      <c r="A660" s="319">
        <v>73</v>
      </c>
      <c r="B660" s="108" t="s">
        <v>9675</v>
      </c>
      <c r="C660" s="134">
        <f>Anexo_01!$I92</f>
        <v>0</v>
      </c>
      <c r="D660" s="114"/>
      <c r="E660" s="115"/>
      <c r="F660" s="115"/>
      <c r="G660" s="115"/>
      <c r="H660" s="116"/>
      <c r="I660" s="109" t="str">
        <f>IF(SUM(D660:H660)=0,"",SUM(D660:H660))</f>
        <v/>
      </c>
      <c r="J660" s="123"/>
      <c r="K660" s="322">
        <f>SUM(I660:I668)</f>
        <v>0</v>
      </c>
      <c r="L660" s="369"/>
    </row>
    <row r="661" spans="1:12" s="105" customFormat="1" ht="13.5" hidden="1" customHeight="1" x14ac:dyDescent="0.2">
      <c r="A661" s="320"/>
      <c r="B661" s="110" t="s">
        <v>9676</v>
      </c>
      <c r="C661" s="130" t="str">
        <f>Anexo_01!$D92</f>
        <v/>
      </c>
      <c r="D661" s="117"/>
      <c r="E661" s="118"/>
      <c r="F661" s="118"/>
      <c r="G661" s="118"/>
      <c r="H661" s="119"/>
      <c r="I661" s="111" t="str">
        <f>IF(SUM(D661:H661)=0,"",SUM(D661:H661))</f>
        <v/>
      </c>
      <c r="J661" s="124"/>
      <c r="K661" s="323"/>
      <c r="L661" s="369"/>
    </row>
    <row r="662" spans="1:12" s="105" customFormat="1" ht="13.5" hidden="1" customHeight="1" x14ac:dyDescent="0.2">
      <c r="A662" s="320"/>
      <c r="B662" s="110" t="s">
        <v>9682</v>
      </c>
      <c r="C662" s="130" t="str">
        <f>Anexo_01!$B92</f>
        <v/>
      </c>
      <c r="D662" s="117"/>
      <c r="E662" s="118"/>
      <c r="F662" s="118"/>
      <c r="G662" s="118"/>
      <c r="H662" s="119"/>
      <c r="I662" s="111" t="str">
        <f t="shared" ref="I662:I668" si="72">IF(SUM(D662:H662)=0,"",SUM(D662:H662))</f>
        <v/>
      </c>
      <c r="J662" s="124"/>
      <c r="K662" s="323"/>
      <c r="L662" s="369"/>
    </row>
    <row r="663" spans="1:12" s="105" customFormat="1" ht="13.5" hidden="1" customHeight="1" x14ac:dyDescent="0.2">
      <c r="A663" s="320"/>
      <c r="B663" s="110" t="s">
        <v>9677</v>
      </c>
      <c r="C663" s="130" t="str">
        <f>CONCATENATE("10",Anexo_01!$P92)</f>
        <v>10</v>
      </c>
      <c r="D663" s="117"/>
      <c r="E663" s="118"/>
      <c r="F663" s="118"/>
      <c r="G663" s="118"/>
      <c r="H663" s="119"/>
      <c r="I663" s="111" t="str">
        <f t="shared" si="72"/>
        <v/>
      </c>
      <c r="J663" s="124"/>
      <c r="K663" s="323"/>
      <c r="L663" s="369"/>
    </row>
    <row r="664" spans="1:12" s="105" customFormat="1" ht="13.5" hidden="1" customHeight="1" x14ac:dyDescent="0.2">
      <c r="A664" s="320"/>
      <c r="B664" s="110" t="s">
        <v>9678</v>
      </c>
      <c r="C664" s="131">
        <f>Anexo_01!$F92</f>
        <v>0</v>
      </c>
      <c r="D664" s="117"/>
      <c r="E664" s="118"/>
      <c r="F664" s="118"/>
      <c r="G664" s="118"/>
      <c r="H664" s="119"/>
      <c r="I664" s="111" t="str">
        <f t="shared" si="72"/>
        <v/>
      </c>
      <c r="J664" s="124"/>
      <c r="K664" s="323"/>
      <c r="L664" s="369"/>
    </row>
    <row r="665" spans="1:12" s="105" customFormat="1" ht="13.5" hidden="1" customHeight="1" x14ac:dyDescent="0.2">
      <c r="A665" s="320"/>
      <c r="B665" s="110" t="s">
        <v>9679</v>
      </c>
      <c r="C665" s="130" t="str">
        <f>Anexo_01!$Q92</f>
        <v/>
      </c>
      <c r="D665" s="117"/>
      <c r="E665" s="118"/>
      <c r="F665" s="118"/>
      <c r="G665" s="118"/>
      <c r="H665" s="119"/>
      <c r="I665" s="111" t="str">
        <f t="shared" si="72"/>
        <v/>
      </c>
      <c r="J665" s="124"/>
      <c r="K665" s="323"/>
      <c r="L665" s="369"/>
    </row>
    <row r="666" spans="1:12" s="105" customFormat="1" ht="13.5" hidden="1" customHeight="1" x14ac:dyDescent="0.2">
      <c r="A666" s="320"/>
      <c r="B666" s="110" t="s">
        <v>9680</v>
      </c>
      <c r="C666" s="132"/>
      <c r="D666" s="117"/>
      <c r="E666" s="118"/>
      <c r="F666" s="118"/>
      <c r="G666" s="118"/>
      <c r="H666" s="119"/>
      <c r="I666" s="111" t="str">
        <f t="shared" si="72"/>
        <v/>
      </c>
      <c r="J666" s="124"/>
      <c r="K666" s="323"/>
      <c r="L666" s="369"/>
    </row>
    <row r="667" spans="1:12" s="105" customFormat="1" ht="13.5" hidden="1" customHeight="1" x14ac:dyDescent="0.2">
      <c r="A667" s="320"/>
      <c r="B667" s="110" t="s">
        <v>9681</v>
      </c>
      <c r="C667" s="325"/>
      <c r="D667" s="117"/>
      <c r="E667" s="118"/>
      <c r="F667" s="118"/>
      <c r="G667" s="118"/>
      <c r="H667" s="119"/>
      <c r="I667" s="111" t="str">
        <f t="shared" si="72"/>
        <v/>
      </c>
      <c r="J667" s="124"/>
      <c r="K667" s="323"/>
      <c r="L667" s="369"/>
    </row>
    <row r="668" spans="1:12" ht="13.5" hidden="1" customHeight="1" x14ac:dyDescent="0.3">
      <c r="A668" s="321"/>
      <c r="B668" s="112" t="s">
        <v>9685</v>
      </c>
      <c r="C668" s="326"/>
      <c r="D668" s="120"/>
      <c r="E668" s="121"/>
      <c r="F668" s="121"/>
      <c r="G668" s="121"/>
      <c r="H668" s="122"/>
      <c r="I668" s="113" t="str">
        <f t="shared" si="72"/>
        <v/>
      </c>
      <c r="J668" s="125"/>
      <c r="K668" s="324"/>
      <c r="L668" s="370"/>
    </row>
    <row r="669" spans="1:12" s="105" customFormat="1" ht="13.5" hidden="1" customHeight="1" x14ac:dyDescent="0.2">
      <c r="A669" s="319">
        <v>74</v>
      </c>
      <c r="B669" s="108" t="s">
        <v>9675</v>
      </c>
      <c r="C669" s="134">
        <f>Anexo_01!$I93</f>
        <v>0</v>
      </c>
      <c r="D669" s="114"/>
      <c r="E669" s="115"/>
      <c r="F669" s="115"/>
      <c r="G669" s="115"/>
      <c r="H669" s="116"/>
      <c r="I669" s="109" t="str">
        <f>IF(SUM(D669:H669)=0,"",SUM(D669:H669))</f>
        <v/>
      </c>
      <c r="J669" s="123"/>
      <c r="K669" s="322">
        <f>SUM(I669:I677)</f>
        <v>0</v>
      </c>
      <c r="L669" s="369"/>
    </row>
    <row r="670" spans="1:12" s="105" customFormat="1" ht="13.5" hidden="1" customHeight="1" x14ac:dyDescent="0.2">
      <c r="A670" s="320"/>
      <c r="B670" s="110" t="s">
        <v>9676</v>
      </c>
      <c r="C670" s="130" t="str">
        <f>Anexo_01!$D93</f>
        <v/>
      </c>
      <c r="D670" s="117"/>
      <c r="E670" s="118"/>
      <c r="F670" s="118"/>
      <c r="G670" s="118"/>
      <c r="H670" s="119"/>
      <c r="I670" s="111" t="str">
        <f>IF(SUM(D670:H670)=0,"",SUM(D670:H670))</f>
        <v/>
      </c>
      <c r="J670" s="124"/>
      <c r="K670" s="323"/>
      <c r="L670" s="369"/>
    </row>
    <row r="671" spans="1:12" s="105" customFormat="1" ht="13.5" hidden="1" customHeight="1" x14ac:dyDescent="0.2">
      <c r="A671" s="320"/>
      <c r="B671" s="110" t="s">
        <v>9682</v>
      </c>
      <c r="C671" s="130" t="str">
        <f>Anexo_01!$B93</f>
        <v/>
      </c>
      <c r="D671" s="117"/>
      <c r="E671" s="118"/>
      <c r="F671" s="118"/>
      <c r="G671" s="118"/>
      <c r="H671" s="119"/>
      <c r="I671" s="111" t="str">
        <f t="shared" ref="I671:I677" si="73">IF(SUM(D671:H671)=0,"",SUM(D671:H671))</f>
        <v/>
      </c>
      <c r="J671" s="124"/>
      <c r="K671" s="323"/>
      <c r="L671" s="369"/>
    </row>
    <row r="672" spans="1:12" s="105" customFormat="1" ht="13.5" hidden="1" customHeight="1" x14ac:dyDescent="0.2">
      <c r="A672" s="320"/>
      <c r="B672" s="110" t="s">
        <v>9677</v>
      </c>
      <c r="C672" s="130" t="str">
        <f>CONCATENATE("10",Anexo_01!$P93)</f>
        <v>10</v>
      </c>
      <c r="D672" s="117"/>
      <c r="E672" s="118"/>
      <c r="F672" s="118"/>
      <c r="G672" s="118"/>
      <c r="H672" s="119"/>
      <c r="I672" s="111" t="str">
        <f t="shared" si="73"/>
        <v/>
      </c>
      <c r="J672" s="124"/>
      <c r="K672" s="323"/>
      <c r="L672" s="369"/>
    </row>
    <row r="673" spans="1:12" s="105" customFormat="1" ht="13.5" hidden="1" customHeight="1" x14ac:dyDescent="0.2">
      <c r="A673" s="320"/>
      <c r="B673" s="110" t="s">
        <v>9678</v>
      </c>
      <c r="C673" s="131">
        <f>Anexo_01!$F93</f>
        <v>0</v>
      </c>
      <c r="D673" s="117"/>
      <c r="E673" s="118"/>
      <c r="F673" s="118"/>
      <c r="G673" s="118"/>
      <c r="H673" s="119"/>
      <c r="I673" s="111" t="str">
        <f t="shared" si="73"/>
        <v/>
      </c>
      <c r="J673" s="124"/>
      <c r="K673" s="323"/>
      <c r="L673" s="369"/>
    </row>
    <row r="674" spans="1:12" s="105" customFormat="1" ht="13.5" hidden="1" customHeight="1" x14ac:dyDescent="0.2">
      <c r="A674" s="320"/>
      <c r="B674" s="110" t="s">
        <v>9679</v>
      </c>
      <c r="C674" s="130" t="str">
        <f>Anexo_01!$Q93</f>
        <v/>
      </c>
      <c r="D674" s="117"/>
      <c r="E674" s="118"/>
      <c r="F674" s="118"/>
      <c r="G674" s="118"/>
      <c r="H674" s="119"/>
      <c r="I674" s="111" t="str">
        <f t="shared" si="73"/>
        <v/>
      </c>
      <c r="J674" s="124"/>
      <c r="K674" s="323"/>
      <c r="L674" s="369"/>
    </row>
    <row r="675" spans="1:12" s="105" customFormat="1" ht="13.5" hidden="1" customHeight="1" x14ac:dyDescent="0.2">
      <c r="A675" s="320"/>
      <c r="B675" s="110" t="s">
        <v>9680</v>
      </c>
      <c r="C675" s="132"/>
      <c r="D675" s="117"/>
      <c r="E675" s="118"/>
      <c r="F675" s="118"/>
      <c r="G675" s="118"/>
      <c r="H675" s="119"/>
      <c r="I675" s="111" t="str">
        <f t="shared" si="73"/>
        <v/>
      </c>
      <c r="J675" s="124"/>
      <c r="K675" s="323"/>
      <c r="L675" s="369"/>
    </row>
    <row r="676" spans="1:12" s="105" customFormat="1" ht="13.5" hidden="1" customHeight="1" x14ac:dyDescent="0.2">
      <c r="A676" s="320"/>
      <c r="B676" s="110" t="s">
        <v>9681</v>
      </c>
      <c r="C676" s="325"/>
      <c r="D676" s="117"/>
      <c r="E676" s="118"/>
      <c r="F676" s="118"/>
      <c r="G676" s="118"/>
      <c r="H676" s="119"/>
      <c r="I676" s="111" t="str">
        <f t="shared" si="73"/>
        <v/>
      </c>
      <c r="J676" s="124"/>
      <c r="K676" s="323"/>
      <c r="L676" s="369"/>
    </row>
    <row r="677" spans="1:12" ht="13.5" hidden="1" customHeight="1" x14ac:dyDescent="0.3">
      <c r="A677" s="321"/>
      <c r="B677" s="112" t="s">
        <v>9685</v>
      </c>
      <c r="C677" s="326"/>
      <c r="D677" s="120"/>
      <c r="E677" s="121"/>
      <c r="F677" s="121"/>
      <c r="G677" s="121"/>
      <c r="H677" s="122"/>
      <c r="I677" s="113" t="str">
        <f t="shared" si="73"/>
        <v/>
      </c>
      <c r="J677" s="125"/>
      <c r="K677" s="324"/>
      <c r="L677" s="370"/>
    </row>
    <row r="678" spans="1:12" s="105" customFormat="1" ht="13.5" hidden="1" customHeight="1" x14ac:dyDescent="0.2">
      <c r="A678" s="319">
        <v>75</v>
      </c>
      <c r="B678" s="108" t="s">
        <v>9675</v>
      </c>
      <c r="C678" s="134">
        <f>Anexo_01!$I94</f>
        <v>0</v>
      </c>
      <c r="D678" s="114"/>
      <c r="E678" s="115"/>
      <c r="F678" s="115"/>
      <c r="G678" s="115"/>
      <c r="H678" s="116"/>
      <c r="I678" s="109" t="str">
        <f>IF(SUM(D678:H678)=0,"",SUM(D678:H678))</f>
        <v/>
      </c>
      <c r="J678" s="123"/>
      <c r="K678" s="322">
        <f>SUM(I678:I686)</f>
        <v>0</v>
      </c>
      <c r="L678" s="369"/>
    </row>
    <row r="679" spans="1:12" s="105" customFormat="1" ht="13.5" hidden="1" customHeight="1" x14ac:dyDescent="0.2">
      <c r="A679" s="320"/>
      <c r="B679" s="110" t="s">
        <v>9676</v>
      </c>
      <c r="C679" s="130" t="str">
        <f>Anexo_01!$D94</f>
        <v/>
      </c>
      <c r="D679" s="117"/>
      <c r="E679" s="118"/>
      <c r="F679" s="118"/>
      <c r="G679" s="118"/>
      <c r="H679" s="119"/>
      <c r="I679" s="111" t="str">
        <f>IF(SUM(D679:H679)=0,"",SUM(D679:H679))</f>
        <v/>
      </c>
      <c r="J679" s="124"/>
      <c r="K679" s="323"/>
      <c r="L679" s="369"/>
    </row>
    <row r="680" spans="1:12" s="105" customFormat="1" ht="13.5" hidden="1" customHeight="1" x14ac:dyDescent="0.2">
      <c r="A680" s="320"/>
      <c r="B680" s="110" t="s">
        <v>9682</v>
      </c>
      <c r="C680" s="130" t="str">
        <f>Anexo_01!$B94</f>
        <v/>
      </c>
      <c r="D680" s="117"/>
      <c r="E680" s="118"/>
      <c r="F680" s="118"/>
      <c r="G680" s="118"/>
      <c r="H680" s="119"/>
      <c r="I680" s="111" t="str">
        <f t="shared" ref="I680:I686" si="74">IF(SUM(D680:H680)=0,"",SUM(D680:H680))</f>
        <v/>
      </c>
      <c r="J680" s="124"/>
      <c r="K680" s="323"/>
      <c r="L680" s="369"/>
    </row>
    <row r="681" spans="1:12" s="105" customFormat="1" ht="13.5" hidden="1" customHeight="1" x14ac:dyDescent="0.2">
      <c r="A681" s="320"/>
      <c r="B681" s="110" t="s">
        <v>9677</v>
      </c>
      <c r="C681" s="130" t="str">
        <f>CONCATENATE("10",Anexo_01!$P94)</f>
        <v>10</v>
      </c>
      <c r="D681" s="117"/>
      <c r="E681" s="118"/>
      <c r="F681" s="118"/>
      <c r="G681" s="118"/>
      <c r="H681" s="119"/>
      <c r="I681" s="111" t="str">
        <f t="shared" si="74"/>
        <v/>
      </c>
      <c r="J681" s="124"/>
      <c r="K681" s="323"/>
      <c r="L681" s="369"/>
    </row>
    <row r="682" spans="1:12" s="105" customFormat="1" ht="13.5" hidden="1" customHeight="1" x14ac:dyDescent="0.2">
      <c r="A682" s="320"/>
      <c r="B682" s="110" t="s">
        <v>9678</v>
      </c>
      <c r="C682" s="131">
        <f>Anexo_01!$F94</f>
        <v>0</v>
      </c>
      <c r="D682" s="117"/>
      <c r="E682" s="118"/>
      <c r="F682" s="118"/>
      <c r="G682" s="118"/>
      <c r="H682" s="119"/>
      <c r="I682" s="111" t="str">
        <f t="shared" si="74"/>
        <v/>
      </c>
      <c r="J682" s="124"/>
      <c r="K682" s="323"/>
      <c r="L682" s="369"/>
    </row>
    <row r="683" spans="1:12" s="105" customFormat="1" ht="13.5" hidden="1" customHeight="1" x14ac:dyDescent="0.2">
      <c r="A683" s="320"/>
      <c r="B683" s="110" t="s">
        <v>9679</v>
      </c>
      <c r="C683" s="130" t="str">
        <f>Anexo_01!$Q94</f>
        <v/>
      </c>
      <c r="D683" s="117"/>
      <c r="E683" s="118"/>
      <c r="F683" s="118"/>
      <c r="G683" s="118"/>
      <c r="H683" s="119"/>
      <c r="I683" s="111" t="str">
        <f t="shared" si="74"/>
        <v/>
      </c>
      <c r="J683" s="124"/>
      <c r="K683" s="323"/>
      <c r="L683" s="369"/>
    </row>
    <row r="684" spans="1:12" s="105" customFormat="1" ht="13.5" hidden="1" customHeight="1" x14ac:dyDescent="0.2">
      <c r="A684" s="320"/>
      <c r="B684" s="110" t="s">
        <v>9680</v>
      </c>
      <c r="C684" s="132"/>
      <c r="D684" s="117"/>
      <c r="E684" s="118"/>
      <c r="F684" s="118"/>
      <c r="G684" s="118"/>
      <c r="H684" s="119"/>
      <c r="I684" s="111" t="str">
        <f t="shared" si="74"/>
        <v/>
      </c>
      <c r="J684" s="124"/>
      <c r="K684" s="323"/>
      <c r="L684" s="369"/>
    </row>
    <row r="685" spans="1:12" s="105" customFormat="1" ht="13.5" hidden="1" customHeight="1" x14ac:dyDescent="0.2">
      <c r="A685" s="320"/>
      <c r="B685" s="110" t="s">
        <v>9681</v>
      </c>
      <c r="C685" s="325"/>
      <c r="D685" s="117"/>
      <c r="E685" s="118"/>
      <c r="F685" s="118"/>
      <c r="G685" s="118"/>
      <c r="H685" s="119"/>
      <c r="I685" s="111" t="str">
        <f t="shared" si="74"/>
        <v/>
      </c>
      <c r="J685" s="124"/>
      <c r="K685" s="323"/>
      <c r="L685" s="369"/>
    </row>
    <row r="686" spans="1:12" ht="13.5" hidden="1" customHeight="1" x14ac:dyDescent="0.3">
      <c r="A686" s="321"/>
      <c r="B686" s="112" t="s">
        <v>9685</v>
      </c>
      <c r="C686" s="326"/>
      <c r="D686" s="120"/>
      <c r="E686" s="121"/>
      <c r="F686" s="121"/>
      <c r="G686" s="121"/>
      <c r="H686" s="122"/>
      <c r="I686" s="113" t="str">
        <f t="shared" si="74"/>
        <v/>
      </c>
      <c r="J686" s="125"/>
      <c r="K686" s="324"/>
      <c r="L686" s="370"/>
    </row>
    <row r="687" spans="1:12" s="105" customFormat="1" ht="13.5" hidden="1" customHeight="1" x14ac:dyDescent="0.2">
      <c r="A687" s="319">
        <v>76</v>
      </c>
      <c r="B687" s="108" t="s">
        <v>9675</v>
      </c>
      <c r="C687" s="134">
        <f>Anexo_01!$I95</f>
        <v>0</v>
      </c>
      <c r="D687" s="114"/>
      <c r="E687" s="115"/>
      <c r="F687" s="115"/>
      <c r="G687" s="115"/>
      <c r="H687" s="116"/>
      <c r="I687" s="109" t="str">
        <f>IF(SUM(D687:H687)=0,"",SUM(D687:H687))</f>
        <v/>
      </c>
      <c r="J687" s="123"/>
      <c r="K687" s="322">
        <f>SUM(I687:I695)</f>
        <v>0</v>
      </c>
      <c r="L687" s="369"/>
    </row>
    <row r="688" spans="1:12" s="105" customFormat="1" ht="13.5" hidden="1" customHeight="1" x14ac:dyDescent="0.2">
      <c r="A688" s="320"/>
      <c r="B688" s="110" t="s">
        <v>9676</v>
      </c>
      <c r="C688" s="130" t="str">
        <f>Anexo_01!$D95</f>
        <v/>
      </c>
      <c r="D688" s="117"/>
      <c r="E688" s="118"/>
      <c r="F688" s="118"/>
      <c r="G688" s="118"/>
      <c r="H688" s="119"/>
      <c r="I688" s="111" t="str">
        <f>IF(SUM(D688:H688)=0,"",SUM(D688:H688))</f>
        <v/>
      </c>
      <c r="J688" s="124"/>
      <c r="K688" s="323"/>
      <c r="L688" s="369"/>
    </row>
    <row r="689" spans="1:12" s="105" customFormat="1" ht="13.5" hidden="1" customHeight="1" x14ac:dyDescent="0.2">
      <c r="A689" s="320"/>
      <c r="B689" s="110" t="s">
        <v>9682</v>
      </c>
      <c r="C689" s="130" t="str">
        <f>Anexo_01!$B95</f>
        <v/>
      </c>
      <c r="D689" s="117"/>
      <c r="E689" s="118"/>
      <c r="F689" s="118"/>
      <c r="G689" s="118"/>
      <c r="H689" s="119"/>
      <c r="I689" s="111" t="str">
        <f t="shared" ref="I689:I695" si="75">IF(SUM(D689:H689)=0,"",SUM(D689:H689))</f>
        <v/>
      </c>
      <c r="J689" s="124"/>
      <c r="K689" s="323"/>
      <c r="L689" s="369"/>
    </row>
    <row r="690" spans="1:12" s="105" customFormat="1" ht="13.5" hidden="1" customHeight="1" x14ac:dyDescent="0.2">
      <c r="A690" s="320"/>
      <c r="B690" s="110" t="s">
        <v>9677</v>
      </c>
      <c r="C690" s="130" t="str">
        <f>CONCATENATE("10",Anexo_01!$P95)</f>
        <v>10</v>
      </c>
      <c r="D690" s="117"/>
      <c r="E690" s="118"/>
      <c r="F690" s="118"/>
      <c r="G690" s="118"/>
      <c r="H690" s="119"/>
      <c r="I690" s="111" t="str">
        <f t="shared" si="75"/>
        <v/>
      </c>
      <c r="J690" s="124"/>
      <c r="K690" s="323"/>
      <c r="L690" s="369"/>
    </row>
    <row r="691" spans="1:12" s="105" customFormat="1" ht="13.5" hidden="1" customHeight="1" x14ac:dyDescent="0.2">
      <c r="A691" s="320"/>
      <c r="B691" s="110" t="s">
        <v>9678</v>
      </c>
      <c r="C691" s="131">
        <f>Anexo_01!$F95</f>
        <v>0</v>
      </c>
      <c r="D691" s="117"/>
      <c r="E691" s="118"/>
      <c r="F691" s="118"/>
      <c r="G691" s="118"/>
      <c r="H691" s="119"/>
      <c r="I691" s="111" t="str">
        <f t="shared" si="75"/>
        <v/>
      </c>
      <c r="J691" s="124"/>
      <c r="K691" s="323"/>
      <c r="L691" s="369"/>
    </row>
    <row r="692" spans="1:12" s="105" customFormat="1" ht="13.5" hidden="1" customHeight="1" x14ac:dyDescent="0.2">
      <c r="A692" s="320"/>
      <c r="B692" s="110" t="s">
        <v>9679</v>
      </c>
      <c r="C692" s="130" t="str">
        <f>Anexo_01!$Q95</f>
        <v/>
      </c>
      <c r="D692" s="117"/>
      <c r="E692" s="118"/>
      <c r="F692" s="118"/>
      <c r="G692" s="118"/>
      <c r="H692" s="119"/>
      <c r="I692" s="111" t="str">
        <f t="shared" si="75"/>
        <v/>
      </c>
      <c r="J692" s="124"/>
      <c r="K692" s="323"/>
      <c r="L692" s="369"/>
    </row>
    <row r="693" spans="1:12" s="105" customFormat="1" ht="13.5" hidden="1" customHeight="1" x14ac:dyDescent="0.2">
      <c r="A693" s="320"/>
      <c r="B693" s="110" t="s">
        <v>9680</v>
      </c>
      <c r="C693" s="132"/>
      <c r="D693" s="117"/>
      <c r="E693" s="118"/>
      <c r="F693" s="118"/>
      <c r="G693" s="118"/>
      <c r="H693" s="119"/>
      <c r="I693" s="111" t="str">
        <f t="shared" si="75"/>
        <v/>
      </c>
      <c r="J693" s="124"/>
      <c r="K693" s="323"/>
      <c r="L693" s="369"/>
    </row>
    <row r="694" spans="1:12" s="105" customFormat="1" ht="13.5" hidden="1" customHeight="1" x14ac:dyDescent="0.2">
      <c r="A694" s="320"/>
      <c r="B694" s="110" t="s">
        <v>9681</v>
      </c>
      <c r="C694" s="325"/>
      <c r="D694" s="117"/>
      <c r="E694" s="118"/>
      <c r="F694" s="118"/>
      <c r="G694" s="118"/>
      <c r="H694" s="119"/>
      <c r="I694" s="111" t="str">
        <f t="shared" si="75"/>
        <v/>
      </c>
      <c r="J694" s="124"/>
      <c r="K694" s="323"/>
      <c r="L694" s="369"/>
    </row>
    <row r="695" spans="1:12" ht="13.5" hidden="1" customHeight="1" x14ac:dyDescent="0.3">
      <c r="A695" s="321"/>
      <c r="B695" s="112" t="s">
        <v>9685</v>
      </c>
      <c r="C695" s="326"/>
      <c r="D695" s="120"/>
      <c r="E695" s="121"/>
      <c r="F695" s="121"/>
      <c r="G695" s="121"/>
      <c r="H695" s="122"/>
      <c r="I695" s="113" t="str">
        <f t="shared" si="75"/>
        <v/>
      </c>
      <c r="J695" s="125"/>
      <c r="K695" s="324"/>
      <c r="L695" s="370"/>
    </row>
    <row r="696" spans="1:12" s="105" customFormat="1" ht="13.5" hidden="1" customHeight="1" x14ac:dyDescent="0.2">
      <c r="A696" s="319">
        <v>77</v>
      </c>
      <c r="B696" s="108" t="s">
        <v>9675</v>
      </c>
      <c r="C696" s="134">
        <f>Anexo_01!$I96</f>
        <v>0</v>
      </c>
      <c r="D696" s="114"/>
      <c r="E696" s="115"/>
      <c r="F696" s="115"/>
      <c r="G696" s="115"/>
      <c r="H696" s="116"/>
      <c r="I696" s="109" t="str">
        <f>IF(SUM(D696:H696)=0,"",SUM(D696:H696))</f>
        <v/>
      </c>
      <c r="J696" s="123"/>
      <c r="K696" s="322">
        <f>SUM(I696:I704)</f>
        <v>0</v>
      </c>
      <c r="L696" s="369"/>
    </row>
    <row r="697" spans="1:12" s="105" customFormat="1" ht="13.5" hidden="1" customHeight="1" x14ac:dyDescent="0.2">
      <c r="A697" s="320"/>
      <c r="B697" s="110" t="s">
        <v>9676</v>
      </c>
      <c r="C697" s="130" t="str">
        <f>Anexo_01!$D96</f>
        <v/>
      </c>
      <c r="D697" s="117"/>
      <c r="E697" s="118"/>
      <c r="F697" s="118"/>
      <c r="G697" s="118"/>
      <c r="H697" s="119"/>
      <c r="I697" s="111" t="str">
        <f>IF(SUM(D697:H697)=0,"",SUM(D697:H697))</f>
        <v/>
      </c>
      <c r="J697" s="124"/>
      <c r="K697" s="323"/>
      <c r="L697" s="369"/>
    </row>
    <row r="698" spans="1:12" s="105" customFormat="1" ht="13.5" hidden="1" customHeight="1" x14ac:dyDescent="0.2">
      <c r="A698" s="320"/>
      <c r="B698" s="110" t="s">
        <v>9682</v>
      </c>
      <c r="C698" s="130" t="str">
        <f>Anexo_01!$B96</f>
        <v/>
      </c>
      <c r="D698" s="117"/>
      <c r="E698" s="118"/>
      <c r="F698" s="118"/>
      <c r="G698" s="118"/>
      <c r="H698" s="119"/>
      <c r="I698" s="111" t="str">
        <f t="shared" ref="I698:I704" si="76">IF(SUM(D698:H698)=0,"",SUM(D698:H698))</f>
        <v/>
      </c>
      <c r="J698" s="124"/>
      <c r="K698" s="323"/>
      <c r="L698" s="369"/>
    </row>
    <row r="699" spans="1:12" s="105" customFormat="1" ht="13.5" hidden="1" customHeight="1" x14ac:dyDescent="0.2">
      <c r="A699" s="320"/>
      <c r="B699" s="110" t="s">
        <v>9677</v>
      </c>
      <c r="C699" s="130" t="str">
        <f>CONCATENATE("10",Anexo_01!$P96)</f>
        <v>10</v>
      </c>
      <c r="D699" s="117"/>
      <c r="E699" s="118"/>
      <c r="F699" s="118"/>
      <c r="G699" s="118"/>
      <c r="H699" s="119"/>
      <c r="I699" s="111" t="str">
        <f t="shared" si="76"/>
        <v/>
      </c>
      <c r="J699" s="124"/>
      <c r="K699" s="323"/>
      <c r="L699" s="369"/>
    </row>
    <row r="700" spans="1:12" s="105" customFormat="1" ht="13.5" hidden="1" customHeight="1" x14ac:dyDescent="0.2">
      <c r="A700" s="320"/>
      <c r="B700" s="110" t="s">
        <v>9678</v>
      </c>
      <c r="C700" s="131">
        <f>Anexo_01!$F96</f>
        <v>0</v>
      </c>
      <c r="D700" s="117"/>
      <c r="E700" s="118"/>
      <c r="F700" s="118"/>
      <c r="G700" s="118"/>
      <c r="H700" s="119"/>
      <c r="I700" s="111" t="str">
        <f t="shared" si="76"/>
        <v/>
      </c>
      <c r="J700" s="124"/>
      <c r="K700" s="323"/>
      <c r="L700" s="369"/>
    </row>
    <row r="701" spans="1:12" s="105" customFormat="1" ht="13.5" hidden="1" customHeight="1" x14ac:dyDescent="0.2">
      <c r="A701" s="320"/>
      <c r="B701" s="110" t="s">
        <v>9679</v>
      </c>
      <c r="C701" s="130" t="str">
        <f>Anexo_01!$Q96</f>
        <v/>
      </c>
      <c r="D701" s="117"/>
      <c r="E701" s="118"/>
      <c r="F701" s="118"/>
      <c r="G701" s="118"/>
      <c r="H701" s="119"/>
      <c r="I701" s="111" t="str">
        <f t="shared" si="76"/>
        <v/>
      </c>
      <c r="J701" s="124"/>
      <c r="K701" s="323"/>
      <c r="L701" s="369"/>
    </row>
    <row r="702" spans="1:12" s="105" customFormat="1" ht="13.5" hidden="1" customHeight="1" x14ac:dyDescent="0.2">
      <c r="A702" s="320"/>
      <c r="B702" s="110" t="s">
        <v>9680</v>
      </c>
      <c r="C702" s="132"/>
      <c r="D702" s="117"/>
      <c r="E702" s="118"/>
      <c r="F702" s="118"/>
      <c r="G702" s="118"/>
      <c r="H702" s="119"/>
      <c r="I702" s="111" t="str">
        <f t="shared" si="76"/>
        <v/>
      </c>
      <c r="J702" s="124"/>
      <c r="K702" s="323"/>
      <c r="L702" s="369"/>
    </row>
    <row r="703" spans="1:12" s="105" customFormat="1" ht="13.5" hidden="1" customHeight="1" x14ac:dyDescent="0.2">
      <c r="A703" s="320"/>
      <c r="B703" s="110" t="s">
        <v>9681</v>
      </c>
      <c r="C703" s="325"/>
      <c r="D703" s="117"/>
      <c r="E703" s="118"/>
      <c r="F703" s="118"/>
      <c r="G703" s="118"/>
      <c r="H703" s="119"/>
      <c r="I703" s="111" t="str">
        <f t="shared" si="76"/>
        <v/>
      </c>
      <c r="J703" s="124"/>
      <c r="K703" s="323"/>
      <c r="L703" s="369"/>
    </row>
    <row r="704" spans="1:12" ht="13.5" hidden="1" customHeight="1" x14ac:dyDescent="0.3">
      <c r="A704" s="321"/>
      <c r="B704" s="112" t="s">
        <v>9685</v>
      </c>
      <c r="C704" s="326"/>
      <c r="D704" s="120"/>
      <c r="E704" s="121"/>
      <c r="F704" s="121"/>
      <c r="G704" s="121"/>
      <c r="H704" s="122"/>
      <c r="I704" s="113" t="str">
        <f t="shared" si="76"/>
        <v/>
      </c>
      <c r="J704" s="125"/>
      <c r="K704" s="324"/>
      <c r="L704" s="370"/>
    </row>
    <row r="705" spans="1:12" s="105" customFormat="1" ht="13.5" hidden="1" customHeight="1" x14ac:dyDescent="0.2">
      <c r="A705" s="319">
        <v>78</v>
      </c>
      <c r="B705" s="108" t="s">
        <v>9675</v>
      </c>
      <c r="C705" s="134">
        <f>Anexo_01!$I97</f>
        <v>0</v>
      </c>
      <c r="D705" s="114"/>
      <c r="E705" s="115"/>
      <c r="F705" s="115"/>
      <c r="G705" s="115"/>
      <c r="H705" s="116"/>
      <c r="I705" s="109" t="str">
        <f>IF(SUM(D705:H705)=0,"",SUM(D705:H705))</f>
        <v/>
      </c>
      <c r="J705" s="123"/>
      <c r="K705" s="322">
        <f>SUM(I705:I713)</f>
        <v>0</v>
      </c>
      <c r="L705" s="369"/>
    </row>
    <row r="706" spans="1:12" s="105" customFormat="1" ht="13.5" hidden="1" customHeight="1" x14ac:dyDescent="0.2">
      <c r="A706" s="320"/>
      <c r="B706" s="110" t="s">
        <v>9676</v>
      </c>
      <c r="C706" s="130" t="str">
        <f>Anexo_01!$D97</f>
        <v/>
      </c>
      <c r="D706" s="117"/>
      <c r="E706" s="118"/>
      <c r="F706" s="118"/>
      <c r="G706" s="118"/>
      <c r="H706" s="119"/>
      <c r="I706" s="111" t="str">
        <f>IF(SUM(D706:H706)=0,"",SUM(D706:H706))</f>
        <v/>
      </c>
      <c r="J706" s="124"/>
      <c r="K706" s="323"/>
      <c r="L706" s="369"/>
    </row>
    <row r="707" spans="1:12" s="105" customFormat="1" ht="13.5" hidden="1" customHeight="1" x14ac:dyDescent="0.2">
      <c r="A707" s="320"/>
      <c r="B707" s="110" t="s">
        <v>9682</v>
      </c>
      <c r="C707" s="130" t="str">
        <f>Anexo_01!$B97</f>
        <v/>
      </c>
      <c r="D707" s="117"/>
      <c r="E707" s="118"/>
      <c r="F707" s="118"/>
      <c r="G707" s="118"/>
      <c r="H707" s="119"/>
      <c r="I707" s="111" t="str">
        <f t="shared" ref="I707:I713" si="77">IF(SUM(D707:H707)=0,"",SUM(D707:H707))</f>
        <v/>
      </c>
      <c r="J707" s="124"/>
      <c r="K707" s="323"/>
      <c r="L707" s="369"/>
    </row>
    <row r="708" spans="1:12" s="105" customFormat="1" ht="13.5" hidden="1" customHeight="1" x14ac:dyDescent="0.2">
      <c r="A708" s="320"/>
      <c r="B708" s="110" t="s">
        <v>9677</v>
      </c>
      <c r="C708" s="130" t="str">
        <f>CONCATENATE("10",Anexo_01!$P97)</f>
        <v>10</v>
      </c>
      <c r="D708" s="117"/>
      <c r="E708" s="118"/>
      <c r="F708" s="118"/>
      <c r="G708" s="118"/>
      <c r="H708" s="119"/>
      <c r="I708" s="111" t="str">
        <f t="shared" si="77"/>
        <v/>
      </c>
      <c r="J708" s="124"/>
      <c r="K708" s="323"/>
      <c r="L708" s="369"/>
    </row>
    <row r="709" spans="1:12" s="105" customFormat="1" ht="13.5" hidden="1" customHeight="1" x14ac:dyDescent="0.2">
      <c r="A709" s="320"/>
      <c r="B709" s="110" t="s">
        <v>9678</v>
      </c>
      <c r="C709" s="131">
        <f>Anexo_01!$F97</f>
        <v>0</v>
      </c>
      <c r="D709" s="117"/>
      <c r="E709" s="118"/>
      <c r="F709" s="118"/>
      <c r="G709" s="118"/>
      <c r="H709" s="119"/>
      <c r="I709" s="111" t="str">
        <f t="shared" si="77"/>
        <v/>
      </c>
      <c r="J709" s="124"/>
      <c r="K709" s="323"/>
      <c r="L709" s="369"/>
    </row>
    <row r="710" spans="1:12" s="105" customFormat="1" ht="13.5" hidden="1" customHeight="1" x14ac:dyDescent="0.2">
      <c r="A710" s="320"/>
      <c r="B710" s="110" t="s">
        <v>9679</v>
      </c>
      <c r="C710" s="130" t="str">
        <f>Anexo_01!$Q97</f>
        <v/>
      </c>
      <c r="D710" s="117"/>
      <c r="E710" s="118"/>
      <c r="F710" s="118"/>
      <c r="G710" s="118"/>
      <c r="H710" s="119"/>
      <c r="I710" s="111" t="str">
        <f t="shared" si="77"/>
        <v/>
      </c>
      <c r="J710" s="124"/>
      <c r="K710" s="323"/>
      <c r="L710" s="369"/>
    </row>
    <row r="711" spans="1:12" s="105" customFormat="1" ht="13.5" hidden="1" customHeight="1" x14ac:dyDescent="0.2">
      <c r="A711" s="320"/>
      <c r="B711" s="110" t="s">
        <v>9680</v>
      </c>
      <c r="C711" s="132"/>
      <c r="D711" s="117"/>
      <c r="E711" s="118"/>
      <c r="F711" s="118"/>
      <c r="G711" s="118"/>
      <c r="H711" s="119"/>
      <c r="I711" s="111" t="str">
        <f t="shared" si="77"/>
        <v/>
      </c>
      <c r="J711" s="124"/>
      <c r="K711" s="323"/>
      <c r="L711" s="369"/>
    </row>
    <row r="712" spans="1:12" s="105" customFormat="1" ht="13.5" hidden="1" customHeight="1" x14ac:dyDescent="0.2">
      <c r="A712" s="320"/>
      <c r="B712" s="110" t="s">
        <v>9681</v>
      </c>
      <c r="C712" s="325"/>
      <c r="D712" s="117"/>
      <c r="E712" s="118"/>
      <c r="F712" s="118"/>
      <c r="G712" s="118"/>
      <c r="H712" s="119"/>
      <c r="I712" s="111" t="str">
        <f t="shared" si="77"/>
        <v/>
      </c>
      <c r="J712" s="124"/>
      <c r="K712" s="323"/>
      <c r="L712" s="369"/>
    </row>
    <row r="713" spans="1:12" ht="13.5" hidden="1" customHeight="1" x14ac:dyDescent="0.3">
      <c r="A713" s="321"/>
      <c r="B713" s="112" t="s">
        <v>9685</v>
      </c>
      <c r="C713" s="326"/>
      <c r="D713" s="120"/>
      <c r="E713" s="121"/>
      <c r="F713" s="121"/>
      <c r="G713" s="121"/>
      <c r="H713" s="122"/>
      <c r="I713" s="113" t="str">
        <f t="shared" si="77"/>
        <v/>
      </c>
      <c r="J713" s="125"/>
      <c r="K713" s="324"/>
      <c r="L713" s="370"/>
    </row>
    <row r="714" spans="1:12" s="105" customFormat="1" ht="13.5" hidden="1" customHeight="1" x14ac:dyDescent="0.2">
      <c r="A714" s="319">
        <v>79</v>
      </c>
      <c r="B714" s="108" t="s">
        <v>9675</v>
      </c>
      <c r="C714" s="134">
        <f>Anexo_01!$I98</f>
        <v>0</v>
      </c>
      <c r="D714" s="114"/>
      <c r="E714" s="115"/>
      <c r="F714" s="115"/>
      <c r="G714" s="115"/>
      <c r="H714" s="116"/>
      <c r="I714" s="109" t="str">
        <f>IF(SUM(D714:H714)=0,"",SUM(D714:H714))</f>
        <v/>
      </c>
      <c r="J714" s="123"/>
      <c r="K714" s="322">
        <f>SUM(I714:I722)</f>
        <v>0</v>
      </c>
      <c r="L714" s="369"/>
    </row>
    <row r="715" spans="1:12" s="105" customFormat="1" ht="13.5" hidden="1" customHeight="1" x14ac:dyDescent="0.2">
      <c r="A715" s="320"/>
      <c r="B715" s="110" t="s">
        <v>9676</v>
      </c>
      <c r="C715" s="130" t="str">
        <f>Anexo_01!$D98</f>
        <v/>
      </c>
      <c r="D715" s="117"/>
      <c r="E715" s="118"/>
      <c r="F715" s="118"/>
      <c r="G715" s="118"/>
      <c r="H715" s="119"/>
      <c r="I715" s="111" t="str">
        <f>IF(SUM(D715:H715)=0,"",SUM(D715:H715))</f>
        <v/>
      </c>
      <c r="J715" s="124"/>
      <c r="K715" s="323"/>
      <c r="L715" s="369"/>
    </row>
    <row r="716" spans="1:12" s="105" customFormat="1" ht="13.5" hidden="1" customHeight="1" x14ac:dyDescent="0.2">
      <c r="A716" s="320"/>
      <c r="B716" s="110" t="s">
        <v>9682</v>
      </c>
      <c r="C716" s="130" t="str">
        <f>Anexo_01!$B98</f>
        <v/>
      </c>
      <c r="D716" s="117"/>
      <c r="E716" s="118"/>
      <c r="F716" s="118"/>
      <c r="G716" s="118"/>
      <c r="H716" s="119"/>
      <c r="I716" s="111" t="str">
        <f t="shared" ref="I716:I722" si="78">IF(SUM(D716:H716)=0,"",SUM(D716:H716))</f>
        <v/>
      </c>
      <c r="J716" s="124"/>
      <c r="K716" s="323"/>
      <c r="L716" s="369"/>
    </row>
    <row r="717" spans="1:12" s="105" customFormat="1" ht="13.5" hidden="1" customHeight="1" x14ac:dyDescent="0.2">
      <c r="A717" s="320"/>
      <c r="B717" s="110" t="s">
        <v>9677</v>
      </c>
      <c r="C717" s="130" t="str">
        <f>CONCATENATE("10",Anexo_01!$P98)</f>
        <v>10</v>
      </c>
      <c r="D717" s="117"/>
      <c r="E717" s="118"/>
      <c r="F717" s="118"/>
      <c r="G717" s="118"/>
      <c r="H717" s="119"/>
      <c r="I717" s="111" t="str">
        <f t="shared" si="78"/>
        <v/>
      </c>
      <c r="J717" s="124"/>
      <c r="K717" s="323"/>
      <c r="L717" s="369"/>
    </row>
    <row r="718" spans="1:12" s="105" customFormat="1" ht="13.5" hidden="1" customHeight="1" x14ac:dyDescent="0.2">
      <c r="A718" s="320"/>
      <c r="B718" s="110" t="s">
        <v>9678</v>
      </c>
      <c r="C718" s="131">
        <f>Anexo_01!$F98</f>
        <v>0</v>
      </c>
      <c r="D718" s="117"/>
      <c r="E718" s="118"/>
      <c r="F718" s="118"/>
      <c r="G718" s="118"/>
      <c r="H718" s="119"/>
      <c r="I718" s="111" t="str">
        <f t="shared" si="78"/>
        <v/>
      </c>
      <c r="J718" s="124"/>
      <c r="K718" s="323"/>
      <c r="L718" s="369"/>
    </row>
    <row r="719" spans="1:12" s="105" customFormat="1" ht="13.5" hidden="1" customHeight="1" x14ac:dyDescent="0.2">
      <c r="A719" s="320"/>
      <c r="B719" s="110" t="s">
        <v>9679</v>
      </c>
      <c r="C719" s="130" t="str">
        <f>Anexo_01!$Q98</f>
        <v/>
      </c>
      <c r="D719" s="117"/>
      <c r="E719" s="118"/>
      <c r="F719" s="118"/>
      <c r="G719" s="118"/>
      <c r="H719" s="119"/>
      <c r="I719" s="111" t="str">
        <f t="shared" si="78"/>
        <v/>
      </c>
      <c r="J719" s="124"/>
      <c r="K719" s="323"/>
      <c r="L719" s="369"/>
    </row>
    <row r="720" spans="1:12" s="105" customFormat="1" ht="13.5" hidden="1" customHeight="1" x14ac:dyDescent="0.2">
      <c r="A720" s="320"/>
      <c r="B720" s="110" t="s">
        <v>9680</v>
      </c>
      <c r="C720" s="132"/>
      <c r="D720" s="117"/>
      <c r="E720" s="118"/>
      <c r="F720" s="118"/>
      <c r="G720" s="118"/>
      <c r="H720" s="119"/>
      <c r="I720" s="111" t="str">
        <f t="shared" si="78"/>
        <v/>
      </c>
      <c r="J720" s="124"/>
      <c r="K720" s="323"/>
      <c r="L720" s="369"/>
    </row>
    <row r="721" spans="1:12" s="105" customFormat="1" ht="13.5" hidden="1" customHeight="1" x14ac:dyDescent="0.2">
      <c r="A721" s="320"/>
      <c r="B721" s="110" t="s">
        <v>9681</v>
      </c>
      <c r="C721" s="325"/>
      <c r="D721" s="117"/>
      <c r="E721" s="118"/>
      <c r="F721" s="118"/>
      <c r="G721" s="118"/>
      <c r="H721" s="119"/>
      <c r="I721" s="111" t="str">
        <f t="shared" si="78"/>
        <v/>
      </c>
      <c r="J721" s="124"/>
      <c r="K721" s="323"/>
      <c r="L721" s="369"/>
    </row>
    <row r="722" spans="1:12" ht="13.5" hidden="1" customHeight="1" x14ac:dyDescent="0.3">
      <c r="A722" s="321"/>
      <c r="B722" s="112" t="s">
        <v>9685</v>
      </c>
      <c r="C722" s="326"/>
      <c r="D722" s="120"/>
      <c r="E722" s="121"/>
      <c r="F722" s="121"/>
      <c r="G722" s="121"/>
      <c r="H722" s="122"/>
      <c r="I722" s="113" t="str">
        <f t="shared" si="78"/>
        <v/>
      </c>
      <c r="J722" s="125"/>
      <c r="K722" s="324"/>
      <c r="L722" s="370"/>
    </row>
    <row r="723" spans="1:12" s="105" customFormat="1" ht="13.5" hidden="1" customHeight="1" x14ac:dyDescent="0.2">
      <c r="A723" s="319">
        <v>80</v>
      </c>
      <c r="B723" s="108" t="s">
        <v>9675</v>
      </c>
      <c r="C723" s="134">
        <f>Anexo_01!$I99</f>
        <v>0</v>
      </c>
      <c r="D723" s="114"/>
      <c r="E723" s="115"/>
      <c r="F723" s="115"/>
      <c r="G723" s="115"/>
      <c r="H723" s="116"/>
      <c r="I723" s="109" t="str">
        <f>IF(SUM(D723:H723)=0,"",SUM(D723:H723))</f>
        <v/>
      </c>
      <c r="J723" s="123"/>
      <c r="K723" s="322">
        <f>SUM(I723:I731)</f>
        <v>0</v>
      </c>
      <c r="L723" s="369"/>
    </row>
    <row r="724" spans="1:12" s="105" customFormat="1" ht="13.5" hidden="1" customHeight="1" x14ac:dyDescent="0.2">
      <c r="A724" s="320"/>
      <c r="B724" s="110" t="s">
        <v>9676</v>
      </c>
      <c r="C724" s="130" t="str">
        <f>Anexo_01!$D99</f>
        <v/>
      </c>
      <c r="D724" s="117"/>
      <c r="E724" s="118"/>
      <c r="F724" s="118"/>
      <c r="G724" s="118"/>
      <c r="H724" s="119"/>
      <c r="I724" s="111" t="str">
        <f>IF(SUM(D724:H724)=0,"",SUM(D724:H724))</f>
        <v/>
      </c>
      <c r="J724" s="124"/>
      <c r="K724" s="323"/>
      <c r="L724" s="369"/>
    </row>
    <row r="725" spans="1:12" s="105" customFormat="1" ht="13.5" hidden="1" customHeight="1" x14ac:dyDescent="0.2">
      <c r="A725" s="320"/>
      <c r="B725" s="110" t="s">
        <v>9682</v>
      </c>
      <c r="C725" s="130" t="str">
        <f>Anexo_01!$B99</f>
        <v/>
      </c>
      <c r="D725" s="117"/>
      <c r="E725" s="118"/>
      <c r="F725" s="118"/>
      <c r="G725" s="118"/>
      <c r="H725" s="119"/>
      <c r="I725" s="111" t="str">
        <f t="shared" ref="I725:I731" si="79">IF(SUM(D725:H725)=0,"",SUM(D725:H725))</f>
        <v/>
      </c>
      <c r="J725" s="124"/>
      <c r="K725" s="323"/>
      <c r="L725" s="369"/>
    </row>
    <row r="726" spans="1:12" s="105" customFormat="1" ht="13.5" hidden="1" customHeight="1" x14ac:dyDescent="0.2">
      <c r="A726" s="320"/>
      <c r="B726" s="110" t="s">
        <v>9677</v>
      </c>
      <c r="C726" s="130" t="str">
        <f>CONCATENATE("10",Anexo_01!$P99)</f>
        <v>10</v>
      </c>
      <c r="D726" s="117"/>
      <c r="E726" s="118"/>
      <c r="F726" s="118"/>
      <c r="G726" s="118"/>
      <c r="H726" s="119"/>
      <c r="I726" s="111" t="str">
        <f t="shared" si="79"/>
        <v/>
      </c>
      <c r="J726" s="124"/>
      <c r="K726" s="323"/>
      <c r="L726" s="369"/>
    </row>
    <row r="727" spans="1:12" s="105" customFormat="1" ht="13.5" hidden="1" customHeight="1" x14ac:dyDescent="0.2">
      <c r="A727" s="320"/>
      <c r="B727" s="110" t="s">
        <v>9678</v>
      </c>
      <c r="C727" s="131">
        <f>Anexo_01!$F99</f>
        <v>0</v>
      </c>
      <c r="D727" s="117"/>
      <c r="E727" s="118"/>
      <c r="F727" s="118"/>
      <c r="G727" s="118"/>
      <c r="H727" s="119"/>
      <c r="I727" s="111" t="str">
        <f t="shared" si="79"/>
        <v/>
      </c>
      <c r="J727" s="124"/>
      <c r="K727" s="323"/>
      <c r="L727" s="369"/>
    </row>
    <row r="728" spans="1:12" s="105" customFormat="1" ht="13.5" hidden="1" customHeight="1" x14ac:dyDescent="0.2">
      <c r="A728" s="320"/>
      <c r="B728" s="110" t="s">
        <v>9679</v>
      </c>
      <c r="C728" s="130" t="str">
        <f>Anexo_01!$Q99</f>
        <v/>
      </c>
      <c r="D728" s="117"/>
      <c r="E728" s="118"/>
      <c r="F728" s="118"/>
      <c r="G728" s="118"/>
      <c r="H728" s="119"/>
      <c r="I728" s="111" t="str">
        <f t="shared" si="79"/>
        <v/>
      </c>
      <c r="J728" s="124"/>
      <c r="K728" s="323"/>
      <c r="L728" s="369"/>
    </row>
    <row r="729" spans="1:12" s="105" customFormat="1" ht="13.5" hidden="1" customHeight="1" x14ac:dyDescent="0.2">
      <c r="A729" s="320"/>
      <c r="B729" s="110" t="s">
        <v>9680</v>
      </c>
      <c r="C729" s="132"/>
      <c r="D729" s="117"/>
      <c r="E729" s="118"/>
      <c r="F729" s="118"/>
      <c r="G729" s="118"/>
      <c r="H729" s="119"/>
      <c r="I729" s="111" t="str">
        <f t="shared" si="79"/>
        <v/>
      </c>
      <c r="J729" s="124"/>
      <c r="K729" s="323"/>
      <c r="L729" s="369"/>
    </row>
    <row r="730" spans="1:12" s="105" customFormat="1" ht="13.5" hidden="1" customHeight="1" x14ac:dyDescent="0.2">
      <c r="A730" s="320"/>
      <c r="B730" s="110" t="s">
        <v>9681</v>
      </c>
      <c r="C730" s="325"/>
      <c r="D730" s="117"/>
      <c r="E730" s="118"/>
      <c r="F730" s="118"/>
      <c r="G730" s="118"/>
      <c r="H730" s="119"/>
      <c r="I730" s="111" t="str">
        <f t="shared" si="79"/>
        <v/>
      </c>
      <c r="J730" s="124"/>
      <c r="K730" s="323"/>
      <c r="L730" s="369"/>
    </row>
    <row r="731" spans="1:12" ht="13.5" hidden="1" customHeight="1" x14ac:dyDescent="0.3">
      <c r="A731" s="321"/>
      <c r="B731" s="112" t="s">
        <v>9685</v>
      </c>
      <c r="C731" s="326"/>
      <c r="D731" s="120"/>
      <c r="E731" s="121"/>
      <c r="F731" s="121"/>
      <c r="G731" s="121"/>
      <c r="H731" s="122"/>
      <c r="I731" s="113" t="str">
        <f t="shared" si="79"/>
        <v/>
      </c>
      <c r="J731" s="125"/>
      <c r="K731" s="324"/>
      <c r="L731" s="370"/>
    </row>
    <row r="732" spans="1:12" s="105" customFormat="1" ht="13.5" hidden="1" customHeight="1" x14ac:dyDescent="0.2">
      <c r="A732" s="319">
        <v>81</v>
      </c>
      <c r="B732" s="108" t="s">
        <v>9675</v>
      </c>
      <c r="C732" s="134">
        <f>Anexo_01!$I100</f>
        <v>0</v>
      </c>
      <c r="D732" s="114"/>
      <c r="E732" s="115"/>
      <c r="F732" s="115"/>
      <c r="G732" s="115"/>
      <c r="H732" s="116"/>
      <c r="I732" s="109" t="str">
        <f>IF(SUM(D732:H732)=0,"",SUM(D732:H732))</f>
        <v/>
      </c>
      <c r="J732" s="123"/>
      <c r="K732" s="322">
        <f>SUM(I732:I740)</f>
        <v>0</v>
      </c>
      <c r="L732" s="369"/>
    </row>
    <row r="733" spans="1:12" s="105" customFormat="1" ht="13.5" hidden="1" customHeight="1" x14ac:dyDescent="0.2">
      <c r="A733" s="320"/>
      <c r="B733" s="110" t="s">
        <v>9676</v>
      </c>
      <c r="C733" s="130" t="str">
        <f>Anexo_01!$D100</f>
        <v/>
      </c>
      <c r="D733" s="117"/>
      <c r="E733" s="118"/>
      <c r="F733" s="118"/>
      <c r="G733" s="118"/>
      <c r="H733" s="119"/>
      <c r="I733" s="111" t="str">
        <f>IF(SUM(D733:H733)=0,"",SUM(D733:H733))</f>
        <v/>
      </c>
      <c r="J733" s="124"/>
      <c r="K733" s="323"/>
      <c r="L733" s="369"/>
    </row>
    <row r="734" spans="1:12" s="105" customFormat="1" ht="13.5" hidden="1" customHeight="1" x14ac:dyDescent="0.2">
      <c r="A734" s="320"/>
      <c r="B734" s="110" t="s">
        <v>9682</v>
      </c>
      <c r="C734" s="130" t="str">
        <f>Anexo_01!$B100</f>
        <v/>
      </c>
      <c r="D734" s="117"/>
      <c r="E734" s="118"/>
      <c r="F734" s="118"/>
      <c r="G734" s="118"/>
      <c r="H734" s="119"/>
      <c r="I734" s="111" t="str">
        <f t="shared" ref="I734:I740" si="80">IF(SUM(D734:H734)=0,"",SUM(D734:H734))</f>
        <v/>
      </c>
      <c r="J734" s="124"/>
      <c r="K734" s="323"/>
      <c r="L734" s="369"/>
    </row>
    <row r="735" spans="1:12" s="105" customFormat="1" ht="13.5" hidden="1" customHeight="1" x14ac:dyDescent="0.2">
      <c r="A735" s="320"/>
      <c r="B735" s="110" t="s">
        <v>9677</v>
      </c>
      <c r="C735" s="130" t="str">
        <f>CONCATENATE("10",Anexo_01!$P100)</f>
        <v>10</v>
      </c>
      <c r="D735" s="117"/>
      <c r="E735" s="118"/>
      <c r="F735" s="118"/>
      <c r="G735" s="118"/>
      <c r="H735" s="119"/>
      <c r="I735" s="111" t="str">
        <f t="shared" si="80"/>
        <v/>
      </c>
      <c r="J735" s="124"/>
      <c r="K735" s="323"/>
      <c r="L735" s="369"/>
    </row>
    <row r="736" spans="1:12" s="105" customFormat="1" ht="13.5" hidden="1" customHeight="1" x14ac:dyDescent="0.2">
      <c r="A736" s="320"/>
      <c r="B736" s="110" t="s">
        <v>9678</v>
      </c>
      <c r="C736" s="131">
        <f>Anexo_01!$F100</f>
        <v>0</v>
      </c>
      <c r="D736" s="117"/>
      <c r="E736" s="118"/>
      <c r="F736" s="118"/>
      <c r="G736" s="118"/>
      <c r="H736" s="119"/>
      <c r="I736" s="111" t="str">
        <f t="shared" si="80"/>
        <v/>
      </c>
      <c r="J736" s="124"/>
      <c r="K736" s="323"/>
      <c r="L736" s="369"/>
    </row>
    <row r="737" spans="1:12" s="105" customFormat="1" ht="13.5" hidden="1" customHeight="1" x14ac:dyDescent="0.2">
      <c r="A737" s="320"/>
      <c r="B737" s="110" t="s">
        <v>9679</v>
      </c>
      <c r="C737" s="130" t="str">
        <f>Anexo_01!$Q100</f>
        <v/>
      </c>
      <c r="D737" s="117"/>
      <c r="E737" s="118"/>
      <c r="F737" s="118"/>
      <c r="G737" s="118"/>
      <c r="H737" s="119"/>
      <c r="I737" s="111" t="str">
        <f t="shared" si="80"/>
        <v/>
      </c>
      <c r="J737" s="124"/>
      <c r="K737" s="323"/>
      <c r="L737" s="369"/>
    </row>
    <row r="738" spans="1:12" s="105" customFormat="1" ht="13.5" hidden="1" customHeight="1" x14ac:dyDescent="0.2">
      <c r="A738" s="320"/>
      <c r="B738" s="110" t="s">
        <v>9680</v>
      </c>
      <c r="C738" s="132"/>
      <c r="D738" s="117"/>
      <c r="E738" s="118"/>
      <c r="F738" s="118"/>
      <c r="G738" s="118"/>
      <c r="H738" s="119"/>
      <c r="I738" s="111" t="str">
        <f t="shared" si="80"/>
        <v/>
      </c>
      <c r="J738" s="124"/>
      <c r="K738" s="323"/>
      <c r="L738" s="369"/>
    </row>
    <row r="739" spans="1:12" s="105" customFormat="1" ht="13.5" hidden="1" customHeight="1" x14ac:dyDescent="0.2">
      <c r="A739" s="320"/>
      <c r="B739" s="110" t="s">
        <v>9681</v>
      </c>
      <c r="C739" s="325"/>
      <c r="D739" s="117"/>
      <c r="E739" s="118"/>
      <c r="F739" s="118"/>
      <c r="G739" s="118"/>
      <c r="H739" s="119"/>
      <c r="I739" s="111" t="str">
        <f t="shared" si="80"/>
        <v/>
      </c>
      <c r="J739" s="124"/>
      <c r="K739" s="323"/>
      <c r="L739" s="369"/>
    </row>
    <row r="740" spans="1:12" ht="13.5" hidden="1" customHeight="1" x14ac:dyDescent="0.3">
      <c r="A740" s="321"/>
      <c r="B740" s="112" t="s">
        <v>9685</v>
      </c>
      <c r="C740" s="326"/>
      <c r="D740" s="120"/>
      <c r="E740" s="121"/>
      <c r="F740" s="121"/>
      <c r="G740" s="121"/>
      <c r="H740" s="122"/>
      <c r="I740" s="113" t="str">
        <f t="shared" si="80"/>
        <v/>
      </c>
      <c r="J740" s="125"/>
      <c r="K740" s="324"/>
      <c r="L740" s="370"/>
    </row>
    <row r="741" spans="1:12" s="105" customFormat="1" ht="13.5" hidden="1" customHeight="1" x14ac:dyDescent="0.2">
      <c r="A741" s="319">
        <v>82</v>
      </c>
      <c r="B741" s="108" t="s">
        <v>9675</v>
      </c>
      <c r="C741" s="134">
        <f>Anexo_01!$I101</f>
        <v>0</v>
      </c>
      <c r="D741" s="114"/>
      <c r="E741" s="115"/>
      <c r="F741" s="115"/>
      <c r="G741" s="115"/>
      <c r="H741" s="116"/>
      <c r="I741" s="109" t="str">
        <f>IF(SUM(D741:H741)=0,"",SUM(D741:H741))</f>
        <v/>
      </c>
      <c r="J741" s="123"/>
      <c r="K741" s="322">
        <f>SUM(I741:I749)</f>
        <v>0</v>
      </c>
      <c r="L741" s="369"/>
    </row>
    <row r="742" spans="1:12" s="105" customFormat="1" ht="13.5" hidden="1" customHeight="1" x14ac:dyDescent="0.2">
      <c r="A742" s="320"/>
      <c r="B742" s="110" t="s">
        <v>9676</v>
      </c>
      <c r="C742" s="130" t="str">
        <f>Anexo_01!$D101</f>
        <v/>
      </c>
      <c r="D742" s="117"/>
      <c r="E742" s="118"/>
      <c r="F742" s="118"/>
      <c r="G742" s="118"/>
      <c r="H742" s="119"/>
      <c r="I742" s="111" t="str">
        <f>IF(SUM(D742:H742)=0,"",SUM(D742:H742))</f>
        <v/>
      </c>
      <c r="J742" s="124"/>
      <c r="K742" s="323"/>
      <c r="L742" s="369"/>
    </row>
    <row r="743" spans="1:12" s="105" customFormat="1" ht="13.5" hidden="1" customHeight="1" x14ac:dyDescent="0.2">
      <c r="A743" s="320"/>
      <c r="B743" s="110" t="s">
        <v>9682</v>
      </c>
      <c r="C743" s="130" t="str">
        <f>Anexo_01!$B101</f>
        <v/>
      </c>
      <c r="D743" s="117"/>
      <c r="E743" s="118"/>
      <c r="F743" s="118"/>
      <c r="G743" s="118"/>
      <c r="H743" s="119"/>
      <c r="I743" s="111" t="str">
        <f t="shared" ref="I743:I749" si="81">IF(SUM(D743:H743)=0,"",SUM(D743:H743))</f>
        <v/>
      </c>
      <c r="J743" s="124"/>
      <c r="K743" s="323"/>
      <c r="L743" s="369"/>
    </row>
    <row r="744" spans="1:12" s="105" customFormat="1" ht="13.5" hidden="1" customHeight="1" x14ac:dyDescent="0.2">
      <c r="A744" s="320"/>
      <c r="B744" s="110" t="s">
        <v>9677</v>
      </c>
      <c r="C744" s="130" t="str">
        <f>CONCATENATE("10",Anexo_01!$P101)</f>
        <v>10</v>
      </c>
      <c r="D744" s="117"/>
      <c r="E744" s="118"/>
      <c r="F744" s="118"/>
      <c r="G744" s="118"/>
      <c r="H744" s="119"/>
      <c r="I744" s="111" t="str">
        <f t="shared" si="81"/>
        <v/>
      </c>
      <c r="J744" s="124"/>
      <c r="K744" s="323"/>
      <c r="L744" s="369"/>
    </row>
    <row r="745" spans="1:12" s="105" customFormat="1" ht="13.5" hidden="1" customHeight="1" x14ac:dyDescent="0.2">
      <c r="A745" s="320"/>
      <c r="B745" s="110" t="s">
        <v>9678</v>
      </c>
      <c r="C745" s="131">
        <f>Anexo_01!$F101</f>
        <v>0</v>
      </c>
      <c r="D745" s="117"/>
      <c r="E745" s="118"/>
      <c r="F745" s="118"/>
      <c r="G745" s="118"/>
      <c r="H745" s="119"/>
      <c r="I745" s="111" t="str">
        <f t="shared" si="81"/>
        <v/>
      </c>
      <c r="J745" s="124"/>
      <c r="K745" s="323"/>
      <c r="L745" s="369"/>
    </row>
    <row r="746" spans="1:12" s="105" customFormat="1" ht="13.5" hidden="1" customHeight="1" x14ac:dyDescent="0.2">
      <c r="A746" s="320"/>
      <c r="B746" s="110" t="s">
        <v>9679</v>
      </c>
      <c r="C746" s="130" t="str">
        <f>Anexo_01!$Q101</f>
        <v/>
      </c>
      <c r="D746" s="117"/>
      <c r="E746" s="118"/>
      <c r="F746" s="118"/>
      <c r="G746" s="118"/>
      <c r="H746" s="119"/>
      <c r="I746" s="111" t="str">
        <f t="shared" si="81"/>
        <v/>
      </c>
      <c r="J746" s="124"/>
      <c r="K746" s="323"/>
      <c r="L746" s="369"/>
    </row>
    <row r="747" spans="1:12" s="105" customFormat="1" ht="13.5" hidden="1" customHeight="1" x14ac:dyDescent="0.2">
      <c r="A747" s="320"/>
      <c r="B747" s="110" t="s">
        <v>9680</v>
      </c>
      <c r="C747" s="132"/>
      <c r="D747" s="117"/>
      <c r="E747" s="118"/>
      <c r="F747" s="118"/>
      <c r="G747" s="118"/>
      <c r="H747" s="119"/>
      <c r="I747" s="111" t="str">
        <f t="shared" si="81"/>
        <v/>
      </c>
      <c r="J747" s="124"/>
      <c r="K747" s="323"/>
      <c r="L747" s="369"/>
    </row>
    <row r="748" spans="1:12" s="105" customFormat="1" ht="13.5" hidden="1" customHeight="1" x14ac:dyDescent="0.2">
      <c r="A748" s="320"/>
      <c r="B748" s="110" t="s">
        <v>9681</v>
      </c>
      <c r="C748" s="325"/>
      <c r="D748" s="117"/>
      <c r="E748" s="118"/>
      <c r="F748" s="118"/>
      <c r="G748" s="118"/>
      <c r="H748" s="119"/>
      <c r="I748" s="111" t="str">
        <f t="shared" si="81"/>
        <v/>
      </c>
      <c r="J748" s="124"/>
      <c r="K748" s="323"/>
      <c r="L748" s="369"/>
    </row>
    <row r="749" spans="1:12" ht="13.5" hidden="1" customHeight="1" x14ac:dyDescent="0.3">
      <c r="A749" s="321"/>
      <c r="B749" s="112" t="s">
        <v>9685</v>
      </c>
      <c r="C749" s="326"/>
      <c r="D749" s="120"/>
      <c r="E749" s="121"/>
      <c r="F749" s="121"/>
      <c r="G749" s="121"/>
      <c r="H749" s="122"/>
      <c r="I749" s="113" t="str">
        <f t="shared" si="81"/>
        <v/>
      </c>
      <c r="J749" s="125"/>
      <c r="K749" s="324"/>
      <c r="L749" s="370"/>
    </row>
    <row r="750" spans="1:12" s="105" customFormat="1" ht="13.5" hidden="1" customHeight="1" x14ac:dyDescent="0.2">
      <c r="A750" s="319">
        <v>83</v>
      </c>
      <c r="B750" s="108" t="s">
        <v>9675</v>
      </c>
      <c r="C750" s="134">
        <f>Anexo_01!$I102</f>
        <v>0</v>
      </c>
      <c r="D750" s="114"/>
      <c r="E750" s="115"/>
      <c r="F750" s="115"/>
      <c r="G750" s="115"/>
      <c r="H750" s="116"/>
      <c r="I750" s="109" t="str">
        <f>IF(SUM(D750:H750)=0,"",SUM(D750:H750))</f>
        <v/>
      </c>
      <c r="J750" s="123"/>
      <c r="K750" s="322">
        <f>SUM(I750:I758)</f>
        <v>0</v>
      </c>
      <c r="L750" s="369"/>
    </row>
    <row r="751" spans="1:12" s="105" customFormat="1" ht="13.5" hidden="1" customHeight="1" x14ac:dyDescent="0.2">
      <c r="A751" s="320"/>
      <c r="B751" s="110" t="s">
        <v>9676</v>
      </c>
      <c r="C751" s="130" t="str">
        <f>Anexo_01!$D102</f>
        <v/>
      </c>
      <c r="D751" s="117"/>
      <c r="E751" s="118"/>
      <c r="F751" s="118"/>
      <c r="G751" s="118"/>
      <c r="H751" s="119"/>
      <c r="I751" s="111" t="str">
        <f>IF(SUM(D751:H751)=0,"",SUM(D751:H751))</f>
        <v/>
      </c>
      <c r="J751" s="124"/>
      <c r="K751" s="323"/>
      <c r="L751" s="369"/>
    </row>
    <row r="752" spans="1:12" s="105" customFormat="1" ht="13.5" hidden="1" customHeight="1" x14ac:dyDescent="0.2">
      <c r="A752" s="320"/>
      <c r="B752" s="110" t="s">
        <v>9682</v>
      </c>
      <c r="C752" s="130" t="str">
        <f>Anexo_01!$B102</f>
        <v/>
      </c>
      <c r="D752" s="117"/>
      <c r="E752" s="118"/>
      <c r="F752" s="118"/>
      <c r="G752" s="118"/>
      <c r="H752" s="119"/>
      <c r="I752" s="111" t="str">
        <f t="shared" ref="I752:I758" si="82">IF(SUM(D752:H752)=0,"",SUM(D752:H752))</f>
        <v/>
      </c>
      <c r="J752" s="124"/>
      <c r="K752" s="323"/>
      <c r="L752" s="369"/>
    </row>
    <row r="753" spans="1:12" s="105" customFormat="1" ht="13.5" hidden="1" customHeight="1" x14ac:dyDescent="0.2">
      <c r="A753" s="320"/>
      <c r="B753" s="110" t="s">
        <v>9677</v>
      </c>
      <c r="C753" s="130" t="str">
        <f>CONCATENATE("10",Anexo_01!$P102)</f>
        <v>10</v>
      </c>
      <c r="D753" s="117"/>
      <c r="E753" s="118"/>
      <c r="F753" s="118"/>
      <c r="G753" s="118"/>
      <c r="H753" s="119"/>
      <c r="I753" s="111" t="str">
        <f t="shared" si="82"/>
        <v/>
      </c>
      <c r="J753" s="124"/>
      <c r="K753" s="323"/>
      <c r="L753" s="369"/>
    </row>
    <row r="754" spans="1:12" s="105" customFormat="1" ht="13.5" hidden="1" customHeight="1" x14ac:dyDescent="0.2">
      <c r="A754" s="320"/>
      <c r="B754" s="110" t="s">
        <v>9678</v>
      </c>
      <c r="C754" s="131">
        <f>Anexo_01!$F102</f>
        <v>0</v>
      </c>
      <c r="D754" s="117"/>
      <c r="E754" s="118"/>
      <c r="F754" s="118"/>
      <c r="G754" s="118"/>
      <c r="H754" s="119"/>
      <c r="I754" s="111" t="str">
        <f t="shared" si="82"/>
        <v/>
      </c>
      <c r="J754" s="124"/>
      <c r="K754" s="323"/>
      <c r="L754" s="369"/>
    </row>
    <row r="755" spans="1:12" s="105" customFormat="1" ht="13.5" hidden="1" customHeight="1" x14ac:dyDescent="0.2">
      <c r="A755" s="320"/>
      <c r="B755" s="110" t="s">
        <v>9679</v>
      </c>
      <c r="C755" s="130" t="str">
        <f>Anexo_01!$Q102</f>
        <v/>
      </c>
      <c r="D755" s="117"/>
      <c r="E755" s="118"/>
      <c r="F755" s="118"/>
      <c r="G755" s="118"/>
      <c r="H755" s="119"/>
      <c r="I755" s="111" t="str">
        <f t="shared" si="82"/>
        <v/>
      </c>
      <c r="J755" s="124"/>
      <c r="K755" s="323"/>
      <c r="L755" s="369"/>
    </row>
    <row r="756" spans="1:12" s="105" customFormat="1" ht="13.5" hidden="1" customHeight="1" x14ac:dyDescent="0.2">
      <c r="A756" s="320"/>
      <c r="B756" s="110" t="s">
        <v>9680</v>
      </c>
      <c r="C756" s="132"/>
      <c r="D756" s="117"/>
      <c r="E756" s="118"/>
      <c r="F756" s="118"/>
      <c r="G756" s="118"/>
      <c r="H756" s="119"/>
      <c r="I756" s="111" t="str">
        <f t="shared" si="82"/>
        <v/>
      </c>
      <c r="J756" s="124"/>
      <c r="K756" s="323"/>
      <c r="L756" s="369"/>
    </row>
    <row r="757" spans="1:12" s="105" customFormat="1" ht="13.5" hidden="1" customHeight="1" x14ac:dyDescent="0.2">
      <c r="A757" s="320"/>
      <c r="B757" s="110" t="s">
        <v>9681</v>
      </c>
      <c r="C757" s="325"/>
      <c r="D757" s="117"/>
      <c r="E757" s="118"/>
      <c r="F757" s="118"/>
      <c r="G757" s="118"/>
      <c r="H757" s="119"/>
      <c r="I757" s="111" t="str">
        <f t="shared" si="82"/>
        <v/>
      </c>
      <c r="J757" s="124"/>
      <c r="K757" s="323"/>
      <c r="L757" s="369"/>
    </row>
    <row r="758" spans="1:12" ht="13.5" hidden="1" customHeight="1" x14ac:dyDescent="0.3">
      <c r="A758" s="321"/>
      <c r="B758" s="112" t="s">
        <v>9685</v>
      </c>
      <c r="C758" s="326"/>
      <c r="D758" s="120"/>
      <c r="E758" s="121"/>
      <c r="F758" s="121"/>
      <c r="G758" s="121"/>
      <c r="H758" s="122"/>
      <c r="I758" s="113" t="str">
        <f t="shared" si="82"/>
        <v/>
      </c>
      <c r="J758" s="125"/>
      <c r="K758" s="324"/>
      <c r="L758" s="370"/>
    </row>
    <row r="759" spans="1:12" s="105" customFormat="1" ht="13.5" hidden="1" customHeight="1" x14ac:dyDescent="0.2">
      <c r="A759" s="319">
        <v>84</v>
      </c>
      <c r="B759" s="108" t="s">
        <v>9675</v>
      </c>
      <c r="C759" s="134">
        <f>Anexo_01!$I103</f>
        <v>0</v>
      </c>
      <c r="D759" s="114"/>
      <c r="E759" s="115"/>
      <c r="F759" s="115"/>
      <c r="G759" s="115"/>
      <c r="H759" s="116"/>
      <c r="I759" s="109" t="str">
        <f>IF(SUM(D759:H759)=0,"",SUM(D759:H759))</f>
        <v/>
      </c>
      <c r="J759" s="123"/>
      <c r="K759" s="322">
        <f>SUM(I759:I767)</f>
        <v>0</v>
      </c>
      <c r="L759" s="369"/>
    </row>
    <row r="760" spans="1:12" s="105" customFormat="1" ht="13.5" hidden="1" customHeight="1" x14ac:dyDescent="0.2">
      <c r="A760" s="320"/>
      <c r="B760" s="110" t="s">
        <v>9676</v>
      </c>
      <c r="C760" s="130" t="str">
        <f>Anexo_01!$D103</f>
        <v/>
      </c>
      <c r="D760" s="117"/>
      <c r="E760" s="118"/>
      <c r="F760" s="118"/>
      <c r="G760" s="118"/>
      <c r="H760" s="119"/>
      <c r="I760" s="111" t="str">
        <f>IF(SUM(D760:H760)=0,"",SUM(D760:H760))</f>
        <v/>
      </c>
      <c r="J760" s="124"/>
      <c r="K760" s="323"/>
      <c r="L760" s="369"/>
    </row>
    <row r="761" spans="1:12" s="105" customFormat="1" ht="13.5" hidden="1" customHeight="1" x14ac:dyDescent="0.2">
      <c r="A761" s="320"/>
      <c r="B761" s="110" t="s">
        <v>9682</v>
      </c>
      <c r="C761" s="130" t="str">
        <f>Anexo_01!$B103</f>
        <v/>
      </c>
      <c r="D761" s="117"/>
      <c r="E761" s="118"/>
      <c r="F761" s="118"/>
      <c r="G761" s="118"/>
      <c r="H761" s="119"/>
      <c r="I761" s="111" t="str">
        <f t="shared" ref="I761:I767" si="83">IF(SUM(D761:H761)=0,"",SUM(D761:H761))</f>
        <v/>
      </c>
      <c r="J761" s="124"/>
      <c r="K761" s="323"/>
      <c r="L761" s="369"/>
    </row>
    <row r="762" spans="1:12" s="105" customFormat="1" ht="13.5" hidden="1" customHeight="1" x14ac:dyDescent="0.2">
      <c r="A762" s="320"/>
      <c r="B762" s="110" t="s">
        <v>9677</v>
      </c>
      <c r="C762" s="130" t="str">
        <f>CONCATENATE("10",Anexo_01!$P103)</f>
        <v>10</v>
      </c>
      <c r="D762" s="117"/>
      <c r="E762" s="118"/>
      <c r="F762" s="118"/>
      <c r="G762" s="118"/>
      <c r="H762" s="119"/>
      <c r="I762" s="111" t="str">
        <f t="shared" si="83"/>
        <v/>
      </c>
      <c r="J762" s="124"/>
      <c r="K762" s="323"/>
      <c r="L762" s="369"/>
    </row>
    <row r="763" spans="1:12" s="105" customFormat="1" ht="13.5" hidden="1" customHeight="1" x14ac:dyDescent="0.2">
      <c r="A763" s="320"/>
      <c r="B763" s="110" t="s">
        <v>9678</v>
      </c>
      <c r="C763" s="131">
        <f>Anexo_01!$F103</f>
        <v>0</v>
      </c>
      <c r="D763" s="117"/>
      <c r="E763" s="118"/>
      <c r="F763" s="118"/>
      <c r="G763" s="118"/>
      <c r="H763" s="119"/>
      <c r="I763" s="111" t="str">
        <f t="shared" si="83"/>
        <v/>
      </c>
      <c r="J763" s="124"/>
      <c r="K763" s="323"/>
      <c r="L763" s="369"/>
    </row>
    <row r="764" spans="1:12" s="105" customFormat="1" ht="13.5" hidden="1" customHeight="1" x14ac:dyDescent="0.2">
      <c r="A764" s="320"/>
      <c r="B764" s="110" t="s">
        <v>9679</v>
      </c>
      <c r="C764" s="130" t="str">
        <f>Anexo_01!$Q103</f>
        <v/>
      </c>
      <c r="D764" s="117"/>
      <c r="E764" s="118"/>
      <c r="F764" s="118"/>
      <c r="G764" s="118"/>
      <c r="H764" s="119"/>
      <c r="I764" s="111" t="str">
        <f t="shared" si="83"/>
        <v/>
      </c>
      <c r="J764" s="124"/>
      <c r="K764" s="323"/>
      <c r="L764" s="369"/>
    </row>
    <row r="765" spans="1:12" s="105" customFormat="1" ht="13.5" hidden="1" customHeight="1" x14ac:dyDescent="0.2">
      <c r="A765" s="320"/>
      <c r="B765" s="110" t="s">
        <v>9680</v>
      </c>
      <c r="C765" s="132"/>
      <c r="D765" s="117"/>
      <c r="E765" s="118"/>
      <c r="F765" s="118"/>
      <c r="G765" s="118"/>
      <c r="H765" s="119"/>
      <c r="I765" s="111" t="str">
        <f t="shared" si="83"/>
        <v/>
      </c>
      <c r="J765" s="124"/>
      <c r="K765" s="323"/>
      <c r="L765" s="369"/>
    </row>
    <row r="766" spans="1:12" s="105" customFormat="1" ht="13.5" hidden="1" customHeight="1" x14ac:dyDescent="0.2">
      <c r="A766" s="320"/>
      <c r="B766" s="110" t="s">
        <v>9681</v>
      </c>
      <c r="C766" s="325"/>
      <c r="D766" s="117"/>
      <c r="E766" s="118"/>
      <c r="F766" s="118"/>
      <c r="G766" s="118"/>
      <c r="H766" s="119"/>
      <c r="I766" s="111" t="str">
        <f t="shared" si="83"/>
        <v/>
      </c>
      <c r="J766" s="124"/>
      <c r="K766" s="323"/>
      <c r="L766" s="369"/>
    </row>
    <row r="767" spans="1:12" ht="13.5" hidden="1" customHeight="1" x14ac:dyDescent="0.3">
      <c r="A767" s="321"/>
      <c r="B767" s="112" t="s">
        <v>9685</v>
      </c>
      <c r="C767" s="326"/>
      <c r="D767" s="120"/>
      <c r="E767" s="121"/>
      <c r="F767" s="121"/>
      <c r="G767" s="121"/>
      <c r="H767" s="122"/>
      <c r="I767" s="113" t="str">
        <f t="shared" si="83"/>
        <v/>
      </c>
      <c r="J767" s="125"/>
      <c r="K767" s="324"/>
      <c r="L767" s="370"/>
    </row>
    <row r="768" spans="1:12" s="105" customFormat="1" ht="13.5" hidden="1" customHeight="1" x14ac:dyDescent="0.2">
      <c r="A768" s="319">
        <v>85</v>
      </c>
      <c r="B768" s="108" t="s">
        <v>9675</v>
      </c>
      <c r="C768" s="134">
        <f>Anexo_01!$I104</f>
        <v>0</v>
      </c>
      <c r="D768" s="114"/>
      <c r="E768" s="115"/>
      <c r="F768" s="115"/>
      <c r="G768" s="115"/>
      <c r="H768" s="116"/>
      <c r="I768" s="109" t="str">
        <f>IF(SUM(D768:H768)=0,"",SUM(D768:H768))</f>
        <v/>
      </c>
      <c r="J768" s="123"/>
      <c r="K768" s="322">
        <f>SUM(I768:I776)</f>
        <v>0</v>
      </c>
      <c r="L768" s="369"/>
    </row>
    <row r="769" spans="1:12" s="105" customFormat="1" ht="13.5" hidden="1" customHeight="1" x14ac:dyDescent="0.2">
      <c r="A769" s="320"/>
      <c r="B769" s="110" t="s">
        <v>9676</v>
      </c>
      <c r="C769" s="130" t="str">
        <f>Anexo_01!$D104</f>
        <v/>
      </c>
      <c r="D769" s="117"/>
      <c r="E769" s="118"/>
      <c r="F769" s="118"/>
      <c r="G769" s="118"/>
      <c r="H769" s="119"/>
      <c r="I769" s="111" t="str">
        <f>IF(SUM(D769:H769)=0,"",SUM(D769:H769))</f>
        <v/>
      </c>
      <c r="J769" s="124"/>
      <c r="K769" s="323"/>
      <c r="L769" s="369"/>
    </row>
    <row r="770" spans="1:12" s="105" customFormat="1" ht="13.5" hidden="1" customHeight="1" x14ac:dyDescent="0.2">
      <c r="A770" s="320"/>
      <c r="B770" s="110" t="s">
        <v>9682</v>
      </c>
      <c r="C770" s="130" t="str">
        <f>Anexo_01!$B104</f>
        <v/>
      </c>
      <c r="D770" s="117"/>
      <c r="E770" s="118"/>
      <c r="F770" s="118"/>
      <c r="G770" s="118"/>
      <c r="H770" s="119"/>
      <c r="I770" s="111" t="str">
        <f t="shared" ref="I770:I776" si="84">IF(SUM(D770:H770)=0,"",SUM(D770:H770))</f>
        <v/>
      </c>
      <c r="J770" s="124"/>
      <c r="K770" s="323"/>
      <c r="L770" s="369"/>
    </row>
    <row r="771" spans="1:12" s="105" customFormat="1" ht="13.5" hidden="1" customHeight="1" x14ac:dyDescent="0.2">
      <c r="A771" s="320"/>
      <c r="B771" s="110" t="s">
        <v>9677</v>
      </c>
      <c r="C771" s="130" t="str">
        <f>CONCATENATE("10",Anexo_01!$P104)</f>
        <v>10</v>
      </c>
      <c r="D771" s="117"/>
      <c r="E771" s="118"/>
      <c r="F771" s="118"/>
      <c r="G771" s="118"/>
      <c r="H771" s="119"/>
      <c r="I771" s="111" t="str">
        <f t="shared" si="84"/>
        <v/>
      </c>
      <c r="J771" s="124"/>
      <c r="K771" s="323"/>
      <c r="L771" s="369"/>
    </row>
    <row r="772" spans="1:12" s="105" customFormat="1" ht="13.5" hidden="1" customHeight="1" x14ac:dyDescent="0.2">
      <c r="A772" s="320"/>
      <c r="B772" s="110" t="s">
        <v>9678</v>
      </c>
      <c r="C772" s="131">
        <f>Anexo_01!$F104</f>
        <v>0</v>
      </c>
      <c r="D772" s="117"/>
      <c r="E772" s="118"/>
      <c r="F772" s="118"/>
      <c r="G772" s="118"/>
      <c r="H772" s="119"/>
      <c r="I772" s="111" t="str">
        <f t="shared" si="84"/>
        <v/>
      </c>
      <c r="J772" s="124"/>
      <c r="K772" s="323"/>
      <c r="L772" s="369"/>
    </row>
    <row r="773" spans="1:12" s="105" customFormat="1" ht="13.5" hidden="1" customHeight="1" x14ac:dyDescent="0.2">
      <c r="A773" s="320"/>
      <c r="B773" s="110" t="s">
        <v>9679</v>
      </c>
      <c r="C773" s="130" t="str">
        <f>Anexo_01!$Q104</f>
        <v/>
      </c>
      <c r="D773" s="117"/>
      <c r="E773" s="118"/>
      <c r="F773" s="118"/>
      <c r="G773" s="118"/>
      <c r="H773" s="119"/>
      <c r="I773" s="111" t="str">
        <f t="shared" si="84"/>
        <v/>
      </c>
      <c r="J773" s="124"/>
      <c r="K773" s="323"/>
      <c r="L773" s="369"/>
    </row>
    <row r="774" spans="1:12" s="105" customFormat="1" ht="13.5" hidden="1" customHeight="1" x14ac:dyDescent="0.2">
      <c r="A774" s="320"/>
      <c r="B774" s="110" t="s">
        <v>9680</v>
      </c>
      <c r="C774" s="132"/>
      <c r="D774" s="117"/>
      <c r="E774" s="118"/>
      <c r="F774" s="118"/>
      <c r="G774" s="118"/>
      <c r="H774" s="119"/>
      <c r="I774" s="111" t="str">
        <f t="shared" si="84"/>
        <v/>
      </c>
      <c r="J774" s="124"/>
      <c r="K774" s="323"/>
      <c r="L774" s="369"/>
    </row>
    <row r="775" spans="1:12" s="105" customFormat="1" ht="13.5" hidden="1" customHeight="1" x14ac:dyDescent="0.2">
      <c r="A775" s="320"/>
      <c r="B775" s="110" t="s">
        <v>9681</v>
      </c>
      <c r="C775" s="325"/>
      <c r="D775" s="117"/>
      <c r="E775" s="118"/>
      <c r="F775" s="118"/>
      <c r="G775" s="118"/>
      <c r="H775" s="119"/>
      <c r="I775" s="111" t="str">
        <f t="shared" si="84"/>
        <v/>
      </c>
      <c r="J775" s="124"/>
      <c r="K775" s="323"/>
      <c r="L775" s="369"/>
    </row>
    <row r="776" spans="1:12" ht="13.5" hidden="1" customHeight="1" x14ac:dyDescent="0.3">
      <c r="A776" s="321"/>
      <c r="B776" s="112" t="s">
        <v>9685</v>
      </c>
      <c r="C776" s="326"/>
      <c r="D776" s="120"/>
      <c r="E776" s="121"/>
      <c r="F776" s="121"/>
      <c r="G776" s="121"/>
      <c r="H776" s="122"/>
      <c r="I776" s="113" t="str">
        <f t="shared" si="84"/>
        <v/>
      </c>
      <c r="J776" s="125"/>
      <c r="K776" s="324"/>
      <c r="L776" s="370"/>
    </row>
    <row r="777" spans="1:12" s="105" customFormat="1" ht="13.5" hidden="1" customHeight="1" x14ac:dyDescent="0.2">
      <c r="A777" s="319">
        <v>86</v>
      </c>
      <c r="B777" s="108" t="s">
        <v>9675</v>
      </c>
      <c r="C777" s="134">
        <f>Anexo_01!$I105</f>
        <v>0</v>
      </c>
      <c r="D777" s="114"/>
      <c r="E777" s="115"/>
      <c r="F777" s="115"/>
      <c r="G777" s="115"/>
      <c r="H777" s="116"/>
      <c r="I777" s="109" t="str">
        <f>IF(SUM(D777:H777)=0,"",SUM(D777:H777))</f>
        <v/>
      </c>
      <c r="J777" s="123"/>
      <c r="K777" s="322">
        <f>SUM(I777:I785)</f>
        <v>0</v>
      </c>
      <c r="L777" s="369"/>
    </row>
    <row r="778" spans="1:12" s="105" customFormat="1" ht="13.5" hidden="1" customHeight="1" x14ac:dyDescent="0.2">
      <c r="A778" s="320"/>
      <c r="B778" s="110" t="s">
        <v>9676</v>
      </c>
      <c r="C778" s="130" t="str">
        <f>Anexo_01!$D105</f>
        <v/>
      </c>
      <c r="D778" s="117"/>
      <c r="E778" s="118"/>
      <c r="F778" s="118"/>
      <c r="G778" s="118"/>
      <c r="H778" s="119"/>
      <c r="I778" s="111" t="str">
        <f>IF(SUM(D778:H778)=0,"",SUM(D778:H778))</f>
        <v/>
      </c>
      <c r="J778" s="124"/>
      <c r="K778" s="323"/>
      <c r="L778" s="369"/>
    </row>
    <row r="779" spans="1:12" s="105" customFormat="1" ht="13.5" hidden="1" customHeight="1" x14ac:dyDescent="0.2">
      <c r="A779" s="320"/>
      <c r="B779" s="110" t="s">
        <v>9682</v>
      </c>
      <c r="C779" s="130" t="str">
        <f>Anexo_01!$B105</f>
        <v/>
      </c>
      <c r="D779" s="117"/>
      <c r="E779" s="118"/>
      <c r="F779" s="118"/>
      <c r="G779" s="118"/>
      <c r="H779" s="119"/>
      <c r="I779" s="111" t="str">
        <f t="shared" ref="I779:I785" si="85">IF(SUM(D779:H779)=0,"",SUM(D779:H779))</f>
        <v/>
      </c>
      <c r="J779" s="124"/>
      <c r="K779" s="323"/>
      <c r="L779" s="369"/>
    </row>
    <row r="780" spans="1:12" s="105" customFormat="1" ht="13.5" hidden="1" customHeight="1" x14ac:dyDescent="0.2">
      <c r="A780" s="320"/>
      <c r="B780" s="110" t="s">
        <v>9677</v>
      </c>
      <c r="C780" s="130" t="str">
        <f>CONCATENATE("10",Anexo_01!$P105)</f>
        <v>10</v>
      </c>
      <c r="D780" s="117"/>
      <c r="E780" s="118"/>
      <c r="F780" s="118"/>
      <c r="G780" s="118"/>
      <c r="H780" s="119"/>
      <c r="I780" s="111" t="str">
        <f t="shared" si="85"/>
        <v/>
      </c>
      <c r="J780" s="124"/>
      <c r="K780" s="323"/>
      <c r="L780" s="369"/>
    </row>
    <row r="781" spans="1:12" s="105" customFormat="1" ht="13.5" hidden="1" customHeight="1" x14ac:dyDescent="0.2">
      <c r="A781" s="320"/>
      <c r="B781" s="110" t="s">
        <v>9678</v>
      </c>
      <c r="C781" s="131">
        <f>Anexo_01!$F105</f>
        <v>0</v>
      </c>
      <c r="D781" s="117"/>
      <c r="E781" s="118"/>
      <c r="F781" s="118"/>
      <c r="G781" s="118"/>
      <c r="H781" s="119"/>
      <c r="I781" s="111" t="str">
        <f t="shared" si="85"/>
        <v/>
      </c>
      <c r="J781" s="124"/>
      <c r="K781" s="323"/>
      <c r="L781" s="369"/>
    </row>
    <row r="782" spans="1:12" s="105" customFormat="1" ht="13.5" hidden="1" customHeight="1" x14ac:dyDescent="0.2">
      <c r="A782" s="320"/>
      <c r="B782" s="110" t="s">
        <v>9679</v>
      </c>
      <c r="C782" s="130" t="str">
        <f>Anexo_01!$Q105</f>
        <v/>
      </c>
      <c r="D782" s="117"/>
      <c r="E782" s="118"/>
      <c r="F782" s="118"/>
      <c r="G782" s="118"/>
      <c r="H782" s="119"/>
      <c r="I782" s="111" t="str">
        <f t="shared" si="85"/>
        <v/>
      </c>
      <c r="J782" s="124"/>
      <c r="K782" s="323"/>
      <c r="L782" s="369"/>
    </row>
    <row r="783" spans="1:12" s="105" customFormat="1" ht="13.5" hidden="1" customHeight="1" x14ac:dyDescent="0.2">
      <c r="A783" s="320"/>
      <c r="B783" s="110" t="s">
        <v>9680</v>
      </c>
      <c r="C783" s="132"/>
      <c r="D783" s="117"/>
      <c r="E783" s="118"/>
      <c r="F783" s="118"/>
      <c r="G783" s="118"/>
      <c r="H783" s="119"/>
      <c r="I783" s="111" t="str">
        <f t="shared" si="85"/>
        <v/>
      </c>
      <c r="J783" s="124"/>
      <c r="K783" s="323"/>
      <c r="L783" s="369"/>
    </row>
    <row r="784" spans="1:12" s="105" customFormat="1" ht="13.5" hidden="1" customHeight="1" x14ac:dyDescent="0.2">
      <c r="A784" s="320"/>
      <c r="B784" s="110" t="s">
        <v>9681</v>
      </c>
      <c r="C784" s="325"/>
      <c r="D784" s="117"/>
      <c r="E784" s="118"/>
      <c r="F784" s="118"/>
      <c r="G784" s="118"/>
      <c r="H784" s="119"/>
      <c r="I784" s="111" t="str">
        <f t="shared" si="85"/>
        <v/>
      </c>
      <c r="J784" s="124"/>
      <c r="K784" s="323"/>
      <c r="L784" s="369"/>
    </row>
    <row r="785" spans="1:12" ht="13.5" hidden="1" customHeight="1" x14ac:dyDescent="0.3">
      <c r="A785" s="321"/>
      <c r="B785" s="112" t="s">
        <v>9685</v>
      </c>
      <c r="C785" s="326"/>
      <c r="D785" s="120"/>
      <c r="E785" s="121"/>
      <c r="F785" s="121"/>
      <c r="G785" s="121"/>
      <c r="H785" s="122"/>
      <c r="I785" s="113" t="str">
        <f t="shared" si="85"/>
        <v/>
      </c>
      <c r="J785" s="125"/>
      <c r="K785" s="324"/>
      <c r="L785" s="370"/>
    </row>
    <row r="786" spans="1:12" s="105" customFormat="1" ht="13.5" hidden="1" customHeight="1" x14ac:dyDescent="0.2">
      <c r="A786" s="319">
        <v>87</v>
      </c>
      <c r="B786" s="108" t="s">
        <v>9675</v>
      </c>
      <c r="C786" s="134">
        <f>Anexo_01!$I106</f>
        <v>0</v>
      </c>
      <c r="D786" s="114"/>
      <c r="E786" s="115"/>
      <c r="F786" s="115"/>
      <c r="G786" s="115"/>
      <c r="H786" s="116"/>
      <c r="I786" s="109" t="str">
        <f>IF(SUM(D786:H786)=0,"",SUM(D786:H786))</f>
        <v/>
      </c>
      <c r="J786" s="123"/>
      <c r="K786" s="322">
        <f>SUM(I786:I794)</f>
        <v>0</v>
      </c>
      <c r="L786" s="369"/>
    </row>
    <row r="787" spans="1:12" s="105" customFormat="1" ht="13.5" hidden="1" customHeight="1" x14ac:dyDescent="0.2">
      <c r="A787" s="320"/>
      <c r="B787" s="110" t="s">
        <v>9676</v>
      </c>
      <c r="C787" s="130" t="str">
        <f>Anexo_01!$D106</f>
        <v/>
      </c>
      <c r="D787" s="117"/>
      <c r="E787" s="118"/>
      <c r="F787" s="118"/>
      <c r="G787" s="118"/>
      <c r="H787" s="119"/>
      <c r="I787" s="111" t="str">
        <f>IF(SUM(D787:H787)=0,"",SUM(D787:H787))</f>
        <v/>
      </c>
      <c r="J787" s="124"/>
      <c r="K787" s="323"/>
      <c r="L787" s="369"/>
    </row>
    <row r="788" spans="1:12" s="105" customFormat="1" ht="13.5" hidden="1" customHeight="1" x14ac:dyDescent="0.2">
      <c r="A788" s="320"/>
      <c r="B788" s="110" t="s">
        <v>9682</v>
      </c>
      <c r="C788" s="130" t="str">
        <f>Anexo_01!$B106</f>
        <v/>
      </c>
      <c r="D788" s="117"/>
      <c r="E788" s="118"/>
      <c r="F788" s="118"/>
      <c r="G788" s="118"/>
      <c r="H788" s="119"/>
      <c r="I788" s="111" t="str">
        <f t="shared" ref="I788:I794" si="86">IF(SUM(D788:H788)=0,"",SUM(D788:H788))</f>
        <v/>
      </c>
      <c r="J788" s="124"/>
      <c r="K788" s="323"/>
      <c r="L788" s="369"/>
    </row>
    <row r="789" spans="1:12" s="105" customFormat="1" ht="13.5" hidden="1" customHeight="1" x14ac:dyDescent="0.2">
      <c r="A789" s="320"/>
      <c r="B789" s="110" t="s">
        <v>9677</v>
      </c>
      <c r="C789" s="130" t="str">
        <f>CONCATENATE("10",Anexo_01!$P106)</f>
        <v>10</v>
      </c>
      <c r="D789" s="117"/>
      <c r="E789" s="118"/>
      <c r="F789" s="118"/>
      <c r="G789" s="118"/>
      <c r="H789" s="119"/>
      <c r="I789" s="111" t="str">
        <f t="shared" si="86"/>
        <v/>
      </c>
      <c r="J789" s="124"/>
      <c r="K789" s="323"/>
      <c r="L789" s="369"/>
    </row>
    <row r="790" spans="1:12" s="105" customFormat="1" ht="13.5" hidden="1" customHeight="1" x14ac:dyDescent="0.2">
      <c r="A790" s="320"/>
      <c r="B790" s="110" t="s">
        <v>9678</v>
      </c>
      <c r="C790" s="131">
        <f>Anexo_01!$F106</f>
        <v>0</v>
      </c>
      <c r="D790" s="117"/>
      <c r="E790" s="118"/>
      <c r="F790" s="118"/>
      <c r="G790" s="118"/>
      <c r="H790" s="119"/>
      <c r="I790" s="111" t="str">
        <f t="shared" si="86"/>
        <v/>
      </c>
      <c r="J790" s="124"/>
      <c r="K790" s="323"/>
      <c r="L790" s="369"/>
    </row>
    <row r="791" spans="1:12" s="105" customFormat="1" ht="13.5" hidden="1" customHeight="1" x14ac:dyDescent="0.2">
      <c r="A791" s="320"/>
      <c r="B791" s="110" t="s">
        <v>9679</v>
      </c>
      <c r="C791" s="130" t="str">
        <f>Anexo_01!$Q106</f>
        <v/>
      </c>
      <c r="D791" s="117"/>
      <c r="E791" s="118"/>
      <c r="F791" s="118"/>
      <c r="G791" s="118"/>
      <c r="H791" s="119"/>
      <c r="I791" s="111" t="str">
        <f t="shared" si="86"/>
        <v/>
      </c>
      <c r="J791" s="124"/>
      <c r="K791" s="323"/>
      <c r="L791" s="369"/>
    </row>
    <row r="792" spans="1:12" s="105" customFormat="1" ht="13.5" hidden="1" customHeight="1" x14ac:dyDescent="0.2">
      <c r="A792" s="320"/>
      <c r="B792" s="110" t="s">
        <v>9680</v>
      </c>
      <c r="C792" s="132"/>
      <c r="D792" s="117"/>
      <c r="E792" s="118"/>
      <c r="F792" s="118"/>
      <c r="G792" s="118"/>
      <c r="H792" s="119"/>
      <c r="I792" s="111" t="str">
        <f t="shared" si="86"/>
        <v/>
      </c>
      <c r="J792" s="124"/>
      <c r="K792" s="323"/>
      <c r="L792" s="369"/>
    </row>
    <row r="793" spans="1:12" s="105" customFormat="1" ht="13.5" hidden="1" customHeight="1" x14ac:dyDescent="0.2">
      <c r="A793" s="320"/>
      <c r="B793" s="110" t="s">
        <v>9681</v>
      </c>
      <c r="C793" s="325"/>
      <c r="D793" s="117"/>
      <c r="E793" s="118"/>
      <c r="F793" s="118"/>
      <c r="G793" s="118"/>
      <c r="H793" s="119"/>
      <c r="I793" s="111" t="str">
        <f t="shared" si="86"/>
        <v/>
      </c>
      <c r="J793" s="124"/>
      <c r="K793" s="323"/>
      <c r="L793" s="369"/>
    </row>
    <row r="794" spans="1:12" ht="13.5" hidden="1" customHeight="1" x14ac:dyDescent="0.3">
      <c r="A794" s="321"/>
      <c r="B794" s="112" t="s">
        <v>9685</v>
      </c>
      <c r="C794" s="326"/>
      <c r="D794" s="120"/>
      <c r="E794" s="121"/>
      <c r="F794" s="121"/>
      <c r="G794" s="121"/>
      <c r="H794" s="122"/>
      <c r="I794" s="113" t="str">
        <f t="shared" si="86"/>
        <v/>
      </c>
      <c r="J794" s="125"/>
      <c r="K794" s="324"/>
      <c r="L794" s="370"/>
    </row>
    <row r="795" spans="1:12" s="105" customFormat="1" ht="13.5" hidden="1" customHeight="1" x14ac:dyDescent="0.2">
      <c r="A795" s="319">
        <v>88</v>
      </c>
      <c r="B795" s="108" t="s">
        <v>9675</v>
      </c>
      <c r="C795" s="134">
        <f>Anexo_01!$I107</f>
        <v>0</v>
      </c>
      <c r="D795" s="114"/>
      <c r="E795" s="115"/>
      <c r="F795" s="115"/>
      <c r="G795" s="115"/>
      <c r="H795" s="116"/>
      <c r="I795" s="109" t="str">
        <f>IF(SUM(D795:H795)=0,"",SUM(D795:H795))</f>
        <v/>
      </c>
      <c r="J795" s="123"/>
      <c r="K795" s="322">
        <f>SUM(I795:I803)</f>
        <v>0</v>
      </c>
      <c r="L795" s="369"/>
    </row>
    <row r="796" spans="1:12" s="105" customFormat="1" ht="13.5" hidden="1" customHeight="1" x14ac:dyDescent="0.2">
      <c r="A796" s="320"/>
      <c r="B796" s="110" t="s">
        <v>9676</v>
      </c>
      <c r="C796" s="130" t="str">
        <f>Anexo_01!$D107</f>
        <v/>
      </c>
      <c r="D796" s="117"/>
      <c r="E796" s="118"/>
      <c r="F796" s="118"/>
      <c r="G796" s="118"/>
      <c r="H796" s="119"/>
      <c r="I796" s="111" t="str">
        <f>IF(SUM(D796:H796)=0,"",SUM(D796:H796))</f>
        <v/>
      </c>
      <c r="J796" s="124"/>
      <c r="K796" s="323"/>
      <c r="L796" s="369"/>
    </row>
    <row r="797" spans="1:12" s="105" customFormat="1" ht="13.5" hidden="1" customHeight="1" x14ac:dyDescent="0.2">
      <c r="A797" s="320"/>
      <c r="B797" s="110" t="s">
        <v>9682</v>
      </c>
      <c r="C797" s="130" t="str">
        <f>Anexo_01!$B107</f>
        <v/>
      </c>
      <c r="D797" s="117"/>
      <c r="E797" s="118"/>
      <c r="F797" s="118"/>
      <c r="G797" s="118"/>
      <c r="H797" s="119"/>
      <c r="I797" s="111" t="str">
        <f t="shared" ref="I797:I803" si="87">IF(SUM(D797:H797)=0,"",SUM(D797:H797))</f>
        <v/>
      </c>
      <c r="J797" s="124"/>
      <c r="K797" s="323"/>
      <c r="L797" s="369"/>
    </row>
    <row r="798" spans="1:12" s="105" customFormat="1" ht="13.5" hidden="1" customHeight="1" x14ac:dyDescent="0.2">
      <c r="A798" s="320"/>
      <c r="B798" s="110" t="s">
        <v>9677</v>
      </c>
      <c r="C798" s="130" t="str">
        <f>CONCATENATE("10",Anexo_01!$P107)</f>
        <v>10</v>
      </c>
      <c r="D798" s="117"/>
      <c r="E798" s="118"/>
      <c r="F798" s="118"/>
      <c r="G798" s="118"/>
      <c r="H798" s="119"/>
      <c r="I798" s="111" t="str">
        <f t="shared" si="87"/>
        <v/>
      </c>
      <c r="J798" s="124"/>
      <c r="K798" s="323"/>
      <c r="L798" s="369"/>
    </row>
    <row r="799" spans="1:12" s="105" customFormat="1" ht="13.5" hidden="1" customHeight="1" x14ac:dyDescent="0.2">
      <c r="A799" s="320"/>
      <c r="B799" s="110" t="s">
        <v>9678</v>
      </c>
      <c r="C799" s="131">
        <f>Anexo_01!$F107</f>
        <v>0</v>
      </c>
      <c r="D799" s="117"/>
      <c r="E799" s="118"/>
      <c r="F799" s="118"/>
      <c r="G799" s="118"/>
      <c r="H799" s="119"/>
      <c r="I799" s="111" t="str">
        <f t="shared" si="87"/>
        <v/>
      </c>
      <c r="J799" s="124"/>
      <c r="K799" s="323"/>
      <c r="L799" s="369"/>
    </row>
    <row r="800" spans="1:12" s="105" customFormat="1" ht="13.5" hidden="1" customHeight="1" x14ac:dyDescent="0.2">
      <c r="A800" s="320"/>
      <c r="B800" s="110" t="s">
        <v>9679</v>
      </c>
      <c r="C800" s="130" t="str">
        <f>Anexo_01!$Q107</f>
        <v/>
      </c>
      <c r="D800" s="117"/>
      <c r="E800" s="118"/>
      <c r="F800" s="118"/>
      <c r="G800" s="118"/>
      <c r="H800" s="119"/>
      <c r="I800" s="111" t="str">
        <f t="shared" si="87"/>
        <v/>
      </c>
      <c r="J800" s="124"/>
      <c r="K800" s="323"/>
      <c r="L800" s="369"/>
    </row>
    <row r="801" spans="1:12" s="105" customFormat="1" ht="13.5" hidden="1" customHeight="1" x14ac:dyDescent="0.2">
      <c r="A801" s="320"/>
      <c r="B801" s="110" t="s">
        <v>9680</v>
      </c>
      <c r="C801" s="132"/>
      <c r="D801" s="117"/>
      <c r="E801" s="118"/>
      <c r="F801" s="118"/>
      <c r="G801" s="118"/>
      <c r="H801" s="119"/>
      <c r="I801" s="111" t="str">
        <f t="shared" si="87"/>
        <v/>
      </c>
      <c r="J801" s="124"/>
      <c r="K801" s="323"/>
      <c r="L801" s="369"/>
    </row>
    <row r="802" spans="1:12" s="105" customFormat="1" ht="13.5" hidden="1" customHeight="1" x14ac:dyDescent="0.2">
      <c r="A802" s="320"/>
      <c r="B802" s="110" t="s">
        <v>9681</v>
      </c>
      <c r="C802" s="325"/>
      <c r="D802" s="117"/>
      <c r="E802" s="118"/>
      <c r="F802" s="118"/>
      <c r="G802" s="118"/>
      <c r="H802" s="119"/>
      <c r="I802" s="111" t="str">
        <f t="shared" si="87"/>
        <v/>
      </c>
      <c r="J802" s="124"/>
      <c r="K802" s="323"/>
      <c r="L802" s="369"/>
    </row>
    <row r="803" spans="1:12" ht="13.5" hidden="1" customHeight="1" x14ac:dyDescent="0.3">
      <c r="A803" s="321"/>
      <c r="B803" s="112" t="s">
        <v>9685</v>
      </c>
      <c r="C803" s="326"/>
      <c r="D803" s="120"/>
      <c r="E803" s="121"/>
      <c r="F803" s="121"/>
      <c r="G803" s="121"/>
      <c r="H803" s="122"/>
      <c r="I803" s="113" t="str">
        <f t="shared" si="87"/>
        <v/>
      </c>
      <c r="J803" s="125"/>
      <c r="K803" s="324"/>
      <c r="L803" s="370"/>
    </row>
    <row r="804" spans="1:12" s="105" customFormat="1" ht="13.5" hidden="1" customHeight="1" x14ac:dyDescent="0.2">
      <c r="A804" s="319">
        <v>89</v>
      </c>
      <c r="B804" s="108" t="s">
        <v>9675</v>
      </c>
      <c r="C804" s="134">
        <f>Anexo_01!$I108</f>
        <v>0</v>
      </c>
      <c r="D804" s="114"/>
      <c r="E804" s="115"/>
      <c r="F804" s="115"/>
      <c r="G804" s="115"/>
      <c r="H804" s="116"/>
      <c r="I804" s="109" t="str">
        <f>IF(SUM(D804:H804)=0,"",SUM(D804:H804))</f>
        <v/>
      </c>
      <c r="J804" s="123"/>
      <c r="K804" s="322">
        <f>SUM(I804:I812)</f>
        <v>0</v>
      </c>
      <c r="L804" s="369"/>
    </row>
    <row r="805" spans="1:12" s="105" customFormat="1" ht="13.5" hidden="1" customHeight="1" x14ac:dyDescent="0.2">
      <c r="A805" s="320"/>
      <c r="B805" s="110" t="s">
        <v>9676</v>
      </c>
      <c r="C805" s="130" t="str">
        <f>Anexo_01!$D108</f>
        <v/>
      </c>
      <c r="D805" s="117"/>
      <c r="E805" s="118"/>
      <c r="F805" s="118"/>
      <c r="G805" s="118"/>
      <c r="H805" s="119"/>
      <c r="I805" s="111" t="str">
        <f>IF(SUM(D805:H805)=0,"",SUM(D805:H805))</f>
        <v/>
      </c>
      <c r="J805" s="124"/>
      <c r="K805" s="323"/>
      <c r="L805" s="369"/>
    </row>
    <row r="806" spans="1:12" s="105" customFormat="1" ht="13.5" hidden="1" customHeight="1" x14ac:dyDescent="0.2">
      <c r="A806" s="320"/>
      <c r="B806" s="110" t="s">
        <v>9682</v>
      </c>
      <c r="C806" s="130" t="str">
        <f>Anexo_01!$B108</f>
        <v/>
      </c>
      <c r="D806" s="117"/>
      <c r="E806" s="118"/>
      <c r="F806" s="118"/>
      <c r="G806" s="118"/>
      <c r="H806" s="119"/>
      <c r="I806" s="111" t="str">
        <f t="shared" ref="I806:I812" si="88">IF(SUM(D806:H806)=0,"",SUM(D806:H806))</f>
        <v/>
      </c>
      <c r="J806" s="124"/>
      <c r="K806" s="323"/>
      <c r="L806" s="369"/>
    </row>
    <row r="807" spans="1:12" s="105" customFormat="1" ht="13.5" hidden="1" customHeight="1" x14ac:dyDescent="0.2">
      <c r="A807" s="320"/>
      <c r="B807" s="110" t="s">
        <v>9677</v>
      </c>
      <c r="C807" s="130" t="str">
        <f>CONCATENATE("10",Anexo_01!$P108)</f>
        <v>10</v>
      </c>
      <c r="D807" s="117"/>
      <c r="E807" s="118"/>
      <c r="F807" s="118"/>
      <c r="G807" s="118"/>
      <c r="H807" s="119"/>
      <c r="I807" s="111" t="str">
        <f t="shared" si="88"/>
        <v/>
      </c>
      <c r="J807" s="124"/>
      <c r="K807" s="323"/>
      <c r="L807" s="369"/>
    </row>
    <row r="808" spans="1:12" s="105" customFormat="1" ht="13.5" hidden="1" customHeight="1" x14ac:dyDescent="0.2">
      <c r="A808" s="320"/>
      <c r="B808" s="110" t="s">
        <v>9678</v>
      </c>
      <c r="C808" s="131">
        <f>Anexo_01!$F108</f>
        <v>0</v>
      </c>
      <c r="D808" s="117"/>
      <c r="E808" s="118"/>
      <c r="F808" s="118"/>
      <c r="G808" s="118"/>
      <c r="H808" s="119"/>
      <c r="I808" s="111" t="str">
        <f t="shared" si="88"/>
        <v/>
      </c>
      <c r="J808" s="124"/>
      <c r="K808" s="323"/>
      <c r="L808" s="369"/>
    </row>
    <row r="809" spans="1:12" s="105" customFormat="1" ht="13.5" hidden="1" customHeight="1" x14ac:dyDescent="0.2">
      <c r="A809" s="320"/>
      <c r="B809" s="110" t="s">
        <v>9679</v>
      </c>
      <c r="C809" s="130" t="str">
        <f>Anexo_01!$Q108</f>
        <v/>
      </c>
      <c r="D809" s="117"/>
      <c r="E809" s="118"/>
      <c r="F809" s="118"/>
      <c r="G809" s="118"/>
      <c r="H809" s="119"/>
      <c r="I809" s="111" t="str">
        <f t="shared" si="88"/>
        <v/>
      </c>
      <c r="J809" s="124"/>
      <c r="K809" s="323"/>
      <c r="L809" s="369"/>
    </row>
    <row r="810" spans="1:12" s="105" customFormat="1" ht="13.5" hidden="1" customHeight="1" x14ac:dyDescent="0.2">
      <c r="A810" s="320"/>
      <c r="B810" s="110" t="s">
        <v>9680</v>
      </c>
      <c r="C810" s="132"/>
      <c r="D810" s="117"/>
      <c r="E810" s="118"/>
      <c r="F810" s="118"/>
      <c r="G810" s="118"/>
      <c r="H810" s="119"/>
      <c r="I810" s="111" t="str">
        <f t="shared" si="88"/>
        <v/>
      </c>
      <c r="J810" s="124"/>
      <c r="K810" s="323"/>
      <c r="L810" s="369"/>
    </row>
    <row r="811" spans="1:12" s="105" customFormat="1" ht="13.5" hidden="1" customHeight="1" x14ac:dyDescent="0.2">
      <c r="A811" s="320"/>
      <c r="B811" s="110" t="s">
        <v>9681</v>
      </c>
      <c r="C811" s="325"/>
      <c r="D811" s="117"/>
      <c r="E811" s="118"/>
      <c r="F811" s="118"/>
      <c r="G811" s="118"/>
      <c r="H811" s="119"/>
      <c r="I811" s="111" t="str">
        <f t="shared" si="88"/>
        <v/>
      </c>
      <c r="J811" s="124"/>
      <c r="K811" s="323"/>
      <c r="L811" s="369"/>
    </row>
    <row r="812" spans="1:12" ht="13.5" hidden="1" customHeight="1" x14ac:dyDescent="0.3">
      <c r="A812" s="321"/>
      <c r="B812" s="112" t="s">
        <v>9685</v>
      </c>
      <c r="C812" s="326"/>
      <c r="D812" s="120"/>
      <c r="E812" s="121"/>
      <c r="F812" s="121"/>
      <c r="G812" s="121"/>
      <c r="H812" s="122"/>
      <c r="I812" s="113" t="str">
        <f t="shared" si="88"/>
        <v/>
      </c>
      <c r="J812" s="125"/>
      <c r="K812" s="324"/>
      <c r="L812" s="370"/>
    </row>
    <row r="813" spans="1:12" s="105" customFormat="1" ht="13.5" hidden="1" customHeight="1" x14ac:dyDescent="0.2">
      <c r="A813" s="319">
        <v>90</v>
      </c>
      <c r="B813" s="108" t="s">
        <v>9675</v>
      </c>
      <c r="C813" s="134">
        <f>Anexo_01!$I109</f>
        <v>0</v>
      </c>
      <c r="D813" s="114"/>
      <c r="E813" s="115"/>
      <c r="F813" s="115"/>
      <c r="G813" s="115"/>
      <c r="H813" s="116"/>
      <c r="I813" s="109" t="str">
        <f>IF(SUM(D813:H813)=0,"",SUM(D813:H813))</f>
        <v/>
      </c>
      <c r="J813" s="123"/>
      <c r="K813" s="322">
        <f>SUM(I813:I821)</f>
        <v>0</v>
      </c>
      <c r="L813" s="369"/>
    </row>
    <row r="814" spans="1:12" s="105" customFormat="1" ht="13.5" hidden="1" customHeight="1" x14ac:dyDescent="0.2">
      <c r="A814" s="320"/>
      <c r="B814" s="110" t="s">
        <v>9676</v>
      </c>
      <c r="C814" s="130" t="str">
        <f>Anexo_01!$D109</f>
        <v/>
      </c>
      <c r="D814" s="117"/>
      <c r="E814" s="118"/>
      <c r="F814" s="118"/>
      <c r="G814" s="118"/>
      <c r="H814" s="119"/>
      <c r="I814" s="111" t="str">
        <f>IF(SUM(D814:H814)=0,"",SUM(D814:H814))</f>
        <v/>
      </c>
      <c r="J814" s="124"/>
      <c r="K814" s="323"/>
      <c r="L814" s="369"/>
    </row>
    <row r="815" spans="1:12" s="105" customFormat="1" ht="13.5" hidden="1" customHeight="1" x14ac:dyDescent="0.2">
      <c r="A815" s="320"/>
      <c r="B815" s="110" t="s">
        <v>9682</v>
      </c>
      <c r="C815" s="130" t="str">
        <f>Anexo_01!$B109</f>
        <v/>
      </c>
      <c r="D815" s="117"/>
      <c r="E815" s="118"/>
      <c r="F815" s="118"/>
      <c r="G815" s="118"/>
      <c r="H815" s="119"/>
      <c r="I815" s="111" t="str">
        <f t="shared" ref="I815:I821" si="89">IF(SUM(D815:H815)=0,"",SUM(D815:H815))</f>
        <v/>
      </c>
      <c r="J815" s="124"/>
      <c r="K815" s="323"/>
      <c r="L815" s="369"/>
    </row>
    <row r="816" spans="1:12" s="105" customFormat="1" ht="13.5" hidden="1" customHeight="1" x14ac:dyDescent="0.2">
      <c r="A816" s="320"/>
      <c r="B816" s="110" t="s">
        <v>9677</v>
      </c>
      <c r="C816" s="130" t="str">
        <f>CONCATENATE("10",Anexo_01!$P109)</f>
        <v>10</v>
      </c>
      <c r="D816" s="117"/>
      <c r="E816" s="118"/>
      <c r="F816" s="118"/>
      <c r="G816" s="118"/>
      <c r="H816" s="119"/>
      <c r="I816" s="111" t="str">
        <f t="shared" si="89"/>
        <v/>
      </c>
      <c r="J816" s="124"/>
      <c r="K816" s="323"/>
      <c r="L816" s="369"/>
    </row>
    <row r="817" spans="1:12" s="105" customFormat="1" ht="13.5" hidden="1" customHeight="1" x14ac:dyDescent="0.2">
      <c r="A817" s="320"/>
      <c r="B817" s="110" t="s">
        <v>9678</v>
      </c>
      <c r="C817" s="131">
        <f>Anexo_01!$F109</f>
        <v>0</v>
      </c>
      <c r="D817" s="117"/>
      <c r="E817" s="118"/>
      <c r="F817" s="118"/>
      <c r="G817" s="118"/>
      <c r="H817" s="119"/>
      <c r="I817" s="111" t="str">
        <f t="shared" si="89"/>
        <v/>
      </c>
      <c r="J817" s="124"/>
      <c r="K817" s="323"/>
      <c r="L817" s="369"/>
    </row>
    <row r="818" spans="1:12" s="105" customFormat="1" ht="13.5" hidden="1" customHeight="1" x14ac:dyDescent="0.2">
      <c r="A818" s="320"/>
      <c r="B818" s="110" t="s">
        <v>9679</v>
      </c>
      <c r="C818" s="130" t="str">
        <f>Anexo_01!$Q109</f>
        <v/>
      </c>
      <c r="D818" s="117"/>
      <c r="E818" s="118"/>
      <c r="F818" s="118"/>
      <c r="G818" s="118"/>
      <c r="H818" s="119"/>
      <c r="I818" s="111" t="str">
        <f t="shared" si="89"/>
        <v/>
      </c>
      <c r="J818" s="124"/>
      <c r="K818" s="323"/>
      <c r="L818" s="369"/>
    </row>
    <row r="819" spans="1:12" s="105" customFormat="1" ht="13.5" hidden="1" customHeight="1" x14ac:dyDescent="0.2">
      <c r="A819" s="320"/>
      <c r="B819" s="110" t="s">
        <v>9680</v>
      </c>
      <c r="C819" s="132"/>
      <c r="D819" s="117"/>
      <c r="E819" s="118"/>
      <c r="F819" s="118"/>
      <c r="G819" s="118"/>
      <c r="H819" s="119"/>
      <c r="I819" s="111" t="str">
        <f t="shared" si="89"/>
        <v/>
      </c>
      <c r="J819" s="124"/>
      <c r="K819" s="323"/>
      <c r="L819" s="369"/>
    </row>
    <row r="820" spans="1:12" s="105" customFormat="1" ht="13.5" hidden="1" customHeight="1" x14ac:dyDescent="0.2">
      <c r="A820" s="320"/>
      <c r="B820" s="110" t="s">
        <v>9681</v>
      </c>
      <c r="C820" s="325"/>
      <c r="D820" s="117"/>
      <c r="E820" s="118"/>
      <c r="F820" s="118"/>
      <c r="G820" s="118"/>
      <c r="H820" s="119"/>
      <c r="I820" s="111" t="str">
        <f t="shared" si="89"/>
        <v/>
      </c>
      <c r="J820" s="124"/>
      <c r="K820" s="323"/>
      <c r="L820" s="369"/>
    </row>
    <row r="821" spans="1:12" ht="13.5" hidden="1" customHeight="1" x14ac:dyDescent="0.3">
      <c r="A821" s="321"/>
      <c r="B821" s="112" t="s">
        <v>9685</v>
      </c>
      <c r="C821" s="326"/>
      <c r="D821" s="120"/>
      <c r="E821" s="121"/>
      <c r="F821" s="121"/>
      <c r="G821" s="121"/>
      <c r="H821" s="122"/>
      <c r="I821" s="113" t="str">
        <f t="shared" si="89"/>
        <v/>
      </c>
      <c r="J821" s="125"/>
      <c r="K821" s="324"/>
      <c r="L821" s="370"/>
    </row>
    <row r="822" spans="1:12" s="105" customFormat="1" ht="13.5" hidden="1" customHeight="1" x14ac:dyDescent="0.2">
      <c r="A822" s="319">
        <v>91</v>
      </c>
      <c r="B822" s="108" t="s">
        <v>9675</v>
      </c>
      <c r="C822" s="134">
        <f>Anexo_01!$I110</f>
        <v>0</v>
      </c>
      <c r="D822" s="114"/>
      <c r="E822" s="115"/>
      <c r="F822" s="115"/>
      <c r="G822" s="115"/>
      <c r="H822" s="116"/>
      <c r="I822" s="109" t="str">
        <f>IF(SUM(D822:H822)=0,"",SUM(D822:H822))</f>
        <v/>
      </c>
      <c r="J822" s="123"/>
      <c r="K822" s="322">
        <f>SUM(I822:I830)</f>
        <v>0</v>
      </c>
      <c r="L822" s="369"/>
    </row>
    <row r="823" spans="1:12" s="105" customFormat="1" ht="13.5" hidden="1" customHeight="1" x14ac:dyDescent="0.2">
      <c r="A823" s="320"/>
      <c r="B823" s="110" t="s">
        <v>9676</v>
      </c>
      <c r="C823" s="130" t="str">
        <f>Anexo_01!$D110</f>
        <v/>
      </c>
      <c r="D823" s="117"/>
      <c r="E823" s="118"/>
      <c r="F823" s="118"/>
      <c r="G823" s="118"/>
      <c r="H823" s="119"/>
      <c r="I823" s="111" t="str">
        <f>IF(SUM(D823:H823)=0,"",SUM(D823:H823))</f>
        <v/>
      </c>
      <c r="J823" s="124"/>
      <c r="K823" s="323"/>
      <c r="L823" s="369"/>
    </row>
    <row r="824" spans="1:12" s="105" customFormat="1" ht="13.5" hidden="1" customHeight="1" x14ac:dyDescent="0.2">
      <c r="A824" s="320"/>
      <c r="B824" s="110" t="s">
        <v>9682</v>
      </c>
      <c r="C824" s="130" t="str">
        <f>Anexo_01!$B110</f>
        <v/>
      </c>
      <c r="D824" s="117"/>
      <c r="E824" s="118"/>
      <c r="F824" s="118"/>
      <c r="G824" s="118"/>
      <c r="H824" s="119"/>
      <c r="I824" s="111" t="str">
        <f t="shared" ref="I824:I830" si="90">IF(SUM(D824:H824)=0,"",SUM(D824:H824))</f>
        <v/>
      </c>
      <c r="J824" s="124"/>
      <c r="K824" s="323"/>
      <c r="L824" s="369"/>
    </row>
    <row r="825" spans="1:12" s="105" customFormat="1" ht="13.5" hidden="1" customHeight="1" x14ac:dyDescent="0.2">
      <c r="A825" s="320"/>
      <c r="B825" s="110" t="s">
        <v>9677</v>
      </c>
      <c r="C825" s="130" t="str">
        <f>CONCATENATE("10",Anexo_01!$P110)</f>
        <v>10</v>
      </c>
      <c r="D825" s="117"/>
      <c r="E825" s="118"/>
      <c r="F825" s="118"/>
      <c r="G825" s="118"/>
      <c r="H825" s="119"/>
      <c r="I825" s="111" t="str">
        <f t="shared" si="90"/>
        <v/>
      </c>
      <c r="J825" s="124"/>
      <c r="K825" s="323"/>
      <c r="L825" s="369"/>
    </row>
    <row r="826" spans="1:12" s="105" customFormat="1" ht="13.5" hidden="1" customHeight="1" x14ac:dyDescent="0.2">
      <c r="A826" s="320"/>
      <c r="B826" s="110" t="s">
        <v>9678</v>
      </c>
      <c r="C826" s="131">
        <f>Anexo_01!$F110</f>
        <v>0</v>
      </c>
      <c r="D826" s="117"/>
      <c r="E826" s="118"/>
      <c r="F826" s="118"/>
      <c r="G826" s="118"/>
      <c r="H826" s="119"/>
      <c r="I826" s="111" t="str">
        <f t="shared" si="90"/>
        <v/>
      </c>
      <c r="J826" s="124"/>
      <c r="K826" s="323"/>
      <c r="L826" s="369"/>
    </row>
    <row r="827" spans="1:12" s="105" customFormat="1" ht="13.5" hidden="1" customHeight="1" x14ac:dyDescent="0.2">
      <c r="A827" s="320"/>
      <c r="B827" s="110" t="s">
        <v>9679</v>
      </c>
      <c r="C827" s="130" t="str">
        <f>Anexo_01!$Q110</f>
        <v/>
      </c>
      <c r="D827" s="117"/>
      <c r="E827" s="118"/>
      <c r="F827" s="118"/>
      <c r="G827" s="118"/>
      <c r="H827" s="119"/>
      <c r="I827" s="111" t="str">
        <f t="shared" si="90"/>
        <v/>
      </c>
      <c r="J827" s="124"/>
      <c r="K827" s="323"/>
      <c r="L827" s="369"/>
    </row>
    <row r="828" spans="1:12" s="105" customFormat="1" ht="13.5" hidden="1" customHeight="1" x14ac:dyDescent="0.2">
      <c r="A828" s="320"/>
      <c r="B828" s="110" t="s">
        <v>9680</v>
      </c>
      <c r="C828" s="132"/>
      <c r="D828" s="117"/>
      <c r="E828" s="118"/>
      <c r="F828" s="118"/>
      <c r="G828" s="118"/>
      <c r="H828" s="119"/>
      <c r="I828" s="111" t="str">
        <f t="shared" si="90"/>
        <v/>
      </c>
      <c r="J828" s="124"/>
      <c r="K828" s="323"/>
      <c r="L828" s="369"/>
    </row>
    <row r="829" spans="1:12" s="105" customFormat="1" ht="13.5" hidden="1" customHeight="1" x14ac:dyDescent="0.2">
      <c r="A829" s="320"/>
      <c r="B829" s="110" t="s">
        <v>9681</v>
      </c>
      <c r="C829" s="325"/>
      <c r="D829" s="117"/>
      <c r="E829" s="118"/>
      <c r="F829" s="118"/>
      <c r="G829" s="118"/>
      <c r="H829" s="119"/>
      <c r="I829" s="111" t="str">
        <f t="shared" si="90"/>
        <v/>
      </c>
      <c r="J829" s="124"/>
      <c r="K829" s="323"/>
      <c r="L829" s="369"/>
    </row>
    <row r="830" spans="1:12" ht="13.5" hidden="1" customHeight="1" x14ac:dyDescent="0.3">
      <c r="A830" s="321"/>
      <c r="B830" s="112" t="s">
        <v>9685</v>
      </c>
      <c r="C830" s="326"/>
      <c r="D830" s="120"/>
      <c r="E830" s="121"/>
      <c r="F830" s="121"/>
      <c r="G830" s="121"/>
      <c r="H830" s="122"/>
      <c r="I830" s="113" t="str">
        <f t="shared" si="90"/>
        <v/>
      </c>
      <c r="J830" s="125"/>
      <c r="K830" s="324"/>
      <c r="L830" s="370"/>
    </row>
    <row r="831" spans="1:12" s="105" customFormat="1" ht="13.5" hidden="1" customHeight="1" x14ac:dyDescent="0.2">
      <c r="A831" s="319">
        <v>92</v>
      </c>
      <c r="B831" s="108" t="s">
        <v>9675</v>
      </c>
      <c r="C831" s="134">
        <f>Anexo_01!$I111</f>
        <v>0</v>
      </c>
      <c r="D831" s="114"/>
      <c r="E831" s="115"/>
      <c r="F831" s="115"/>
      <c r="G831" s="115"/>
      <c r="H831" s="116"/>
      <c r="I831" s="109" t="str">
        <f>IF(SUM(D831:H831)=0,"",SUM(D831:H831))</f>
        <v/>
      </c>
      <c r="J831" s="123"/>
      <c r="K831" s="322">
        <f>SUM(I831:I839)</f>
        <v>0</v>
      </c>
      <c r="L831" s="369"/>
    </row>
    <row r="832" spans="1:12" s="105" customFormat="1" ht="13.5" hidden="1" customHeight="1" x14ac:dyDescent="0.2">
      <c r="A832" s="320"/>
      <c r="B832" s="110" t="s">
        <v>9676</v>
      </c>
      <c r="C832" s="130" t="str">
        <f>Anexo_01!$D111</f>
        <v/>
      </c>
      <c r="D832" s="117"/>
      <c r="E832" s="118"/>
      <c r="F832" s="118"/>
      <c r="G832" s="118"/>
      <c r="H832" s="119"/>
      <c r="I832" s="111" t="str">
        <f>IF(SUM(D832:H832)=0,"",SUM(D832:H832))</f>
        <v/>
      </c>
      <c r="J832" s="124"/>
      <c r="K832" s="323"/>
      <c r="L832" s="369"/>
    </row>
    <row r="833" spans="1:12" s="105" customFormat="1" ht="13.5" hidden="1" customHeight="1" x14ac:dyDescent="0.2">
      <c r="A833" s="320"/>
      <c r="B833" s="110" t="s">
        <v>9682</v>
      </c>
      <c r="C833" s="130" t="str">
        <f>Anexo_01!$B111</f>
        <v/>
      </c>
      <c r="D833" s="117"/>
      <c r="E833" s="118"/>
      <c r="F833" s="118"/>
      <c r="G833" s="118"/>
      <c r="H833" s="119"/>
      <c r="I833" s="111" t="str">
        <f t="shared" ref="I833:I839" si="91">IF(SUM(D833:H833)=0,"",SUM(D833:H833))</f>
        <v/>
      </c>
      <c r="J833" s="124"/>
      <c r="K833" s="323"/>
      <c r="L833" s="369"/>
    </row>
    <row r="834" spans="1:12" s="105" customFormat="1" ht="13.5" hidden="1" customHeight="1" x14ac:dyDescent="0.2">
      <c r="A834" s="320"/>
      <c r="B834" s="110" t="s">
        <v>9677</v>
      </c>
      <c r="C834" s="130" t="str">
        <f>CONCATENATE("10",Anexo_01!$P111)</f>
        <v>10</v>
      </c>
      <c r="D834" s="117"/>
      <c r="E834" s="118"/>
      <c r="F834" s="118"/>
      <c r="G834" s="118"/>
      <c r="H834" s="119"/>
      <c r="I834" s="111" t="str">
        <f t="shared" si="91"/>
        <v/>
      </c>
      <c r="J834" s="124"/>
      <c r="K834" s="323"/>
      <c r="L834" s="369"/>
    </row>
    <row r="835" spans="1:12" s="105" customFormat="1" ht="13.5" hidden="1" customHeight="1" x14ac:dyDescent="0.2">
      <c r="A835" s="320"/>
      <c r="B835" s="110" t="s">
        <v>9678</v>
      </c>
      <c r="C835" s="131">
        <f>Anexo_01!$F111</f>
        <v>0</v>
      </c>
      <c r="D835" s="117"/>
      <c r="E835" s="118"/>
      <c r="F835" s="118"/>
      <c r="G835" s="118"/>
      <c r="H835" s="119"/>
      <c r="I835" s="111" t="str">
        <f t="shared" si="91"/>
        <v/>
      </c>
      <c r="J835" s="124"/>
      <c r="K835" s="323"/>
      <c r="L835" s="369"/>
    </row>
    <row r="836" spans="1:12" s="105" customFormat="1" ht="13.5" hidden="1" customHeight="1" x14ac:dyDescent="0.2">
      <c r="A836" s="320"/>
      <c r="B836" s="110" t="s">
        <v>9679</v>
      </c>
      <c r="C836" s="130" t="str">
        <f>Anexo_01!$Q111</f>
        <v/>
      </c>
      <c r="D836" s="117"/>
      <c r="E836" s="118"/>
      <c r="F836" s="118"/>
      <c r="G836" s="118"/>
      <c r="H836" s="119"/>
      <c r="I836" s="111" t="str">
        <f t="shared" si="91"/>
        <v/>
      </c>
      <c r="J836" s="124"/>
      <c r="K836" s="323"/>
      <c r="L836" s="369"/>
    </row>
    <row r="837" spans="1:12" s="105" customFormat="1" ht="13.5" hidden="1" customHeight="1" x14ac:dyDescent="0.2">
      <c r="A837" s="320"/>
      <c r="B837" s="110" t="s">
        <v>9680</v>
      </c>
      <c r="C837" s="132"/>
      <c r="D837" s="117"/>
      <c r="E837" s="118"/>
      <c r="F837" s="118"/>
      <c r="G837" s="118"/>
      <c r="H837" s="119"/>
      <c r="I837" s="111" t="str">
        <f t="shared" si="91"/>
        <v/>
      </c>
      <c r="J837" s="124"/>
      <c r="K837" s="323"/>
      <c r="L837" s="369"/>
    </row>
    <row r="838" spans="1:12" s="105" customFormat="1" ht="13.5" hidden="1" customHeight="1" x14ac:dyDescent="0.2">
      <c r="A838" s="320"/>
      <c r="B838" s="110" t="s">
        <v>9681</v>
      </c>
      <c r="C838" s="325"/>
      <c r="D838" s="117"/>
      <c r="E838" s="118"/>
      <c r="F838" s="118"/>
      <c r="G838" s="118"/>
      <c r="H838" s="119"/>
      <c r="I838" s="111" t="str">
        <f t="shared" si="91"/>
        <v/>
      </c>
      <c r="J838" s="124"/>
      <c r="K838" s="323"/>
      <c r="L838" s="369"/>
    </row>
    <row r="839" spans="1:12" ht="13.5" hidden="1" customHeight="1" x14ac:dyDescent="0.3">
      <c r="A839" s="321"/>
      <c r="B839" s="112" t="s">
        <v>9685</v>
      </c>
      <c r="C839" s="326"/>
      <c r="D839" s="120"/>
      <c r="E839" s="121"/>
      <c r="F839" s="121"/>
      <c r="G839" s="121"/>
      <c r="H839" s="122"/>
      <c r="I839" s="113" t="str">
        <f t="shared" si="91"/>
        <v/>
      </c>
      <c r="J839" s="125"/>
      <c r="K839" s="324"/>
      <c r="L839" s="370"/>
    </row>
    <row r="840" spans="1:12" s="105" customFormat="1" ht="13.5" hidden="1" customHeight="1" x14ac:dyDescent="0.2">
      <c r="A840" s="319">
        <v>93</v>
      </c>
      <c r="B840" s="108" t="s">
        <v>9675</v>
      </c>
      <c r="C840" s="134">
        <f>Anexo_01!$I112</f>
        <v>0</v>
      </c>
      <c r="D840" s="114"/>
      <c r="E840" s="115"/>
      <c r="F840" s="115"/>
      <c r="G840" s="115"/>
      <c r="H840" s="116"/>
      <c r="I840" s="109" t="str">
        <f>IF(SUM(D840:H840)=0,"",SUM(D840:H840))</f>
        <v/>
      </c>
      <c r="J840" s="123"/>
      <c r="K840" s="322">
        <f>SUM(I840:I848)</f>
        <v>0</v>
      </c>
      <c r="L840" s="369"/>
    </row>
    <row r="841" spans="1:12" s="105" customFormat="1" ht="13.5" hidden="1" customHeight="1" x14ac:dyDescent="0.2">
      <c r="A841" s="320"/>
      <c r="B841" s="110" t="s">
        <v>9676</v>
      </c>
      <c r="C841" s="130" t="str">
        <f>Anexo_01!$D112</f>
        <v/>
      </c>
      <c r="D841" s="117"/>
      <c r="E841" s="118"/>
      <c r="F841" s="118"/>
      <c r="G841" s="118"/>
      <c r="H841" s="119"/>
      <c r="I841" s="111" t="str">
        <f>IF(SUM(D841:H841)=0,"",SUM(D841:H841))</f>
        <v/>
      </c>
      <c r="J841" s="124"/>
      <c r="K841" s="323"/>
      <c r="L841" s="369"/>
    </row>
    <row r="842" spans="1:12" s="105" customFormat="1" ht="13.5" hidden="1" customHeight="1" x14ac:dyDescent="0.2">
      <c r="A842" s="320"/>
      <c r="B842" s="110" t="s">
        <v>9682</v>
      </c>
      <c r="C842" s="130" t="str">
        <f>Anexo_01!$B112</f>
        <v/>
      </c>
      <c r="D842" s="117"/>
      <c r="E842" s="118"/>
      <c r="F842" s="118"/>
      <c r="G842" s="118"/>
      <c r="H842" s="119"/>
      <c r="I842" s="111" t="str">
        <f t="shared" ref="I842:I848" si="92">IF(SUM(D842:H842)=0,"",SUM(D842:H842))</f>
        <v/>
      </c>
      <c r="J842" s="124"/>
      <c r="K842" s="323"/>
      <c r="L842" s="369"/>
    </row>
    <row r="843" spans="1:12" s="105" customFormat="1" ht="13.5" hidden="1" customHeight="1" x14ac:dyDescent="0.2">
      <c r="A843" s="320"/>
      <c r="B843" s="110" t="s">
        <v>9677</v>
      </c>
      <c r="C843" s="130" t="str">
        <f>CONCATENATE("10",Anexo_01!$P112)</f>
        <v>10</v>
      </c>
      <c r="D843" s="117"/>
      <c r="E843" s="118"/>
      <c r="F843" s="118"/>
      <c r="G843" s="118"/>
      <c r="H843" s="119"/>
      <c r="I843" s="111" t="str">
        <f t="shared" si="92"/>
        <v/>
      </c>
      <c r="J843" s="124"/>
      <c r="K843" s="323"/>
      <c r="L843" s="369"/>
    </row>
    <row r="844" spans="1:12" s="105" customFormat="1" ht="13.5" hidden="1" customHeight="1" x14ac:dyDescent="0.2">
      <c r="A844" s="320"/>
      <c r="B844" s="110" t="s">
        <v>9678</v>
      </c>
      <c r="C844" s="131">
        <f>Anexo_01!$F112</f>
        <v>0</v>
      </c>
      <c r="D844" s="117"/>
      <c r="E844" s="118"/>
      <c r="F844" s="118"/>
      <c r="G844" s="118"/>
      <c r="H844" s="119"/>
      <c r="I844" s="111" t="str">
        <f t="shared" si="92"/>
        <v/>
      </c>
      <c r="J844" s="124"/>
      <c r="K844" s="323"/>
      <c r="L844" s="369"/>
    </row>
    <row r="845" spans="1:12" s="105" customFormat="1" ht="13.5" hidden="1" customHeight="1" x14ac:dyDescent="0.2">
      <c r="A845" s="320"/>
      <c r="B845" s="110" t="s">
        <v>9679</v>
      </c>
      <c r="C845" s="130" t="str">
        <f>Anexo_01!$Q112</f>
        <v/>
      </c>
      <c r="D845" s="117"/>
      <c r="E845" s="118"/>
      <c r="F845" s="118"/>
      <c r="G845" s="118"/>
      <c r="H845" s="119"/>
      <c r="I845" s="111" t="str">
        <f t="shared" si="92"/>
        <v/>
      </c>
      <c r="J845" s="124"/>
      <c r="K845" s="323"/>
      <c r="L845" s="369"/>
    </row>
    <row r="846" spans="1:12" s="105" customFormat="1" ht="13.5" hidden="1" customHeight="1" x14ac:dyDescent="0.2">
      <c r="A846" s="320"/>
      <c r="B846" s="110" t="s">
        <v>9680</v>
      </c>
      <c r="C846" s="132"/>
      <c r="D846" s="117"/>
      <c r="E846" s="118"/>
      <c r="F846" s="118"/>
      <c r="G846" s="118"/>
      <c r="H846" s="119"/>
      <c r="I846" s="111" t="str">
        <f t="shared" si="92"/>
        <v/>
      </c>
      <c r="J846" s="124"/>
      <c r="K846" s="323"/>
      <c r="L846" s="369"/>
    </row>
    <row r="847" spans="1:12" s="105" customFormat="1" ht="13.5" hidden="1" customHeight="1" x14ac:dyDescent="0.2">
      <c r="A847" s="320"/>
      <c r="B847" s="110" t="s">
        <v>9681</v>
      </c>
      <c r="C847" s="325"/>
      <c r="D847" s="117"/>
      <c r="E847" s="118"/>
      <c r="F847" s="118"/>
      <c r="G847" s="118"/>
      <c r="H847" s="119"/>
      <c r="I847" s="111" t="str">
        <f t="shared" si="92"/>
        <v/>
      </c>
      <c r="J847" s="124"/>
      <c r="K847" s="323"/>
      <c r="L847" s="369"/>
    </row>
    <row r="848" spans="1:12" ht="13.5" hidden="1" customHeight="1" x14ac:dyDescent="0.3">
      <c r="A848" s="321"/>
      <c r="B848" s="112" t="s">
        <v>9685</v>
      </c>
      <c r="C848" s="326"/>
      <c r="D848" s="120"/>
      <c r="E848" s="121"/>
      <c r="F848" s="121"/>
      <c r="G848" s="121"/>
      <c r="H848" s="122"/>
      <c r="I848" s="113" t="str">
        <f t="shared" si="92"/>
        <v/>
      </c>
      <c r="J848" s="125"/>
      <c r="K848" s="324"/>
      <c r="L848" s="370"/>
    </row>
    <row r="849" spans="1:12" s="105" customFormat="1" ht="13.5" hidden="1" customHeight="1" x14ac:dyDescent="0.2">
      <c r="A849" s="319">
        <v>94</v>
      </c>
      <c r="B849" s="108" t="s">
        <v>9675</v>
      </c>
      <c r="C849" s="134">
        <f>Anexo_01!$I113</f>
        <v>0</v>
      </c>
      <c r="D849" s="114"/>
      <c r="E849" s="115"/>
      <c r="F849" s="115"/>
      <c r="G849" s="115"/>
      <c r="H849" s="116"/>
      <c r="I849" s="109" t="str">
        <f>IF(SUM(D849:H849)=0,"",SUM(D849:H849))</f>
        <v/>
      </c>
      <c r="J849" s="123"/>
      <c r="K849" s="322">
        <f>SUM(I849:I857)</f>
        <v>0</v>
      </c>
      <c r="L849" s="369"/>
    </row>
    <row r="850" spans="1:12" s="105" customFormat="1" ht="13.5" hidden="1" customHeight="1" x14ac:dyDescent="0.2">
      <c r="A850" s="320"/>
      <c r="B850" s="110" t="s">
        <v>9676</v>
      </c>
      <c r="C850" s="130" t="str">
        <f>Anexo_01!$D113</f>
        <v/>
      </c>
      <c r="D850" s="117"/>
      <c r="E850" s="118"/>
      <c r="F850" s="118"/>
      <c r="G850" s="118"/>
      <c r="H850" s="119"/>
      <c r="I850" s="111" t="str">
        <f>IF(SUM(D850:H850)=0,"",SUM(D850:H850))</f>
        <v/>
      </c>
      <c r="J850" s="124"/>
      <c r="K850" s="323"/>
      <c r="L850" s="369"/>
    </row>
    <row r="851" spans="1:12" s="105" customFormat="1" ht="13.5" hidden="1" customHeight="1" x14ac:dyDescent="0.2">
      <c r="A851" s="320"/>
      <c r="B851" s="110" t="s">
        <v>9682</v>
      </c>
      <c r="C851" s="130" t="str">
        <f>Anexo_01!$B113</f>
        <v/>
      </c>
      <c r="D851" s="117"/>
      <c r="E851" s="118"/>
      <c r="F851" s="118"/>
      <c r="G851" s="118"/>
      <c r="H851" s="119"/>
      <c r="I851" s="111" t="str">
        <f t="shared" ref="I851:I857" si="93">IF(SUM(D851:H851)=0,"",SUM(D851:H851))</f>
        <v/>
      </c>
      <c r="J851" s="124"/>
      <c r="K851" s="323"/>
      <c r="L851" s="369"/>
    </row>
    <row r="852" spans="1:12" s="105" customFormat="1" ht="13.5" hidden="1" customHeight="1" x14ac:dyDescent="0.2">
      <c r="A852" s="320"/>
      <c r="B852" s="110" t="s">
        <v>9677</v>
      </c>
      <c r="C852" s="130" t="str">
        <f>CONCATENATE("10",Anexo_01!$P113)</f>
        <v>10</v>
      </c>
      <c r="D852" s="117"/>
      <c r="E852" s="118"/>
      <c r="F852" s="118"/>
      <c r="G852" s="118"/>
      <c r="H852" s="119"/>
      <c r="I852" s="111" t="str">
        <f t="shared" si="93"/>
        <v/>
      </c>
      <c r="J852" s="124"/>
      <c r="K852" s="323"/>
      <c r="L852" s="369"/>
    </row>
    <row r="853" spans="1:12" s="105" customFormat="1" ht="13.5" hidden="1" customHeight="1" x14ac:dyDescent="0.2">
      <c r="A853" s="320"/>
      <c r="B853" s="110" t="s">
        <v>9678</v>
      </c>
      <c r="C853" s="131">
        <f>Anexo_01!$F113</f>
        <v>0</v>
      </c>
      <c r="D853" s="117"/>
      <c r="E853" s="118"/>
      <c r="F853" s="118"/>
      <c r="G853" s="118"/>
      <c r="H853" s="119"/>
      <c r="I853" s="111" t="str">
        <f t="shared" si="93"/>
        <v/>
      </c>
      <c r="J853" s="124"/>
      <c r="K853" s="323"/>
      <c r="L853" s="369"/>
    </row>
    <row r="854" spans="1:12" s="105" customFormat="1" ht="13.5" hidden="1" customHeight="1" x14ac:dyDescent="0.2">
      <c r="A854" s="320"/>
      <c r="B854" s="110" t="s">
        <v>9679</v>
      </c>
      <c r="C854" s="130" t="str">
        <f>Anexo_01!$Q113</f>
        <v/>
      </c>
      <c r="D854" s="117"/>
      <c r="E854" s="118"/>
      <c r="F854" s="118"/>
      <c r="G854" s="118"/>
      <c r="H854" s="119"/>
      <c r="I854" s="111" t="str">
        <f t="shared" si="93"/>
        <v/>
      </c>
      <c r="J854" s="124"/>
      <c r="K854" s="323"/>
      <c r="L854" s="369"/>
    </row>
    <row r="855" spans="1:12" s="105" customFormat="1" ht="13.5" hidden="1" customHeight="1" x14ac:dyDescent="0.2">
      <c r="A855" s="320"/>
      <c r="B855" s="110" t="s">
        <v>9680</v>
      </c>
      <c r="C855" s="132"/>
      <c r="D855" s="117"/>
      <c r="E855" s="118"/>
      <c r="F855" s="118"/>
      <c r="G855" s="118"/>
      <c r="H855" s="119"/>
      <c r="I855" s="111" t="str">
        <f t="shared" si="93"/>
        <v/>
      </c>
      <c r="J855" s="124"/>
      <c r="K855" s="323"/>
      <c r="L855" s="369"/>
    </row>
    <row r="856" spans="1:12" s="105" customFormat="1" ht="13.5" hidden="1" customHeight="1" x14ac:dyDescent="0.2">
      <c r="A856" s="320"/>
      <c r="B856" s="110" t="s">
        <v>9681</v>
      </c>
      <c r="C856" s="325"/>
      <c r="D856" s="117"/>
      <c r="E856" s="118"/>
      <c r="F856" s="118"/>
      <c r="G856" s="118"/>
      <c r="H856" s="119"/>
      <c r="I856" s="111" t="str">
        <f t="shared" si="93"/>
        <v/>
      </c>
      <c r="J856" s="124"/>
      <c r="K856" s="323"/>
      <c r="L856" s="369"/>
    </row>
    <row r="857" spans="1:12" ht="13.5" hidden="1" customHeight="1" x14ac:dyDescent="0.3">
      <c r="A857" s="321"/>
      <c r="B857" s="112" t="s">
        <v>9685</v>
      </c>
      <c r="C857" s="326"/>
      <c r="D857" s="120"/>
      <c r="E857" s="121"/>
      <c r="F857" s="121"/>
      <c r="G857" s="121"/>
      <c r="H857" s="122"/>
      <c r="I857" s="113" t="str">
        <f t="shared" si="93"/>
        <v/>
      </c>
      <c r="J857" s="125"/>
      <c r="K857" s="324"/>
      <c r="L857" s="370"/>
    </row>
    <row r="858" spans="1:12" s="105" customFormat="1" ht="13.5" hidden="1" customHeight="1" x14ac:dyDescent="0.2">
      <c r="A858" s="319">
        <v>95</v>
      </c>
      <c r="B858" s="108" t="s">
        <v>9675</v>
      </c>
      <c r="C858" s="134">
        <f>Anexo_01!$I114</f>
        <v>0</v>
      </c>
      <c r="D858" s="114"/>
      <c r="E858" s="115"/>
      <c r="F858" s="115"/>
      <c r="G858" s="115"/>
      <c r="H858" s="116"/>
      <c r="I858" s="109" t="str">
        <f>IF(SUM(D858:H858)=0,"",SUM(D858:H858))</f>
        <v/>
      </c>
      <c r="J858" s="123"/>
      <c r="K858" s="322">
        <f>SUM(I858:I866)</f>
        <v>0</v>
      </c>
      <c r="L858" s="369"/>
    </row>
    <row r="859" spans="1:12" s="105" customFormat="1" ht="13.5" hidden="1" customHeight="1" x14ac:dyDescent="0.2">
      <c r="A859" s="320"/>
      <c r="B859" s="110" t="s">
        <v>9676</v>
      </c>
      <c r="C859" s="130" t="str">
        <f>Anexo_01!$D114</f>
        <v/>
      </c>
      <c r="D859" s="117"/>
      <c r="E859" s="118"/>
      <c r="F859" s="118"/>
      <c r="G859" s="118"/>
      <c r="H859" s="119"/>
      <c r="I859" s="111" t="str">
        <f>IF(SUM(D859:H859)=0,"",SUM(D859:H859))</f>
        <v/>
      </c>
      <c r="J859" s="124"/>
      <c r="K859" s="323"/>
      <c r="L859" s="369"/>
    </row>
    <row r="860" spans="1:12" s="105" customFormat="1" ht="13.5" hidden="1" customHeight="1" x14ac:dyDescent="0.2">
      <c r="A860" s="320"/>
      <c r="B860" s="110" t="s">
        <v>9682</v>
      </c>
      <c r="C860" s="130" t="str">
        <f>Anexo_01!$B114</f>
        <v/>
      </c>
      <c r="D860" s="117"/>
      <c r="E860" s="118"/>
      <c r="F860" s="118"/>
      <c r="G860" s="118"/>
      <c r="H860" s="119"/>
      <c r="I860" s="111" t="str">
        <f t="shared" ref="I860:I866" si="94">IF(SUM(D860:H860)=0,"",SUM(D860:H860))</f>
        <v/>
      </c>
      <c r="J860" s="124"/>
      <c r="K860" s="323"/>
      <c r="L860" s="369"/>
    </row>
    <row r="861" spans="1:12" s="105" customFormat="1" ht="13.5" hidden="1" customHeight="1" x14ac:dyDescent="0.2">
      <c r="A861" s="320"/>
      <c r="B861" s="110" t="s">
        <v>9677</v>
      </c>
      <c r="C861" s="130" t="str">
        <f>CONCATENATE("10",Anexo_01!$P114)</f>
        <v>10</v>
      </c>
      <c r="D861" s="117"/>
      <c r="E861" s="118"/>
      <c r="F861" s="118"/>
      <c r="G861" s="118"/>
      <c r="H861" s="119"/>
      <c r="I861" s="111" t="str">
        <f t="shared" si="94"/>
        <v/>
      </c>
      <c r="J861" s="124"/>
      <c r="K861" s="323"/>
      <c r="L861" s="369"/>
    </row>
    <row r="862" spans="1:12" s="105" customFormat="1" ht="13.5" hidden="1" customHeight="1" x14ac:dyDescent="0.2">
      <c r="A862" s="320"/>
      <c r="B862" s="110" t="s">
        <v>9678</v>
      </c>
      <c r="C862" s="131">
        <f>Anexo_01!$F114</f>
        <v>0</v>
      </c>
      <c r="D862" s="117"/>
      <c r="E862" s="118"/>
      <c r="F862" s="118"/>
      <c r="G862" s="118"/>
      <c r="H862" s="119"/>
      <c r="I862" s="111" t="str">
        <f t="shared" si="94"/>
        <v/>
      </c>
      <c r="J862" s="124"/>
      <c r="K862" s="323"/>
      <c r="L862" s="369"/>
    </row>
    <row r="863" spans="1:12" s="105" customFormat="1" ht="13.5" hidden="1" customHeight="1" x14ac:dyDescent="0.2">
      <c r="A863" s="320"/>
      <c r="B863" s="110" t="s">
        <v>9679</v>
      </c>
      <c r="C863" s="130" t="str">
        <f>Anexo_01!$Q114</f>
        <v/>
      </c>
      <c r="D863" s="117"/>
      <c r="E863" s="118"/>
      <c r="F863" s="118"/>
      <c r="G863" s="118"/>
      <c r="H863" s="119"/>
      <c r="I863" s="111" t="str">
        <f t="shared" si="94"/>
        <v/>
      </c>
      <c r="J863" s="124"/>
      <c r="K863" s="323"/>
      <c r="L863" s="369"/>
    </row>
    <row r="864" spans="1:12" s="105" customFormat="1" ht="13.5" hidden="1" customHeight="1" x14ac:dyDescent="0.2">
      <c r="A864" s="320"/>
      <c r="B864" s="110" t="s">
        <v>9680</v>
      </c>
      <c r="C864" s="132"/>
      <c r="D864" s="117"/>
      <c r="E864" s="118"/>
      <c r="F864" s="118"/>
      <c r="G864" s="118"/>
      <c r="H864" s="119"/>
      <c r="I864" s="111" t="str">
        <f t="shared" si="94"/>
        <v/>
      </c>
      <c r="J864" s="124"/>
      <c r="K864" s="323"/>
      <c r="L864" s="369"/>
    </row>
    <row r="865" spans="1:12" s="105" customFormat="1" ht="13.5" hidden="1" customHeight="1" x14ac:dyDescent="0.2">
      <c r="A865" s="320"/>
      <c r="B865" s="110" t="s">
        <v>9681</v>
      </c>
      <c r="C865" s="325"/>
      <c r="D865" s="117"/>
      <c r="E865" s="118"/>
      <c r="F865" s="118"/>
      <c r="G865" s="118"/>
      <c r="H865" s="119"/>
      <c r="I865" s="111" t="str">
        <f t="shared" si="94"/>
        <v/>
      </c>
      <c r="J865" s="124"/>
      <c r="K865" s="323"/>
      <c r="L865" s="369"/>
    </row>
    <row r="866" spans="1:12" ht="13.5" hidden="1" customHeight="1" x14ac:dyDescent="0.3">
      <c r="A866" s="321"/>
      <c r="B866" s="112" t="s">
        <v>9685</v>
      </c>
      <c r="C866" s="326"/>
      <c r="D866" s="120"/>
      <c r="E866" s="121"/>
      <c r="F866" s="121"/>
      <c r="G866" s="121"/>
      <c r="H866" s="122"/>
      <c r="I866" s="113" t="str">
        <f t="shared" si="94"/>
        <v/>
      </c>
      <c r="J866" s="125"/>
      <c r="K866" s="324"/>
      <c r="L866" s="370"/>
    </row>
    <row r="867" spans="1:12" s="105" customFormat="1" ht="13.5" hidden="1" customHeight="1" x14ac:dyDescent="0.2">
      <c r="A867" s="319">
        <v>96</v>
      </c>
      <c r="B867" s="108" t="s">
        <v>9675</v>
      </c>
      <c r="C867" s="134">
        <f>Anexo_01!$I115</f>
        <v>0</v>
      </c>
      <c r="D867" s="114"/>
      <c r="E867" s="115"/>
      <c r="F867" s="115"/>
      <c r="G867" s="115"/>
      <c r="H867" s="116"/>
      <c r="I867" s="109" t="str">
        <f>IF(SUM(D867:H867)=0,"",SUM(D867:H867))</f>
        <v/>
      </c>
      <c r="J867" s="123"/>
      <c r="K867" s="322">
        <f>SUM(I867:I875)</f>
        <v>0</v>
      </c>
      <c r="L867" s="369"/>
    </row>
    <row r="868" spans="1:12" s="105" customFormat="1" ht="13.5" hidden="1" customHeight="1" x14ac:dyDescent="0.2">
      <c r="A868" s="320"/>
      <c r="B868" s="110" t="s">
        <v>9676</v>
      </c>
      <c r="C868" s="130" t="str">
        <f>Anexo_01!$D115</f>
        <v/>
      </c>
      <c r="D868" s="117"/>
      <c r="E868" s="118"/>
      <c r="F868" s="118"/>
      <c r="G868" s="118"/>
      <c r="H868" s="119"/>
      <c r="I868" s="111" t="str">
        <f>IF(SUM(D868:H868)=0,"",SUM(D868:H868))</f>
        <v/>
      </c>
      <c r="J868" s="124"/>
      <c r="K868" s="323"/>
      <c r="L868" s="369"/>
    </row>
    <row r="869" spans="1:12" s="105" customFormat="1" ht="13.5" hidden="1" customHeight="1" x14ac:dyDescent="0.2">
      <c r="A869" s="320"/>
      <c r="B869" s="110" t="s">
        <v>9682</v>
      </c>
      <c r="C869" s="130" t="str">
        <f>Anexo_01!$B115</f>
        <v/>
      </c>
      <c r="D869" s="117"/>
      <c r="E869" s="118"/>
      <c r="F869" s="118"/>
      <c r="G869" s="118"/>
      <c r="H869" s="119"/>
      <c r="I869" s="111" t="str">
        <f t="shared" ref="I869:I875" si="95">IF(SUM(D869:H869)=0,"",SUM(D869:H869))</f>
        <v/>
      </c>
      <c r="J869" s="124"/>
      <c r="K869" s="323"/>
      <c r="L869" s="369"/>
    </row>
    <row r="870" spans="1:12" s="105" customFormat="1" ht="13.5" hidden="1" customHeight="1" x14ac:dyDescent="0.2">
      <c r="A870" s="320"/>
      <c r="B870" s="110" t="s">
        <v>9677</v>
      </c>
      <c r="C870" s="130" t="str">
        <f>CONCATENATE("10",Anexo_01!$P115)</f>
        <v>10</v>
      </c>
      <c r="D870" s="117"/>
      <c r="E870" s="118"/>
      <c r="F870" s="118"/>
      <c r="G870" s="118"/>
      <c r="H870" s="119"/>
      <c r="I870" s="111" t="str">
        <f t="shared" si="95"/>
        <v/>
      </c>
      <c r="J870" s="124"/>
      <c r="K870" s="323"/>
      <c r="L870" s="369"/>
    </row>
    <row r="871" spans="1:12" s="105" customFormat="1" ht="13.5" hidden="1" customHeight="1" x14ac:dyDescent="0.2">
      <c r="A871" s="320"/>
      <c r="B871" s="110" t="s">
        <v>9678</v>
      </c>
      <c r="C871" s="131">
        <f>Anexo_01!$F115</f>
        <v>0</v>
      </c>
      <c r="D871" s="117"/>
      <c r="E871" s="118"/>
      <c r="F871" s="118"/>
      <c r="G871" s="118"/>
      <c r="H871" s="119"/>
      <c r="I871" s="111" t="str">
        <f t="shared" si="95"/>
        <v/>
      </c>
      <c r="J871" s="124"/>
      <c r="K871" s="323"/>
      <c r="L871" s="369"/>
    </row>
    <row r="872" spans="1:12" s="105" customFormat="1" ht="13.5" hidden="1" customHeight="1" x14ac:dyDescent="0.2">
      <c r="A872" s="320"/>
      <c r="B872" s="110" t="s">
        <v>9679</v>
      </c>
      <c r="C872" s="130" t="str">
        <f>Anexo_01!$Q115</f>
        <v/>
      </c>
      <c r="D872" s="117"/>
      <c r="E872" s="118"/>
      <c r="F872" s="118"/>
      <c r="G872" s="118"/>
      <c r="H872" s="119"/>
      <c r="I872" s="111" t="str">
        <f t="shared" si="95"/>
        <v/>
      </c>
      <c r="J872" s="124"/>
      <c r="K872" s="323"/>
      <c r="L872" s="369"/>
    </row>
    <row r="873" spans="1:12" s="105" customFormat="1" ht="13.5" hidden="1" customHeight="1" x14ac:dyDescent="0.2">
      <c r="A873" s="320"/>
      <c r="B873" s="110" t="s">
        <v>9680</v>
      </c>
      <c r="C873" s="132"/>
      <c r="D873" s="117"/>
      <c r="E873" s="118"/>
      <c r="F873" s="118"/>
      <c r="G873" s="118"/>
      <c r="H873" s="119"/>
      <c r="I873" s="111" t="str">
        <f t="shared" si="95"/>
        <v/>
      </c>
      <c r="J873" s="124"/>
      <c r="K873" s="323"/>
      <c r="L873" s="369"/>
    </row>
    <row r="874" spans="1:12" s="105" customFormat="1" ht="13.5" hidden="1" customHeight="1" x14ac:dyDescent="0.2">
      <c r="A874" s="320"/>
      <c r="B874" s="110" t="s">
        <v>9681</v>
      </c>
      <c r="C874" s="325"/>
      <c r="D874" s="117"/>
      <c r="E874" s="118"/>
      <c r="F874" s="118"/>
      <c r="G874" s="118"/>
      <c r="H874" s="119"/>
      <c r="I874" s="111" t="str">
        <f t="shared" si="95"/>
        <v/>
      </c>
      <c r="J874" s="124"/>
      <c r="K874" s="323"/>
      <c r="L874" s="369"/>
    </row>
    <row r="875" spans="1:12" ht="13.5" hidden="1" customHeight="1" x14ac:dyDescent="0.3">
      <c r="A875" s="321"/>
      <c r="B875" s="112" t="s">
        <v>9685</v>
      </c>
      <c r="C875" s="326"/>
      <c r="D875" s="120"/>
      <c r="E875" s="121"/>
      <c r="F875" s="121"/>
      <c r="G875" s="121"/>
      <c r="H875" s="122"/>
      <c r="I875" s="113" t="str">
        <f t="shared" si="95"/>
        <v/>
      </c>
      <c r="J875" s="125"/>
      <c r="K875" s="324"/>
      <c r="L875" s="370"/>
    </row>
    <row r="876" spans="1:12" s="105" customFormat="1" ht="13.5" hidden="1" customHeight="1" x14ac:dyDescent="0.2">
      <c r="A876" s="319">
        <v>97</v>
      </c>
      <c r="B876" s="108" t="s">
        <v>9675</v>
      </c>
      <c r="C876" s="134">
        <f>Anexo_01!$I116</f>
        <v>0</v>
      </c>
      <c r="D876" s="114"/>
      <c r="E876" s="115"/>
      <c r="F876" s="115"/>
      <c r="G876" s="115"/>
      <c r="H876" s="116"/>
      <c r="I876" s="109" t="str">
        <f>IF(SUM(D876:H876)=0,"",SUM(D876:H876))</f>
        <v/>
      </c>
      <c r="J876" s="123"/>
      <c r="K876" s="322">
        <f>SUM(I876:I884)</f>
        <v>0</v>
      </c>
      <c r="L876" s="369"/>
    </row>
    <row r="877" spans="1:12" s="105" customFormat="1" ht="13.5" hidden="1" customHeight="1" x14ac:dyDescent="0.2">
      <c r="A877" s="320"/>
      <c r="B877" s="110" t="s">
        <v>9676</v>
      </c>
      <c r="C877" s="130" t="str">
        <f>Anexo_01!$D116</f>
        <v/>
      </c>
      <c r="D877" s="117"/>
      <c r="E877" s="118"/>
      <c r="F877" s="118"/>
      <c r="G877" s="118"/>
      <c r="H877" s="119"/>
      <c r="I877" s="111" t="str">
        <f>IF(SUM(D877:H877)=0,"",SUM(D877:H877))</f>
        <v/>
      </c>
      <c r="J877" s="124"/>
      <c r="K877" s="323"/>
      <c r="L877" s="369"/>
    </row>
    <row r="878" spans="1:12" s="105" customFormat="1" ht="13.5" hidden="1" customHeight="1" x14ac:dyDescent="0.2">
      <c r="A878" s="320"/>
      <c r="B878" s="110" t="s">
        <v>9682</v>
      </c>
      <c r="C878" s="130" t="str">
        <f>Anexo_01!$B116</f>
        <v/>
      </c>
      <c r="D878" s="117"/>
      <c r="E878" s="118"/>
      <c r="F878" s="118"/>
      <c r="G878" s="118"/>
      <c r="H878" s="119"/>
      <c r="I878" s="111" t="str">
        <f t="shared" ref="I878:I884" si="96">IF(SUM(D878:H878)=0,"",SUM(D878:H878))</f>
        <v/>
      </c>
      <c r="J878" s="124"/>
      <c r="K878" s="323"/>
      <c r="L878" s="369"/>
    </row>
    <row r="879" spans="1:12" s="105" customFormat="1" ht="13.5" hidden="1" customHeight="1" x14ac:dyDescent="0.2">
      <c r="A879" s="320"/>
      <c r="B879" s="110" t="s">
        <v>9677</v>
      </c>
      <c r="C879" s="130" t="str">
        <f>CONCATENATE("10",Anexo_01!$P116)</f>
        <v>10</v>
      </c>
      <c r="D879" s="117"/>
      <c r="E879" s="118"/>
      <c r="F879" s="118"/>
      <c r="G879" s="118"/>
      <c r="H879" s="119"/>
      <c r="I879" s="111" t="str">
        <f t="shared" si="96"/>
        <v/>
      </c>
      <c r="J879" s="124"/>
      <c r="K879" s="323"/>
      <c r="L879" s="369"/>
    </row>
    <row r="880" spans="1:12" s="105" customFormat="1" ht="13.5" hidden="1" customHeight="1" x14ac:dyDescent="0.2">
      <c r="A880" s="320"/>
      <c r="B880" s="110" t="s">
        <v>9678</v>
      </c>
      <c r="C880" s="131">
        <f>Anexo_01!$F116</f>
        <v>0</v>
      </c>
      <c r="D880" s="117"/>
      <c r="E880" s="118"/>
      <c r="F880" s="118"/>
      <c r="G880" s="118"/>
      <c r="H880" s="119"/>
      <c r="I880" s="111" t="str">
        <f t="shared" si="96"/>
        <v/>
      </c>
      <c r="J880" s="124"/>
      <c r="K880" s="323"/>
      <c r="L880" s="369"/>
    </row>
    <row r="881" spans="1:12" s="105" customFormat="1" ht="13.5" hidden="1" customHeight="1" x14ac:dyDescent="0.2">
      <c r="A881" s="320"/>
      <c r="B881" s="110" t="s">
        <v>9679</v>
      </c>
      <c r="C881" s="130" t="str">
        <f>Anexo_01!$Q116</f>
        <v/>
      </c>
      <c r="D881" s="117"/>
      <c r="E881" s="118"/>
      <c r="F881" s="118"/>
      <c r="G881" s="118"/>
      <c r="H881" s="119"/>
      <c r="I881" s="111" t="str">
        <f t="shared" si="96"/>
        <v/>
      </c>
      <c r="J881" s="124"/>
      <c r="K881" s="323"/>
      <c r="L881" s="369"/>
    </row>
    <row r="882" spans="1:12" s="105" customFormat="1" ht="13.5" hidden="1" customHeight="1" x14ac:dyDescent="0.2">
      <c r="A882" s="320"/>
      <c r="B882" s="110" t="s">
        <v>9680</v>
      </c>
      <c r="C882" s="132"/>
      <c r="D882" s="117"/>
      <c r="E882" s="118"/>
      <c r="F882" s="118"/>
      <c r="G882" s="118"/>
      <c r="H882" s="119"/>
      <c r="I882" s="111" t="str">
        <f t="shared" si="96"/>
        <v/>
      </c>
      <c r="J882" s="124"/>
      <c r="K882" s="323"/>
      <c r="L882" s="369"/>
    </row>
    <row r="883" spans="1:12" s="105" customFormat="1" ht="13.5" hidden="1" customHeight="1" x14ac:dyDescent="0.2">
      <c r="A883" s="320"/>
      <c r="B883" s="110" t="s">
        <v>9681</v>
      </c>
      <c r="C883" s="325"/>
      <c r="D883" s="117"/>
      <c r="E883" s="118"/>
      <c r="F883" s="118"/>
      <c r="G883" s="118"/>
      <c r="H883" s="119"/>
      <c r="I883" s="111" t="str">
        <f t="shared" si="96"/>
        <v/>
      </c>
      <c r="J883" s="124"/>
      <c r="K883" s="323"/>
      <c r="L883" s="369"/>
    </row>
    <row r="884" spans="1:12" ht="13.5" hidden="1" customHeight="1" x14ac:dyDescent="0.3">
      <c r="A884" s="321"/>
      <c r="B884" s="112" t="s">
        <v>9685</v>
      </c>
      <c r="C884" s="326"/>
      <c r="D884" s="120"/>
      <c r="E884" s="121"/>
      <c r="F884" s="121"/>
      <c r="G884" s="121"/>
      <c r="H884" s="122"/>
      <c r="I884" s="113" t="str">
        <f t="shared" si="96"/>
        <v/>
      </c>
      <c r="J884" s="125"/>
      <c r="K884" s="324"/>
      <c r="L884" s="370"/>
    </row>
    <row r="885" spans="1:12" s="105" customFormat="1" ht="13.5" hidden="1" customHeight="1" x14ac:dyDescent="0.2">
      <c r="A885" s="319">
        <v>98</v>
      </c>
      <c r="B885" s="108" t="s">
        <v>9675</v>
      </c>
      <c r="C885" s="134">
        <f>Anexo_01!$I117</f>
        <v>0</v>
      </c>
      <c r="D885" s="114"/>
      <c r="E885" s="115"/>
      <c r="F885" s="115"/>
      <c r="G885" s="115"/>
      <c r="H885" s="116"/>
      <c r="I885" s="109" t="str">
        <f>IF(SUM(D885:H885)=0,"",SUM(D885:H885))</f>
        <v/>
      </c>
      <c r="J885" s="123"/>
      <c r="K885" s="322">
        <f>SUM(I885:I893)</f>
        <v>0</v>
      </c>
      <c r="L885" s="369"/>
    </row>
    <row r="886" spans="1:12" s="105" customFormat="1" ht="13.5" hidden="1" customHeight="1" x14ac:dyDescent="0.2">
      <c r="A886" s="320"/>
      <c r="B886" s="110" t="s">
        <v>9676</v>
      </c>
      <c r="C886" s="130" t="str">
        <f>Anexo_01!$D117</f>
        <v/>
      </c>
      <c r="D886" s="117"/>
      <c r="E886" s="118"/>
      <c r="F886" s="118"/>
      <c r="G886" s="118"/>
      <c r="H886" s="119"/>
      <c r="I886" s="111" t="str">
        <f>IF(SUM(D886:H886)=0,"",SUM(D886:H886))</f>
        <v/>
      </c>
      <c r="J886" s="124"/>
      <c r="K886" s="323"/>
      <c r="L886" s="369"/>
    </row>
    <row r="887" spans="1:12" s="105" customFormat="1" ht="13.5" hidden="1" customHeight="1" x14ac:dyDescent="0.2">
      <c r="A887" s="320"/>
      <c r="B887" s="110" t="s">
        <v>9682</v>
      </c>
      <c r="C887" s="130" t="str">
        <f>Anexo_01!$B117</f>
        <v/>
      </c>
      <c r="D887" s="117"/>
      <c r="E887" s="118"/>
      <c r="F887" s="118"/>
      <c r="G887" s="118"/>
      <c r="H887" s="119"/>
      <c r="I887" s="111" t="str">
        <f t="shared" ref="I887:I893" si="97">IF(SUM(D887:H887)=0,"",SUM(D887:H887))</f>
        <v/>
      </c>
      <c r="J887" s="124"/>
      <c r="K887" s="323"/>
      <c r="L887" s="369"/>
    </row>
    <row r="888" spans="1:12" s="105" customFormat="1" ht="13.5" hidden="1" customHeight="1" x14ac:dyDescent="0.2">
      <c r="A888" s="320"/>
      <c r="B888" s="110" t="s">
        <v>9677</v>
      </c>
      <c r="C888" s="130" t="str">
        <f>CONCATENATE("10",Anexo_01!$P117)</f>
        <v>10</v>
      </c>
      <c r="D888" s="117"/>
      <c r="E888" s="118"/>
      <c r="F888" s="118"/>
      <c r="G888" s="118"/>
      <c r="H888" s="119"/>
      <c r="I888" s="111" t="str">
        <f t="shared" si="97"/>
        <v/>
      </c>
      <c r="J888" s="124"/>
      <c r="K888" s="323"/>
      <c r="L888" s="369"/>
    </row>
    <row r="889" spans="1:12" s="105" customFormat="1" ht="13.5" hidden="1" customHeight="1" x14ac:dyDescent="0.2">
      <c r="A889" s="320"/>
      <c r="B889" s="110" t="s">
        <v>9678</v>
      </c>
      <c r="C889" s="131">
        <f>Anexo_01!$F117</f>
        <v>0</v>
      </c>
      <c r="D889" s="117"/>
      <c r="E889" s="118"/>
      <c r="F889" s="118"/>
      <c r="G889" s="118"/>
      <c r="H889" s="119"/>
      <c r="I889" s="111" t="str">
        <f t="shared" si="97"/>
        <v/>
      </c>
      <c r="J889" s="124"/>
      <c r="K889" s="323"/>
      <c r="L889" s="369"/>
    </row>
    <row r="890" spans="1:12" s="105" customFormat="1" ht="13.5" hidden="1" customHeight="1" x14ac:dyDescent="0.2">
      <c r="A890" s="320"/>
      <c r="B890" s="110" t="s">
        <v>9679</v>
      </c>
      <c r="C890" s="130" t="str">
        <f>Anexo_01!$Q117</f>
        <v/>
      </c>
      <c r="D890" s="117"/>
      <c r="E890" s="118"/>
      <c r="F890" s="118"/>
      <c r="G890" s="118"/>
      <c r="H890" s="119"/>
      <c r="I890" s="111" t="str">
        <f t="shared" si="97"/>
        <v/>
      </c>
      <c r="J890" s="124"/>
      <c r="K890" s="323"/>
      <c r="L890" s="369"/>
    </row>
    <row r="891" spans="1:12" s="105" customFormat="1" ht="13.5" hidden="1" customHeight="1" x14ac:dyDescent="0.2">
      <c r="A891" s="320"/>
      <c r="B891" s="110" t="s">
        <v>9680</v>
      </c>
      <c r="C891" s="132"/>
      <c r="D891" s="117"/>
      <c r="E891" s="118"/>
      <c r="F891" s="118"/>
      <c r="G891" s="118"/>
      <c r="H891" s="119"/>
      <c r="I891" s="111" t="str">
        <f t="shared" si="97"/>
        <v/>
      </c>
      <c r="J891" s="124"/>
      <c r="K891" s="323"/>
      <c r="L891" s="369"/>
    </row>
    <row r="892" spans="1:12" s="105" customFormat="1" ht="13.5" hidden="1" customHeight="1" x14ac:dyDescent="0.2">
      <c r="A892" s="320"/>
      <c r="B892" s="110" t="s">
        <v>9681</v>
      </c>
      <c r="C892" s="325"/>
      <c r="D892" s="117"/>
      <c r="E892" s="118"/>
      <c r="F892" s="118"/>
      <c r="G892" s="118"/>
      <c r="H892" s="119"/>
      <c r="I892" s="111" t="str">
        <f t="shared" si="97"/>
        <v/>
      </c>
      <c r="J892" s="124"/>
      <c r="K892" s="323"/>
      <c r="L892" s="369"/>
    </row>
    <row r="893" spans="1:12" ht="13.5" hidden="1" customHeight="1" x14ac:dyDescent="0.3">
      <c r="A893" s="321"/>
      <c r="B893" s="112" t="s">
        <v>9685</v>
      </c>
      <c r="C893" s="326"/>
      <c r="D893" s="120"/>
      <c r="E893" s="121"/>
      <c r="F893" s="121"/>
      <c r="G893" s="121"/>
      <c r="H893" s="122"/>
      <c r="I893" s="113" t="str">
        <f t="shared" si="97"/>
        <v/>
      </c>
      <c r="J893" s="125"/>
      <c r="K893" s="324"/>
      <c r="L893" s="370"/>
    </row>
    <row r="894" spans="1:12" s="105" customFormat="1" ht="13.5" hidden="1" customHeight="1" x14ac:dyDescent="0.2">
      <c r="A894" s="319">
        <v>99</v>
      </c>
      <c r="B894" s="108" t="s">
        <v>9675</v>
      </c>
      <c r="C894" s="134">
        <f>Anexo_01!$I118</f>
        <v>0</v>
      </c>
      <c r="D894" s="114"/>
      <c r="E894" s="115"/>
      <c r="F894" s="115"/>
      <c r="G894" s="115"/>
      <c r="H894" s="116"/>
      <c r="I894" s="109" t="str">
        <f>IF(SUM(D894:H894)=0,"",SUM(D894:H894))</f>
        <v/>
      </c>
      <c r="J894" s="123"/>
      <c r="K894" s="322">
        <f>SUM(I894:I902)</f>
        <v>0</v>
      </c>
      <c r="L894" s="369"/>
    </row>
    <row r="895" spans="1:12" s="105" customFormat="1" ht="13.5" hidden="1" customHeight="1" x14ac:dyDescent="0.2">
      <c r="A895" s="320"/>
      <c r="B895" s="110" t="s">
        <v>9676</v>
      </c>
      <c r="C895" s="130" t="str">
        <f>Anexo_01!$D118</f>
        <v/>
      </c>
      <c r="D895" s="117"/>
      <c r="E895" s="118"/>
      <c r="F895" s="118"/>
      <c r="G895" s="118"/>
      <c r="H895" s="119"/>
      <c r="I895" s="111" t="str">
        <f>IF(SUM(D895:H895)=0,"",SUM(D895:H895))</f>
        <v/>
      </c>
      <c r="J895" s="124"/>
      <c r="K895" s="323"/>
      <c r="L895" s="369"/>
    </row>
    <row r="896" spans="1:12" s="105" customFormat="1" ht="13.5" hidden="1" customHeight="1" x14ac:dyDescent="0.2">
      <c r="A896" s="320"/>
      <c r="B896" s="110" t="s">
        <v>9682</v>
      </c>
      <c r="C896" s="130" t="str">
        <f>Anexo_01!$B118</f>
        <v/>
      </c>
      <c r="D896" s="117"/>
      <c r="E896" s="118"/>
      <c r="F896" s="118"/>
      <c r="G896" s="118"/>
      <c r="H896" s="119"/>
      <c r="I896" s="111" t="str">
        <f t="shared" ref="I896:I902" si="98">IF(SUM(D896:H896)=0,"",SUM(D896:H896))</f>
        <v/>
      </c>
      <c r="J896" s="124"/>
      <c r="K896" s="323"/>
      <c r="L896" s="369"/>
    </row>
    <row r="897" spans="1:12" s="105" customFormat="1" ht="13.5" hidden="1" customHeight="1" x14ac:dyDescent="0.2">
      <c r="A897" s="320"/>
      <c r="B897" s="110" t="s">
        <v>9677</v>
      </c>
      <c r="C897" s="130" t="str">
        <f>CONCATENATE("10",Anexo_01!$P118)</f>
        <v>10</v>
      </c>
      <c r="D897" s="117"/>
      <c r="E897" s="118"/>
      <c r="F897" s="118"/>
      <c r="G897" s="118"/>
      <c r="H897" s="119"/>
      <c r="I897" s="111" t="str">
        <f t="shared" si="98"/>
        <v/>
      </c>
      <c r="J897" s="124"/>
      <c r="K897" s="323"/>
      <c r="L897" s="369"/>
    </row>
    <row r="898" spans="1:12" s="105" customFormat="1" ht="13.5" hidden="1" customHeight="1" x14ac:dyDescent="0.2">
      <c r="A898" s="320"/>
      <c r="B898" s="110" t="s">
        <v>9678</v>
      </c>
      <c r="C898" s="131">
        <f>Anexo_01!$F118</f>
        <v>0</v>
      </c>
      <c r="D898" s="117"/>
      <c r="E898" s="118"/>
      <c r="F898" s="118"/>
      <c r="G898" s="118"/>
      <c r="H898" s="119"/>
      <c r="I898" s="111" t="str">
        <f t="shared" si="98"/>
        <v/>
      </c>
      <c r="J898" s="124"/>
      <c r="K898" s="323"/>
      <c r="L898" s="369"/>
    </row>
    <row r="899" spans="1:12" s="105" customFormat="1" ht="13.5" hidden="1" customHeight="1" x14ac:dyDescent="0.2">
      <c r="A899" s="320"/>
      <c r="B899" s="110" t="s">
        <v>9679</v>
      </c>
      <c r="C899" s="130" t="str">
        <f>Anexo_01!$Q118</f>
        <v/>
      </c>
      <c r="D899" s="117"/>
      <c r="E899" s="118"/>
      <c r="F899" s="118"/>
      <c r="G899" s="118"/>
      <c r="H899" s="119"/>
      <c r="I899" s="111" t="str">
        <f t="shared" si="98"/>
        <v/>
      </c>
      <c r="J899" s="124"/>
      <c r="K899" s="323"/>
      <c r="L899" s="369"/>
    </row>
    <row r="900" spans="1:12" s="105" customFormat="1" ht="13.5" hidden="1" customHeight="1" x14ac:dyDescent="0.2">
      <c r="A900" s="320"/>
      <c r="B900" s="110" t="s">
        <v>9680</v>
      </c>
      <c r="C900" s="132"/>
      <c r="D900" s="117"/>
      <c r="E900" s="118"/>
      <c r="F900" s="118"/>
      <c r="G900" s="118"/>
      <c r="H900" s="119"/>
      <c r="I900" s="111" t="str">
        <f t="shared" si="98"/>
        <v/>
      </c>
      <c r="J900" s="124"/>
      <c r="K900" s="323"/>
      <c r="L900" s="369"/>
    </row>
    <row r="901" spans="1:12" s="105" customFormat="1" ht="13.5" hidden="1" customHeight="1" x14ac:dyDescent="0.2">
      <c r="A901" s="320"/>
      <c r="B901" s="110" t="s">
        <v>9681</v>
      </c>
      <c r="C901" s="325"/>
      <c r="D901" s="117"/>
      <c r="E901" s="118"/>
      <c r="F901" s="118"/>
      <c r="G901" s="118"/>
      <c r="H901" s="119"/>
      <c r="I901" s="111" t="str">
        <f t="shared" si="98"/>
        <v/>
      </c>
      <c r="J901" s="124"/>
      <c r="K901" s="323"/>
      <c r="L901" s="369"/>
    </row>
    <row r="902" spans="1:12" ht="13.5" hidden="1" customHeight="1" x14ac:dyDescent="0.3">
      <c r="A902" s="321"/>
      <c r="B902" s="112" t="s">
        <v>9685</v>
      </c>
      <c r="C902" s="326"/>
      <c r="D902" s="120"/>
      <c r="E902" s="121"/>
      <c r="F902" s="121"/>
      <c r="G902" s="121"/>
      <c r="H902" s="122"/>
      <c r="I902" s="113" t="str">
        <f t="shared" si="98"/>
        <v/>
      </c>
      <c r="J902" s="125"/>
      <c r="K902" s="324"/>
      <c r="L902" s="370"/>
    </row>
    <row r="903" spans="1:12" s="105" customFormat="1" ht="13.5" hidden="1" customHeight="1" x14ac:dyDescent="0.2">
      <c r="A903" s="319">
        <v>100</v>
      </c>
      <c r="B903" s="108" t="s">
        <v>9675</v>
      </c>
      <c r="C903" s="134">
        <f>Anexo_01!$I119</f>
        <v>0</v>
      </c>
      <c r="D903" s="114"/>
      <c r="E903" s="115"/>
      <c r="F903" s="115"/>
      <c r="G903" s="115"/>
      <c r="H903" s="116"/>
      <c r="I903" s="109" t="str">
        <f>IF(SUM(D903:H903)=0,"",SUM(D903:H903))</f>
        <v/>
      </c>
      <c r="J903" s="123"/>
      <c r="K903" s="322">
        <f>SUM(I903:I911)</f>
        <v>0</v>
      </c>
      <c r="L903" s="369"/>
    </row>
    <row r="904" spans="1:12" s="105" customFormat="1" ht="13.5" hidden="1" customHeight="1" x14ac:dyDescent="0.2">
      <c r="A904" s="320"/>
      <c r="B904" s="110" t="s">
        <v>9676</v>
      </c>
      <c r="C904" s="130" t="str">
        <f>Anexo_01!$D119</f>
        <v/>
      </c>
      <c r="D904" s="117"/>
      <c r="E904" s="118"/>
      <c r="F904" s="118"/>
      <c r="G904" s="118"/>
      <c r="H904" s="119"/>
      <c r="I904" s="111" t="str">
        <f>IF(SUM(D904:H904)=0,"",SUM(D904:H904))</f>
        <v/>
      </c>
      <c r="J904" s="124"/>
      <c r="K904" s="323"/>
      <c r="L904" s="369"/>
    </row>
    <row r="905" spans="1:12" s="105" customFormat="1" ht="13.5" hidden="1" customHeight="1" x14ac:dyDescent="0.2">
      <c r="A905" s="320"/>
      <c r="B905" s="110" t="s">
        <v>9682</v>
      </c>
      <c r="C905" s="130" t="str">
        <f>Anexo_01!$B119</f>
        <v/>
      </c>
      <c r="D905" s="117"/>
      <c r="E905" s="118"/>
      <c r="F905" s="118"/>
      <c r="G905" s="118"/>
      <c r="H905" s="119"/>
      <c r="I905" s="111" t="str">
        <f t="shared" ref="I905:I911" si="99">IF(SUM(D905:H905)=0,"",SUM(D905:H905))</f>
        <v/>
      </c>
      <c r="J905" s="124"/>
      <c r="K905" s="323"/>
      <c r="L905" s="369"/>
    </row>
    <row r="906" spans="1:12" s="105" customFormat="1" ht="13.5" hidden="1" customHeight="1" x14ac:dyDescent="0.2">
      <c r="A906" s="320"/>
      <c r="B906" s="110" t="s">
        <v>9677</v>
      </c>
      <c r="C906" s="130" t="str">
        <f>CONCATENATE("10",Anexo_01!$P119)</f>
        <v>10</v>
      </c>
      <c r="D906" s="117"/>
      <c r="E906" s="118"/>
      <c r="F906" s="118"/>
      <c r="G906" s="118"/>
      <c r="H906" s="119"/>
      <c r="I906" s="111" t="str">
        <f t="shared" si="99"/>
        <v/>
      </c>
      <c r="J906" s="124"/>
      <c r="K906" s="323"/>
      <c r="L906" s="369"/>
    </row>
    <row r="907" spans="1:12" s="105" customFormat="1" ht="13.5" hidden="1" customHeight="1" x14ac:dyDescent="0.2">
      <c r="A907" s="320"/>
      <c r="B907" s="110" t="s">
        <v>9678</v>
      </c>
      <c r="C907" s="131">
        <f>Anexo_01!$F119</f>
        <v>0</v>
      </c>
      <c r="D907" s="117"/>
      <c r="E907" s="118"/>
      <c r="F907" s="118"/>
      <c r="G907" s="118"/>
      <c r="H907" s="119"/>
      <c r="I907" s="111" t="str">
        <f t="shared" si="99"/>
        <v/>
      </c>
      <c r="J907" s="124"/>
      <c r="K907" s="323"/>
      <c r="L907" s="369"/>
    </row>
    <row r="908" spans="1:12" s="105" customFormat="1" ht="13.5" hidden="1" customHeight="1" x14ac:dyDescent="0.2">
      <c r="A908" s="320"/>
      <c r="B908" s="110" t="s">
        <v>9679</v>
      </c>
      <c r="C908" s="130" t="str">
        <f>Anexo_01!$Q119</f>
        <v/>
      </c>
      <c r="D908" s="117"/>
      <c r="E908" s="118"/>
      <c r="F908" s="118"/>
      <c r="G908" s="118"/>
      <c r="H908" s="119"/>
      <c r="I908" s="111" t="str">
        <f t="shared" si="99"/>
        <v/>
      </c>
      <c r="J908" s="124"/>
      <c r="K908" s="323"/>
      <c r="L908" s="369"/>
    </row>
    <row r="909" spans="1:12" s="105" customFormat="1" ht="13.5" hidden="1" customHeight="1" x14ac:dyDescent="0.2">
      <c r="A909" s="320"/>
      <c r="B909" s="110" t="s">
        <v>9680</v>
      </c>
      <c r="C909" s="132"/>
      <c r="D909" s="117"/>
      <c r="E909" s="118"/>
      <c r="F909" s="118"/>
      <c r="G909" s="118"/>
      <c r="H909" s="119"/>
      <c r="I909" s="111" t="str">
        <f t="shared" si="99"/>
        <v/>
      </c>
      <c r="J909" s="124"/>
      <c r="K909" s="323"/>
      <c r="L909" s="369"/>
    </row>
    <row r="910" spans="1:12" s="105" customFormat="1" ht="13.5" hidden="1" customHeight="1" x14ac:dyDescent="0.2">
      <c r="A910" s="320"/>
      <c r="B910" s="110" t="s">
        <v>9681</v>
      </c>
      <c r="C910" s="325"/>
      <c r="D910" s="117"/>
      <c r="E910" s="118"/>
      <c r="F910" s="118"/>
      <c r="G910" s="118"/>
      <c r="H910" s="119"/>
      <c r="I910" s="111" t="str">
        <f t="shared" si="99"/>
        <v/>
      </c>
      <c r="J910" s="124"/>
      <c r="K910" s="323"/>
      <c r="L910" s="369"/>
    </row>
    <row r="911" spans="1:12" ht="13.5" hidden="1" customHeight="1" x14ac:dyDescent="0.3">
      <c r="A911" s="321"/>
      <c r="B911" s="112" t="s">
        <v>9685</v>
      </c>
      <c r="C911" s="326"/>
      <c r="D911" s="120"/>
      <c r="E911" s="121"/>
      <c r="F911" s="121"/>
      <c r="G911" s="121"/>
      <c r="H911" s="122"/>
      <c r="I911" s="113" t="str">
        <f t="shared" si="99"/>
        <v/>
      </c>
      <c r="J911" s="125"/>
      <c r="K911" s="324"/>
      <c r="L911" s="370"/>
    </row>
    <row r="912" spans="1:12" s="105" customFormat="1" ht="13.5" hidden="1" customHeight="1" x14ac:dyDescent="0.2">
      <c r="A912" s="319">
        <v>101</v>
      </c>
      <c r="B912" s="108" t="s">
        <v>9675</v>
      </c>
      <c r="C912" s="134">
        <f>Anexo_01!$I120</f>
        <v>0</v>
      </c>
      <c r="D912" s="114"/>
      <c r="E912" s="115"/>
      <c r="F912" s="115"/>
      <c r="G912" s="115"/>
      <c r="H912" s="116"/>
      <c r="I912" s="109" t="str">
        <f>IF(SUM(D912:H912)=0,"",SUM(D912:H912))</f>
        <v/>
      </c>
      <c r="J912" s="123"/>
      <c r="K912" s="322">
        <f>SUM(I912:I920)</f>
        <v>0</v>
      </c>
      <c r="L912" s="369"/>
    </row>
    <row r="913" spans="1:12" s="105" customFormat="1" ht="13.5" hidden="1" customHeight="1" x14ac:dyDescent="0.2">
      <c r="A913" s="320"/>
      <c r="B913" s="110" t="s">
        <v>9676</v>
      </c>
      <c r="C913" s="130" t="str">
        <f>Anexo_01!$D120</f>
        <v/>
      </c>
      <c r="D913" s="117"/>
      <c r="E913" s="118"/>
      <c r="F913" s="118"/>
      <c r="G913" s="118"/>
      <c r="H913" s="119"/>
      <c r="I913" s="111" t="str">
        <f>IF(SUM(D913:H913)=0,"",SUM(D913:H913))</f>
        <v/>
      </c>
      <c r="J913" s="124"/>
      <c r="K913" s="323"/>
      <c r="L913" s="369"/>
    </row>
    <row r="914" spans="1:12" s="105" customFormat="1" ht="13.5" hidden="1" customHeight="1" x14ac:dyDescent="0.2">
      <c r="A914" s="320"/>
      <c r="B914" s="110" t="s">
        <v>9682</v>
      </c>
      <c r="C914" s="130" t="str">
        <f>Anexo_01!$B120</f>
        <v/>
      </c>
      <c r="D914" s="117"/>
      <c r="E914" s="118"/>
      <c r="F914" s="118"/>
      <c r="G914" s="118"/>
      <c r="H914" s="119"/>
      <c r="I914" s="111" t="str">
        <f t="shared" ref="I914:I920" si="100">IF(SUM(D914:H914)=0,"",SUM(D914:H914))</f>
        <v/>
      </c>
      <c r="J914" s="124"/>
      <c r="K914" s="323"/>
      <c r="L914" s="369"/>
    </row>
    <row r="915" spans="1:12" s="105" customFormat="1" ht="13.5" hidden="1" customHeight="1" x14ac:dyDescent="0.2">
      <c r="A915" s="320"/>
      <c r="B915" s="110" t="s">
        <v>9677</v>
      </c>
      <c r="C915" s="130" t="str">
        <f>CONCATENATE("10",Anexo_01!$P120)</f>
        <v>10</v>
      </c>
      <c r="D915" s="117"/>
      <c r="E915" s="118"/>
      <c r="F915" s="118"/>
      <c r="G915" s="118"/>
      <c r="H915" s="119"/>
      <c r="I915" s="111" t="str">
        <f t="shared" si="100"/>
        <v/>
      </c>
      <c r="J915" s="124"/>
      <c r="K915" s="323"/>
      <c r="L915" s="369"/>
    </row>
    <row r="916" spans="1:12" s="105" customFormat="1" ht="13.5" hidden="1" customHeight="1" x14ac:dyDescent="0.2">
      <c r="A916" s="320"/>
      <c r="B916" s="110" t="s">
        <v>9678</v>
      </c>
      <c r="C916" s="131">
        <f>Anexo_01!$F120</f>
        <v>0</v>
      </c>
      <c r="D916" s="117"/>
      <c r="E916" s="118"/>
      <c r="F916" s="118"/>
      <c r="G916" s="118"/>
      <c r="H916" s="119"/>
      <c r="I916" s="111" t="str">
        <f t="shared" si="100"/>
        <v/>
      </c>
      <c r="J916" s="124"/>
      <c r="K916" s="323"/>
      <c r="L916" s="369"/>
    </row>
    <row r="917" spans="1:12" s="105" customFormat="1" ht="13.5" hidden="1" customHeight="1" x14ac:dyDescent="0.2">
      <c r="A917" s="320"/>
      <c r="B917" s="110" t="s">
        <v>9679</v>
      </c>
      <c r="C917" s="130" t="str">
        <f>Anexo_01!$Q120</f>
        <v/>
      </c>
      <c r="D917" s="117"/>
      <c r="E917" s="118"/>
      <c r="F917" s="118"/>
      <c r="G917" s="118"/>
      <c r="H917" s="119"/>
      <c r="I917" s="111" t="str">
        <f t="shared" si="100"/>
        <v/>
      </c>
      <c r="J917" s="124"/>
      <c r="K917" s="323"/>
      <c r="L917" s="369"/>
    </row>
    <row r="918" spans="1:12" s="105" customFormat="1" ht="13.5" hidden="1" customHeight="1" x14ac:dyDescent="0.2">
      <c r="A918" s="320"/>
      <c r="B918" s="110" t="s">
        <v>9680</v>
      </c>
      <c r="C918" s="132"/>
      <c r="D918" s="117"/>
      <c r="E918" s="118"/>
      <c r="F918" s="118"/>
      <c r="G918" s="118"/>
      <c r="H918" s="119"/>
      <c r="I918" s="111" t="str">
        <f t="shared" si="100"/>
        <v/>
      </c>
      <c r="J918" s="124"/>
      <c r="K918" s="323"/>
      <c r="L918" s="369"/>
    </row>
    <row r="919" spans="1:12" s="105" customFormat="1" ht="13.5" hidden="1" customHeight="1" x14ac:dyDescent="0.2">
      <c r="A919" s="320"/>
      <c r="B919" s="110" t="s">
        <v>9681</v>
      </c>
      <c r="C919" s="325"/>
      <c r="D919" s="117"/>
      <c r="E919" s="118"/>
      <c r="F919" s="118"/>
      <c r="G919" s="118"/>
      <c r="H919" s="119"/>
      <c r="I919" s="111" t="str">
        <f t="shared" si="100"/>
        <v/>
      </c>
      <c r="J919" s="124"/>
      <c r="K919" s="323"/>
      <c r="L919" s="369"/>
    </row>
    <row r="920" spans="1:12" ht="13.5" hidden="1" customHeight="1" x14ac:dyDescent="0.3">
      <c r="A920" s="321"/>
      <c r="B920" s="112" t="s">
        <v>9685</v>
      </c>
      <c r="C920" s="326"/>
      <c r="D920" s="120"/>
      <c r="E920" s="121"/>
      <c r="F920" s="121"/>
      <c r="G920" s="121"/>
      <c r="H920" s="122"/>
      <c r="I920" s="113" t="str">
        <f t="shared" si="100"/>
        <v/>
      </c>
      <c r="J920" s="125"/>
      <c r="K920" s="324"/>
      <c r="L920" s="370"/>
    </row>
    <row r="921" spans="1:12" s="105" customFormat="1" ht="13.5" hidden="1" customHeight="1" x14ac:dyDescent="0.2">
      <c r="A921" s="319">
        <v>102</v>
      </c>
      <c r="B921" s="108" t="s">
        <v>9675</v>
      </c>
      <c r="C921" s="134">
        <f>Anexo_01!$I121</f>
        <v>0</v>
      </c>
      <c r="D921" s="114"/>
      <c r="E921" s="115"/>
      <c r="F921" s="115"/>
      <c r="G921" s="115"/>
      <c r="H921" s="116"/>
      <c r="I921" s="109" t="str">
        <f>IF(SUM(D921:H921)=0,"",SUM(D921:H921))</f>
        <v/>
      </c>
      <c r="J921" s="123"/>
      <c r="K921" s="322">
        <f>SUM(I921:I929)</f>
        <v>0</v>
      </c>
      <c r="L921" s="369"/>
    </row>
    <row r="922" spans="1:12" s="105" customFormat="1" ht="13.5" hidden="1" customHeight="1" x14ac:dyDescent="0.2">
      <c r="A922" s="320"/>
      <c r="B922" s="110" t="s">
        <v>9676</v>
      </c>
      <c r="C922" s="130" t="str">
        <f>Anexo_01!$D121</f>
        <v/>
      </c>
      <c r="D922" s="117"/>
      <c r="E922" s="118"/>
      <c r="F922" s="118"/>
      <c r="G922" s="118"/>
      <c r="H922" s="119"/>
      <c r="I922" s="111" t="str">
        <f>IF(SUM(D922:H922)=0,"",SUM(D922:H922))</f>
        <v/>
      </c>
      <c r="J922" s="124"/>
      <c r="K922" s="323"/>
      <c r="L922" s="369"/>
    </row>
    <row r="923" spans="1:12" s="105" customFormat="1" ht="13.5" hidden="1" customHeight="1" x14ac:dyDescent="0.2">
      <c r="A923" s="320"/>
      <c r="B923" s="110" t="s">
        <v>9682</v>
      </c>
      <c r="C923" s="130" t="str">
        <f>Anexo_01!$B121</f>
        <v/>
      </c>
      <c r="D923" s="117"/>
      <c r="E923" s="118"/>
      <c r="F923" s="118"/>
      <c r="G923" s="118"/>
      <c r="H923" s="119"/>
      <c r="I923" s="111" t="str">
        <f t="shared" ref="I923:I929" si="101">IF(SUM(D923:H923)=0,"",SUM(D923:H923))</f>
        <v/>
      </c>
      <c r="J923" s="124"/>
      <c r="K923" s="323"/>
      <c r="L923" s="369"/>
    </row>
    <row r="924" spans="1:12" s="105" customFormat="1" ht="13.5" hidden="1" customHeight="1" x14ac:dyDescent="0.2">
      <c r="A924" s="320"/>
      <c r="B924" s="110" t="s">
        <v>9677</v>
      </c>
      <c r="C924" s="130" t="str">
        <f>CONCATENATE("10",Anexo_01!$P121)</f>
        <v>10</v>
      </c>
      <c r="D924" s="117"/>
      <c r="E924" s="118"/>
      <c r="F924" s="118"/>
      <c r="G924" s="118"/>
      <c r="H924" s="119"/>
      <c r="I924" s="111" t="str">
        <f t="shared" si="101"/>
        <v/>
      </c>
      <c r="J924" s="124"/>
      <c r="K924" s="323"/>
      <c r="L924" s="369"/>
    </row>
    <row r="925" spans="1:12" s="105" customFormat="1" ht="13.5" hidden="1" customHeight="1" x14ac:dyDescent="0.2">
      <c r="A925" s="320"/>
      <c r="B925" s="110" t="s">
        <v>9678</v>
      </c>
      <c r="C925" s="131">
        <f>Anexo_01!$F121</f>
        <v>0</v>
      </c>
      <c r="D925" s="117"/>
      <c r="E925" s="118"/>
      <c r="F925" s="118"/>
      <c r="G925" s="118"/>
      <c r="H925" s="119"/>
      <c r="I925" s="111" t="str">
        <f t="shared" si="101"/>
        <v/>
      </c>
      <c r="J925" s="124"/>
      <c r="K925" s="323"/>
      <c r="L925" s="369"/>
    </row>
    <row r="926" spans="1:12" s="105" customFormat="1" ht="13.5" hidden="1" customHeight="1" x14ac:dyDescent="0.2">
      <c r="A926" s="320"/>
      <c r="B926" s="110" t="s">
        <v>9679</v>
      </c>
      <c r="C926" s="130" t="str">
        <f>Anexo_01!$Q121</f>
        <v/>
      </c>
      <c r="D926" s="117"/>
      <c r="E926" s="118"/>
      <c r="F926" s="118"/>
      <c r="G926" s="118"/>
      <c r="H926" s="119"/>
      <c r="I926" s="111" t="str">
        <f t="shared" si="101"/>
        <v/>
      </c>
      <c r="J926" s="124"/>
      <c r="K926" s="323"/>
      <c r="L926" s="369"/>
    </row>
    <row r="927" spans="1:12" s="105" customFormat="1" ht="13.5" hidden="1" customHeight="1" x14ac:dyDescent="0.2">
      <c r="A927" s="320"/>
      <c r="B927" s="110" t="s">
        <v>9680</v>
      </c>
      <c r="C927" s="132"/>
      <c r="D927" s="117"/>
      <c r="E927" s="118"/>
      <c r="F927" s="118"/>
      <c r="G927" s="118"/>
      <c r="H927" s="119"/>
      <c r="I927" s="111" t="str">
        <f t="shared" si="101"/>
        <v/>
      </c>
      <c r="J927" s="124"/>
      <c r="K927" s="323"/>
      <c r="L927" s="369"/>
    </row>
    <row r="928" spans="1:12" s="105" customFormat="1" ht="13.5" hidden="1" customHeight="1" x14ac:dyDescent="0.2">
      <c r="A928" s="320"/>
      <c r="B928" s="110" t="s">
        <v>9681</v>
      </c>
      <c r="C928" s="325"/>
      <c r="D928" s="117"/>
      <c r="E928" s="118"/>
      <c r="F928" s="118"/>
      <c r="G928" s="118"/>
      <c r="H928" s="119"/>
      <c r="I928" s="111" t="str">
        <f t="shared" si="101"/>
        <v/>
      </c>
      <c r="J928" s="124"/>
      <c r="K928" s="323"/>
      <c r="L928" s="369"/>
    </row>
    <row r="929" spans="1:12" ht="13.5" hidden="1" customHeight="1" x14ac:dyDescent="0.3">
      <c r="A929" s="321"/>
      <c r="B929" s="112" t="s">
        <v>9685</v>
      </c>
      <c r="C929" s="326"/>
      <c r="D929" s="120"/>
      <c r="E929" s="121"/>
      <c r="F929" s="121"/>
      <c r="G929" s="121"/>
      <c r="H929" s="122"/>
      <c r="I929" s="113" t="str">
        <f t="shared" si="101"/>
        <v/>
      </c>
      <c r="J929" s="125"/>
      <c r="K929" s="324"/>
      <c r="L929" s="370"/>
    </row>
    <row r="930" spans="1:12" s="105" customFormat="1" ht="13.5" hidden="1" customHeight="1" x14ac:dyDescent="0.2">
      <c r="A930" s="319">
        <v>103</v>
      </c>
      <c r="B930" s="108" t="s">
        <v>9675</v>
      </c>
      <c r="C930" s="134">
        <f>Anexo_01!$I122</f>
        <v>0</v>
      </c>
      <c r="D930" s="114"/>
      <c r="E930" s="115"/>
      <c r="F930" s="115"/>
      <c r="G930" s="115"/>
      <c r="H930" s="116"/>
      <c r="I930" s="109" t="str">
        <f>IF(SUM(D930:H930)=0,"",SUM(D930:H930))</f>
        <v/>
      </c>
      <c r="J930" s="123"/>
      <c r="K930" s="322">
        <f>SUM(I930:I938)</f>
        <v>0</v>
      </c>
      <c r="L930" s="369"/>
    </row>
    <row r="931" spans="1:12" s="105" customFormat="1" ht="13.5" hidden="1" customHeight="1" x14ac:dyDescent="0.2">
      <c r="A931" s="320"/>
      <c r="B931" s="110" t="s">
        <v>9676</v>
      </c>
      <c r="C931" s="130" t="str">
        <f>Anexo_01!$D122</f>
        <v/>
      </c>
      <c r="D931" s="117"/>
      <c r="E931" s="118"/>
      <c r="F931" s="118"/>
      <c r="G931" s="118"/>
      <c r="H931" s="119"/>
      <c r="I931" s="111" t="str">
        <f>IF(SUM(D931:H931)=0,"",SUM(D931:H931))</f>
        <v/>
      </c>
      <c r="J931" s="124"/>
      <c r="K931" s="323"/>
      <c r="L931" s="369"/>
    </row>
    <row r="932" spans="1:12" s="105" customFormat="1" ht="13.5" hidden="1" customHeight="1" x14ac:dyDescent="0.2">
      <c r="A932" s="320"/>
      <c r="B932" s="110" t="s">
        <v>9682</v>
      </c>
      <c r="C932" s="130" t="str">
        <f>Anexo_01!$B122</f>
        <v/>
      </c>
      <c r="D932" s="117"/>
      <c r="E932" s="118"/>
      <c r="F932" s="118"/>
      <c r="G932" s="118"/>
      <c r="H932" s="119"/>
      <c r="I932" s="111" t="str">
        <f t="shared" ref="I932:I938" si="102">IF(SUM(D932:H932)=0,"",SUM(D932:H932))</f>
        <v/>
      </c>
      <c r="J932" s="124"/>
      <c r="K932" s="323"/>
      <c r="L932" s="369"/>
    </row>
    <row r="933" spans="1:12" s="105" customFormat="1" ht="13.5" hidden="1" customHeight="1" x14ac:dyDescent="0.2">
      <c r="A933" s="320"/>
      <c r="B933" s="110" t="s">
        <v>9677</v>
      </c>
      <c r="C933" s="130" t="str">
        <f>CONCATENATE("10",Anexo_01!$P122)</f>
        <v>10</v>
      </c>
      <c r="D933" s="117"/>
      <c r="E933" s="118"/>
      <c r="F933" s="118"/>
      <c r="G933" s="118"/>
      <c r="H933" s="119"/>
      <c r="I933" s="111" t="str">
        <f t="shared" si="102"/>
        <v/>
      </c>
      <c r="J933" s="124"/>
      <c r="K933" s="323"/>
      <c r="L933" s="369"/>
    </row>
    <row r="934" spans="1:12" s="105" customFormat="1" ht="13.5" hidden="1" customHeight="1" x14ac:dyDescent="0.2">
      <c r="A934" s="320"/>
      <c r="B934" s="110" t="s">
        <v>9678</v>
      </c>
      <c r="C934" s="131">
        <f>Anexo_01!$F122</f>
        <v>0</v>
      </c>
      <c r="D934" s="117"/>
      <c r="E934" s="118"/>
      <c r="F934" s="118"/>
      <c r="G934" s="118"/>
      <c r="H934" s="119"/>
      <c r="I934" s="111" t="str">
        <f t="shared" si="102"/>
        <v/>
      </c>
      <c r="J934" s="124"/>
      <c r="K934" s="323"/>
      <c r="L934" s="369"/>
    </row>
    <row r="935" spans="1:12" s="105" customFormat="1" ht="13.5" hidden="1" customHeight="1" x14ac:dyDescent="0.2">
      <c r="A935" s="320"/>
      <c r="B935" s="110" t="s">
        <v>9679</v>
      </c>
      <c r="C935" s="130" t="str">
        <f>Anexo_01!$Q122</f>
        <v/>
      </c>
      <c r="D935" s="117"/>
      <c r="E935" s="118"/>
      <c r="F935" s="118"/>
      <c r="G935" s="118"/>
      <c r="H935" s="119"/>
      <c r="I935" s="111" t="str">
        <f t="shared" si="102"/>
        <v/>
      </c>
      <c r="J935" s="124"/>
      <c r="K935" s="323"/>
      <c r="L935" s="369"/>
    </row>
    <row r="936" spans="1:12" s="105" customFormat="1" ht="13.5" hidden="1" customHeight="1" x14ac:dyDescent="0.2">
      <c r="A936" s="320"/>
      <c r="B936" s="110" t="s">
        <v>9680</v>
      </c>
      <c r="C936" s="132"/>
      <c r="D936" s="117"/>
      <c r="E936" s="118"/>
      <c r="F936" s="118"/>
      <c r="G936" s="118"/>
      <c r="H936" s="119"/>
      <c r="I936" s="111" t="str">
        <f t="shared" si="102"/>
        <v/>
      </c>
      <c r="J936" s="124"/>
      <c r="K936" s="323"/>
      <c r="L936" s="369"/>
    </row>
    <row r="937" spans="1:12" s="105" customFormat="1" ht="13.5" hidden="1" customHeight="1" x14ac:dyDescent="0.2">
      <c r="A937" s="320"/>
      <c r="B937" s="110" t="s">
        <v>9681</v>
      </c>
      <c r="C937" s="325"/>
      <c r="D937" s="117"/>
      <c r="E937" s="118"/>
      <c r="F937" s="118"/>
      <c r="G937" s="118"/>
      <c r="H937" s="119"/>
      <c r="I937" s="111" t="str">
        <f t="shared" si="102"/>
        <v/>
      </c>
      <c r="J937" s="124"/>
      <c r="K937" s="323"/>
      <c r="L937" s="369"/>
    </row>
    <row r="938" spans="1:12" ht="13.5" hidden="1" customHeight="1" x14ac:dyDescent="0.3">
      <c r="A938" s="321"/>
      <c r="B938" s="112" t="s">
        <v>9685</v>
      </c>
      <c r="C938" s="326"/>
      <c r="D938" s="120"/>
      <c r="E938" s="121"/>
      <c r="F938" s="121"/>
      <c r="G938" s="121"/>
      <c r="H938" s="122"/>
      <c r="I938" s="113" t="str">
        <f t="shared" si="102"/>
        <v/>
      </c>
      <c r="J938" s="125"/>
      <c r="K938" s="324"/>
      <c r="L938" s="370"/>
    </row>
    <row r="939" spans="1:12" s="105" customFormat="1" ht="13.5" hidden="1" customHeight="1" x14ac:dyDescent="0.2">
      <c r="A939" s="319">
        <v>104</v>
      </c>
      <c r="B939" s="108" t="s">
        <v>9675</v>
      </c>
      <c r="C939" s="134">
        <f>Anexo_01!$I123</f>
        <v>0</v>
      </c>
      <c r="D939" s="114"/>
      <c r="E939" s="115"/>
      <c r="F939" s="115"/>
      <c r="G939" s="115"/>
      <c r="H939" s="116"/>
      <c r="I939" s="109" t="str">
        <f>IF(SUM(D939:H939)=0,"",SUM(D939:H939))</f>
        <v/>
      </c>
      <c r="J939" s="123"/>
      <c r="K939" s="322">
        <f>SUM(I939:I947)</f>
        <v>0</v>
      </c>
      <c r="L939" s="369"/>
    </row>
    <row r="940" spans="1:12" s="105" customFormat="1" ht="13.5" hidden="1" customHeight="1" x14ac:dyDescent="0.2">
      <c r="A940" s="320"/>
      <c r="B940" s="110" t="s">
        <v>9676</v>
      </c>
      <c r="C940" s="130" t="str">
        <f>Anexo_01!$D123</f>
        <v/>
      </c>
      <c r="D940" s="117"/>
      <c r="E940" s="118"/>
      <c r="F940" s="118"/>
      <c r="G940" s="118"/>
      <c r="H940" s="119"/>
      <c r="I940" s="111" t="str">
        <f>IF(SUM(D940:H940)=0,"",SUM(D940:H940))</f>
        <v/>
      </c>
      <c r="J940" s="124"/>
      <c r="K940" s="323"/>
      <c r="L940" s="369"/>
    </row>
    <row r="941" spans="1:12" s="105" customFormat="1" ht="13.5" hidden="1" customHeight="1" x14ac:dyDescent="0.2">
      <c r="A941" s="320"/>
      <c r="B941" s="110" t="s">
        <v>9682</v>
      </c>
      <c r="C941" s="130" t="str">
        <f>Anexo_01!$B123</f>
        <v/>
      </c>
      <c r="D941" s="117"/>
      <c r="E941" s="118"/>
      <c r="F941" s="118"/>
      <c r="G941" s="118"/>
      <c r="H941" s="119"/>
      <c r="I941" s="111" t="str">
        <f t="shared" ref="I941:I947" si="103">IF(SUM(D941:H941)=0,"",SUM(D941:H941))</f>
        <v/>
      </c>
      <c r="J941" s="124"/>
      <c r="K941" s="323"/>
      <c r="L941" s="369"/>
    </row>
    <row r="942" spans="1:12" s="105" customFormat="1" ht="13.5" hidden="1" customHeight="1" x14ac:dyDescent="0.2">
      <c r="A942" s="320"/>
      <c r="B942" s="110" t="s">
        <v>9677</v>
      </c>
      <c r="C942" s="130" t="str">
        <f>CONCATENATE("10",Anexo_01!$P123)</f>
        <v>10</v>
      </c>
      <c r="D942" s="117"/>
      <c r="E942" s="118"/>
      <c r="F942" s="118"/>
      <c r="G942" s="118"/>
      <c r="H942" s="119"/>
      <c r="I942" s="111" t="str">
        <f t="shared" si="103"/>
        <v/>
      </c>
      <c r="J942" s="124"/>
      <c r="K942" s="323"/>
      <c r="L942" s="369"/>
    </row>
    <row r="943" spans="1:12" s="105" customFormat="1" ht="13.5" hidden="1" customHeight="1" x14ac:dyDescent="0.2">
      <c r="A943" s="320"/>
      <c r="B943" s="110" t="s">
        <v>9678</v>
      </c>
      <c r="C943" s="131">
        <f>Anexo_01!$F123</f>
        <v>0</v>
      </c>
      <c r="D943" s="117"/>
      <c r="E943" s="118"/>
      <c r="F943" s="118"/>
      <c r="G943" s="118"/>
      <c r="H943" s="119"/>
      <c r="I943" s="111" t="str">
        <f t="shared" si="103"/>
        <v/>
      </c>
      <c r="J943" s="124"/>
      <c r="K943" s="323"/>
      <c r="L943" s="369"/>
    </row>
    <row r="944" spans="1:12" s="105" customFormat="1" ht="13.5" hidden="1" customHeight="1" x14ac:dyDescent="0.2">
      <c r="A944" s="320"/>
      <c r="B944" s="110" t="s">
        <v>9679</v>
      </c>
      <c r="C944" s="130" t="str">
        <f>Anexo_01!$Q123</f>
        <v/>
      </c>
      <c r="D944" s="117"/>
      <c r="E944" s="118"/>
      <c r="F944" s="118"/>
      <c r="G944" s="118"/>
      <c r="H944" s="119"/>
      <c r="I944" s="111" t="str">
        <f t="shared" si="103"/>
        <v/>
      </c>
      <c r="J944" s="124"/>
      <c r="K944" s="323"/>
      <c r="L944" s="369"/>
    </row>
    <row r="945" spans="1:12" s="105" customFormat="1" ht="13.5" hidden="1" customHeight="1" x14ac:dyDescent="0.2">
      <c r="A945" s="320"/>
      <c r="B945" s="110" t="s">
        <v>9680</v>
      </c>
      <c r="C945" s="132"/>
      <c r="D945" s="117"/>
      <c r="E945" s="118"/>
      <c r="F945" s="118"/>
      <c r="G945" s="118"/>
      <c r="H945" s="119"/>
      <c r="I945" s="111" t="str">
        <f t="shared" si="103"/>
        <v/>
      </c>
      <c r="J945" s="124"/>
      <c r="K945" s="323"/>
      <c r="L945" s="369"/>
    </row>
    <row r="946" spans="1:12" s="105" customFormat="1" ht="13.5" hidden="1" customHeight="1" x14ac:dyDescent="0.2">
      <c r="A946" s="320"/>
      <c r="B946" s="110" t="s">
        <v>9681</v>
      </c>
      <c r="C946" s="325"/>
      <c r="D946" s="117"/>
      <c r="E946" s="118"/>
      <c r="F946" s="118"/>
      <c r="G946" s="118"/>
      <c r="H946" s="119"/>
      <c r="I946" s="111" t="str">
        <f t="shared" si="103"/>
        <v/>
      </c>
      <c r="J946" s="124"/>
      <c r="K946" s="323"/>
      <c r="L946" s="369"/>
    </row>
    <row r="947" spans="1:12" ht="13.5" hidden="1" customHeight="1" x14ac:dyDescent="0.3">
      <c r="A947" s="321"/>
      <c r="B947" s="112" t="s">
        <v>9685</v>
      </c>
      <c r="C947" s="326"/>
      <c r="D947" s="120"/>
      <c r="E947" s="121"/>
      <c r="F947" s="121"/>
      <c r="G947" s="121"/>
      <c r="H947" s="122"/>
      <c r="I947" s="113" t="str">
        <f t="shared" si="103"/>
        <v/>
      </c>
      <c r="J947" s="125"/>
      <c r="K947" s="324"/>
      <c r="L947" s="370"/>
    </row>
    <row r="948" spans="1:12" s="105" customFormat="1" ht="13.5" hidden="1" customHeight="1" x14ac:dyDescent="0.2">
      <c r="A948" s="319">
        <v>105</v>
      </c>
      <c r="B948" s="108" t="s">
        <v>9675</v>
      </c>
      <c r="C948" s="134">
        <f>Anexo_01!$I124</f>
        <v>0</v>
      </c>
      <c r="D948" s="114"/>
      <c r="E948" s="115"/>
      <c r="F948" s="115"/>
      <c r="G948" s="115"/>
      <c r="H948" s="116"/>
      <c r="I948" s="109" t="str">
        <f>IF(SUM(D948:H948)=0,"",SUM(D948:H948))</f>
        <v/>
      </c>
      <c r="J948" s="123"/>
      <c r="K948" s="322">
        <f>SUM(I948:I956)</f>
        <v>0</v>
      </c>
      <c r="L948" s="369"/>
    </row>
    <row r="949" spans="1:12" s="105" customFormat="1" ht="13.5" hidden="1" customHeight="1" x14ac:dyDescent="0.2">
      <c r="A949" s="320"/>
      <c r="B949" s="110" t="s">
        <v>9676</v>
      </c>
      <c r="C949" s="130" t="str">
        <f>Anexo_01!$D124</f>
        <v/>
      </c>
      <c r="D949" s="117"/>
      <c r="E949" s="118"/>
      <c r="F949" s="118"/>
      <c r="G949" s="118"/>
      <c r="H949" s="119"/>
      <c r="I949" s="111" t="str">
        <f>IF(SUM(D949:H949)=0,"",SUM(D949:H949))</f>
        <v/>
      </c>
      <c r="J949" s="124"/>
      <c r="K949" s="323"/>
      <c r="L949" s="369"/>
    </row>
    <row r="950" spans="1:12" s="105" customFormat="1" ht="13.5" hidden="1" customHeight="1" x14ac:dyDescent="0.2">
      <c r="A950" s="320"/>
      <c r="B950" s="110" t="s">
        <v>9682</v>
      </c>
      <c r="C950" s="130" t="str">
        <f>Anexo_01!$B124</f>
        <v/>
      </c>
      <c r="D950" s="117"/>
      <c r="E950" s="118"/>
      <c r="F950" s="118"/>
      <c r="G950" s="118"/>
      <c r="H950" s="119"/>
      <c r="I950" s="111" t="str">
        <f t="shared" ref="I950:I956" si="104">IF(SUM(D950:H950)=0,"",SUM(D950:H950))</f>
        <v/>
      </c>
      <c r="J950" s="124"/>
      <c r="K950" s="323"/>
      <c r="L950" s="369"/>
    </row>
    <row r="951" spans="1:12" s="105" customFormat="1" ht="13.5" hidden="1" customHeight="1" x14ac:dyDescent="0.2">
      <c r="A951" s="320"/>
      <c r="B951" s="110" t="s">
        <v>9677</v>
      </c>
      <c r="C951" s="130" t="str">
        <f>CONCATENATE("10",Anexo_01!$P124)</f>
        <v>10</v>
      </c>
      <c r="D951" s="117"/>
      <c r="E951" s="118"/>
      <c r="F951" s="118"/>
      <c r="G951" s="118"/>
      <c r="H951" s="119"/>
      <c r="I951" s="111" t="str">
        <f t="shared" si="104"/>
        <v/>
      </c>
      <c r="J951" s="124"/>
      <c r="K951" s="323"/>
      <c r="L951" s="369"/>
    </row>
    <row r="952" spans="1:12" s="105" customFormat="1" ht="13.5" hidden="1" customHeight="1" x14ac:dyDescent="0.2">
      <c r="A952" s="320"/>
      <c r="B952" s="110" t="s">
        <v>9678</v>
      </c>
      <c r="C952" s="131">
        <f>Anexo_01!$F124</f>
        <v>0</v>
      </c>
      <c r="D952" s="117"/>
      <c r="E952" s="118"/>
      <c r="F952" s="118"/>
      <c r="G952" s="118"/>
      <c r="H952" s="119"/>
      <c r="I952" s="111" t="str">
        <f t="shared" si="104"/>
        <v/>
      </c>
      <c r="J952" s="124"/>
      <c r="K952" s="323"/>
      <c r="L952" s="369"/>
    </row>
    <row r="953" spans="1:12" s="105" customFormat="1" ht="13.5" hidden="1" customHeight="1" x14ac:dyDescent="0.2">
      <c r="A953" s="320"/>
      <c r="B953" s="110" t="s">
        <v>9679</v>
      </c>
      <c r="C953" s="130" t="str">
        <f>Anexo_01!$Q124</f>
        <v/>
      </c>
      <c r="D953" s="117"/>
      <c r="E953" s="118"/>
      <c r="F953" s="118"/>
      <c r="G953" s="118"/>
      <c r="H953" s="119"/>
      <c r="I953" s="111" t="str">
        <f t="shared" si="104"/>
        <v/>
      </c>
      <c r="J953" s="124"/>
      <c r="K953" s="323"/>
      <c r="L953" s="369"/>
    </row>
    <row r="954" spans="1:12" s="105" customFormat="1" ht="13.5" hidden="1" customHeight="1" x14ac:dyDescent="0.2">
      <c r="A954" s="320"/>
      <c r="B954" s="110" t="s">
        <v>9680</v>
      </c>
      <c r="C954" s="132"/>
      <c r="D954" s="117"/>
      <c r="E954" s="118"/>
      <c r="F954" s="118"/>
      <c r="G954" s="118"/>
      <c r="H954" s="119"/>
      <c r="I954" s="111" t="str">
        <f t="shared" si="104"/>
        <v/>
      </c>
      <c r="J954" s="124"/>
      <c r="K954" s="323"/>
      <c r="L954" s="369"/>
    </row>
    <row r="955" spans="1:12" s="105" customFormat="1" ht="13.5" hidden="1" customHeight="1" x14ac:dyDescent="0.2">
      <c r="A955" s="320"/>
      <c r="B955" s="110" t="s">
        <v>9681</v>
      </c>
      <c r="C955" s="325"/>
      <c r="D955" s="117"/>
      <c r="E955" s="118"/>
      <c r="F955" s="118"/>
      <c r="G955" s="118"/>
      <c r="H955" s="119"/>
      <c r="I955" s="111" t="str">
        <f t="shared" si="104"/>
        <v/>
      </c>
      <c r="J955" s="124"/>
      <c r="K955" s="323"/>
      <c r="L955" s="369"/>
    </row>
    <row r="956" spans="1:12" ht="13.5" hidden="1" customHeight="1" x14ac:dyDescent="0.3">
      <c r="A956" s="321"/>
      <c r="B956" s="112" t="s">
        <v>9685</v>
      </c>
      <c r="C956" s="326"/>
      <c r="D956" s="120"/>
      <c r="E956" s="121"/>
      <c r="F956" s="121"/>
      <c r="G956" s="121"/>
      <c r="H956" s="122"/>
      <c r="I956" s="113" t="str">
        <f t="shared" si="104"/>
        <v/>
      </c>
      <c r="J956" s="125"/>
      <c r="K956" s="324"/>
      <c r="L956" s="370"/>
    </row>
    <row r="957" spans="1:12" s="105" customFormat="1" ht="13.5" hidden="1" customHeight="1" x14ac:dyDescent="0.2">
      <c r="A957" s="319">
        <v>106</v>
      </c>
      <c r="B957" s="108" t="s">
        <v>9675</v>
      </c>
      <c r="C957" s="134">
        <f>Anexo_01!$I125</f>
        <v>0</v>
      </c>
      <c r="D957" s="114"/>
      <c r="E957" s="115"/>
      <c r="F957" s="115"/>
      <c r="G957" s="115"/>
      <c r="H957" s="116"/>
      <c r="I957" s="109" t="str">
        <f>IF(SUM(D957:H957)=0,"",SUM(D957:H957))</f>
        <v/>
      </c>
      <c r="J957" s="123"/>
      <c r="K957" s="322">
        <f>SUM(I957:I965)</f>
        <v>0</v>
      </c>
      <c r="L957" s="369"/>
    </row>
    <row r="958" spans="1:12" s="105" customFormat="1" ht="13.5" hidden="1" customHeight="1" x14ac:dyDescent="0.2">
      <c r="A958" s="320"/>
      <c r="B958" s="110" t="s">
        <v>9676</v>
      </c>
      <c r="C958" s="130" t="str">
        <f>Anexo_01!$D125</f>
        <v/>
      </c>
      <c r="D958" s="117"/>
      <c r="E958" s="118"/>
      <c r="F958" s="118"/>
      <c r="G958" s="118"/>
      <c r="H958" s="119"/>
      <c r="I958" s="111" t="str">
        <f>IF(SUM(D958:H958)=0,"",SUM(D958:H958))</f>
        <v/>
      </c>
      <c r="J958" s="124"/>
      <c r="K958" s="323"/>
      <c r="L958" s="369"/>
    </row>
    <row r="959" spans="1:12" s="105" customFormat="1" ht="13.5" hidden="1" customHeight="1" x14ac:dyDescent="0.2">
      <c r="A959" s="320"/>
      <c r="B959" s="110" t="s">
        <v>9682</v>
      </c>
      <c r="C959" s="130" t="str">
        <f>Anexo_01!$B125</f>
        <v/>
      </c>
      <c r="D959" s="117"/>
      <c r="E959" s="118"/>
      <c r="F959" s="118"/>
      <c r="G959" s="118"/>
      <c r="H959" s="119"/>
      <c r="I959" s="111" t="str">
        <f t="shared" ref="I959:I965" si="105">IF(SUM(D959:H959)=0,"",SUM(D959:H959))</f>
        <v/>
      </c>
      <c r="J959" s="124"/>
      <c r="K959" s="323"/>
      <c r="L959" s="369"/>
    </row>
    <row r="960" spans="1:12" s="105" customFormat="1" ht="13.5" hidden="1" customHeight="1" x14ac:dyDescent="0.2">
      <c r="A960" s="320"/>
      <c r="B960" s="110" t="s">
        <v>9677</v>
      </c>
      <c r="C960" s="130" t="str">
        <f>CONCATENATE("10",Anexo_01!$P125)</f>
        <v>10</v>
      </c>
      <c r="D960" s="117"/>
      <c r="E960" s="118"/>
      <c r="F960" s="118"/>
      <c r="G960" s="118"/>
      <c r="H960" s="119"/>
      <c r="I960" s="111" t="str">
        <f t="shared" si="105"/>
        <v/>
      </c>
      <c r="J960" s="124"/>
      <c r="K960" s="323"/>
      <c r="L960" s="369"/>
    </row>
    <row r="961" spans="1:12" s="105" customFormat="1" ht="13.5" hidden="1" customHeight="1" x14ac:dyDescent="0.2">
      <c r="A961" s="320"/>
      <c r="B961" s="110" t="s">
        <v>9678</v>
      </c>
      <c r="C961" s="131">
        <f>Anexo_01!$F125</f>
        <v>0</v>
      </c>
      <c r="D961" s="117"/>
      <c r="E961" s="118"/>
      <c r="F961" s="118"/>
      <c r="G961" s="118"/>
      <c r="H961" s="119"/>
      <c r="I961" s="111" t="str">
        <f t="shared" si="105"/>
        <v/>
      </c>
      <c r="J961" s="124"/>
      <c r="K961" s="323"/>
      <c r="L961" s="369"/>
    </row>
    <row r="962" spans="1:12" s="105" customFormat="1" ht="13.5" hidden="1" customHeight="1" x14ac:dyDescent="0.2">
      <c r="A962" s="320"/>
      <c r="B962" s="110" t="s">
        <v>9679</v>
      </c>
      <c r="C962" s="130" t="str">
        <f>Anexo_01!$Q125</f>
        <v/>
      </c>
      <c r="D962" s="117"/>
      <c r="E962" s="118"/>
      <c r="F962" s="118"/>
      <c r="G962" s="118"/>
      <c r="H962" s="119"/>
      <c r="I962" s="111" t="str">
        <f t="shared" si="105"/>
        <v/>
      </c>
      <c r="J962" s="124"/>
      <c r="K962" s="323"/>
      <c r="L962" s="369"/>
    </row>
    <row r="963" spans="1:12" s="105" customFormat="1" ht="13.5" hidden="1" customHeight="1" x14ac:dyDescent="0.2">
      <c r="A963" s="320"/>
      <c r="B963" s="110" t="s">
        <v>9680</v>
      </c>
      <c r="C963" s="132"/>
      <c r="D963" s="117"/>
      <c r="E963" s="118"/>
      <c r="F963" s="118"/>
      <c r="G963" s="118"/>
      <c r="H963" s="119"/>
      <c r="I963" s="111" t="str">
        <f t="shared" si="105"/>
        <v/>
      </c>
      <c r="J963" s="124"/>
      <c r="K963" s="323"/>
      <c r="L963" s="369"/>
    </row>
    <row r="964" spans="1:12" s="105" customFormat="1" ht="13.5" hidden="1" customHeight="1" x14ac:dyDescent="0.2">
      <c r="A964" s="320"/>
      <c r="B964" s="110" t="s">
        <v>9681</v>
      </c>
      <c r="C964" s="325"/>
      <c r="D964" s="117"/>
      <c r="E964" s="118"/>
      <c r="F964" s="118"/>
      <c r="G964" s="118"/>
      <c r="H964" s="119"/>
      <c r="I964" s="111" t="str">
        <f t="shared" si="105"/>
        <v/>
      </c>
      <c r="J964" s="124"/>
      <c r="K964" s="323"/>
      <c r="L964" s="369"/>
    </row>
    <row r="965" spans="1:12" ht="13.5" hidden="1" customHeight="1" x14ac:dyDescent="0.3">
      <c r="A965" s="321"/>
      <c r="B965" s="112" t="s">
        <v>9685</v>
      </c>
      <c r="C965" s="326"/>
      <c r="D965" s="120"/>
      <c r="E965" s="121"/>
      <c r="F965" s="121"/>
      <c r="G965" s="121"/>
      <c r="H965" s="122"/>
      <c r="I965" s="113" t="str">
        <f t="shared" si="105"/>
        <v/>
      </c>
      <c r="J965" s="125"/>
      <c r="K965" s="324"/>
      <c r="L965" s="370"/>
    </row>
    <row r="966" spans="1:12" s="105" customFormat="1" ht="13.5" hidden="1" customHeight="1" x14ac:dyDescent="0.2">
      <c r="A966" s="319">
        <v>107</v>
      </c>
      <c r="B966" s="108" t="s">
        <v>9675</v>
      </c>
      <c r="C966" s="134">
        <f>Anexo_01!$I126</f>
        <v>0</v>
      </c>
      <c r="D966" s="114"/>
      <c r="E966" s="115"/>
      <c r="F966" s="115"/>
      <c r="G966" s="115"/>
      <c r="H966" s="116"/>
      <c r="I966" s="109" t="str">
        <f>IF(SUM(D966:H966)=0,"",SUM(D966:H966))</f>
        <v/>
      </c>
      <c r="J966" s="123"/>
      <c r="K966" s="322">
        <f>SUM(I966:I974)</f>
        <v>0</v>
      </c>
      <c r="L966" s="369"/>
    </row>
    <row r="967" spans="1:12" s="105" customFormat="1" ht="13.5" hidden="1" customHeight="1" x14ac:dyDescent="0.2">
      <c r="A967" s="320"/>
      <c r="B967" s="110" t="s">
        <v>9676</v>
      </c>
      <c r="C967" s="130" t="str">
        <f>Anexo_01!$D126</f>
        <v/>
      </c>
      <c r="D967" s="117"/>
      <c r="E967" s="118"/>
      <c r="F967" s="118"/>
      <c r="G967" s="118"/>
      <c r="H967" s="119"/>
      <c r="I967" s="111" t="str">
        <f>IF(SUM(D967:H967)=0,"",SUM(D967:H967))</f>
        <v/>
      </c>
      <c r="J967" s="124"/>
      <c r="K967" s="323"/>
      <c r="L967" s="369"/>
    </row>
    <row r="968" spans="1:12" s="105" customFormat="1" ht="13.5" hidden="1" customHeight="1" x14ac:dyDescent="0.2">
      <c r="A968" s="320"/>
      <c r="B968" s="110" t="s">
        <v>9682</v>
      </c>
      <c r="C968" s="130" t="str">
        <f>Anexo_01!$B126</f>
        <v/>
      </c>
      <c r="D968" s="117"/>
      <c r="E968" s="118"/>
      <c r="F968" s="118"/>
      <c r="G968" s="118"/>
      <c r="H968" s="119"/>
      <c r="I968" s="111" t="str">
        <f t="shared" ref="I968:I974" si="106">IF(SUM(D968:H968)=0,"",SUM(D968:H968))</f>
        <v/>
      </c>
      <c r="J968" s="124"/>
      <c r="K968" s="323"/>
      <c r="L968" s="369"/>
    </row>
    <row r="969" spans="1:12" s="105" customFormat="1" ht="13.5" hidden="1" customHeight="1" x14ac:dyDescent="0.2">
      <c r="A969" s="320"/>
      <c r="B969" s="110" t="s">
        <v>9677</v>
      </c>
      <c r="C969" s="130" t="str">
        <f>CONCATENATE("10",Anexo_01!$P126)</f>
        <v>10</v>
      </c>
      <c r="D969" s="117"/>
      <c r="E969" s="118"/>
      <c r="F969" s="118"/>
      <c r="G969" s="118"/>
      <c r="H969" s="119"/>
      <c r="I969" s="111" t="str">
        <f t="shared" si="106"/>
        <v/>
      </c>
      <c r="J969" s="124"/>
      <c r="K969" s="323"/>
      <c r="L969" s="369"/>
    </row>
    <row r="970" spans="1:12" s="105" customFormat="1" ht="13.5" hidden="1" customHeight="1" x14ac:dyDescent="0.2">
      <c r="A970" s="320"/>
      <c r="B970" s="110" t="s">
        <v>9678</v>
      </c>
      <c r="C970" s="131">
        <f>Anexo_01!$F126</f>
        <v>0</v>
      </c>
      <c r="D970" s="117"/>
      <c r="E970" s="118"/>
      <c r="F970" s="118"/>
      <c r="G970" s="118"/>
      <c r="H970" s="119"/>
      <c r="I970" s="111" t="str">
        <f t="shared" si="106"/>
        <v/>
      </c>
      <c r="J970" s="124"/>
      <c r="K970" s="323"/>
      <c r="L970" s="369"/>
    </row>
    <row r="971" spans="1:12" s="105" customFormat="1" ht="13.5" hidden="1" customHeight="1" x14ac:dyDescent="0.2">
      <c r="A971" s="320"/>
      <c r="B971" s="110" t="s">
        <v>9679</v>
      </c>
      <c r="C971" s="130" t="str">
        <f>Anexo_01!$Q126</f>
        <v/>
      </c>
      <c r="D971" s="117"/>
      <c r="E971" s="118"/>
      <c r="F971" s="118"/>
      <c r="G971" s="118"/>
      <c r="H971" s="119"/>
      <c r="I971" s="111" t="str">
        <f t="shared" si="106"/>
        <v/>
      </c>
      <c r="J971" s="124"/>
      <c r="K971" s="323"/>
      <c r="L971" s="369"/>
    </row>
    <row r="972" spans="1:12" s="105" customFormat="1" ht="13.5" hidden="1" customHeight="1" x14ac:dyDescent="0.2">
      <c r="A972" s="320"/>
      <c r="B972" s="110" t="s">
        <v>9680</v>
      </c>
      <c r="C972" s="132"/>
      <c r="D972" s="117"/>
      <c r="E972" s="118"/>
      <c r="F972" s="118"/>
      <c r="G972" s="118"/>
      <c r="H972" s="119"/>
      <c r="I972" s="111" t="str">
        <f t="shared" si="106"/>
        <v/>
      </c>
      <c r="J972" s="124"/>
      <c r="K972" s="323"/>
      <c r="L972" s="369"/>
    </row>
    <row r="973" spans="1:12" s="105" customFormat="1" ht="13.5" hidden="1" customHeight="1" x14ac:dyDescent="0.2">
      <c r="A973" s="320"/>
      <c r="B973" s="110" t="s">
        <v>9681</v>
      </c>
      <c r="C973" s="325"/>
      <c r="D973" s="117"/>
      <c r="E973" s="118"/>
      <c r="F973" s="118"/>
      <c r="G973" s="118"/>
      <c r="H973" s="119"/>
      <c r="I973" s="111" t="str">
        <f t="shared" si="106"/>
        <v/>
      </c>
      <c r="J973" s="124"/>
      <c r="K973" s="323"/>
      <c r="L973" s="369"/>
    </row>
    <row r="974" spans="1:12" ht="13.5" hidden="1" customHeight="1" x14ac:dyDescent="0.3">
      <c r="A974" s="321"/>
      <c r="B974" s="112" t="s">
        <v>9685</v>
      </c>
      <c r="C974" s="326"/>
      <c r="D974" s="120"/>
      <c r="E974" s="121"/>
      <c r="F974" s="121"/>
      <c r="G974" s="121"/>
      <c r="H974" s="122"/>
      <c r="I974" s="113" t="str">
        <f t="shared" si="106"/>
        <v/>
      </c>
      <c r="J974" s="125"/>
      <c r="K974" s="324"/>
      <c r="L974" s="370"/>
    </row>
    <row r="975" spans="1:12" s="105" customFormat="1" ht="13.5" hidden="1" customHeight="1" x14ac:dyDescent="0.2">
      <c r="A975" s="319">
        <v>108</v>
      </c>
      <c r="B975" s="108" t="s">
        <v>9675</v>
      </c>
      <c r="C975" s="134">
        <f>Anexo_01!$I127</f>
        <v>0</v>
      </c>
      <c r="D975" s="114"/>
      <c r="E975" s="115"/>
      <c r="F975" s="115"/>
      <c r="G975" s="115"/>
      <c r="H975" s="116"/>
      <c r="I975" s="109" t="str">
        <f>IF(SUM(D975:H975)=0,"",SUM(D975:H975))</f>
        <v/>
      </c>
      <c r="J975" s="123"/>
      <c r="K975" s="322">
        <f>SUM(I975:I983)</f>
        <v>0</v>
      </c>
      <c r="L975" s="369"/>
    </row>
    <row r="976" spans="1:12" s="105" customFormat="1" ht="13.5" hidden="1" customHeight="1" x14ac:dyDescent="0.2">
      <c r="A976" s="320"/>
      <c r="B976" s="110" t="s">
        <v>9676</v>
      </c>
      <c r="C976" s="130" t="str">
        <f>Anexo_01!$D127</f>
        <v/>
      </c>
      <c r="D976" s="117"/>
      <c r="E976" s="118"/>
      <c r="F976" s="118"/>
      <c r="G976" s="118"/>
      <c r="H976" s="119"/>
      <c r="I976" s="111" t="str">
        <f>IF(SUM(D976:H976)=0,"",SUM(D976:H976))</f>
        <v/>
      </c>
      <c r="J976" s="124"/>
      <c r="K976" s="323"/>
      <c r="L976" s="369"/>
    </row>
    <row r="977" spans="1:12" s="105" customFormat="1" ht="13.5" hidden="1" customHeight="1" x14ac:dyDescent="0.2">
      <c r="A977" s="320"/>
      <c r="B977" s="110" t="s">
        <v>9682</v>
      </c>
      <c r="C977" s="130" t="str">
        <f>Anexo_01!$B127</f>
        <v/>
      </c>
      <c r="D977" s="117"/>
      <c r="E977" s="118"/>
      <c r="F977" s="118"/>
      <c r="G977" s="118"/>
      <c r="H977" s="119"/>
      <c r="I977" s="111" t="str">
        <f t="shared" ref="I977:I983" si="107">IF(SUM(D977:H977)=0,"",SUM(D977:H977))</f>
        <v/>
      </c>
      <c r="J977" s="124"/>
      <c r="K977" s="323"/>
      <c r="L977" s="369"/>
    </row>
    <row r="978" spans="1:12" s="105" customFormat="1" ht="13.5" hidden="1" customHeight="1" x14ac:dyDescent="0.2">
      <c r="A978" s="320"/>
      <c r="B978" s="110" t="s">
        <v>9677</v>
      </c>
      <c r="C978" s="130" t="str">
        <f>CONCATENATE("10",Anexo_01!$P127)</f>
        <v>10</v>
      </c>
      <c r="D978" s="117"/>
      <c r="E978" s="118"/>
      <c r="F978" s="118"/>
      <c r="G978" s="118"/>
      <c r="H978" s="119"/>
      <c r="I978" s="111" t="str">
        <f t="shared" si="107"/>
        <v/>
      </c>
      <c r="J978" s="124"/>
      <c r="K978" s="323"/>
      <c r="L978" s="369"/>
    </row>
    <row r="979" spans="1:12" s="105" customFormat="1" ht="13.5" hidden="1" customHeight="1" x14ac:dyDescent="0.2">
      <c r="A979" s="320"/>
      <c r="B979" s="110" t="s">
        <v>9678</v>
      </c>
      <c r="C979" s="131">
        <f>Anexo_01!$F127</f>
        <v>0</v>
      </c>
      <c r="D979" s="117"/>
      <c r="E979" s="118"/>
      <c r="F979" s="118"/>
      <c r="G979" s="118"/>
      <c r="H979" s="119"/>
      <c r="I979" s="111" t="str">
        <f t="shared" si="107"/>
        <v/>
      </c>
      <c r="J979" s="124"/>
      <c r="K979" s="323"/>
      <c r="L979" s="369"/>
    </row>
    <row r="980" spans="1:12" s="105" customFormat="1" ht="13.5" hidden="1" customHeight="1" x14ac:dyDescent="0.2">
      <c r="A980" s="320"/>
      <c r="B980" s="110" t="s">
        <v>9679</v>
      </c>
      <c r="C980" s="130" t="str">
        <f>Anexo_01!$Q127</f>
        <v/>
      </c>
      <c r="D980" s="117"/>
      <c r="E980" s="118"/>
      <c r="F980" s="118"/>
      <c r="G980" s="118"/>
      <c r="H980" s="119"/>
      <c r="I980" s="111" t="str">
        <f t="shared" si="107"/>
        <v/>
      </c>
      <c r="J980" s="124"/>
      <c r="K980" s="323"/>
      <c r="L980" s="369"/>
    </row>
    <row r="981" spans="1:12" s="105" customFormat="1" ht="13.5" hidden="1" customHeight="1" x14ac:dyDescent="0.2">
      <c r="A981" s="320"/>
      <c r="B981" s="110" t="s">
        <v>9680</v>
      </c>
      <c r="C981" s="132"/>
      <c r="D981" s="117"/>
      <c r="E981" s="118"/>
      <c r="F981" s="118"/>
      <c r="G981" s="118"/>
      <c r="H981" s="119"/>
      <c r="I981" s="111" t="str">
        <f t="shared" si="107"/>
        <v/>
      </c>
      <c r="J981" s="124"/>
      <c r="K981" s="323"/>
      <c r="L981" s="369"/>
    </row>
    <row r="982" spans="1:12" s="105" customFormat="1" ht="13.5" hidden="1" customHeight="1" x14ac:dyDescent="0.2">
      <c r="A982" s="320"/>
      <c r="B982" s="110" t="s">
        <v>9681</v>
      </c>
      <c r="C982" s="325"/>
      <c r="D982" s="117"/>
      <c r="E982" s="118"/>
      <c r="F982" s="118"/>
      <c r="G982" s="118"/>
      <c r="H982" s="119"/>
      <c r="I982" s="111" t="str">
        <f t="shared" si="107"/>
        <v/>
      </c>
      <c r="J982" s="124"/>
      <c r="K982" s="323"/>
      <c r="L982" s="369"/>
    </row>
    <row r="983" spans="1:12" ht="13.5" hidden="1" customHeight="1" x14ac:dyDescent="0.3">
      <c r="A983" s="321"/>
      <c r="B983" s="112" t="s">
        <v>9685</v>
      </c>
      <c r="C983" s="326"/>
      <c r="D983" s="120"/>
      <c r="E983" s="121"/>
      <c r="F983" s="121"/>
      <c r="G983" s="121"/>
      <c r="H983" s="122"/>
      <c r="I983" s="113" t="str">
        <f t="shared" si="107"/>
        <v/>
      </c>
      <c r="J983" s="125"/>
      <c r="K983" s="324"/>
      <c r="L983" s="370"/>
    </row>
    <row r="984" spans="1:12" s="105" customFormat="1" ht="13.5" hidden="1" customHeight="1" x14ac:dyDescent="0.2">
      <c r="A984" s="319">
        <v>109</v>
      </c>
      <c r="B984" s="108" t="s">
        <v>9675</v>
      </c>
      <c r="C984" s="134">
        <f>Anexo_01!$I128</f>
        <v>0</v>
      </c>
      <c r="D984" s="114"/>
      <c r="E984" s="115"/>
      <c r="F984" s="115"/>
      <c r="G984" s="115"/>
      <c r="H984" s="116"/>
      <c r="I984" s="109" t="str">
        <f>IF(SUM(D984:H984)=0,"",SUM(D984:H984))</f>
        <v/>
      </c>
      <c r="J984" s="123"/>
      <c r="K984" s="322">
        <f>SUM(I984:I992)</f>
        <v>0</v>
      </c>
      <c r="L984" s="369"/>
    </row>
    <row r="985" spans="1:12" s="105" customFormat="1" ht="13.5" hidden="1" customHeight="1" x14ac:dyDescent="0.2">
      <c r="A985" s="320"/>
      <c r="B985" s="110" t="s">
        <v>9676</v>
      </c>
      <c r="C985" s="130" t="str">
        <f>Anexo_01!$D128</f>
        <v/>
      </c>
      <c r="D985" s="117"/>
      <c r="E985" s="118"/>
      <c r="F985" s="118"/>
      <c r="G985" s="118"/>
      <c r="H985" s="119"/>
      <c r="I985" s="111" t="str">
        <f>IF(SUM(D985:H985)=0,"",SUM(D985:H985))</f>
        <v/>
      </c>
      <c r="J985" s="124"/>
      <c r="K985" s="323"/>
      <c r="L985" s="369"/>
    </row>
    <row r="986" spans="1:12" s="105" customFormat="1" ht="13.5" hidden="1" customHeight="1" x14ac:dyDescent="0.2">
      <c r="A986" s="320"/>
      <c r="B986" s="110" t="s">
        <v>9682</v>
      </c>
      <c r="C986" s="130" t="str">
        <f>Anexo_01!$B128</f>
        <v/>
      </c>
      <c r="D986" s="117"/>
      <c r="E986" s="118"/>
      <c r="F986" s="118"/>
      <c r="G986" s="118"/>
      <c r="H986" s="119"/>
      <c r="I986" s="111" t="str">
        <f t="shared" ref="I986:I992" si="108">IF(SUM(D986:H986)=0,"",SUM(D986:H986))</f>
        <v/>
      </c>
      <c r="J986" s="124"/>
      <c r="K986" s="323"/>
      <c r="L986" s="369"/>
    </row>
    <row r="987" spans="1:12" s="105" customFormat="1" ht="13.5" hidden="1" customHeight="1" x14ac:dyDescent="0.2">
      <c r="A987" s="320"/>
      <c r="B987" s="110" t="s">
        <v>9677</v>
      </c>
      <c r="C987" s="130" t="str">
        <f>CONCATENATE("10",Anexo_01!$P128)</f>
        <v>10</v>
      </c>
      <c r="D987" s="117"/>
      <c r="E987" s="118"/>
      <c r="F987" s="118"/>
      <c r="G987" s="118"/>
      <c r="H987" s="119"/>
      <c r="I987" s="111" t="str">
        <f t="shared" si="108"/>
        <v/>
      </c>
      <c r="J987" s="124"/>
      <c r="K987" s="323"/>
      <c r="L987" s="369"/>
    </row>
    <row r="988" spans="1:12" s="105" customFormat="1" ht="13.5" hidden="1" customHeight="1" x14ac:dyDescent="0.2">
      <c r="A988" s="320"/>
      <c r="B988" s="110" t="s">
        <v>9678</v>
      </c>
      <c r="C988" s="131">
        <f>Anexo_01!$F128</f>
        <v>0</v>
      </c>
      <c r="D988" s="117"/>
      <c r="E988" s="118"/>
      <c r="F988" s="118"/>
      <c r="G988" s="118"/>
      <c r="H988" s="119"/>
      <c r="I988" s="111" t="str">
        <f t="shared" si="108"/>
        <v/>
      </c>
      <c r="J988" s="124"/>
      <c r="K988" s="323"/>
      <c r="L988" s="369"/>
    </row>
    <row r="989" spans="1:12" s="105" customFormat="1" ht="13.5" hidden="1" customHeight="1" x14ac:dyDescent="0.2">
      <c r="A989" s="320"/>
      <c r="B989" s="110" t="s">
        <v>9679</v>
      </c>
      <c r="C989" s="130" t="str">
        <f>Anexo_01!$Q128</f>
        <v/>
      </c>
      <c r="D989" s="117"/>
      <c r="E989" s="118"/>
      <c r="F989" s="118"/>
      <c r="G989" s="118"/>
      <c r="H989" s="119"/>
      <c r="I989" s="111" t="str">
        <f t="shared" si="108"/>
        <v/>
      </c>
      <c r="J989" s="124"/>
      <c r="K989" s="323"/>
      <c r="L989" s="369"/>
    </row>
    <row r="990" spans="1:12" s="105" customFormat="1" ht="13.5" hidden="1" customHeight="1" x14ac:dyDescent="0.2">
      <c r="A990" s="320"/>
      <c r="B990" s="110" t="s">
        <v>9680</v>
      </c>
      <c r="C990" s="132"/>
      <c r="D990" s="117"/>
      <c r="E990" s="118"/>
      <c r="F990" s="118"/>
      <c r="G990" s="118"/>
      <c r="H990" s="119"/>
      <c r="I990" s="111" t="str">
        <f t="shared" si="108"/>
        <v/>
      </c>
      <c r="J990" s="124"/>
      <c r="K990" s="323"/>
      <c r="L990" s="369"/>
    </row>
    <row r="991" spans="1:12" s="105" customFormat="1" ht="13.5" hidden="1" customHeight="1" x14ac:dyDescent="0.2">
      <c r="A991" s="320"/>
      <c r="B991" s="110" t="s">
        <v>9681</v>
      </c>
      <c r="C991" s="325"/>
      <c r="D991" s="117"/>
      <c r="E991" s="118"/>
      <c r="F991" s="118"/>
      <c r="G991" s="118"/>
      <c r="H991" s="119"/>
      <c r="I991" s="111" t="str">
        <f t="shared" si="108"/>
        <v/>
      </c>
      <c r="J991" s="124"/>
      <c r="K991" s="323"/>
      <c r="L991" s="369"/>
    </row>
    <row r="992" spans="1:12" ht="13.5" hidden="1" customHeight="1" x14ac:dyDescent="0.3">
      <c r="A992" s="321"/>
      <c r="B992" s="112" t="s">
        <v>9685</v>
      </c>
      <c r="C992" s="326"/>
      <c r="D992" s="120"/>
      <c r="E992" s="121"/>
      <c r="F992" s="121"/>
      <c r="G992" s="121"/>
      <c r="H992" s="122"/>
      <c r="I992" s="113" t="str">
        <f t="shared" si="108"/>
        <v/>
      </c>
      <c r="J992" s="125"/>
      <c r="K992" s="324"/>
      <c r="L992" s="370"/>
    </row>
    <row r="993" spans="1:12" s="105" customFormat="1" ht="13.5" hidden="1" customHeight="1" x14ac:dyDescent="0.2">
      <c r="A993" s="319">
        <v>110</v>
      </c>
      <c r="B993" s="108" t="s">
        <v>9675</v>
      </c>
      <c r="C993" s="134">
        <f>Anexo_01!$I129</f>
        <v>0</v>
      </c>
      <c r="D993" s="114"/>
      <c r="E993" s="115"/>
      <c r="F993" s="115"/>
      <c r="G993" s="115"/>
      <c r="H993" s="116"/>
      <c r="I993" s="109" t="str">
        <f>IF(SUM(D993:H993)=0,"",SUM(D993:H993))</f>
        <v/>
      </c>
      <c r="J993" s="123"/>
      <c r="K993" s="322">
        <f>SUM(I993:I1001)</f>
        <v>0</v>
      </c>
      <c r="L993" s="369"/>
    </row>
    <row r="994" spans="1:12" s="105" customFormat="1" ht="13.5" hidden="1" customHeight="1" x14ac:dyDescent="0.2">
      <c r="A994" s="320"/>
      <c r="B994" s="110" t="s">
        <v>9676</v>
      </c>
      <c r="C994" s="130" t="str">
        <f>Anexo_01!$D129</f>
        <v/>
      </c>
      <c r="D994" s="117"/>
      <c r="E994" s="118"/>
      <c r="F994" s="118"/>
      <c r="G994" s="118"/>
      <c r="H994" s="119"/>
      <c r="I994" s="111" t="str">
        <f>IF(SUM(D994:H994)=0,"",SUM(D994:H994))</f>
        <v/>
      </c>
      <c r="J994" s="124"/>
      <c r="K994" s="323"/>
      <c r="L994" s="369"/>
    </row>
    <row r="995" spans="1:12" s="105" customFormat="1" ht="13.5" hidden="1" customHeight="1" x14ac:dyDescent="0.2">
      <c r="A995" s="320"/>
      <c r="B995" s="110" t="s">
        <v>9682</v>
      </c>
      <c r="C995" s="130" t="str">
        <f>Anexo_01!$B129</f>
        <v/>
      </c>
      <c r="D995" s="117"/>
      <c r="E995" s="118"/>
      <c r="F995" s="118"/>
      <c r="G995" s="118"/>
      <c r="H995" s="119"/>
      <c r="I995" s="111" t="str">
        <f t="shared" ref="I995:I1001" si="109">IF(SUM(D995:H995)=0,"",SUM(D995:H995))</f>
        <v/>
      </c>
      <c r="J995" s="124"/>
      <c r="K995" s="323"/>
      <c r="L995" s="369"/>
    </row>
    <row r="996" spans="1:12" s="105" customFormat="1" ht="13.5" hidden="1" customHeight="1" x14ac:dyDescent="0.2">
      <c r="A996" s="320"/>
      <c r="B996" s="110" t="s">
        <v>9677</v>
      </c>
      <c r="C996" s="130" t="str">
        <f>CONCATENATE("10",Anexo_01!$P129)</f>
        <v>10</v>
      </c>
      <c r="D996" s="117"/>
      <c r="E996" s="118"/>
      <c r="F996" s="118"/>
      <c r="G996" s="118"/>
      <c r="H996" s="119"/>
      <c r="I996" s="111" t="str">
        <f t="shared" si="109"/>
        <v/>
      </c>
      <c r="J996" s="124"/>
      <c r="K996" s="323"/>
      <c r="L996" s="369"/>
    </row>
    <row r="997" spans="1:12" s="105" customFormat="1" ht="13.5" hidden="1" customHeight="1" x14ac:dyDescent="0.2">
      <c r="A997" s="320"/>
      <c r="B997" s="110" t="s">
        <v>9678</v>
      </c>
      <c r="C997" s="131">
        <f>Anexo_01!$F129</f>
        <v>0</v>
      </c>
      <c r="D997" s="117"/>
      <c r="E997" s="118"/>
      <c r="F997" s="118"/>
      <c r="G997" s="118"/>
      <c r="H997" s="119"/>
      <c r="I997" s="111" t="str">
        <f t="shared" si="109"/>
        <v/>
      </c>
      <c r="J997" s="124"/>
      <c r="K997" s="323"/>
      <c r="L997" s="369"/>
    </row>
    <row r="998" spans="1:12" s="105" customFormat="1" ht="13.5" hidden="1" customHeight="1" x14ac:dyDescent="0.2">
      <c r="A998" s="320"/>
      <c r="B998" s="110" t="s">
        <v>9679</v>
      </c>
      <c r="C998" s="130" t="str">
        <f>Anexo_01!$Q129</f>
        <v/>
      </c>
      <c r="D998" s="117"/>
      <c r="E998" s="118"/>
      <c r="F998" s="118"/>
      <c r="G998" s="118"/>
      <c r="H998" s="119"/>
      <c r="I998" s="111" t="str">
        <f t="shared" si="109"/>
        <v/>
      </c>
      <c r="J998" s="124"/>
      <c r="K998" s="323"/>
      <c r="L998" s="369"/>
    </row>
    <row r="999" spans="1:12" s="105" customFormat="1" ht="13.5" hidden="1" customHeight="1" x14ac:dyDescent="0.2">
      <c r="A999" s="320"/>
      <c r="B999" s="110" t="s">
        <v>9680</v>
      </c>
      <c r="C999" s="132"/>
      <c r="D999" s="117"/>
      <c r="E999" s="118"/>
      <c r="F999" s="118"/>
      <c r="G999" s="118"/>
      <c r="H999" s="119"/>
      <c r="I999" s="111" t="str">
        <f t="shared" si="109"/>
        <v/>
      </c>
      <c r="J999" s="124"/>
      <c r="K999" s="323"/>
      <c r="L999" s="369"/>
    </row>
    <row r="1000" spans="1:12" s="105" customFormat="1" ht="13.5" hidden="1" customHeight="1" x14ac:dyDescent="0.2">
      <c r="A1000" s="320"/>
      <c r="B1000" s="110" t="s">
        <v>9681</v>
      </c>
      <c r="C1000" s="325"/>
      <c r="D1000" s="117"/>
      <c r="E1000" s="118"/>
      <c r="F1000" s="118"/>
      <c r="G1000" s="118"/>
      <c r="H1000" s="119"/>
      <c r="I1000" s="111" t="str">
        <f t="shared" si="109"/>
        <v/>
      </c>
      <c r="J1000" s="124"/>
      <c r="K1000" s="323"/>
      <c r="L1000" s="369"/>
    </row>
    <row r="1001" spans="1:12" ht="13.5" hidden="1" customHeight="1" x14ac:dyDescent="0.3">
      <c r="A1001" s="321"/>
      <c r="B1001" s="112" t="s">
        <v>9685</v>
      </c>
      <c r="C1001" s="326"/>
      <c r="D1001" s="120"/>
      <c r="E1001" s="121"/>
      <c r="F1001" s="121"/>
      <c r="G1001" s="121"/>
      <c r="H1001" s="122"/>
      <c r="I1001" s="113" t="str">
        <f t="shared" si="109"/>
        <v/>
      </c>
      <c r="J1001" s="125"/>
      <c r="K1001" s="324"/>
      <c r="L1001" s="370"/>
    </row>
    <row r="1002" spans="1:12" s="105" customFormat="1" ht="13.5" hidden="1" customHeight="1" x14ac:dyDescent="0.2">
      <c r="A1002" s="319">
        <v>111</v>
      </c>
      <c r="B1002" s="108" t="s">
        <v>9675</v>
      </c>
      <c r="C1002" s="134">
        <f>Anexo_01!$I130</f>
        <v>0</v>
      </c>
      <c r="D1002" s="114"/>
      <c r="E1002" s="115"/>
      <c r="F1002" s="115"/>
      <c r="G1002" s="115"/>
      <c r="H1002" s="116"/>
      <c r="I1002" s="109" t="str">
        <f>IF(SUM(D1002:H1002)=0,"",SUM(D1002:H1002))</f>
        <v/>
      </c>
      <c r="J1002" s="123"/>
      <c r="K1002" s="322">
        <f>SUM(I1002:I1010)</f>
        <v>0</v>
      </c>
      <c r="L1002" s="369"/>
    </row>
    <row r="1003" spans="1:12" s="105" customFormat="1" ht="13.5" hidden="1" customHeight="1" x14ac:dyDescent="0.2">
      <c r="A1003" s="320"/>
      <c r="B1003" s="110" t="s">
        <v>9676</v>
      </c>
      <c r="C1003" s="130" t="str">
        <f>Anexo_01!$D130</f>
        <v/>
      </c>
      <c r="D1003" s="117"/>
      <c r="E1003" s="118"/>
      <c r="F1003" s="118"/>
      <c r="G1003" s="118"/>
      <c r="H1003" s="119"/>
      <c r="I1003" s="111" t="str">
        <f>IF(SUM(D1003:H1003)=0,"",SUM(D1003:H1003))</f>
        <v/>
      </c>
      <c r="J1003" s="124"/>
      <c r="K1003" s="323"/>
      <c r="L1003" s="369"/>
    </row>
    <row r="1004" spans="1:12" s="105" customFormat="1" ht="13.5" hidden="1" customHeight="1" x14ac:dyDescent="0.2">
      <c r="A1004" s="320"/>
      <c r="B1004" s="110" t="s">
        <v>9682</v>
      </c>
      <c r="C1004" s="130" t="str">
        <f>Anexo_01!$B130</f>
        <v/>
      </c>
      <c r="D1004" s="117"/>
      <c r="E1004" s="118"/>
      <c r="F1004" s="118"/>
      <c r="G1004" s="118"/>
      <c r="H1004" s="119"/>
      <c r="I1004" s="111" t="str">
        <f t="shared" ref="I1004:I1010" si="110">IF(SUM(D1004:H1004)=0,"",SUM(D1004:H1004))</f>
        <v/>
      </c>
      <c r="J1004" s="124"/>
      <c r="K1004" s="323"/>
      <c r="L1004" s="369"/>
    </row>
    <row r="1005" spans="1:12" s="105" customFormat="1" ht="13.5" hidden="1" customHeight="1" x14ac:dyDescent="0.2">
      <c r="A1005" s="320"/>
      <c r="B1005" s="110" t="s">
        <v>9677</v>
      </c>
      <c r="C1005" s="130" t="str">
        <f>CONCATENATE("10",Anexo_01!$P130)</f>
        <v>10</v>
      </c>
      <c r="D1005" s="117"/>
      <c r="E1005" s="118"/>
      <c r="F1005" s="118"/>
      <c r="G1005" s="118"/>
      <c r="H1005" s="119"/>
      <c r="I1005" s="111" t="str">
        <f t="shared" si="110"/>
        <v/>
      </c>
      <c r="J1005" s="124"/>
      <c r="K1005" s="323"/>
      <c r="L1005" s="369"/>
    </row>
    <row r="1006" spans="1:12" s="105" customFormat="1" ht="13.5" hidden="1" customHeight="1" x14ac:dyDescent="0.2">
      <c r="A1006" s="320"/>
      <c r="B1006" s="110" t="s">
        <v>9678</v>
      </c>
      <c r="C1006" s="131">
        <f>Anexo_01!$F130</f>
        <v>0</v>
      </c>
      <c r="D1006" s="117"/>
      <c r="E1006" s="118"/>
      <c r="F1006" s="118"/>
      <c r="G1006" s="118"/>
      <c r="H1006" s="119"/>
      <c r="I1006" s="111" t="str">
        <f t="shared" si="110"/>
        <v/>
      </c>
      <c r="J1006" s="124"/>
      <c r="K1006" s="323"/>
      <c r="L1006" s="369"/>
    </row>
    <row r="1007" spans="1:12" s="105" customFormat="1" ht="13.5" hidden="1" customHeight="1" x14ac:dyDescent="0.2">
      <c r="A1007" s="320"/>
      <c r="B1007" s="110" t="s">
        <v>9679</v>
      </c>
      <c r="C1007" s="130" t="str">
        <f>Anexo_01!$Q130</f>
        <v/>
      </c>
      <c r="D1007" s="117"/>
      <c r="E1007" s="118"/>
      <c r="F1007" s="118"/>
      <c r="G1007" s="118"/>
      <c r="H1007" s="119"/>
      <c r="I1007" s="111" t="str">
        <f t="shared" si="110"/>
        <v/>
      </c>
      <c r="J1007" s="124"/>
      <c r="K1007" s="323"/>
      <c r="L1007" s="369"/>
    </row>
    <row r="1008" spans="1:12" s="105" customFormat="1" ht="13.5" hidden="1" customHeight="1" x14ac:dyDescent="0.2">
      <c r="A1008" s="320"/>
      <c r="B1008" s="110" t="s">
        <v>9680</v>
      </c>
      <c r="C1008" s="132"/>
      <c r="D1008" s="117"/>
      <c r="E1008" s="118"/>
      <c r="F1008" s="118"/>
      <c r="G1008" s="118"/>
      <c r="H1008" s="119"/>
      <c r="I1008" s="111" t="str">
        <f t="shared" si="110"/>
        <v/>
      </c>
      <c r="J1008" s="124"/>
      <c r="K1008" s="323"/>
      <c r="L1008" s="369"/>
    </row>
    <row r="1009" spans="1:12" s="105" customFormat="1" ht="13.5" hidden="1" customHeight="1" x14ac:dyDescent="0.2">
      <c r="A1009" s="320"/>
      <c r="B1009" s="110" t="s">
        <v>9681</v>
      </c>
      <c r="C1009" s="325"/>
      <c r="D1009" s="117"/>
      <c r="E1009" s="118"/>
      <c r="F1009" s="118"/>
      <c r="G1009" s="118"/>
      <c r="H1009" s="119"/>
      <c r="I1009" s="111" t="str">
        <f t="shared" si="110"/>
        <v/>
      </c>
      <c r="J1009" s="124"/>
      <c r="K1009" s="323"/>
      <c r="L1009" s="369"/>
    </row>
    <row r="1010" spans="1:12" ht="13.5" hidden="1" customHeight="1" x14ac:dyDescent="0.3">
      <c r="A1010" s="321"/>
      <c r="B1010" s="112" t="s">
        <v>9685</v>
      </c>
      <c r="C1010" s="326"/>
      <c r="D1010" s="120"/>
      <c r="E1010" s="121"/>
      <c r="F1010" s="121"/>
      <c r="G1010" s="121"/>
      <c r="H1010" s="122"/>
      <c r="I1010" s="113" t="str">
        <f t="shared" si="110"/>
        <v/>
      </c>
      <c r="J1010" s="125"/>
      <c r="K1010" s="324"/>
      <c r="L1010" s="370"/>
    </row>
    <row r="1011" spans="1:12" s="105" customFormat="1" ht="13.5" hidden="1" customHeight="1" x14ac:dyDescent="0.2">
      <c r="A1011" s="319">
        <v>112</v>
      </c>
      <c r="B1011" s="108" t="s">
        <v>9675</v>
      </c>
      <c r="C1011" s="134">
        <f>Anexo_01!$I131</f>
        <v>0</v>
      </c>
      <c r="D1011" s="114"/>
      <c r="E1011" s="115"/>
      <c r="F1011" s="115"/>
      <c r="G1011" s="115"/>
      <c r="H1011" s="116"/>
      <c r="I1011" s="109" t="str">
        <f>IF(SUM(D1011:H1011)=0,"",SUM(D1011:H1011))</f>
        <v/>
      </c>
      <c r="J1011" s="123"/>
      <c r="K1011" s="322">
        <f>SUM(I1011:I1019)</f>
        <v>0</v>
      </c>
      <c r="L1011" s="369"/>
    </row>
    <row r="1012" spans="1:12" s="105" customFormat="1" ht="13.5" hidden="1" customHeight="1" x14ac:dyDescent="0.2">
      <c r="A1012" s="320"/>
      <c r="B1012" s="110" t="s">
        <v>9676</v>
      </c>
      <c r="C1012" s="130" t="str">
        <f>Anexo_01!$D131</f>
        <v/>
      </c>
      <c r="D1012" s="117"/>
      <c r="E1012" s="118"/>
      <c r="F1012" s="118"/>
      <c r="G1012" s="118"/>
      <c r="H1012" s="119"/>
      <c r="I1012" s="111" t="str">
        <f>IF(SUM(D1012:H1012)=0,"",SUM(D1012:H1012))</f>
        <v/>
      </c>
      <c r="J1012" s="124"/>
      <c r="K1012" s="323"/>
      <c r="L1012" s="369"/>
    </row>
    <row r="1013" spans="1:12" s="105" customFormat="1" ht="13.5" hidden="1" customHeight="1" x14ac:dyDescent="0.2">
      <c r="A1013" s="320"/>
      <c r="B1013" s="110" t="s">
        <v>9682</v>
      </c>
      <c r="C1013" s="130" t="str">
        <f>Anexo_01!$B131</f>
        <v/>
      </c>
      <c r="D1013" s="117"/>
      <c r="E1013" s="118"/>
      <c r="F1013" s="118"/>
      <c r="G1013" s="118"/>
      <c r="H1013" s="119"/>
      <c r="I1013" s="111" t="str">
        <f t="shared" ref="I1013:I1019" si="111">IF(SUM(D1013:H1013)=0,"",SUM(D1013:H1013))</f>
        <v/>
      </c>
      <c r="J1013" s="124"/>
      <c r="K1013" s="323"/>
      <c r="L1013" s="369"/>
    </row>
    <row r="1014" spans="1:12" s="105" customFormat="1" ht="13.5" hidden="1" customHeight="1" x14ac:dyDescent="0.2">
      <c r="A1014" s="320"/>
      <c r="B1014" s="110" t="s">
        <v>9677</v>
      </c>
      <c r="C1014" s="130" t="str">
        <f>CONCATENATE("10",Anexo_01!$P131)</f>
        <v>10</v>
      </c>
      <c r="D1014" s="117"/>
      <c r="E1014" s="118"/>
      <c r="F1014" s="118"/>
      <c r="G1014" s="118"/>
      <c r="H1014" s="119"/>
      <c r="I1014" s="111" t="str">
        <f t="shared" si="111"/>
        <v/>
      </c>
      <c r="J1014" s="124"/>
      <c r="K1014" s="323"/>
      <c r="L1014" s="369"/>
    </row>
    <row r="1015" spans="1:12" s="105" customFormat="1" ht="13.5" hidden="1" customHeight="1" x14ac:dyDescent="0.2">
      <c r="A1015" s="320"/>
      <c r="B1015" s="110" t="s">
        <v>9678</v>
      </c>
      <c r="C1015" s="131">
        <f>Anexo_01!$F131</f>
        <v>0</v>
      </c>
      <c r="D1015" s="117"/>
      <c r="E1015" s="118"/>
      <c r="F1015" s="118"/>
      <c r="G1015" s="118"/>
      <c r="H1015" s="119"/>
      <c r="I1015" s="111" t="str">
        <f t="shared" si="111"/>
        <v/>
      </c>
      <c r="J1015" s="124"/>
      <c r="K1015" s="323"/>
      <c r="L1015" s="369"/>
    </row>
    <row r="1016" spans="1:12" s="105" customFormat="1" ht="13.5" hidden="1" customHeight="1" x14ac:dyDescent="0.2">
      <c r="A1016" s="320"/>
      <c r="B1016" s="110" t="s">
        <v>9679</v>
      </c>
      <c r="C1016" s="130" t="str">
        <f>Anexo_01!$Q131</f>
        <v/>
      </c>
      <c r="D1016" s="117"/>
      <c r="E1016" s="118"/>
      <c r="F1016" s="118"/>
      <c r="G1016" s="118"/>
      <c r="H1016" s="119"/>
      <c r="I1016" s="111" t="str">
        <f t="shared" si="111"/>
        <v/>
      </c>
      <c r="J1016" s="124"/>
      <c r="K1016" s="323"/>
      <c r="L1016" s="369"/>
    </row>
    <row r="1017" spans="1:12" s="105" customFormat="1" ht="13.5" hidden="1" customHeight="1" x14ac:dyDescent="0.2">
      <c r="A1017" s="320"/>
      <c r="B1017" s="110" t="s">
        <v>9680</v>
      </c>
      <c r="C1017" s="132"/>
      <c r="D1017" s="117"/>
      <c r="E1017" s="118"/>
      <c r="F1017" s="118"/>
      <c r="G1017" s="118"/>
      <c r="H1017" s="119"/>
      <c r="I1017" s="111" t="str">
        <f t="shared" si="111"/>
        <v/>
      </c>
      <c r="J1017" s="124"/>
      <c r="K1017" s="323"/>
      <c r="L1017" s="369"/>
    </row>
    <row r="1018" spans="1:12" s="105" customFormat="1" ht="13.5" hidden="1" customHeight="1" x14ac:dyDescent="0.2">
      <c r="A1018" s="320"/>
      <c r="B1018" s="110" t="s">
        <v>9681</v>
      </c>
      <c r="C1018" s="325"/>
      <c r="D1018" s="117"/>
      <c r="E1018" s="118"/>
      <c r="F1018" s="118"/>
      <c r="G1018" s="118"/>
      <c r="H1018" s="119"/>
      <c r="I1018" s="111" t="str">
        <f t="shared" si="111"/>
        <v/>
      </c>
      <c r="J1018" s="124"/>
      <c r="K1018" s="323"/>
      <c r="L1018" s="369"/>
    </row>
    <row r="1019" spans="1:12" ht="13.5" hidden="1" customHeight="1" x14ac:dyDescent="0.3">
      <c r="A1019" s="321"/>
      <c r="B1019" s="112" t="s">
        <v>9685</v>
      </c>
      <c r="C1019" s="326"/>
      <c r="D1019" s="120"/>
      <c r="E1019" s="121"/>
      <c r="F1019" s="121"/>
      <c r="G1019" s="121"/>
      <c r="H1019" s="122"/>
      <c r="I1019" s="113" t="str">
        <f t="shared" si="111"/>
        <v/>
      </c>
      <c r="J1019" s="125"/>
      <c r="K1019" s="324"/>
      <c r="L1019" s="370"/>
    </row>
    <row r="1020" spans="1:12" s="105" customFormat="1" ht="13.5" hidden="1" customHeight="1" x14ac:dyDescent="0.2">
      <c r="A1020" s="319">
        <v>113</v>
      </c>
      <c r="B1020" s="108" t="s">
        <v>9675</v>
      </c>
      <c r="C1020" s="134">
        <f>Anexo_01!$I132</f>
        <v>0</v>
      </c>
      <c r="D1020" s="114"/>
      <c r="E1020" s="115"/>
      <c r="F1020" s="115"/>
      <c r="G1020" s="115"/>
      <c r="H1020" s="116"/>
      <c r="I1020" s="109" t="str">
        <f>IF(SUM(D1020:H1020)=0,"",SUM(D1020:H1020))</f>
        <v/>
      </c>
      <c r="J1020" s="123"/>
      <c r="K1020" s="322">
        <f>SUM(I1020:I1028)</f>
        <v>0</v>
      </c>
      <c r="L1020" s="369"/>
    </row>
    <row r="1021" spans="1:12" s="105" customFormat="1" ht="13.5" hidden="1" customHeight="1" x14ac:dyDescent="0.2">
      <c r="A1021" s="320"/>
      <c r="B1021" s="110" t="s">
        <v>9676</v>
      </c>
      <c r="C1021" s="130" t="str">
        <f>Anexo_01!$D132</f>
        <v/>
      </c>
      <c r="D1021" s="117"/>
      <c r="E1021" s="118"/>
      <c r="F1021" s="118"/>
      <c r="G1021" s="118"/>
      <c r="H1021" s="119"/>
      <c r="I1021" s="111" t="str">
        <f>IF(SUM(D1021:H1021)=0,"",SUM(D1021:H1021))</f>
        <v/>
      </c>
      <c r="J1021" s="124"/>
      <c r="K1021" s="323"/>
      <c r="L1021" s="369"/>
    </row>
    <row r="1022" spans="1:12" s="105" customFormat="1" ht="13.5" hidden="1" customHeight="1" x14ac:dyDescent="0.2">
      <c r="A1022" s="320"/>
      <c r="B1022" s="110" t="s">
        <v>9682</v>
      </c>
      <c r="C1022" s="130" t="str">
        <f>Anexo_01!$B132</f>
        <v/>
      </c>
      <c r="D1022" s="117"/>
      <c r="E1022" s="118"/>
      <c r="F1022" s="118"/>
      <c r="G1022" s="118"/>
      <c r="H1022" s="119"/>
      <c r="I1022" s="111" t="str">
        <f t="shared" ref="I1022:I1028" si="112">IF(SUM(D1022:H1022)=0,"",SUM(D1022:H1022))</f>
        <v/>
      </c>
      <c r="J1022" s="124"/>
      <c r="K1022" s="323"/>
      <c r="L1022" s="369"/>
    </row>
    <row r="1023" spans="1:12" s="105" customFormat="1" ht="13.5" hidden="1" customHeight="1" x14ac:dyDescent="0.2">
      <c r="A1023" s="320"/>
      <c r="B1023" s="110" t="s">
        <v>9677</v>
      </c>
      <c r="C1023" s="130" t="str">
        <f>CONCATENATE("10",Anexo_01!$P132)</f>
        <v>10</v>
      </c>
      <c r="D1023" s="117"/>
      <c r="E1023" s="118"/>
      <c r="F1023" s="118"/>
      <c r="G1023" s="118"/>
      <c r="H1023" s="119"/>
      <c r="I1023" s="111" t="str">
        <f t="shared" si="112"/>
        <v/>
      </c>
      <c r="J1023" s="124"/>
      <c r="K1023" s="323"/>
      <c r="L1023" s="369"/>
    </row>
    <row r="1024" spans="1:12" s="105" customFormat="1" ht="13.5" hidden="1" customHeight="1" x14ac:dyDescent="0.2">
      <c r="A1024" s="320"/>
      <c r="B1024" s="110" t="s">
        <v>9678</v>
      </c>
      <c r="C1024" s="131">
        <f>Anexo_01!$F132</f>
        <v>0</v>
      </c>
      <c r="D1024" s="117"/>
      <c r="E1024" s="118"/>
      <c r="F1024" s="118"/>
      <c r="G1024" s="118"/>
      <c r="H1024" s="119"/>
      <c r="I1024" s="111" t="str">
        <f t="shared" si="112"/>
        <v/>
      </c>
      <c r="J1024" s="124"/>
      <c r="K1024" s="323"/>
      <c r="L1024" s="369"/>
    </row>
    <row r="1025" spans="1:12" s="105" customFormat="1" ht="13.5" hidden="1" customHeight="1" x14ac:dyDescent="0.2">
      <c r="A1025" s="320"/>
      <c r="B1025" s="110" t="s">
        <v>9679</v>
      </c>
      <c r="C1025" s="130" t="str">
        <f>Anexo_01!$Q132</f>
        <v/>
      </c>
      <c r="D1025" s="117"/>
      <c r="E1025" s="118"/>
      <c r="F1025" s="118"/>
      <c r="G1025" s="118"/>
      <c r="H1025" s="119"/>
      <c r="I1025" s="111" t="str">
        <f t="shared" si="112"/>
        <v/>
      </c>
      <c r="J1025" s="124"/>
      <c r="K1025" s="323"/>
      <c r="L1025" s="369"/>
    </row>
    <row r="1026" spans="1:12" s="105" customFormat="1" ht="13.5" hidden="1" customHeight="1" x14ac:dyDescent="0.2">
      <c r="A1026" s="320"/>
      <c r="B1026" s="110" t="s">
        <v>9680</v>
      </c>
      <c r="C1026" s="132"/>
      <c r="D1026" s="117"/>
      <c r="E1026" s="118"/>
      <c r="F1026" s="118"/>
      <c r="G1026" s="118"/>
      <c r="H1026" s="119"/>
      <c r="I1026" s="111" t="str">
        <f t="shared" si="112"/>
        <v/>
      </c>
      <c r="J1026" s="124"/>
      <c r="K1026" s="323"/>
      <c r="L1026" s="369"/>
    </row>
    <row r="1027" spans="1:12" s="105" customFormat="1" ht="13.5" hidden="1" customHeight="1" x14ac:dyDescent="0.2">
      <c r="A1027" s="320"/>
      <c r="B1027" s="110" t="s">
        <v>9681</v>
      </c>
      <c r="C1027" s="325"/>
      <c r="D1027" s="117"/>
      <c r="E1027" s="118"/>
      <c r="F1027" s="118"/>
      <c r="G1027" s="118"/>
      <c r="H1027" s="119"/>
      <c r="I1027" s="111" t="str">
        <f t="shared" si="112"/>
        <v/>
      </c>
      <c r="J1027" s="124"/>
      <c r="K1027" s="323"/>
      <c r="L1027" s="369"/>
    </row>
    <row r="1028" spans="1:12" ht="13.5" hidden="1" customHeight="1" x14ac:dyDescent="0.3">
      <c r="A1028" s="321"/>
      <c r="B1028" s="112" t="s">
        <v>9685</v>
      </c>
      <c r="C1028" s="326"/>
      <c r="D1028" s="120"/>
      <c r="E1028" s="121"/>
      <c r="F1028" s="121"/>
      <c r="G1028" s="121"/>
      <c r="H1028" s="122"/>
      <c r="I1028" s="113" t="str">
        <f t="shared" si="112"/>
        <v/>
      </c>
      <c r="J1028" s="125"/>
      <c r="K1028" s="324"/>
      <c r="L1028" s="370"/>
    </row>
    <row r="1029" spans="1:12" s="105" customFormat="1" ht="13.5" hidden="1" customHeight="1" x14ac:dyDescent="0.2">
      <c r="A1029" s="319">
        <v>114</v>
      </c>
      <c r="B1029" s="108" t="s">
        <v>9675</v>
      </c>
      <c r="C1029" s="134">
        <f>Anexo_01!$I133</f>
        <v>0</v>
      </c>
      <c r="D1029" s="114"/>
      <c r="E1029" s="115"/>
      <c r="F1029" s="115"/>
      <c r="G1029" s="115"/>
      <c r="H1029" s="116"/>
      <c r="I1029" s="109" t="str">
        <f>IF(SUM(D1029:H1029)=0,"",SUM(D1029:H1029))</f>
        <v/>
      </c>
      <c r="J1029" s="123"/>
      <c r="K1029" s="322">
        <f>SUM(I1029:I1037)</f>
        <v>0</v>
      </c>
      <c r="L1029" s="369"/>
    </row>
    <row r="1030" spans="1:12" s="105" customFormat="1" ht="13.5" hidden="1" customHeight="1" x14ac:dyDescent="0.2">
      <c r="A1030" s="320"/>
      <c r="B1030" s="110" t="s">
        <v>9676</v>
      </c>
      <c r="C1030" s="130" t="str">
        <f>Anexo_01!$D133</f>
        <v/>
      </c>
      <c r="D1030" s="117"/>
      <c r="E1030" s="118"/>
      <c r="F1030" s="118"/>
      <c r="G1030" s="118"/>
      <c r="H1030" s="119"/>
      <c r="I1030" s="111" t="str">
        <f>IF(SUM(D1030:H1030)=0,"",SUM(D1030:H1030))</f>
        <v/>
      </c>
      <c r="J1030" s="124"/>
      <c r="K1030" s="323"/>
      <c r="L1030" s="369"/>
    </row>
    <row r="1031" spans="1:12" s="105" customFormat="1" ht="13.5" hidden="1" customHeight="1" x14ac:dyDescent="0.2">
      <c r="A1031" s="320"/>
      <c r="B1031" s="110" t="s">
        <v>9682</v>
      </c>
      <c r="C1031" s="130" t="str">
        <f>Anexo_01!$B133</f>
        <v/>
      </c>
      <c r="D1031" s="117"/>
      <c r="E1031" s="118"/>
      <c r="F1031" s="118"/>
      <c r="G1031" s="118"/>
      <c r="H1031" s="119"/>
      <c r="I1031" s="111" t="str">
        <f t="shared" ref="I1031:I1037" si="113">IF(SUM(D1031:H1031)=0,"",SUM(D1031:H1031))</f>
        <v/>
      </c>
      <c r="J1031" s="124"/>
      <c r="K1031" s="323"/>
      <c r="L1031" s="369"/>
    </row>
    <row r="1032" spans="1:12" s="105" customFormat="1" ht="13.5" hidden="1" customHeight="1" x14ac:dyDescent="0.2">
      <c r="A1032" s="320"/>
      <c r="B1032" s="110" t="s">
        <v>9677</v>
      </c>
      <c r="C1032" s="130" t="str">
        <f>CONCATENATE("10",Anexo_01!$P133)</f>
        <v>10</v>
      </c>
      <c r="D1032" s="117"/>
      <c r="E1032" s="118"/>
      <c r="F1032" s="118"/>
      <c r="G1032" s="118"/>
      <c r="H1032" s="119"/>
      <c r="I1032" s="111" t="str">
        <f t="shared" si="113"/>
        <v/>
      </c>
      <c r="J1032" s="124"/>
      <c r="K1032" s="323"/>
      <c r="L1032" s="369"/>
    </row>
    <row r="1033" spans="1:12" s="105" customFormat="1" ht="13.5" hidden="1" customHeight="1" x14ac:dyDescent="0.2">
      <c r="A1033" s="320"/>
      <c r="B1033" s="110" t="s">
        <v>9678</v>
      </c>
      <c r="C1033" s="131">
        <f>Anexo_01!$F133</f>
        <v>0</v>
      </c>
      <c r="D1033" s="117"/>
      <c r="E1033" s="118"/>
      <c r="F1033" s="118"/>
      <c r="G1033" s="118"/>
      <c r="H1033" s="119"/>
      <c r="I1033" s="111" t="str">
        <f t="shared" si="113"/>
        <v/>
      </c>
      <c r="J1033" s="124"/>
      <c r="K1033" s="323"/>
      <c r="L1033" s="369"/>
    </row>
    <row r="1034" spans="1:12" s="105" customFormat="1" ht="13.5" hidden="1" customHeight="1" x14ac:dyDescent="0.2">
      <c r="A1034" s="320"/>
      <c r="B1034" s="110" t="s">
        <v>9679</v>
      </c>
      <c r="C1034" s="130" t="str">
        <f>Anexo_01!$Q133</f>
        <v/>
      </c>
      <c r="D1034" s="117"/>
      <c r="E1034" s="118"/>
      <c r="F1034" s="118"/>
      <c r="G1034" s="118"/>
      <c r="H1034" s="119"/>
      <c r="I1034" s="111" t="str">
        <f t="shared" si="113"/>
        <v/>
      </c>
      <c r="J1034" s="124"/>
      <c r="K1034" s="323"/>
      <c r="L1034" s="369"/>
    </row>
    <row r="1035" spans="1:12" s="105" customFormat="1" ht="13.5" hidden="1" customHeight="1" x14ac:dyDescent="0.2">
      <c r="A1035" s="320"/>
      <c r="B1035" s="110" t="s">
        <v>9680</v>
      </c>
      <c r="C1035" s="132"/>
      <c r="D1035" s="117"/>
      <c r="E1035" s="118"/>
      <c r="F1035" s="118"/>
      <c r="G1035" s="118"/>
      <c r="H1035" s="119"/>
      <c r="I1035" s="111" t="str">
        <f t="shared" si="113"/>
        <v/>
      </c>
      <c r="J1035" s="124"/>
      <c r="K1035" s="323"/>
      <c r="L1035" s="369"/>
    </row>
    <row r="1036" spans="1:12" s="105" customFormat="1" ht="13.5" hidden="1" customHeight="1" x14ac:dyDescent="0.2">
      <c r="A1036" s="320"/>
      <c r="B1036" s="110" t="s">
        <v>9681</v>
      </c>
      <c r="C1036" s="325"/>
      <c r="D1036" s="117"/>
      <c r="E1036" s="118"/>
      <c r="F1036" s="118"/>
      <c r="G1036" s="118"/>
      <c r="H1036" s="119"/>
      <c r="I1036" s="111" t="str">
        <f t="shared" si="113"/>
        <v/>
      </c>
      <c r="J1036" s="124"/>
      <c r="K1036" s="323"/>
      <c r="L1036" s="369"/>
    </row>
    <row r="1037" spans="1:12" ht="13.5" hidden="1" customHeight="1" x14ac:dyDescent="0.3">
      <c r="A1037" s="321"/>
      <c r="B1037" s="112" t="s">
        <v>9685</v>
      </c>
      <c r="C1037" s="326"/>
      <c r="D1037" s="120"/>
      <c r="E1037" s="121"/>
      <c r="F1037" s="121"/>
      <c r="G1037" s="121"/>
      <c r="H1037" s="122"/>
      <c r="I1037" s="113" t="str">
        <f t="shared" si="113"/>
        <v/>
      </c>
      <c r="J1037" s="125"/>
      <c r="K1037" s="324"/>
      <c r="L1037" s="370"/>
    </row>
    <row r="1038" spans="1:12" s="105" customFormat="1" ht="13.5" hidden="1" customHeight="1" x14ac:dyDescent="0.2">
      <c r="A1038" s="319">
        <v>115</v>
      </c>
      <c r="B1038" s="108" t="s">
        <v>9675</v>
      </c>
      <c r="C1038" s="134">
        <f>Anexo_01!$I134</f>
        <v>0</v>
      </c>
      <c r="D1038" s="114"/>
      <c r="E1038" s="115"/>
      <c r="F1038" s="115"/>
      <c r="G1038" s="115"/>
      <c r="H1038" s="116"/>
      <c r="I1038" s="109" t="str">
        <f>IF(SUM(D1038:H1038)=0,"",SUM(D1038:H1038))</f>
        <v/>
      </c>
      <c r="J1038" s="123"/>
      <c r="K1038" s="322">
        <f>SUM(I1038:I1046)</f>
        <v>0</v>
      </c>
      <c r="L1038" s="369"/>
    </row>
    <row r="1039" spans="1:12" s="105" customFormat="1" ht="13.5" hidden="1" customHeight="1" x14ac:dyDescent="0.2">
      <c r="A1039" s="320"/>
      <c r="B1039" s="110" t="s">
        <v>9676</v>
      </c>
      <c r="C1039" s="130" t="str">
        <f>Anexo_01!$D134</f>
        <v/>
      </c>
      <c r="D1039" s="117"/>
      <c r="E1039" s="118"/>
      <c r="F1039" s="118"/>
      <c r="G1039" s="118"/>
      <c r="H1039" s="119"/>
      <c r="I1039" s="111" t="str">
        <f>IF(SUM(D1039:H1039)=0,"",SUM(D1039:H1039))</f>
        <v/>
      </c>
      <c r="J1039" s="124"/>
      <c r="K1039" s="323"/>
      <c r="L1039" s="369"/>
    </row>
    <row r="1040" spans="1:12" s="105" customFormat="1" ht="13.5" hidden="1" customHeight="1" x14ac:dyDescent="0.2">
      <c r="A1040" s="320"/>
      <c r="B1040" s="110" t="s">
        <v>9682</v>
      </c>
      <c r="C1040" s="130" t="str">
        <f>Anexo_01!$B134</f>
        <v/>
      </c>
      <c r="D1040" s="117"/>
      <c r="E1040" s="118"/>
      <c r="F1040" s="118"/>
      <c r="G1040" s="118"/>
      <c r="H1040" s="119"/>
      <c r="I1040" s="111" t="str">
        <f t="shared" ref="I1040:I1046" si="114">IF(SUM(D1040:H1040)=0,"",SUM(D1040:H1040))</f>
        <v/>
      </c>
      <c r="J1040" s="124"/>
      <c r="K1040" s="323"/>
      <c r="L1040" s="369"/>
    </row>
    <row r="1041" spans="1:12" s="105" customFormat="1" ht="13.5" hidden="1" customHeight="1" x14ac:dyDescent="0.2">
      <c r="A1041" s="320"/>
      <c r="B1041" s="110" t="s">
        <v>9677</v>
      </c>
      <c r="C1041" s="130" t="str">
        <f>CONCATENATE("10",Anexo_01!$P134)</f>
        <v>10</v>
      </c>
      <c r="D1041" s="117"/>
      <c r="E1041" s="118"/>
      <c r="F1041" s="118"/>
      <c r="G1041" s="118"/>
      <c r="H1041" s="119"/>
      <c r="I1041" s="111" t="str">
        <f t="shared" si="114"/>
        <v/>
      </c>
      <c r="J1041" s="124"/>
      <c r="K1041" s="323"/>
      <c r="L1041" s="369"/>
    </row>
    <row r="1042" spans="1:12" s="105" customFormat="1" ht="13.5" hidden="1" customHeight="1" x14ac:dyDescent="0.2">
      <c r="A1042" s="320"/>
      <c r="B1042" s="110" t="s">
        <v>9678</v>
      </c>
      <c r="C1042" s="131">
        <f>Anexo_01!$F134</f>
        <v>0</v>
      </c>
      <c r="D1042" s="117"/>
      <c r="E1042" s="118"/>
      <c r="F1042" s="118"/>
      <c r="G1042" s="118"/>
      <c r="H1042" s="119"/>
      <c r="I1042" s="111" t="str">
        <f t="shared" si="114"/>
        <v/>
      </c>
      <c r="J1042" s="124"/>
      <c r="K1042" s="323"/>
      <c r="L1042" s="369"/>
    </row>
    <row r="1043" spans="1:12" s="105" customFormat="1" ht="13.5" hidden="1" customHeight="1" x14ac:dyDescent="0.2">
      <c r="A1043" s="320"/>
      <c r="B1043" s="110" t="s">
        <v>9679</v>
      </c>
      <c r="C1043" s="130" t="str">
        <f>Anexo_01!$Q134</f>
        <v/>
      </c>
      <c r="D1043" s="117"/>
      <c r="E1043" s="118"/>
      <c r="F1043" s="118"/>
      <c r="G1043" s="118"/>
      <c r="H1043" s="119"/>
      <c r="I1043" s="111" t="str">
        <f t="shared" si="114"/>
        <v/>
      </c>
      <c r="J1043" s="124"/>
      <c r="K1043" s="323"/>
      <c r="L1043" s="369"/>
    </row>
    <row r="1044" spans="1:12" s="105" customFormat="1" ht="13.5" hidden="1" customHeight="1" x14ac:dyDescent="0.2">
      <c r="A1044" s="320"/>
      <c r="B1044" s="110" t="s">
        <v>9680</v>
      </c>
      <c r="C1044" s="132"/>
      <c r="D1044" s="117"/>
      <c r="E1044" s="118"/>
      <c r="F1044" s="118"/>
      <c r="G1044" s="118"/>
      <c r="H1044" s="119"/>
      <c r="I1044" s="111" t="str">
        <f t="shared" si="114"/>
        <v/>
      </c>
      <c r="J1044" s="124"/>
      <c r="K1044" s="323"/>
      <c r="L1044" s="369"/>
    </row>
    <row r="1045" spans="1:12" s="105" customFormat="1" ht="13.5" hidden="1" customHeight="1" x14ac:dyDescent="0.2">
      <c r="A1045" s="320"/>
      <c r="B1045" s="110" t="s">
        <v>9681</v>
      </c>
      <c r="C1045" s="325"/>
      <c r="D1045" s="117"/>
      <c r="E1045" s="118"/>
      <c r="F1045" s="118"/>
      <c r="G1045" s="118"/>
      <c r="H1045" s="119"/>
      <c r="I1045" s="111" t="str">
        <f t="shared" si="114"/>
        <v/>
      </c>
      <c r="J1045" s="124"/>
      <c r="K1045" s="323"/>
      <c r="L1045" s="369"/>
    </row>
    <row r="1046" spans="1:12" ht="13.5" hidden="1" customHeight="1" x14ac:dyDescent="0.3">
      <c r="A1046" s="321"/>
      <c r="B1046" s="112" t="s">
        <v>9685</v>
      </c>
      <c r="C1046" s="326"/>
      <c r="D1046" s="120"/>
      <c r="E1046" s="121"/>
      <c r="F1046" s="121"/>
      <c r="G1046" s="121"/>
      <c r="H1046" s="122"/>
      <c r="I1046" s="113" t="str">
        <f t="shared" si="114"/>
        <v/>
      </c>
      <c r="J1046" s="125"/>
      <c r="K1046" s="324"/>
      <c r="L1046" s="370"/>
    </row>
    <row r="1047" spans="1:12" s="105" customFormat="1" ht="13.5" hidden="1" customHeight="1" x14ac:dyDescent="0.2">
      <c r="A1047" s="319">
        <v>116</v>
      </c>
      <c r="B1047" s="108" t="s">
        <v>9675</v>
      </c>
      <c r="C1047" s="134">
        <f>Anexo_01!$I135</f>
        <v>0</v>
      </c>
      <c r="D1047" s="114"/>
      <c r="E1047" s="115"/>
      <c r="F1047" s="115"/>
      <c r="G1047" s="115"/>
      <c r="H1047" s="116"/>
      <c r="I1047" s="109" t="str">
        <f>IF(SUM(D1047:H1047)=0,"",SUM(D1047:H1047))</f>
        <v/>
      </c>
      <c r="J1047" s="123"/>
      <c r="K1047" s="322">
        <f>SUM(I1047:I1055)</f>
        <v>0</v>
      </c>
      <c r="L1047" s="369"/>
    </row>
    <row r="1048" spans="1:12" s="105" customFormat="1" ht="13.5" hidden="1" customHeight="1" x14ac:dyDescent="0.2">
      <c r="A1048" s="320"/>
      <c r="B1048" s="110" t="s">
        <v>9676</v>
      </c>
      <c r="C1048" s="130" t="str">
        <f>Anexo_01!$D135</f>
        <v/>
      </c>
      <c r="D1048" s="117"/>
      <c r="E1048" s="118"/>
      <c r="F1048" s="118"/>
      <c r="G1048" s="118"/>
      <c r="H1048" s="119"/>
      <c r="I1048" s="111" t="str">
        <f>IF(SUM(D1048:H1048)=0,"",SUM(D1048:H1048))</f>
        <v/>
      </c>
      <c r="J1048" s="124"/>
      <c r="K1048" s="323"/>
      <c r="L1048" s="369"/>
    </row>
    <row r="1049" spans="1:12" s="105" customFormat="1" ht="13.5" hidden="1" customHeight="1" x14ac:dyDescent="0.2">
      <c r="A1049" s="320"/>
      <c r="B1049" s="110" t="s">
        <v>9682</v>
      </c>
      <c r="C1049" s="130" t="str">
        <f>Anexo_01!$B135</f>
        <v/>
      </c>
      <c r="D1049" s="117"/>
      <c r="E1049" s="118"/>
      <c r="F1049" s="118"/>
      <c r="G1049" s="118"/>
      <c r="H1049" s="119"/>
      <c r="I1049" s="111" t="str">
        <f t="shared" ref="I1049:I1055" si="115">IF(SUM(D1049:H1049)=0,"",SUM(D1049:H1049))</f>
        <v/>
      </c>
      <c r="J1049" s="124"/>
      <c r="K1049" s="323"/>
      <c r="L1049" s="369"/>
    </row>
    <row r="1050" spans="1:12" s="105" customFormat="1" ht="13.5" hidden="1" customHeight="1" x14ac:dyDescent="0.2">
      <c r="A1050" s="320"/>
      <c r="B1050" s="110" t="s">
        <v>9677</v>
      </c>
      <c r="C1050" s="130" t="str">
        <f>CONCATENATE("10",Anexo_01!$P135)</f>
        <v>10</v>
      </c>
      <c r="D1050" s="117"/>
      <c r="E1050" s="118"/>
      <c r="F1050" s="118"/>
      <c r="G1050" s="118"/>
      <c r="H1050" s="119"/>
      <c r="I1050" s="111" t="str">
        <f t="shared" si="115"/>
        <v/>
      </c>
      <c r="J1050" s="124"/>
      <c r="K1050" s="323"/>
      <c r="L1050" s="369"/>
    </row>
    <row r="1051" spans="1:12" s="105" customFormat="1" ht="13.5" hidden="1" customHeight="1" x14ac:dyDescent="0.2">
      <c r="A1051" s="320"/>
      <c r="B1051" s="110" t="s">
        <v>9678</v>
      </c>
      <c r="C1051" s="131">
        <f>Anexo_01!$F135</f>
        <v>0</v>
      </c>
      <c r="D1051" s="117"/>
      <c r="E1051" s="118"/>
      <c r="F1051" s="118"/>
      <c r="G1051" s="118"/>
      <c r="H1051" s="119"/>
      <c r="I1051" s="111" t="str">
        <f t="shared" si="115"/>
        <v/>
      </c>
      <c r="J1051" s="124"/>
      <c r="K1051" s="323"/>
      <c r="L1051" s="369"/>
    </row>
    <row r="1052" spans="1:12" s="105" customFormat="1" ht="13.5" hidden="1" customHeight="1" x14ac:dyDescent="0.2">
      <c r="A1052" s="320"/>
      <c r="B1052" s="110" t="s">
        <v>9679</v>
      </c>
      <c r="C1052" s="130" t="str">
        <f>Anexo_01!$Q135</f>
        <v/>
      </c>
      <c r="D1052" s="117"/>
      <c r="E1052" s="118"/>
      <c r="F1052" s="118"/>
      <c r="G1052" s="118"/>
      <c r="H1052" s="119"/>
      <c r="I1052" s="111" t="str">
        <f t="shared" si="115"/>
        <v/>
      </c>
      <c r="J1052" s="124"/>
      <c r="K1052" s="323"/>
      <c r="L1052" s="369"/>
    </row>
    <row r="1053" spans="1:12" s="105" customFormat="1" ht="13.5" hidden="1" customHeight="1" x14ac:dyDescent="0.2">
      <c r="A1053" s="320"/>
      <c r="B1053" s="110" t="s">
        <v>9680</v>
      </c>
      <c r="C1053" s="132"/>
      <c r="D1053" s="117"/>
      <c r="E1053" s="118"/>
      <c r="F1053" s="118"/>
      <c r="G1053" s="118"/>
      <c r="H1053" s="119"/>
      <c r="I1053" s="111" t="str">
        <f t="shared" si="115"/>
        <v/>
      </c>
      <c r="J1053" s="124"/>
      <c r="K1053" s="323"/>
      <c r="L1053" s="369"/>
    </row>
    <row r="1054" spans="1:12" s="105" customFormat="1" ht="13.5" hidden="1" customHeight="1" x14ac:dyDescent="0.2">
      <c r="A1054" s="320"/>
      <c r="B1054" s="110" t="s">
        <v>9681</v>
      </c>
      <c r="C1054" s="325"/>
      <c r="D1054" s="117"/>
      <c r="E1054" s="118"/>
      <c r="F1054" s="118"/>
      <c r="G1054" s="118"/>
      <c r="H1054" s="119"/>
      <c r="I1054" s="111" t="str">
        <f t="shared" si="115"/>
        <v/>
      </c>
      <c r="J1054" s="124"/>
      <c r="K1054" s="323"/>
      <c r="L1054" s="369"/>
    </row>
    <row r="1055" spans="1:12" ht="13.5" hidden="1" customHeight="1" x14ac:dyDescent="0.3">
      <c r="A1055" s="321"/>
      <c r="B1055" s="112" t="s">
        <v>9685</v>
      </c>
      <c r="C1055" s="326"/>
      <c r="D1055" s="120"/>
      <c r="E1055" s="121"/>
      <c r="F1055" s="121"/>
      <c r="G1055" s="121"/>
      <c r="H1055" s="122"/>
      <c r="I1055" s="113" t="str">
        <f t="shared" si="115"/>
        <v/>
      </c>
      <c r="J1055" s="125"/>
      <c r="K1055" s="324"/>
      <c r="L1055" s="370"/>
    </row>
    <row r="1056" spans="1:12" s="105" customFormat="1" ht="13.5" hidden="1" customHeight="1" x14ac:dyDescent="0.2">
      <c r="A1056" s="319">
        <v>117</v>
      </c>
      <c r="B1056" s="108" t="s">
        <v>9675</v>
      </c>
      <c r="C1056" s="134">
        <f>Anexo_01!$I136</f>
        <v>0</v>
      </c>
      <c r="D1056" s="114"/>
      <c r="E1056" s="115"/>
      <c r="F1056" s="115"/>
      <c r="G1056" s="115"/>
      <c r="H1056" s="116"/>
      <c r="I1056" s="109" t="str">
        <f>IF(SUM(D1056:H1056)=0,"",SUM(D1056:H1056))</f>
        <v/>
      </c>
      <c r="J1056" s="123"/>
      <c r="K1056" s="322">
        <f>SUM(I1056:I1064)</f>
        <v>0</v>
      </c>
      <c r="L1056" s="369"/>
    </row>
    <row r="1057" spans="1:12" s="105" customFormat="1" ht="13.5" hidden="1" customHeight="1" x14ac:dyDescent="0.2">
      <c r="A1057" s="320"/>
      <c r="B1057" s="110" t="s">
        <v>9676</v>
      </c>
      <c r="C1057" s="130" t="str">
        <f>Anexo_01!$D136</f>
        <v/>
      </c>
      <c r="D1057" s="117"/>
      <c r="E1057" s="118"/>
      <c r="F1057" s="118"/>
      <c r="G1057" s="118"/>
      <c r="H1057" s="119"/>
      <c r="I1057" s="111" t="str">
        <f>IF(SUM(D1057:H1057)=0,"",SUM(D1057:H1057))</f>
        <v/>
      </c>
      <c r="J1057" s="124"/>
      <c r="K1057" s="323"/>
      <c r="L1057" s="369"/>
    </row>
    <row r="1058" spans="1:12" s="105" customFormat="1" ht="13.5" hidden="1" customHeight="1" x14ac:dyDescent="0.2">
      <c r="A1058" s="320"/>
      <c r="B1058" s="110" t="s">
        <v>9682</v>
      </c>
      <c r="C1058" s="130" t="str">
        <f>Anexo_01!$B136</f>
        <v/>
      </c>
      <c r="D1058" s="117"/>
      <c r="E1058" s="118"/>
      <c r="F1058" s="118"/>
      <c r="G1058" s="118"/>
      <c r="H1058" s="119"/>
      <c r="I1058" s="111" t="str">
        <f t="shared" ref="I1058:I1064" si="116">IF(SUM(D1058:H1058)=0,"",SUM(D1058:H1058))</f>
        <v/>
      </c>
      <c r="J1058" s="124"/>
      <c r="K1058" s="323"/>
      <c r="L1058" s="369"/>
    </row>
    <row r="1059" spans="1:12" s="105" customFormat="1" ht="13.5" hidden="1" customHeight="1" x14ac:dyDescent="0.2">
      <c r="A1059" s="320"/>
      <c r="B1059" s="110" t="s">
        <v>9677</v>
      </c>
      <c r="C1059" s="130" t="str">
        <f>CONCATENATE("10",Anexo_01!$P136)</f>
        <v>10</v>
      </c>
      <c r="D1059" s="117"/>
      <c r="E1059" s="118"/>
      <c r="F1059" s="118"/>
      <c r="G1059" s="118"/>
      <c r="H1059" s="119"/>
      <c r="I1059" s="111" t="str">
        <f t="shared" si="116"/>
        <v/>
      </c>
      <c r="J1059" s="124"/>
      <c r="K1059" s="323"/>
      <c r="L1059" s="369"/>
    </row>
    <row r="1060" spans="1:12" s="105" customFormat="1" ht="13.5" hidden="1" customHeight="1" x14ac:dyDescent="0.2">
      <c r="A1060" s="320"/>
      <c r="B1060" s="110" t="s">
        <v>9678</v>
      </c>
      <c r="C1060" s="131">
        <f>Anexo_01!$F136</f>
        <v>0</v>
      </c>
      <c r="D1060" s="117"/>
      <c r="E1060" s="118"/>
      <c r="F1060" s="118"/>
      <c r="G1060" s="118"/>
      <c r="H1060" s="119"/>
      <c r="I1060" s="111" t="str">
        <f t="shared" si="116"/>
        <v/>
      </c>
      <c r="J1060" s="124"/>
      <c r="K1060" s="323"/>
      <c r="L1060" s="369"/>
    </row>
    <row r="1061" spans="1:12" s="105" customFormat="1" ht="13.5" hidden="1" customHeight="1" x14ac:dyDescent="0.2">
      <c r="A1061" s="320"/>
      <c r="B1061" s="110" t="s">
        <v>9679</v>
      </c>
      <c r="C1061" s="130" t="str">
        <f>Anexo_01!$Q136</f>
        <v/>
      </c>
      <c r="D1061" s="117"/>
      <c r="E1061" s="118"/>
      <c r="F1061" s="118"/>
      <c r="G1061" s="118"/>
      <c r="H1061" s="119"/>
      <c r="I1061" s="111" t="str">
        <f t="shared" si="116"/>
        <v/>
      </c>
      <c r="J1061" s="124"/>
      <c r="K1061" s="323"/>
      <c r="L1061" s="369"/>
    </row>
    <row r="1062" spans="1:12" s="105" customFormat="1" ht="13.5" hidden="1" customHeight="1" x14ac:dyDescent="0.2">
      <c r="A1062" s="320"/>
      <c r="B1062" s="110" t="s">
        <v>9680</v>
      </c>
      <c r="C1062" s="132"/>
      <c r="D1062" s="117"/>
      <c r="E1062" s="118"/>
      <c r="F1062" s="118"/>
      <c r="G1062" s="118"/>
      <c r="H1062" s="119"/>
      <c r="I1062" s="111" t="str">
        <f t="shared" si="116"/>
        <v/>
      </c>
      <c r="J1062" s="124"/>
      <c r="K1062" s="323"/>
      <c r="L1062" s="369"/>
    </row>
    <row r="1063" spans="1:12" s="105" customFormat="1" ht="13.5" hidden="1" customHeight="1" x14ac:dyDescent="0.2">
      <c r="A1063" s="320"/>
      <c r="B1063" s="110" t="s">
        <v>9681</v>
      </c>
      <c r="C1063" s="325"/>
      <c r="D1063" s="117"/>
      <c r="E1063" s="118"/>
      <c r="F1063" s="118"/>
      <c r="G1063" s="118"/>
      <c r="H1063" s="119"/>
      <c r="I1063" s="111" t="str">
        <f t="shared" si="116"/>
        <v/>
      </c>
      <c r="J1063" s="124"/>
      <c r="K1063" s="323"/>
      <c r="L1063" s="369"/>
    </row>
    <row r="1064" spans="1:12" ht="13.5" hidden="1" customHeight="1" x14ac:dyDescent="0.3">
      <c r="A1064" s="321"/>
      <c r="B1064" s="112" t="s">
        <v>9685</v>
      </c>
      <c r="C1064" s="326"/>
      <c r="D1064" s="120"/>
      <c r="E1064" s="121"/>
      <c r="F1064" s="121"/>
      <c r="G1064" s="121"/>
      <c r="H1064" s="122"/>
      <c r="I1064" s="113" t="str">
        <f t="shared" si="116"/>
        <v/>
      </c>
      <c r="J1064" s="125"/>
      <c r="K1064" s="324"/>
      <c r="L1064" s="370"/>
    </row>
    <row r="1065" spans="1:12" s="105" customFormat="1" ht="13.5" hidden="1" customHeight="1" x14ac:dyDescent="0.2">
      <c r="A1065" s="319">
        <v>118</v>
      </c>
      <c r="B1065" s="108" t="s">
        <v>9675</v>
      </c>
      <c r="C1065" s="134">
        <f>Anexo_01!$I137</f>
        <v>0</v>
      </c>
      <c r="D1065" s="114"/>
      <c r="E1065" s="115"/>
      <c r="F1065" s="115"/>
      <c r="G1065" s="115"/>
      <c r="H1065" s="116"/>
      <c r="I1065" s="109" t="str">
        <f>IF(SUM(D1065:H1065)=0,"",SUM(D1065:H1065))</f>
        <v/>
      </c>
      <c r="J1065" s="123"/>
      <c r="K1065" s="322">
        <f>SUM(I1065:I1073)</f>
        <v>0</v>
      </c>
      <c r="L1065" s="369"/>
    </row>
    <row r="1066" spans="1:12" s="105" customFormat="1" ht="13.5" hidden="1" customHeight="1" x14ac:dyDescent="0.2">
      <c r="A1066" s="320"/>
      <c r="B1066" s="110" t="s">
        <v>9676</v>
      </c>
      <c r="C1066" s="130" t="str">
        <f>Anexo_01!$D137</f>
        <v/>
      </c>
      <c r="D1066" s="117"/>
      <c r="E1066" s="118"/>
      <c r="F1066" s="118"/>
      <c r="G1066" s="118"/>
      <c r="H1066" s="119"/>
      <c r="I1066" s="111" t="str">
        <f>IF(SUM(D1066:H1066)=0,"",SUM(D1066:H1066))</f>
        <v/>
      </c>
      <c r="J1066" s="124"/>
      <c r="K1066" s="323"/>
      <c r="L1066" s="369"/>
    </row>
    <row r="1067" spans="1:12" s="105" customFormat="1" ht="13.5" hidden="1" customHeight="1" x14ac:dyDescent="0.2">
      <c r="A1067" s="320"/>
      <c r="B1067" s="110" t="s">
        <v>9682</v>
      </c>
      <c r="C1067" s="130" t="str">
        <f>Anexo_01!$B137</f>
        <v/>
      </c>
      <c r="D1067" s="117"/>
      <c r="E1067" s="118"/>
      <c r="F1067" s="118"/>
      <c r="G1067" s="118"/>
      <c r="H1067" s="119"/>
      <c r="I1067" s="111" t="str">
        <f t="shared" ref="I1067:I1073" si="117">IF(SUM(D1067:H1067)=0,"",SUM(D1067:H1067))</f>
        <v/>
      </c>
      <c r="J1067" s="124"/>
      <c r="K1067" s="323"/>
      <c r="L1067" s="369"/>
    </row>
    <row r="1068" spans="1:12" s="105" customFormat="1" ht="13.5" hidden="1" customHeight="1" x14ac:dyDescent="0.2">
      <c r="A1068" s="320"/>
      <c r="B1068" s="110" t="s">
        <v>9677</v>
      </c>
      <c r="C1068" s="130" t="str">
        <f>CONCATENATE("10",Anexo_01!$P137)</f>
        <v>10</v>
      </c>
      <c r="D1068" s="117"/>
      <c r="E1068" s="118"/>
      <c r="F1068" s="118"/>
      <c r="G1068" s="118"/>
      <c r="H1068" s="119"/>
      <c r="I1068" s="111" t="str">
        <f t="shared" si="117"/>
        <v/>
      </c>
      <c r="J1068" s="124"/>
      <c r="K1068" s="323"/>
      <c r="L1068" s="369"/>
    </row>
    <row r="1069" spans="1:12" s="105" customFormat="1" ht="13.5" hidden="1" customHeight="1" x14ac:dyDescent="0.2">
      <c r="A1069" s="320"/>
      <c r="B1069" s="110" t="s">
        <v>9678</v>
      </c>
      <c r="C1069" s="131">
        <f>Anexo_01!$F137</f>
        <v>0</v>
      </c>
      <c r="D1069" s="117"/>
      <c r="E1069" s="118"/>
      <c r="F1069" s="118"/>
      <c r="G1069" s="118"/>
      <c r="H1069" s="119"/>
      <c r="I1069" s="111" t="str">
        <f t="shared" si="117"/>
        <v/>
      </c>
      <c r="J1069" s="124"/>
      <c r="K1069" s="323"/>
      <c r="L1069" s="369"/>
    </row>
    <row r="1070" spans="1:12" s="105" customFormat="1" ht="13.5" hidden="1" customHeight="1" x14ac:dyDescent="0.2">
      <c r="A1070" s="320"/>
      <c r="B1070" s="110" t="s">
        <v>9679</v>
      </c>
      <c r="C1070" s="130" t="str">
        <f>Anexo_01!$Q137</f>
        <v/>
      </c>
      <c r="D1070" s="117"/>
      <c r="E1070" s="118"/>
      <c r="F1070" s="118"/>
      <c r="G1070" s="118"/>
      <c r="H1070" s="119"/>
      <c r="I1070" s="111" t="str">
        <f t="shared" si="117"/>
        <v/>
      </c>
      <c r="J1070" s="124"/>
      <c r="K1070" s="323"/>
      <c r="L1070" s="369"/>
    </row>
    <row r="1071" spans="1:12" s="105" customFormat="1" ht="13.5" hidden="1" customHeight="1" x14ac:dyDescent="0.2">
      <c r="A1071" s="320"/>
      <c r="B1071" s="110" t="s">
        <v>9680</v>
      </c>
      <c r="C1071" s="132"/>
      <c r="D1071" s="117"/>
      <c r="E1071" s="118"/>
      <c r="F1071" s="118"/>
      <c r="G1071" s="118"/>
      <c r="H1071" s="119"/>
      <c r="I1071" s="111" t="str">
        <f t="shared" si="117"/>
        <v/>
      </c>
      <c r="J1071" s="124"/>
      <c r="K1071" s="323"/>
      <c r="L1071" s="369"/>
    </row>
    <row r="1072" spans="1:12" s="105" customFormat="1" ht="13.5" hidden="1" customHeight="1" x14ac:dyDescent="0.2">
      <c r="A1072" s="320"/>
      <c r="B1072" s="110" t="s">
        <v>9681</v>
      </c>
      <c r="C1072" s="325"/>
      <c r="D1072" s="117"/>
      <c r="E1072" s="118"/>
      <c r="F1072" s="118"/>
      <c r="G1072" s="118"/>
      <c r="H1072" s="119"/>
      <c r="I1072" s="111" t="str">
        <f t="shared" si="117"/>
        <v/>
      </c>
      <c r="J1072" s="124"/>
      <c r="K1072" s="323"/>
      <c r="L1072" s="369"/>
    </row>
    <row r="1073" spans="1:12" ht="13.5" hidden="1" customHeight="1" x14ac:dyDescent="0.3">
      <c r="A1073" s="321"/>
      <c r="B1073" s="112" t="s">
        <v>9685</v>
      </c>
      <c r="C1073" s="326"/>
      <c r="D1073" s="120"/>
      <c r="E1073" s="121"/>
      <c r="F1073" s="121"/>
      <c r="G1073" s="121"/>
      <c r="H1073" s="122"/>
      <c r="I1073" s="113" t="str">
        <f t="shared" si="117"/>
        <v/>
      </c>
      <c r="J1073" s="125"/>
      <c r="K1073" s="324"/>
      <c r="L1073" s="370"/>
    </row>
    <row r="1074" spans="1:12" s="105" customFormat="1" ht="13.5" hidden="1" customHeight="1" x14ac:dyDescent="0.2">
      <c r="A1074" s="319">
        <v>119</v>
      </c>
      <c r="B1074" s="108" t="s">
        <v>9675</v>
      </c>
      <c r="C1074" s="134">
        <f>Anexo_01!$I138</f>
        <v>0</v>
      </c>
      <c r="D1074" s="114"/>
      <c r="E1074" s="115"/>
      <c r="F1074" s="115"/>
      <c r="G1074" s="115"/>
      <c r="H1074" s="116"/>
      <c r="I1074" s="109" t="str">
        <f>IF(SUM(D1074:H1074)=0,"",SUM(D1074:H1074))</f>
        <v/>
      </c>
      <c r="J1074" s="123"/>
      <c r="K1074" s="322">
        <f>SUM(I1074:I1082)</f>
        <v>0</v>
      </c>
      <c r="L1074" s="369"/>
    </row>
    <row r="1075" spans="1:12" s="105" customFormat="1" ht="13.5" hidden="1" customHeight="1" x14ac:dyDescent="0.2">
      <c r="A1075" s="320"/>
      <c r="B1075" s="110" t="s">
        <v>9676</v>
      </c>
      <c r="C1075" s="130" t="str">
        <f>Anexo_01!$D138</f>
        <v/>
      </c>
      <c r="D1075" s="117"/>
      <c r="E1075" s="118"/>
      <c r="F1075" s="118"/>
      <c r="G1075" s="118"/>
      <c r="H1075" s="119"/>
      <c r="I1075" s="111" t="str">
        <f>IF(SUM(D1075:H1075)=0,"",SUM(D1075:H1075))</f>
        <v/>
      </c>
      <c r="J1075" s="124"/>
      <c r="K1075" s="323"/>
      <c r="L1075" s="369"/>
    </row>
    <row r="1076" spans="1:12" s="105" customFormat="1" ht="13.5" hidden="1" customHeight="1" x14ac:dyDescent="0.2">
      <c r="A1076" s="320"/>
      <c r="B1076" s="110" t="s">
        <v>9682</v>
      </c>
      <c r="C1076" s="130" t="str">
        <f>Anexo_01!$B138</f>
        <v/>
      </c>
      <c r="D1076" s="117"/>
      <c r="E1076" s="118"/>
      <c r="F1076" s="118"/>
      <c r="G1076" s="118"/>
      <c r="H1076" s="119"/>
      <c r="I1076" s="111" t="str">
        <f t="shared" ref="I1076:I1082" si="118">IF(SUM(D1076:H1076)=0,"",SUM(D1076:H1076))</f>
        <v/>
      </c>
      <c r="J1076" s="124"/>
      <c r="K1076" s="323"/>
      <c r="L1076" s="369"/>
    </row>
    <row r="1077" spans="1:12" s="105" customFormat="1" ht="13.5" hidden="1" customHeight="1" x14ac:dyDescent="0.2">
      <c r="A1077" s="320"/>
      <c r="B1077" s="110" t="s">
        <v>9677</v>
      </c>
      <c r="C1077" s="130" t="str">
        <f>CONCATENATE("10",Anexo_01!$P138)</f>
        <v>10</v>
      </c>
      <c r="D1077" s="117"/>
      <c r="E1077" s="118"/>
      <c r="F1077" s="118"/>
      <c r="G1077" s="118"/>
      <c r="H1077" s="119"/>
      <c r="I1077" s="111" t="str">
        <f t="shared" si="118"/>
        <v/>
      </c>
      <c r="J1077" s="124"/>
      <c r="K1077" s="323"/>
      <c r="L1077" s="369"/>
    </row>
    <row r="1078" spans="1:12" s="105" customFormat="1" ht="13.5" hidden="1" customHeight="1" x14ac:dyDescent="0.2">
      <c r="A1078" s="320"/>
      <c r="B1078" s="110" t="s">
        <v>9678</v>
      </c>
      <c r="C1078" s="131">
        <f>Anexo_01!$F138</f>
        <v>0</v>
      </c>
      <c r="D1078" s="117"/>
      <c r="E1078" s="118"/>
      <c r="F1078" s="118"/>
      <c r="G1078" s="118"/>
      <c r="H1078" s="119"/>
      <c r="I1078" s="111" t="str">
        <f t="shared" si="118"/>
        <v/>
      </c>
      <c r="J1078" s="124"/>
      <c r="K1078" s="323"/>
      <c r="L1078" s="369"/>
    </row>
    <row r="1079" spans="1:12" s="105" customFormat="1" ht="13.5" hidden="1" customHeight="1" x14ac:dyDescent="0.2">
      <c r="A1079" s="320"/>
      <c r="B1079" s="110" t="s">
        <v>9679</v>
      </c>
      <c r="C1079" s="130" t="str">
        <f>Anexo_01!$Q138</f>
        <v/>
      </c>
      <c r="D1079" s="117"/>
      <c r="E1079" s="118"/>
      <c r="F1079" s="118"/>
      <c r="G1079" s="118"/>
      <c r="H1079" s="119"/>
      <c r="I1079" s="111" t="str">
        <f t="shared" si="118"/>
        <v/>
      </c>
      <c r="J1079" s="124"/>
      <c r="K1079" s="323"/>
      <c r="L1079" s="369"/>
    </row>
    <row r="1080" spans="1:12" s="105" customFormat="1" ht="13.5" hidden="1" customHeight="1" x14ac:dyDescent="0.2">
      <c r="A1080" s="320"/>
      <c r="B1080" s="110" t="s">
        <v>9680</v>
      </c>
      <c r="C1080" s="132"/>
      <c r="D1080" s="117"/>
      <c r="E1080" s="118"/>
      <c r="F1080" s="118"/>
      <c r="G1080" s="118"/>
      <c r="H1080" s="119"/>
      <c r="I1080" s="111" t="str">
        <f t="shared" si="118"/>
        <v/>
      </c>
      <c r="J1080" s="124"/>
      <c r="K1080" s="323"/>
      <c r="L1080" s="369"/>
    </row>
    <row r="1081" spans="1:12" s="105" customFormat="1" ht="13.5" hidden="1" customHeight="1" x14ac:dyDescent="0.2">
      <c r="A1081" s="320"/>
      <c r="B1081" s="110" t="s">
        <v>9681</v>
      </c>
      <c r="C1081" s="325"/>
      <c r="D1081" s="117"/>
      <c r="E1081" s="118"/>
      <c r="F1081" s="118"/>
      <c r="G1081" s="118"/>
      <c r="H1081" s="119"/>
      <c r="I1081" s="111" t="str">
        <f t="shared" si="118"/>
        <v/>
      </c>
      <c r="J1081" s="124"/>
      <c r="K1081" s="323"/>
      <c r="L1081" s="369"/>
    </row>
    <row r="1082" spans="1:12" ht="13.5" hidden="1" customHeight="1" x14ac:dyDescent="0.3">
      <c r="A1082" s="321"/>
      <c r="B1082" s="112" t="s">
        <v>9685</v>
      </c>
      <c r="C1082" s="326"/>
      <c r="D1082" s="120"/>
      <c r="E1082" s="121"/>
      <c r="F1082" s="121"/>
      <c r="G1082" s="121"/>
      <c r="H1082" s="122"/>
      <c r="I1082" s="113" t="str">
        <f t="shared" si="118"/>
        <v/>
      </c>
      <c r="J1082" s="125"/>
      <c r="K1082" s="324"/>
      <c r="L1082" s="370"/>
    </row>
    <row r="1083" spans="1:12" s="105" customFormat="1" ht="13.5" hidden="1" customHeight="1" x14ac:dyDescent="0.2">
      <c r="A1083" s="319">
        <v>120</v>
      </c>
      <c r="B1083" s="108" t="s">
        <v>9675</v>
      </c>
      <c r="C1083" s="134">
        <f>Anexo_01!$I139</f>
        <v>0</v>
      </c>
      <c r="D1083" s="114"/>
      <c r="E1083" s="115"/>
      <c r="F1083" s="115"/>
      <c r="G1083" s="115"/>
      <c r="H1083" s="116"/>
      <c r="I1083" s="109" t="str">
        <f>IF(SUM(D1083:H1083)=0,"",SUM(D1083:H1083))</f>
        <v/>
      </c>
      <c r="J1083" s="123"/>
      <c r="K1083" s="322">
        <f>SUM(I1083:I1091)</f>
        <v>0</v>
      </c>
      <c r="L1083" s="369"/>
    </row>
    <row r="1084" spans="1:12" s="105" customFormat="1" ht="13.5" hidden="1" customHeight="1" x14ac:dyDescent="0.2">
      <c r="A1084" s="320"/>
      <c r="B1084" s="110" t="s">
        <v>9676</v>
      </c>
      <c r="C1084" s="130" t="str">
        <f>Anexo_01!$D139</f>
        <v/>
      </c>
      <c r="D1084" s="117"/>
      <c r="E1084" s="118"/>
      <c r="F1084" s="118"/>
      <c r="G1084" s="118"/>
      <c r="H1084" s="119"/>
      <c r="I1084" s="111" t="str">
        <f>IF(SUM(D1084:H1084)=0,"",SUM(D1084:H1084))</f>
        <v/>
      </c>
      <c r="J1084" s="124"/>
      <c r="K1084" s="323"/>
      <c r="L1084" s="369"/>
    </row>
    <row r="1085" spans="1:12" s="105" customFormat="1" ht="13.5" hidden="1" customHeight="1" x14ac:dyDescent="0.2">
      <c r="A1085" s="320"/>
      <c r="B1085" s="110" t="s">
        <v>9682</v>
      </c>
      <c r="C1085" s="130" t="str">
        <f>Anexo_01!$B139</f>
        <v/>
      </c>
      <c r="D1085" s="117"/>
      <c r="E1085" s="118"/>
      <c r="F1085" s="118"/>
      <c r="G1085" s="118"/>
      <c r="H1085" s="119"/>
      <c r="I1085" s="111" t="str">
        <f t="shared" ref="I1085:I1091" si="119">IF(SUM(D1085:H1085)=0,"",SUM(D1085:H1085))</f>
        <v/>
      </c>
      <c r="J1085" s="124"/>
      <c r="K1085" s="323"/>
      <c r="L1085" s="369"/>
    </row>
    <row r="1086" spans="1:12" s="105" customFormat="1" ht="13.5" hidden="1" customHeight="1" x14ac:dyDescent="0.2">
      <c r="A1086" s="320"/>
      <c r="B1086" s="110" t="s">
        <v>9677</v>
      </c>
      <c r="C1086" s="130" t="str">
        <f>CONCATENATE("10",Anexo_01!$P139)</f>
        <v>10</v>
      </c>
      <c r="D1086" s="117"/>
      <c r="E1086" s="118"/>
      <c r="F1086" s="118"/>
      <c r="G1086" s="118"/>
      <c r="H1086" s="119"/>
      <c r="I1086" s="111" t="str">
        <f t="shared" si="119"/>
        <v/>
      </c>
      <c r="J1086" s="124"/>
      <c r="K1086" s="323"/>
      <c r="L1086" s="369"/>
    </row>
    <row r="1087" spans="1:12" s="105" customFormat="1" ht="13.5" hidden="1" customHeight="1" x14ac:dyDescent="0.2">
      <c r="A1087" s="320"/>
      <c r="B1087" s="110" t="s">
        <v>9678</v>
      </c>
      <c r="C1087" s="131">
        <f>Anexo_01!$F139</f>
        <v>0</v>
      </c>
      <c r="D1087" s="117"/>
      <c r="E1087" s="118"/>
      <c r="F1087" s="118"/>
      <c r="G1087" s="118"/>
      <c r="H1087" s="119"/>
      <c r="I1087" s="111" t="str">
        <f t="shared" si="119"/>
        <v/>
      </c>
      <c r="J1087" s="124"/>
      <c r="K1087" s="323"/>
      <c r="L1087" s="369"/>
    </row>
    <row r="1088" spans="1:12" s="105" customFormat="1" ht="13.5" hidden="1" customHeight="1" x14ac:dyDescent="0.2">
      <c r="A1088" s="320"/>
      <c r="B1088" s="110" t="s">
        <v>9679</v>
      </c>
      <c r="C1088" s="130" t="str">
        <f>Anexo_01!$Q139</f>
        <v/>
      </c>
      <c r="D1088" s="117"/>
      <c r="E1088" s="118"/>
      <c r="F1088" s="118"/>
      <c r="G1088" s="118"/>
      <c r="H1088" s="119"/>
      <c r="I1088" s="111" t="str">
        <f t="shared" si="119"/>
        <v/>
      </c>
      <c r="J1088" s="124"/>
      <c r="K1088" s="323"/>
      <c r="L1088" s="369"/>
    </row>
    <row r="1089" spans="1:12" s="105" customFormat="1" ht="13.5" hidden="1" customHeight="1" x14ac:dyDescent="0.2">
      <c r="A1089" s="320"/>
      <c r="B1089" s="110" t="s">
        <v>9680</v>
      </c>
      <c r="C1089" s="132"/>
      <c r="D1089" s="117"/>
      <c r="E1089" s="118"/>
      <c r="F1089" s="118"/>
      <c r="G1089" s="118"/>
      <c r="H1089" s="119"/>
      <c r="I1089" s="111" t="str">
        <f t="shared" si="119"/>
        <v/>
      </c>
      <c r="J1089" s="124"/>
      <c r="K1089" s="323"/>
      <c r="L1089" s="369"/>
    </row>
    <row r="1090" spans="1:12" s="105" customFormat="1" ht="13.5" hidden="1" customHeight="1" x14ac:dyDescent="0.2">
      <c r="A1090" s="320"/>
      <c r="B1090" s="110" t="s">
        <v>9681</v>
      </c>
      <c r="C1090" s="325"/>
      <c r="D1090" s="117"/>
      <c r="E1090" s="118"/>
      <c r="F1090" s="118"/>
      <c r="G1090" s="118"/>
      <c r="H1090" s="119"/>
      <c r="I1090" s="111" t="str">
        <f t="shared" si="119"/>
        <v/>
      </c>
      <c r="J1090" s="124"/>
      <c r="K1090" s="323"/>
      <c r="L1090" s="369"/>
    </row>
    <row r="1091" spans="1:12" ht="13.5" hidden="1" customHeight="1" x14ac:dyDescent="0.3">
      <c r="A1091" s="321"/>
      <c r="B1091" s="112" t="s">
        <v>9685</v>
      </c>
      <c r="C1091" s="326"/>
      <c r="D1091" s="120"/>
      <c r="E1091" s="121"/>
      <c r="F1091" s="121"/>
      <c r="G1091" s="121"/>
      <c r="H1091" s="122"/>
      <c r="I1091" s="113" t="str">
        <f t="shared" si="119"/>
        <v/>
      </c>
      <c r="J1091" s="125"/>
      <c r="K1091" s="324"/>
      <c r="L1091" s="370"/>
    </row>
    <row r="1092" spans="1:12" s="105" customFormat="1" ht="13.5" hidden="1" customHeight="1" x14ac:dyDescent="0.2">
      <c r="A1092" s="319">
        <v>121</v>
      </c>
      <c r="B1092" s="108" t="s">
        <v>9675</v>
      </c>
      <c r="C1092" s="134">
        <f>Anexo_01!$I140</f>
        <v>0</v>
      </c>
      <c r="D1092" s="114"/>
      <c r="E1092" s="115"/>
      <c r="F1092" s="115"/>
      <c r="G1092" s="115"/>
      <c r="H1092" s="116"/>
      <c r="I1092" s="109" t="str">
        <f>IF(SUM(D1092:H1092)=0,"",SUM(D1092:H1092))</f>
        <v/>
      </c>
      <c r="J1092" s="123"/>
      <c r="K1092" s="322">
        <f>SUM(I1092:I1100)</f>
        <v>0</v>
      </c>
      <c r="L1092" s="369"/>
    </row>
    <row r="1093" spans="1:12" s="105" customFormat="1" ht="13.5" hidden="1" customHeight="1" x14ac:dyDescent="0.2">
      <c r="A1093" s="320"/>
      <c r="B1093" s="110" t="s">
        <v>9676</v>
      </c>
      <c r="C1093" s="130" t="str">
        <f>Anexo_01!$D140</f>
        <v/>
      </c>
      <c r="D1093" s="117"/>
      <c r="E1093" s="118"/>
      <c r="F1093" s="118"/>
      <c r="G1093" s="118"/>
      <c r="H1093" s="119"/>
      <c r="I1093" s="111" t="str">
        <f>IF(SUM(D1093:H1093)=0,"",SUM(D1093:H1093))</f>
        <v/>
      </c>
      <c r="J1093" s="124"/>
      <c r="K1093" s="323"/>
      <c r="L1093" s="369"/>
    </row>
    <row r="1094" spans="1:12" s="105" customFormat="1" ht="13.5" hidden="1" customHeight="1" x14ac:dyDescent="0.2">
      <c r="A1094" s="320"/>
      <c r="B1094" s="110" t="s">
        <v>9682</v>
      </c>
      <c r="C1094" s="130" t="str">
        <f>Anexo_01!$B140</f>
        <v/>
      </c>
      <c r="D1094" s="117"/>
      <c r="E1094" s="118"/>
      <c r="F1094" s="118"/>
      <c r="G1094" s="118"/>
      <c r="H1094" s="119"/>
      <c r="I1094" s="111" t="str">
        <f t="shared" ref="I1094:I1100" si="120">IF(SUM(D1094:H1094)=0,"",SUM(D1094:H1094))</f>
        <v/>
      </c>
      <c r="J1094" s="124"/>
      <c r="K1094" s="323"/>
      <c r="L1094" s="369"/>
    </row>
    <row r="1095" spans="1:12" s="105" customFormat="1" ht="13.5" hidden="1" customHeight="1" x14ac:dyDescent="0.2">
      <c r="A1095" s="320"/>
      <c r="B1095" s="110" t="s">
        <v>9677</v>
      </c>
      <c r="C1095" s="130" t="str">
        <f>CONCATENATE("10",Anexo_01!$P140)</f>
        <v>10</v>
      </c>
      <c r="D1095" s="117"/>
      <c r="E1095" s="118"/>
      <c r="F1095" s="118"/>
      <c r="G1095" s="118"/>
      <c r="H1095" s="119"/>
      <c r="I1095" s="111" t="str">
        <f t="shared" si="120"/>
        <v/>
      </c>
      <c r="J1095" s="124"/>
      <c r="K1095" s="323"/>
      <c r="L1095" s="369"/>
    </row>
    <row r="1096" spans="1:12" s="105" customFormat="1" ht="13.5" hidden="1" customHeight="1" x14ac:dyDescent="0.2">
      <c r="A1096" s="320"/>
      <c r="B1096" s="110" t="s">
        <v>9678</v>
      </c>
      <c r="C1096" s="131">
        <f>Anexo_01!$F140</f>
        <v>0</v>
      </c>
      <c r="D1096" s="117"/>
      <c r="E1096" s="118"/>
      <c r="F1096" s="118"/>
      <c r="G1096" s="118"/>
      <c r="H1096" s="119"/>
      <c r="I1096" s="111" t="str">
        <f t="shared" si="120"/>
        <v/>
      </c>
      <c r="J1096" s="124"/>
      <c r="K1096" s="323"/>
      <c r="L1096" s="369"/>
    </row>
    <row r="1097" spans="1:12" s="105" customFormat="1" ht="13.5" hidden="1" customHeight="1" x14ac:dyDescent="0.2">
      <c r="A1097" s="320"/>
      <c r="B1097" s="110" t="s">
        <v>9679</v>
      </c>
      <c r="C1097" s="130" t="str">
        <f>Anexo_01!$Q140</f>
        <v/>
      </c>
      <c r="D1097" s="117"/>
      <c r="E1097" s="118"/>
      <c r="F1097" s="118"/>
      <c r="G1097" s="118"/>
      <c r="H1097" s="119"/>
      <c r="I1097" s="111" t="str">
        <f t="shared" si="120"/>
        <v/>
      </c>
      <c r="J1097" s="124"/>
      <c r="K1097" s="323"/>
      <c r="L1097" s="369"/>
    </row>
    <row r="1098" spans="1:12" s="105" customFormat="1" ht="13.5" hidden="1" customHeight="1" x14ac:dyDescent="0.2">
      <c r="A1098" s="320"/>
      <c r="B1098" s="110" t="s">
        <v>9680</v>
      </c>
      <c r="C1098" s="132"/>
      <c r="D1098" s="117"/>
      <c r="E1098" s="118"/>
      <c r="F1098" s="118"/>
      <c r="G1098" s="118"/>
      <c r="H1098" s="119"/>
      <c r="I1098" s="111" t="str">
        <f t="shared" si="120"/>
        <v/>
      </c>
      <c r="J1098" s="124"/>
      <c r="K1098" s="323"/>
      <c r="L1098" s="369"/>
    </row>
    <row r="1099" spans="1:12" s="105" customFormat="1" ht="13.5" hidden="1" customHeight="1" x14ac:dyDescent="0.2">
      <c r="A1099" s="320"/>
      <c r="B1099" s="110" t="s">
        <v>9681</v>
      </c>
      <c r="C1099" s="325"/>
      <c r="D1099" s="117"/>
      <c r="E1099" s="118"/>
      <c r="F1099" s="118"/>
      <c r="G1099" s="118"/>
      <c r="H1099" s="119"/>
      <c r="I1099" s="111" t="str">
        <f t="shared" si="120"/>
        <v/>
      </c>
      <c r="J1099" s="124"/>
      <c r="K1099" s="323"/>
      <c r="L1099" s="369"/>
    </row>
    <row r="1100" spans="1:12" ht="13.5" hidden="1" customHeight="1" x14ac:dyDescent="0.3">
      <c r="A1100" s="321"/>
      <c r="B1100" s="112" t="s">
        <v>9685</v>
      </c>
      <c r="C1100" s="326"/>
      <c r="D1100" s="120"/>
      <c r="E1100" s="121"/>
      <c r="F1100" s="121"/>
      <c r="G1100" s="121"/>
      <c r="H1100" s="122"/>
      <c r="I1100" s="113" t="str">
        <f t="shared" si="120"/>
        <v/>
      </c>
      <c r="J1100" s="125"/>
      <c r="K1100" s="324"/>
      <c r="L1100" s="370"/>
    </row>
    <row r="1101" spans="1:12" s="105" customFormat="1" ht="13.5" hidden="1" customHeight="1" x14ac:dyDescent="0.2">
      <c r="A1101" s="319">
        <v>122</v>
      </c>
      <c r="B1101" s="108" t="s">
        <v>9675</v>
      </c>
      <c r="C1101" s="134">
        <f>Anexo_01!$I141</f>
        <v>0</v>
      </c>
      <c r="D1101" s="114"/>
      <c r="E1101" s="115"/>
      <c r="F1101" s="115"/>
      <c r="G1101" s="115"/>
      <c r="H1101" s="116"/>
      <c r="I1101" s="109" t="str">
        <f>IF(SUM(D1101:H1101)=0,"",SUM(D1101:H1101))</f>
        <v/>
      </c>
      <c r="J1101" s="123"/>
      <c r="K1101" s="322">
        <f>SUM(I1101:I1109)</f>
        <v>0</v>
      </c>
      <c r="L1101" s="369"/>
    </row>
    <row r="1102" spans="1:12" s="105" customFormat="1" ht="13.5" hidden="1" customHeight="1" x14ac:dyDescent="0.2">
      <c r="A1102" s="320"/>
      <c r="B1102" s="110" t="s">
        <v>9676</v>
      </c>
      <c r="C1102" s="130" t="str">
        <f>Anexo_01!$D141</f>
        <v/>
      </c>
      <c r="D1102" s="117"/>
      <c r="E1102" s="118"/>
      <c r="F1102" s="118"/>
      <c r="G1102" s="118"/>
      <c r="H1102" s="119"/>
      <c r="I1102" s="111" t="str">
        <f>IF(SUM(D1102:H1102)=0,"",SUM(D1102:H1102))</f>
        <v/>
      </c>
      <c r="J1102" s="124"/>
      <c r="K1102" s="323"/>
      <c r="L1102" s="369"/>
    </row>
    <row r="1103" spans="1:12" s="105" customFormat="1" ht="13.5" hidden="1" customHeight="1" x14ac:dyDescent="0.2">
      <c r="A1103" s="320"/>
      <c r="B1103" s="110" t="s">
        <v>9682</v>
      </c>
      <c r="C1103" s="130" t="str">
        <f>Anexo_01!$B141</f>
        <v/>
      </c>
      <c r="D1103" s="117"/>
      <c r="E1103" s="118"/>
      <c r="F1103" s="118"/>
      <c r="G1103" s="118"/>
      <c r="H1103" s="119"/>
      <c r="I1103" s="111" t="str">
        <f t="shared" ref="I1103:I1109" si="121">IF(SUM(D1103:H1103)=0,"",SUM(D1103:H1103))</f>
        <v/>
      </c>
      <c r="J1103" s="124"/>
      <c r="K1103" s="323"/>
      <c r="L1103" s="369"/>
    </row>
    <row r="1104" spans="1:12" s="105" customFormat="1" ht="13.5" hidden="1" customHeight="1" x14ac:dyDescent="0.2">
      <c r="A1104" s="320"/>
      <c r="B1104" s="110" t="s">
        <v>9677</v>
      </c>
      <c r="C1104" s="130" t="str">
        <f>CONCATENATE("10",Anexo_01!$P141)</f>
        <v>10</v>
      </c>
      <c r="D1104" s="117"/>
      <c r="E1104" s="118"/>
      <c r="F1104" s="118"/>
      <c r="G1104" s="118"/>
      <c r="H1104" s="119"/>
      <c r="I1104" s="111" t="str">
        <f t="shared" si="121"/>
        <v/>
      </c>
      <c r="J1104" s="124"/>
      <c r="K1104" s="323"/>
      <c r="L1104" s="369"/>
    </row>
    <row r="1105" spans="1:12" s="105" customFormat="1" ht="13.5" hidden="1" customHeight="1" x14ac:dyDescent="0.2">
      <c r="A1105" s="320"/>
      <c r="B1105" s="110" t="s">
        <v>9678</v>
      </c>
      <c r="C1105" s="131">
        <f>Anexo_01!$F141</f>
        <v>0</v>
      </c>
      <c r="D1105" s="117"/>
      <c r="E1105" s="118"/>
      <c r="F1105" s="118"/>
      <c r="G1105" s="118"/>
      <c r="H1105" s="119"/>
      <c r="I1105" s="111" t="str">
        <f t="shared" si="121"/>
        <v/>
      </c>
      <c r="J1105" s="124"/>
      <c r="K1105" s="323"/>
      <c r="L1105" s="369"/>
    </row>
    <row r="1106" spans="1:12" s="105" customFormat="1" ht="13.5" hidden="1" customHeight="1" x14ac:dyDescent="0.2">
      <c r="A1106" s="320"/>
      <c r="B1106" s="110" t="s">
        <v>9679</v>
      </c>
      <c r="C1106" s="130" t="str">
        <f>Anexo_01!$Q141</f>
        <v/>
      </c>
      <c r="D1106" s="117"/>
      <c r="E1106" s="118"/>
      <c r="F1106" s="118"/>
      <c r="G1106" s="118"/>
      <c r="H1106" s="119"/>
      <c r="I1106" s="111" t="str">
        <f t="shared" si="121"/>
        <v/>
      </c>
      <c r="J1106" s="124"/>
      <c r="K1106" s="323"/>
      <c r="L1106" s="369"/>
    </row>
    <row r="1107" spans="1:12" s="105" customFormat="1" ht="13.5" hidden="1" customHeight="1" x14ac:dyDescent="0.2">
      <c r="A1107" s="320"/>
      <c r="B1107" s="110" t="s">
        <v>9680</v>
      </c>
      <c r="C1107" s="132"/>
      <c r="D1107" s="117"/>
      <c r="E1107" s="118"/>
      <c r="F1107" s="118"/>
      <c r="G1107" s="118"/>
      <c r="H1107" s="119"/>
      <c r="I1107" s="111" t="str">
        <f t="shared" si="121"/>
        <v/>
      </c>
      <c r="J1107" s="124"/>
      <c r="K1107" s="323"/>
      <c r="L1107" s="369"/>
    </row>
    <row r="1108" spans="1:12" s="105" customFormat="1" ht="13.5" hidden="1" customHeight="1" x14ac:dyDescent="0.2">
      <c r="A1108" s="320"/>
      <c r="B1108" s="110" t="s">
        <v>9681</v>
      </c>
      <c r="C1108" s="325"/>
      <c r="D1108" s="117"/>
      <c r="E1108" s="118"/>
      <c r="F1108" s="118"/>
      <c r="G1108" s="118"/>
      <c r="H1108" s="119"/>
      <c r="I1108" s="111" t="str">
        <f t="shared" si="121"/>
        <v/>
      </c>
      <c r="J1108" s="124"/>
      <c r="K1108" s="323"/>
      <c r="L1108" s="369"/>
    </row>
    <row r="1109" spans="1:12" ht="13.5" hidden="1" customHeight="1" x14ac:dyDescent="0.3">
      <c r="A1109" s="321"/>
      <c r="B1109" s="112" t="s">
        <v>9685</v>
      </c>
      <c r="C1109" s="326"/>
      <c r="D1109" s="120"/>
      <c r="E1109" s="121"/>
      <c r="F1109" s="121"/>
      <c r="G1109" s="121"/>
      <c r="H1109" s="122"/>
      <c r="I1109" s="113" t="str">
        <f t="shared" si="121"/>
        <v/>
      </c>
      <c r="J1109" s="125"/>
      <c r="K1109" s="324"/>
      <c r="L1109" s="370"/>
    </row>
    <row r="1110" spans="1:12" s="105" customFormat="1" ht="13.5" hidden="1" customHeight="1" x14ac:dyDescent="0.2">
      <c r="A1110" s="319">
        <v>123</v>
      </c>
      <c r="B1110" s="108" t="s">
        <v>9675</v>
      </c>
      <c r="C1110" s="134">
        <f>Anexo_01!$I142</f>
        <v>0</v>
      </c>
      <c r="D1110" s="114"/>
      <c r="E1110" s="115"/>
      <c r="F1110" s="115"/>
      <c r="G1110" s="115"/>
      <c r="H1110" s="116"/>
      <c r="I1110" s="109" t="str">
        <f>IF(SUM(D1110:H1110)=0,"",SUM(D1110:H1110))</f>
        <v/>
      </c>
      <c r="J1110" s="123"/>
      <c r="K1110" s="322">
        <f>SUM(I1110:I1118)</f>
        <v>0</v>
      </c>
      <c r="L1110" s="369"/>
    </row>
    <row r="1111" spans="1:12" s="105" customFormat="1" ht="13.5" hidden="1" customHeight="1" x14ac:dyDescent="0.2">
      <c r="A1111" s="320"/>
      <c r="B1111" s="110" t="s">
        <v>9676</v>
      </c>
      <c r="C1111" s="130" t="str">
        <f>Anexo_01!$D142</f>
        <v/>
      </c>
      <c r="D1111" s="117"/>
      <c r="E1111" s="118"/>
      <c r="F1111" s="118"/>
      <c r="G1111" s="118"/>
      <c r="H1111" s="119"/>
      <c r="I1111" s="111" t="str">
        <f>IF(SUM(D1111:H1111)=0,"",SUM(D1111:H1111))</f>
        <v/>
      </c>
      <c r="J1111" s="124"/>
      <c r="K1111" s="323"/>
      <c r="L1111" s="369"/>
    </row>
    <row r="1112" spans="1:12" s="105" customFormat="1" ht="13.5" hidden="1" customHeight="1" x14ac:dyDescent="0.2">
      <c r="A1112" s="320"/>
      <c r="B1112" s="110" t="s">
        <v>9682</v>
      </c>
      <c r="C1112" s="130" t="str">
        <f>Anexo_01!$B142</f>
        <v/>
      </c>
      <c r="D1112" s="117"/>
      <c r="E1112" s="118"/>
      <c r="F1112" s="118"/>
      <c r="G1112" s="118"/>
      <c r="H1112" s="119"/>
      <c r="I1112" s="111" t="str">
        <f t="shared" ref="I1112:I1118" si="122">IF(SUM(D1112:H1112)=0,"",SUM(D1112:H1112))</f>
        <v/>
      </c>
      <c r="J1112" s="124"/>
      <c r="K1112" s="323"/>
      <c r="L1112" s="369"/>
    </row>
    <row r="1113" spans="1:12" s="105" customFormat="1" ht="13.5" hidden="1" customHeight="1" x14ac:dyDescent="0.2">
      <c r="A1113" s="320"/>
      <c r="B1113" s="110" t="s">
        <v>9677</v>
      </c>
      <c r="C1113" s="130" t="str">
        <f>CONCATENATE("10",Anexo_01!$P142)</f>
        <v>10</v>
      </c>
      <c r="D1113" s="117"/>
      <c r="E1113" s="118"/>
      <c r="F1113" s="118"/>
      <c r="G1113" s="118"/>
      <c r="H1113" s="119"/>
      <c r="I1113" s="111" t="str">
        <f t="shared" si="122"/>
        <v/>
      </c>
      <c r="J1113" s="124"/>
      <c r="K1113" s="323"/>
      <c r="L1113" s="369"/>
    </row>
    <row r="1114" spans="1:12" s="105" customFormat="1" ht="13.5" hidden="1" customHeight="1" x14ac:dyDescent="0.2">
      <c r="A1114" s="320"/>
      <c r="B1114" s="110" t="s">
        <v>9678</v>
      </c>
      <c r="C1114" s="131">
        <f>Anexo_01!$F142</f>
        <v>0</v>
      </c>
      <c r="D1114" s="117"/>
      <c r="E1114" s="118"/>
      <c r="F1114" s="118"/>
      <c r="G1114" s="118"/>
      <c r="H1114" s="119"/>
      <c r="I1114" s="111" t="str">
        <f t="shared" si="122"/>
        <v/>
      </c>
      <c r="J1114" s="124"/>
      <c r="K1114" s="323"/>
      <c r="L1114" s="369"/>
    </row>
    <row r="1115" spans="1:12" s="105" customFormat="1" ht="13.5" hidden="1" customHeight="1" x14ac:dyDescent="0.2">
      <c r="A1115" s="320"/>
      <c r="B1115" s="110" t="s">
        <v>9679</v>
      </c>
      <c r="C1115" s="130" t="str">
        <f>Anexo_01!$Q142</f>
        <v/>
      </c>
      <c r="D1115" s="117"/>
      <c r="E1115" s="118"/>
      <c r="F1115" s="118"/>
      <c r="G1115" s="118"/>
      <c r="H1115" s="119"/>
      <c r="I1115" s="111" t="str">
        <f t="shared" si="122"/>
        <v/>
      </c>
      <c r="J1115" s="124"/>
      <c r="K1115" s="323"/>
      <c r="L1115" s="369"/>
    </row>
    <row r="1116" spans="1:12" s="105" customFormat="1" ht="13.5" hidden="1" customHeight="1" x14ac:dyDescent="0.2">
      <c r="A1116" s="320"/>
      <c r="B1116" s="110" t="s">
        <v>9680</v>
      </c>
      <c r="C1116" s="132"/>
      <c r="D1116" s="117"/>
      <c r="E1116" s="118"/>
      <c r="F1116" s="118"/>
      <c r="G1116" s="118"/>
      <c r="H1116" s="119"/>
      <c r="I1116" s="111" t="str">
        <f t="shared" si="122"/>
        <v/>
      </c>
      <c r="J1116" s="124"/>
      <c r="K1116" s="323"/>
      <c r="L1116" s="369"/>
    </row>
    <row r="1117" spans="1:12" s="105" customFormat="1" ht="13.5" hidden="1" customHeight="1" x14ac:dyDescent="0.2">
      <c r="A1117" s="320"/>
      <c r="B1117" s="110" t="s">
        <v>9681</v>
      </c>
      <c r="C1117" s="325"/>
      <c r="D1117" s="117"/>
      <c r="E1117" s="118"/>
      <c r="F1117" s="118"/>
      <c r="G1117" s="118"/>
      <c r="H1117" s="119"/>
      <c r="I1117" s="111" t="str">
        <f t="shared" si="122"/>
        <v/>
      </c>
      <c r="J1117" s="124"/>
      <c r="K1117" s="323"/>
      <c r="L1117" s="369"/>
    </row>
    <row r="1118" spans="1:12" ht="13.5" hidden="1" customHeight="1" x14ac:dyDescent="0.3">
      <c r="A1118" s="321"/>
      <c r="B1118" s="112" t="s">
        <v>9685</v>
      </c>
      <c r="C1118" s="326"/>
      <c r="D1118" s="120"/>
      <c r="E1118" s="121"/>
      <c r="F1118" s="121"/>
      <c r="G1118" s="121"/>
      <c r="H1118" s="122"/>
      <c r="I1118" s="113" t="str">
        <f t="shared" si="122"/>
        <v/>
      </c>
      <c r="J1118" s="125"/>
      <c r="K1118" s="324"/>
      <c r="L1118" s="370"/>
    </row>
    <row r="1119" spans="1:12" s="105" customFormat="1" ht="13.5" hidden="1" customHeight="1" x14ac:dyDescent="0.2">
      <c r="A1119" s="319">
        <v>124</v>
      </c>
      <c r="B1119" s="108" t="s">
        <v>9675</v>
      </c>
      <c r="C1119" s="134">
        <f>Anexo_01!$I143</f>
        <v>0</v>
      </c>
      <c r="D1119" s="114"/>
      <c r="E1119" s="115"/>
      <c r="F1119" s="115"/>
      <c r="G1119" s="115"/>
      <c r="H1119" s="116"/>
      <c r="I1119" s="109" t="str">
        <f>IF(SUM(D1119:H1119)=0,"",SUM(D1119:H1119))</f>
        <v/>
      </c>
      <c r="J1119" s="123"/>
      <c r="K1119" s="322">
        <f>SUM(I1119:I1127)</f>
        <v>0</v>
      </c>
      <c r="L1119" s="369"/>
    </row>
    <row r="1120" spans="1:12" s="105" customFormat="1" ht="13.5" hidden="1" customHeight="1" x14ac:dyDescent="0.2">
      <c r="A1120" s="320"/>
      <c r="B1120" s="110" t="s">
        <v>9676</v>
      </c>
      <c r="C1120" s="130" t="str">
        <f>Anexo_01!$D143</f>
        <v/>
      </c>
      <c r="D1120" s="117"/>
      <c r="E1120" s="118"/>
      <c r="F1120" s="118"/>
      <c r="G1120" s="118"/>
      <c r="H1120" s="119"/>
      <c r="I1120" s="111" t="str">
        <f>IF(SUM(D1120:H1120)=0,"",SUM(D1120:H1120))</f>
        <v/>
      </c>
      <c r="J1120" s="124"/>
      <c r="K1120" s="323"/>
      <c r="L1120" s="369"/>
    </row>
    <row r="1121" spans="1:12" s="105" customFormat="1" ht="13.5" hidden="1" customHeight="1" x14ac:dyDescent="0.2">
      <c r="A1121" s="320"/>
      <c r="B1121" s="110" t="s">
        <v>9682</v>
      </c>
      <c r="C1121" s="130" t="str">
        <f>Anexo_01!$B143</f>
        <v/>
      </c>
      <c r="D1121" s="117"/>
      <c r="E1121" s="118"/>
      <c r="F1121" s="118"/>
      <c r="G1121" s="118"/>
      <c r="H1121" s="119"/>
      <c r="I1121" s="111" t="str">
        <f t="shared" ref="I1121:I1127" si="123">IF(SUM(D1121:H1121)=0,"",SUM(D1121:H1121))</f>
        <v/>
      </c>
      <c r="J1121" s="124"/>
      <c r="K1121" s="323"/>
      <c r="L1121" s="369"/>
    </row>
    <row r="1122" spans="1:12" s="105" customFormat="1" ht="13.5" hidden="1" customHeight="1" x14ac:dyDescent="0.2">
      <c r="A1122" s="320"/>
      <c r="B1122" s="110" t="s">
        <v>9677</v>
      </c>
      <c r="C1122" s="130" t="str">
        <f>CONCATENATE("10",Anexo_01!$P143)</f>
        <v>10</v>
      </c>
      <c r="D1122" s="117"/>
      <c r="E1122" s="118"/>
      <c r="F1122" s="118"/>
      <c r="G1122" s="118"/>
      <c r="H1122" s="119"/>
      <c r="I1122" s="111" t="str">
        <f t="shared" si="123"/>
        <v/>
      </c>
      <c r="J1122" s="124"/>
      <c r="K1122" s="323"/>
      <c r="L1122" s="369"/>
    </row>
    <row r="1123" spans="1:12" s="105" customFormat="1" ht="13.5" hidden="1" customHeight="1" x14ac:dyDescent="0.2">
      <c r="A1123" s="320"/>
      <c r="B1123" s="110" t="s">
        <v>9678</v>
      </c>
      <c r="C1123" s="131">
        <f>Anexo_01!$F143</f>
        <v>0</v>
      </c>
      <c r="D1123" s="117"/>
      <c r="E1123" s="118"/>
      <c r="F1123" s="118"/>
      <c r="G1123" s="118"/>
      <c r="H1123" s="119"/>
      <c r="I1123" s="111" t="str">
        <f t="shared" si="123"/>
        <v/>
      </c>
      <c r="J1123" s="124"/>
      <c r="K1123" s="323"/>
      <c r="L1123" s="369"/>
    </row>
    <row r="1124" spans="1:12" s="105" customFormat="1" ht="13.5" hidden="1" customHeight="1" x14ac:dyDescent="0.2">
      <c r="A1124" s="320"/>
      <c r="B1124" s="110" t="s">
        <v>9679</v>
      </c>
      <c r="C1124" s="130" t="str">
        <f>Anexo_01!$Q143</f>
        <v/>
      </c>
      <c r="D1124" s="117"/>
      <c r="E1124" s="118"/>
      <c r="F1124" s="118"/>
      <c r="G1124" s="118"/>
      <c r="H1124" s="119"/>
      <c r="I1124" s="111" t="str">
        <f t="shared" si="123"/>
        <v/>
      </c>
      <c r="J1124" s="124"/>
      <c r="K1124" s="323"/>
      <c r="L1124" s="369"/>
    </row>
    <row r="1125" spans="1:12" s="105" customFormat="1" ht="13.5" hidden="1" customHeight="1" x14ac:dyDescent="0.2">
      <c r="A1125" s="320"/>
      <c r="B1125" s="110" t="s">
        <v>9680</v>
      </c>
      <c r="C1125" s="132"/>
      <c r="D1125" s="117"/>
      <c r="E1125" s="118"/>
      <c r="F1125" s="118"/>
      <c r="G1125" s="118"/>
      <c r="H1125" s="119"/>
      <c r="I1125" s="111" t="str">
        <f t="shared" si="123"/>
        <v/>
      </c>
      <c r="J1125" s="124"/>
      <c r="K1125" s="323"/>
      <c r="L1125" s="369"/>
    </row>
    <row r="1126" spans="1:12" s="105" customFormat="1" ht="13.5" hidden="1" customHeight="1" x14ac:dyDescent="0.2">
      <c r="A1126" s="320"/>
      <c r="B1126" s="110" t="s">
        <v>9681</v>
      </c>
      <c r="C1126" s="325"/>
      <c r="D1126" s="117"/>
      <c r="E1126" s="118"/>
      <c r="F1126" s="118"/>
      <c r="G1126" s="118"/>
      <c r="H1126" s="119"/>
      <c r="I1126" s="111" t="str">
        <f t="shared" si="123"/>
        <v/>
      </c>
      <c r="J1126" s="124"/>
      <c r="K1126" s="323"/>
      <c r="L1126" s="369"/>
    </row>
    <row r="1127" spans="1:12" ht="13.5" hidden="1" customHeight="1" x14ac:dyDescent="0.3">
      <c r="A1127" s="321"/>
      <c r="B1127" s="112" t="s">
        <v>9685</v>
      </c>
      <c r="C1127" s="326"/>
      <c r="D1127" s="120"/>
      <c r="E1127" s="121"/>
      <c r="F1127" s="121"/>
      <c r="G1127" s="121"/>
      <c r="H1127" s="122"/>
      <c r="I1127" s="113" t="str">
        <f t="shared" si="123"/>
        <v/>
      </c>
      <c r="J1127" s="125"/>
      <c r="K1127" s="324"/>
      <c r="L1127" s="370"/>
    </row>
    <row r="1128" spans="1:12" s="105" customFormat="1" ht="13.5" hidden="1" customHeight="1" x14ac:dyDescent="0.2">
      <c r="A1128" s="319">
        <v>125</v>
      </c>
      <c r="B1128" s="108" t="s">
        <v>9675</v>
      </c>
      <c r="C1128" s="134">
        <f>Anexo_01!$I144</f>
        <v>0</v>
      </c>
      <c r="D1128" s="114"/>
      <c r="E1128" s="115"/>
      <c r="F1128" s="115"/>
      <c r="G1128" s="115"/>
      <c r="H1128" s="116"/>
      <c r="I1128" s="109" t="str">
        <f>IF(SUM(D1128:H1128)=0,"",SUM(D1128:H1128))</f>
        <v/>
      </c>
      <c r="J1128" s="123"/>
      <c r="K1128" s="322">
        <f>SUM(I1128:I1136)</f>
        <v>0</v>
      </c>
      <c r="L1128" s="369"/>
    </row>
    <row r="1129" spans="1:12" s="105" customFormat="1" ht="13.5" hidden="1" customHeight="1" x14ac:dyDescent="0.2">
      <c r="A1129" s="320"/>
      <c r="B1129" s="110" t="s">
        <v>9676</v>
      </c>
      <c r="C1129" s="130" t="str">
        <f>Anexo_01!$D144</f>
        <v/>
      </c>
      <c r="D1129" s="117"/>
      <c r="E1129" s="118"/>
      <c r="F1129" s="118"/>
      <c r="G1129" s="118"/>
      <c r="H1129" s="119"/>
      <c r="I1129" s="111" t="str">
        <f>IF(SUM(D1129:H1129)=0,"",SUM(D1129:H1129))</f>
        <v/>
      </c>
      <c r="J1129" s="124"/>
      <c r="K1129" s="323"/>
      <c r="L1129" s="369"/>
    </row>
    <row r="1130" spans="1:12" s="105" customFormat="1" ht="13.5" hidden="1" customHeight="1" x14ac:dyDescent="0.2">
      <c r="A1130" s="320"/>
      <c r="B1130" s="110" t="s">
        <v>9682</v>
      </c>
      <c r="C1130" s="130" t="str">
        <f>Anexo_01!$B144</f>
        <v/>
      </c>
      <c r="D1130" s="117"/>
      <c r="E1130" s="118"/>
      <c r="F1130" s="118"/>
      <c r="G1130" s="118"/>
      <c r="H1130" s="119"/>
      <c r="I1130" s="111" t="str">
        <f t="shared" ref="I1130:I1136" si="124">IF(SUM(D1130:H1130)=0,"",SUM(D1130:H1130))</f>
        <v/>
      </c>
      <c r="J1130" s="124"/>
      <c r="K1130" s="323"/>
      <c r="L1130" s="369"/>
    </row>
    <row r="1131" spans="1:12" s="105" customFormat="1" ht="13.5" hidden="1" customHeight="1" x14ac:dyDescent="0.2">
      <c r="A1131" s="320"/>
      <c r="B1131" s="110" t="s">
        <v>9677</v>
      </c>
      <c r="C1131" s="130" t="str">
        <f>CONCATENATE("10",Anexo_01!$P144)</f>
        <v>10</v>
      </c>
      <c r="D1131" s="117"/>
      <c r="E1131" s="118"/>
      <c r="F1131" s="118"/>
      <c r="G1131" s="118"/>
      <c r="H1131" s="119"/>
      <c r="I1131" s="111" t="str">
        <f t="shared" si="124"/>
        <v/>
      </c>
      <c r="J1131" s="124"/>
      <c r="K1131" s="323"/>
      <c r="L1131" s="369"/>
    </row>
    <row r="1132" spans="1:12" s="105" customFormat="1" ht="13.5" hidden="1" customHeight="1" x14ac:dyDescent="0.2">
      <c r="A1132" s="320"/>
      <c r="B1132" s="110" t="s">
        <v>9678</v>
      </c>
      <c r="C1132" s="131">
        <f>Anexo_01!$F144</f>
        <v>0</v>
      </c>
      <c r="D1132" s="117"/>
      <c r="E1132" s="118"/>
      <c r="F1132" s="118"/>
      <c r="G1132" s="118"/>
      <c r="H1132" s="119"/>
      <c r="I1132" s="111" t="str">
        <f t="shared" si="124"/>
        <v/>
      </c>
      <c r="J1132" s="124"/>
      <c r="K1132" s="323"/>
      <c r="L1132" s="369"/>
    </row>
    <row r="1133" spans="1:12" s="105" customFormat="1" ht="13.5" hidden="1" customHeight="1" x14ac:dyDescent="0.2">
      <c r="A1133" s="320"/>
      <c r="B1133" s="110" t="s">
        <v>9679</v>
      </c>
      <c r="C1133" s="130" t="str">
        <f>Anexo_01!$Q144</f>
        <v/>
      </c>
      <c r="D1133" s="117"/>
      <c r="E1133" s="118"/>
      <c r="F1133" s="118"/>
      <c r="G1133" s="118"/>
      <c r="H1133" s="119"/>
      <c r="I1133" s="111" t="str">
        <f t="shared" si="124"/>
        <v/>
      </c>
      <c r="J1133" s="124"/>
      <c r="K1133" s="323"/>
      <c r="L1133" s="369"/>
    </row>
    <row r="1134" spans="1:12" s="105" customFormat="1" ht="13.5" hidden="1" customHeight="1" x14ac:dyDescent="0.2">
      <c r="A1134" s="320"/>
      <c r="B1134" s="110" t="s">
        <v>9680</v>
      </c>
      <c r="C1134" s="132"/>
      <c r="D1134" s="117"/>
      <c r="E1134" s="118"/>
      <c r="F1134" s="118"/>
      <c r="G1134" s="118"/>
      <c r="H1134" s="119"/>
      <c r="I1134" s="111" t="str">
        <f t="shared" si="124"/>
        <v/>
      </c>
      <c r="J1134" s="124"/>
      <c r="K1134" s="323"/>
      <c r="L1134" s="369"/>
    </row>
    <row r="1135" spans="1:12" s="105" customFormat="1" ht="13.5" hidden="1" customHeight="1" x14ac:dyDescent="0.2">
      <c r="A1135" s="320"/>
      <c r="B1135" s="110" t="s">
        <v>9681</v>
      </c>
      <c r="C1135" s="325"/>
      <c r="D1135" s="117"/>
      <c r="E1135" s="118"/>
      <c r="F1135" s="118"/>
      <c r="G1135" s="118"/>
      <c r="H1135" s="119"/>
      <c r="I1135" s="111" t="str">
        <f t="shared" si="124"/>
        <v/>
      </c>
      <c r="J1135" s="124"/>
      <c r="K1135" s="323"/>
      <c r="L1135" s="369"/>
    </row>
    <row r="1136" spans="1:12" ht="13.5" hidden="1" customHeight="1" x14ac:dyDescent="0.3">
      <c r="A1136" s="321"/>
      <c r="B1136" s="112" t="s">
        <v>9685</v>
      </c>
      <c r="C1136" s="326"/>
      <c r="D1136" s="120"/>
      <c r="E1136" s="121"/>
      <c r="F1136" s="121"/>
      <c r="G1136" s="121"/>
      <c r="H1136" s="122"/>
      <c r="I1136" s="113" t="str">
        <f t="shared" si="124"/>
        <v/>
      </c>
      <c r="J1136" s="125"/>
      <c r="K1136" s="324"/>
      <c r="L1136" s="370"/>
    </row>
    <row r="1137" spans="1:12" s="105" customFormat="1" ht="13.5" hidden="1" customHeight="1" x14ac:dyDescent="0.2">
      <c r="A1137" s="319">
        <v>126</v>
      </c>
      <c r="B1137" s="108" t="s">
        <v>9675</v>
      </c>
      <c r="C1137" s="134">
        <f>Anexo_01!$I145</f>
        <v>0</v>
      </c>
      <c r="D1137" s="114"/>
      <c r="E1137" s="115"/>
      <c r="F1137" s="115"/>
      <c r="G1137" s="115"/>
      <c r="H1137" s="116"/>
      <c r="I1137" s="109" t="str">
        <f>IF(SUM(D1137:H1137)=0,"",SUM(D1137:H1137))</f>
        <v/>
      </c>
      <c r="J1137" s="123"/>
      <c r="K1137" s="322">
        <f>SUM(I1137:I1145)</f>
        <v>0</v>
      </c>
      <c r="L1137" s="369"/>
    </row>
    <row r="1138" spans="1:12" s="105" customFormat="1" ht="13.5" hidden="1" customHeight="1" x14ac:dyDescent="0.2">
      <c r="A1138" s="320"/>
      <c r="B1138" s="110" t="s">
        <v>9676</v>
      </c>
      <c r="C1138" s="130" t="str">
        <f>Anexo_01!$D145</f>
        <v/>
      </c>
      <c r="D1138" s="117"/>
      <c r="E1138" s="118"/>
      <c r="F1138" s="118"/>
      <c r="G1138" s="118"/>
      <c r="H1138" s="119"/>
      <c r="I1138" s="111" t="str">
        <f>IF(SUM(D1138:H1138)=0,"",SUM(D1138:H1138))</f>
        <v/>
      </c>
      <c r="J1138" s="124"/>
      <c r="K1138" s="323"/>
      <c r="L1138" s="369"/>
    </row>
    <row r="1139" spans="1:12" s="105" customFormat="1" ht="13.5" hidden="1" customHeight="1" x14ac:dyDescent="0.2">
      <c r="A1139" s="320"/>
      <c r="B1139" s="110" t="s">
        <v>9682</v>
      </c>
      <c r="C1139" s="130" t="str">
        <f>Anexo_01!$B145</f>
        <v/>
      </c>
      <c r="D1139" s="117"/>
      <c r="E1139" s="118"/>
      <c r="F1139" s="118"/>
      <c r="G1139" s="118"/>
      <c r="H1139" s="119"/>
      <c r="I1139" s="111" t="str">
        <f t="shared" ref="I1139:I1145" si="125">IF(SUM(D1139:H1139)=0,"",SUM(D1139:H1139))</f>
        <v/>
      </c>
      <c r="J1139" s="124"/>
      <c r="K1139" s="323"/>
      <c r="L1139" s="369"/>
    </row>
    <row r="1140" spans="1:12" s="105" customFormat="1" ht="13.5" hidden="1" customHeight="1" x14ac:dyDescent="0.2">
      <c r="A1140" s="320"/>
      <c r="B1140" s="110" t="s">
        <v>9677</v>
      </c>
      <c r="C1140" s="130" t="str">
        <f>CONCATENATE("10",Anexo_01!$P145)</f>
        <v>10</v>
      </c>
      <c r="D1140" s="117"/>
      <c r="E1140" s="118"/>
      <c r="F1140" s="118"/>
      <c r="G1140" s="118"/>
      <c r="H1140" s="119"/>
      <c r="I1140" s="111" t="str">
        <f t="shared" si="125"/>
        <v/>
      </c>
      <c r="J1140" s="124"/>
      <c r="K1140" s="323"/>
      <c r="L1140" s="369"/>
    </row>
    <row r="1141" spans="1:12" s="105" customFormat="1" ht="13.5" hidden="1" customHeight="1" x14ac:dyDescent="0.2">
      <c r="A1141" s="320"/>
      <c r="B1141" s="110" t="s">
        <v>9678</v>
      </c>
      <c r="C1141" s="131">
        <f>Anexo_01!$F145</f>
        <v>0</v>
      </c>
      <c r="D1141" s="117"/>
      <c r="E1141" s="118"/>
      <c r="F1141" s="118"/>
      <c r="G1141" s="118"/>
      <c r="H1141" s="119"/>
      <c r="I1141" s="111" t="str">
        <f t="shared" si="125"/>
        <v/>
      </c>
      <c r="J1141" s="124"/>
      <c r="K1141" s="323"/>
      <c r="L1141" s="369"/>
    </row>
    <row r="1142" spans="1:12" s="105" customFormat="1" ht="13.5" hidden="1" customHeight="1" x14ac:dyDescent="0.2">
      <c r="A1142" s="320"/>
      <c r="B1142" s="110" t="s">
        <v>9679</v>
      </c>
      <c r="C1142" s="130" t="str">
        <f>Anexo_01!$Q145</f>
        <v/>
      </c>
      <c r="D1142" s="117"/>
      <c r="E1142" s="118"/>
      <c r="F1142" s="118"/>
      <c r="G1142" s="118"/>
      <c r="H1142" s="119"/>
      <c r="I1142" s="111" t="str">
        <f t="shared" si="125"/>
        <v/>
      </c>
      <c r="J1142" s="124"/>
      <c r="K1142" s="323"/>
      <c r="L1142" s="369"/>
    </row>
    <row r="1143" spans="1:12" s="105" customFormat="1" ht="13.5" hidden="1" customHeight="1" x14ac:dyDescent="0.2">
      <c r="A1143" s="320"/>
      <c r="B1143" s="110" t="s">
        <v>9680</v>
      </c>
      <c r="C1143" s="132"/>
      <c r="D1143" s="117"/>
      <c r="E1143" s="118"/>
      <c r="F1143" s="118"/>
      <c r="G1143" s="118"/>
      <c r="H1143" s="119"/>
      <c r="I1143" s="111" t="str">
        <f t="shared" si="125"/>
        <v/>
      </c>
      <c r="J1143" s="124"/>
      <c r="K1143" s="323"/>
      <c r="L1143" s="369"/>
    </row>
    <row r="1144" spans="1:12" s="105" customFormat="1" ht="13.5" hidden="1" customHeight="1" x14ac:dyDescent="0.2">
      <c r="A1144" s="320"/>
      <c r="B1144" s="110" t="s">
        <v>9681</v>
      </c>
      <c r="C1144" s="325"/>
      <c r="D1144" s="117"/>
      <c r="E1144" s="118"/>
      <c r="F1144" s="118"/>
      <c r="G1144" s="118"/>
      <c r="H1144" s="119"/>
      <c r="I1144" s="111" t="str">
        <f t="shared" si="125"/>
        <v/>
      </c>
      <c r="J1144" s="124"/>
      <c r="K1144" s="323"/>
      <c r="L1144" s="369"/>
    </row>
    <row r="1145" spans="1:12" ht="13.5" hidden="1" customHeight="1" x14ac:dyDescent="0.3">
      <c r="A1145" s="321"/>
      <c r="B1145" s="112" t="s">
        <v>9685</v>
      </c>
      <c r="C1145" s="326"/>
      <c r="D1145" s="120"/>
      <c r="E1145" s="121"/>
      <c r="F1145" s="121"/>
      <c r="G1145" s="121"/>
      <c r="H1145" s="122"/>
      <c r="I1145" s="113" t="str">
        <f t="shared" si="125"/>
        <v/>
      </c>
      <c r="J1145" s="125"/>
      <c r="K1145" s="324"/>
      <c r="L1145" s="370"/>
    </row>
    <row r="1146" spans="1:12" s="105" customFormat="1" ht="13.5" hidden="1" customHeight="1" x14ac:dyDescent="0.2">
      <c r="A1146" s="319">
        <v>127</v>
      </c>
      <c r="B1146" s="108" t="s">
        <v>9675</v>
      </c>
      <c r="C1146" s="134">
        <f>Anexo_01!$I146</f>
        <v>0</v>
      </c>
      <c r="D1146" s="114"/>
      <c r="E1146" s="115"/>
      <c r="F1146" s="115"/>
      <c r="G1146" s="115"/>
      <c r="H1146" s="116"/>
      <c r="I1146" s="109" t="str">
        <f>IF(SUM(D1146:H1146)=0,"",SUM(D1146:H1146))</f>
        <v/>
      </c>
      <c r="J1146" s="123"/>
      <c r="K1146" s="322">
        <f>SUM(I1146:I1154)</f>
        <v>0</v>
      </c>
      <c r="L1146" s="369"/>
    </row>
    <row r="1147" spans="1:12" s="105" customFormat="1" ht="13.5" hidden="1" customHeight="1" x14ac:dyDescent="0.2">
      <c r="A1147" s="320"/>
      <c r="B1147" s="110" t="s">
        <v>9676</v>
      </c>
      <c r="C1147" s="130" t="str">
        <f>Anexo_01!$D146</f>
        <v/>
      </c>
      <c r="D1147" s="117"/>
      <c r="E1147" s="118"/>
      <c r="F1147" s="118"/>
      <c r="G1147" s="118"/>
      <c r="H1147" s="119"/>
      <c r="I1147" s="111" t="str">
        <f>IF(SUM(D1147:H1147)=0,"",SUM(D1147:H1147))</f>
        <v/>
      </c>
      <c r="J1147" s="124"/>
      <c r="K1147" s="323"/>
      <c r="L1147" s="369"/>
    </row>
    <row r="1148" spans="1:12" s="105" customFormat="1" ht="13.5" hidden="1" customHeight="1" x14ac:dyDescent="0.2">
      <c r="A1148" s="320"/>
      <c r="B1148" s="110" t="s">
        <v>9682</v>
      </c>
      <c r="C1148" s="130" t="str">
        <f>Anexo_01!$B146</f>
        <v/>
      </c>
      <c r="D1148" s="117"/>
      <c r="E1148" s="118"/>
      <c r="F1148" s="118"/>
      <c r="G1148" s="118"/>
      <c r="H1148" s="119"/>
      <c r="I1148" s="111" t="str">
        <f t="shared" ref="I1148:I1154" si="126">IF(SUM(D1148:H1148)=0,"",SUM(D1148:H1148))</f>
        <v/>
      </c>
      <c r="J1148" s="124"/>
      <c r="K1148" s="323"/>
      <c r="L1148" s="369"/>
    </row>
    <row r="1149" spans="1:12" s="105" customFormat="1" ht="13.5" hidden="1" customHeight="1" x14ac:dyDescent="0.2">
      <c r="A1149" s="320"/>
      <c r="B1149" s="110" t="s">
        <v>9677</v>
      </c>
      <c r="C1149" s="130" t="str">
        <f>CONCATENATE("10",Anexo_01!$P146)</f>
        <v>10</v>
      </c>
      <c r="D1149" s="117"/>
      <c r="E1149" s="118"/>
      <c r="F1149" s="118"/>
      <c r="G1149" s="118"/>
      <c r="H1149" s="119"/>
      <c r="I1149" s="111" t="str">
        <f t="shared" si="126"/>
        <v/>
      </c>
      <c r="J1149" s="124"/>
      <c r="K1149" s="323"/>
      <c r="L1149" s="369"/>
    </row>
    <row r="1150" spans="1:12" s="105" customFormat="1" ht="13.5" hidden="1" customHeight="1" x14ac:dyDescent="0.2">
      <c r="A1150" s="320"/>
      <c r="B1150" s="110" t="s">
        <v>9678</v>
      </c>
      <c r="C1150" s="131">
        <f>Anexo_01!$F146</f>
        <v>0</v>
      </c>
      <c r="D1150" s="117"/>
      <c r="E1150" s="118"/>
      <c r="F1150" s="118"/>
      <c r="G1150" s="118"/>
      <c r="H1150" s="119"/>
      <c r="I1150" s="111" t="str">
        <f t="shared" si="126"/>
        <v/>
      </c>
      <c r="J1150" s="124"/>
      <c r="K1150" s="323"/>
      <c r="L1150" s="369"/>
    </row>
    <row r="1151" spans="1:12" s="105" customFormat="1" ht="13.5" hidden="1" customHeight="1" x14ac:dyDescent="0.2">
      <c r="A1151" s="320"/>
      <c r="B1151" s="110" t="s">
        <v>9679</v>
      </c>
      <c r="C1151" s="130" t="str">
        <f>Anexo_01!$Q146</f>
        <v/>
      </c>
      <c r="D1151" s="117"/>
      <c r="E1151" s="118"/>
      <c r="F1151" s="118"/>
      <c r="G1151" s="118"/>
      <c r="H1151" s="119"/>
      <c r="I1151" s="111" t="str">
        <f t="shared" si="126"/>
        <v/>
      </c>
      <c r="J1151" s="124"/>
      <c r="K1151" s="323"/>
      <c r="L1151" s="369"/>
    </row>
    <row r="1152" spans="1:12" s="105" customFormat="1" ht="13.5" hidden="1" customHeight="1" x14ac:dyDescent="0.2">
      <c r="A1152" s="320"/>
      <c r="B1152" s="110" t="s">
        <v>9680</v>
      </c>
      <c r="C1152" s="132"/>
      <c r="D1152" s="117"/>
      <c r="E1152" s="118"/>
      <c r="F1152" s="118"/>
      <c r="G1152" s="118"/>
      <c r="H1152" s="119"/>
      <c r="I1152" s="111" t="str">
        <f t="shared" si="126"/>
        <v/>
      </c>
      <c r="J1152" s="124"/>
      <c r="K1152" s="323"/>
      <c r="L1152" s="369"/>
    </row>
    <row r="1153" spans="1:12" s="105" customFormat="1" ht="13.5" hidden="1" customHeight="1" x14ac:dyDescent="0.2">
      <c r="A1153" s="320"/>
      <c r="B1153" s="110" t="s">
        <v>9681</v>
      </c>
      <c r="C1153" s="325"/>
      <c r="D1153" s="117"/>
      <c r="E1153" s="118"/>
      <c r="F1153" s="118"/>
      <c r="G1153" s="118"/>
      <c r="H1153" s="119"/>
      <c r="I1153" s="111" t="str">
        <f t="shared" si="126"/>
        <v/>
      </c>
      <c r="J1153" s="124"/>
      <c r="K1153" s="323"/>
      <c r="L1153" s="369"/>
    </row>
    <row r="1154" spans="1:12" ht="13.5" hidden="1" customHeight="1" x14ac:dyDescent="0.3">
      <c r="A1154" s="321"/>
      <c r="B1154" s="112" t="s">
        <v>9685</v>
      </c>
      <c r="C1154" s="326"/>
      <c r="D1154" s="120"/>
      <c r="E1154" s="121"/>
      <c r="F1154" s="121"/>
      <c r="G1154" s="121"/>
      <c r="H1154" s="122"/>
      <c r="I1154" s="113" t="str">
        <f t="shared" si="126"/>
        <v/>
      </c>
      <c r="J1154" s="125"/>
      <c r="K1154" s="324"/>
      <c r="L1154" s="370"/>
    </row>
    <row r="1155" spans="1:12" s="105" customFormat="1" ht="13.5" hidden="1" customHeight="1" x14ac:dyDescent="0.2">
      <c r="A1155" s="319">
        <v>128</v>
      </c>
      <c r="B1155" s="108" t="s">
        <v>9675</v>
      </c>
      <c r="C1155" s="134">
        <f>Anexo_01!$I147</f>
        <v>0</v>
      </c>
      <c r="D1155" s="114"/>
      <c r="E1155" s="115"/>
      <c r="F1155" s="115"/>
      <c r="G1155" s="115"/>
      <c r="H1155" s="116"/>
      <c r="I1155" s="109" t="str">
        <f>IF(SUM(D1155:H1155)=0,"",SUM(D1155:H1155))</f>
        <v/>
      </c>
      <c r="J1155" s="123"/>
      <c r="K1155" s="322">
        <f>SUM(I1155:I1163)</f>
        <v>0</v>
      </c>
      <c r="L1155" s="369"/>
    </row>
    <row r="1156" spans="1:12" s="105" customFormat="1" ht="13.5" hidden="1" customHeight="1" x14ac:dyDescent="0.2">
      <c r="A1156" s="320"/>
      <c r="B1156" s="110" t="s">
        <v>9676</v>
      </c>
      <c r="C1156" s="130" t="str">
        <f>Anexo_01!$D147</f>
        <v/>
      </c>
      <c r="D1156" s="117"/>
      <c r="E1156" s="118"/>
      <c r="F1156" s="118"/>
      <c r="G1156" s="118"/>
      <c r="H1156" s="119"/>
      <c r="I1156" s="111" t="str">
        <f>IF(SUM(D1156:H1156)=0,"",SUM(D1156:H1156))</f>
        <v/>
      </c>
      <c r="J1156" s="124"/>
      <c r="K1156" s="323"/>
      <c r="L1156" s="369"/>
    </row>
    <row r="1157" spans="1:12" s="105" customFormat="1" ht="13.5" hidden="1" customHeight="1" x14ac:dyDescent="0.2">
      <c r="A1157" s="320"/>
      <c r="B1157" s="110" t="s">
        <v>9682</v>
      </c>
      <c r="C1157" s="130" t="str">
        <f>Anexo_01!$B147</f>
        <v/>
      </c>
      <c r="D1157" s="117"/>
      <c r="E1157" s="118"/>
      <c r="F1157" s="118"/>
      <c r="G1157" s="118"/>
      <c r="H1157" s="119"/>
      <c r="I1157" s="111" t="str">
        <f t="shared" ref="I1157:I1163" si="127">IF(SUM(D1157:H1157)=0,"",SUM(D1157:H1157))</f>
        <v/>
      </c>
      <c r="J1157" s="124"/>
      <c r="K1157" s="323"/>
      <c r="L1157" s="369"/>
    </row>
    <row r="1158" spans="1:12" s="105" customFormat="1" ht="13.5" hidden="1" customHeight="1" x14ac:dyDescent="0.2">
      <c r="A1158" s="320"/>
      <c r="B1158" s="110" t="s">
        <v>9677</v>
      </c>
      <c r="C1158" s="130" t="str">
        <f>CONCATENATE("10",Anexo_01!$P147)</f>
        <v>10</v>
      </c>
      <c r="D1158" s="117"/>
      <c r="E1158" s="118"/>
      <c r="F1158" s="118"/>
      <c r="G1158" s="118"/>
      <c r="H1158" s="119"/>
      <c r="I1158" s="111" t="str">
        <f t="shared" si="127"/>
        <v/>
      </c>
      <c r="J1158" s="124"/>
      <c r="K1158" s="323"/>
      <c r="L1158" s="369"/>
    </row>
    <row r="1159" spans="1:12" s="105" customFormat="1" ht="13.5" hidden="1" customHeight="1" x14ac:dyDescent="0.2">
      <c r="A1159" s="320"/>
      <c r="B1159" s="110" t="s">
        <v>9678</v>
      </c>
      <c r="C1159" s="131">
        <f>Anexo_01!$F147</f>
        <v>0</v>
      </c>
      <c r="D1159" s="117"/>
      <c r="E1159" s="118"/>
      <c r="F1159" s="118"/>
      <c r="G1159" s="118"/>
      <c r="H1159" s="119"/>
      <c r="I1159" s="111" t="str">
        <f t="shared" si="127"/>
        <v/>
      </c>
      <c r="J1159" s="124"/>
      <c r="K1159" s="323"/>
      <c r="L1159" s="369"/>
    </row>
    <row r="1160" spans="1:12" s="105" customFormat="1" ht="13.5" hidden="1" customHeight="1" x14ac:dyDescent="0.2">
      <c r="A1160" s="320"/>
      <c r="B1160" s="110" t="s">
        <v>9679</v>
      </c>
      <c r="C1160" s="130" t="str">
        <f>Anexo_01!$Q147</f>
        <v/>
      </c>
      <c r="D1160" s="117"/>
      <c r="E1160" s="118"/>
      <c r="F1160" s="118"/>
      <c r="G1160" s="118"/>
      <c r="H1160" s="119"/>
      <c r="I1160" s="111" t="str">
        <f t="shared" si="127"/>
        <v/>
      </c>
      <c r="J1160" s="124"/>
      <c r="K1160" s="323"/>
      <c r="L1160" s="369"/>
    </row>
    <row r="1161" spans="1:12" s="105" customFormat="1" ht="13.5" hidden="1" customHeight="1" x14ac:dyDescent="0.2">
      <c r="A1161" s="320"/>
      <c r="B1161" s="110" t="s">
        <v>9680</v>
      </c>
      <c r="C1161" s="132"/>
      <c r="D1161" s="117"/>
      <c r="E1161" s="118"/>
      <c r="F1161" s="118"/>
      <c r="G1161" s="118"/>
      <c r="H1161" s="119"/>
      <c r="I1161" s="111" t="str">
        <f t="shared" si="127"/>
        <v/>
      </c>
      <c r="J1161" s="124"/>
      <c r="K1161" s="323"/>
      <c r="L1161" s="369"/>
    </row>
    <row r="1162" spans="1:12" s="105" customFormat="1" ht="13.5" hidden="1" customHeight="1" x14ac:dyDescent="0.2">
      <c r="A1162" s="320"/>
      <c r="B1162" s="110" t="s">
        <v>9681</v>
      </c>
      <c r="C1162" s="325"/>
      <c r="D1162" s="117"/>
      <c r="E1162" s="118"/>
      <c r="F1162" s="118"/>
      <c r="G1162" s="118"/>
      <c r="H1162" s="119"/>
      <c r="I1162" s="111" t="str">
        <f t="shared" si="127"/>
        <v/>
      </c>
      <c r="J1162" s="124"/>
      <c r="K1162" s="323"/>
      <c r="L1162" s="369"/>
    </row>
    <row r="1163" spans="1:12" ht="13.5" hidden="1" customHeight="1" x14ac:dyDescent="0.3">
      <c r="A1163" s="321"/>
      <c r="B1163" s="112" t="s">
        <v>9685</v>
      </c>
      <c r="C1163" s="326"/>
      <c r="D1163" s="120"/>
      <c r="E1163" s="121"/>
      <c r="F1163" s="121"/>
      <c r="G1163" s="121"/>
      <c r="H1163" s="122"/>
      <c r="I1163" s="113" t="str">
        <f t="shared" si="127"/>
        <v/>
      </c>
      <c r="J1163" s="125"/>
      <c r="K1163" s="324"/>
      <c r="L1163" s="370"/>
    </row>
    <row r="1164" spans="1:12" s="105" customFormat="1" ht="13.5" hidden="1" customHeight="1" x14ac:dyDescent="0.2">
      <c r="A1164" s="319">
        <v>129</v>
      </c>
      <c r="B1164" s="108" t="s">
        <v>9675</v>
      </c>
      <c r="C1164" s="134">
        <f>Anexo_01!$I148</f>
        <v>0</v>
      </c>
      <c r="D1164" s="114"/>
      <c r="E1164" s="115"/>
      <c r="F1164" s="115"/>
      <c r="G1164" s="115"/>
      <c r="H1164" s="116"/>
      <c r="I1164" s="109" t="str">
        <f>IF(SUM(D1164:H1164)=0,"",SUM(D1164:H1164))</f>
        <v/>
      </c>
      <c r="J1164" s="123"/>
      <c r="K1164" s="322">
        <f>SUM(I1164:I1172)</f>
        <v>0</v>
      </c>
      <c r="L1164" s="369"/>
    </row>
    <row r="1165" spans="1:12" s="105" customFormat="1" ht="13.5" hidden="1" customHeight="1" x14ac:dyDescent="0.2">
      <c r="A1165" s="320"/>
      <c r="B1165" s="110" t="s">
        <v>9676</v>
      </c>
      <c r="C1165" s="130" t="str">
        <f>Anexo_01!$D148</f>
        <v/>
      </c>
      <c r="D1165" s="117"/>
      <c r="E1165" s="118"/>
      <c r="F1165" s="118"/>
      <c r="G1165" s="118"/>
      <c r="H1165" s="119"/>
      <c r="I1165" s="111" t="str">
        <f>IF(SUM(D1165:H1165)=0,"",SUM(D1165:H1165))</f>
        <v/>
      </c>
      <c r="J1165" s="124"/>
      <c r="K1165" s="323"/>
      <c r="L1165" s="369"/>
    </row>
    <row r="1166" spans="1:12" s="105" customFormat="1" ht="13.5" hidden="1" customHeight="1" x14ac:dyDescent="0.2">
      <c r="A1166" s="320"/>
      <c r="B1166" s="110" t="s">
        <v>9682</v>
      </c>
      <c r="C1166" s="130" t="str">
        <f>Anexo_01!$B148</f>
        <v/>
      </c>
      <c r="D1166" s="117"/>
      <c r="E1166" s="118"/>
      <c r="F1166" s="118"/>
      <c r="G1166" s="118"/>
      <c r="H1166" s="119"/>
      <c r="I1166" s="111" t="str">
        <f t="shared" ref="I1166:I1172" si="128">IF(SUM(D1166:H1166)=0,"",SUM(D1166:H1166))</f>
        <v/>
      </c>
      <c r="J1166" s="124"/>
      <c r="K1166" s="323"/>
      <c r="L1166" s="369"/>
    </row>
    <row r="1167" spans="1:12" s="105" customFormat="1" ht="13.5" hidden="1" customHeight="1" x14ac:dyDescent="0.2">
      <c r="A1167" s="320"/>
      <c r="B1167" s="110" t="s">
        <v>9677</v>
      </c>
      <c r="C1167" s="130" t="str">
        <f>CONCATENATE("10",Anexo_01!$P148)</f>
        <v>10</v>
      </c>
      <c r="D1167" s="117"/>
      <c r="E1167" s="118"/>
      <c r="F1167" s="118"/>
      <c r="G1167" s="118"/>
      <c r="H1167" s="119"/>
      <c r="I1167" s="111" t="str">
        <f t="shared" si="128"/>
        <v/>
      </c>
      <c r="J1167" s="124"/>
      <c r="K1167" s="323"/>
      <c r="L1167" s="369"/>
    </row>
    <row r="1168" spans="1:12" s="105" customFormat="1" ht="13.5" hidden="1" customHeight="1" x14ac:dyDescent="0.2">
      <c r="A1168" s="320"/>
      <c r="B1168" s="110" t="s">
        <v>9678</v>
      </c>
      <c r="C1168" s="131">
        <f>Anexo_01!$F148</f>
        <v>0</v>
      </c>
      <c r="D1168" s="117"/>
      <c r="E1168" s="118"/>
      <c r="F1168" s="118"/>
      <c r="G1168" s="118"/>
      <c r="H1168" s="119"/>
      <c r="I1168" s="111" t="str">
        <f t="shared" si="128"/>
        <v/>
      </c>
      <c r="J1168" s="124"/>
      <c r="K1168" s="323"/>
      <c r="L1168" s="369"/>
    </row>
    <row r="1169" spans="1:12" s="105" customFormat="1" ht="13.5" hidden="1" customHeight="1" x14ac:dyDescent="0.2">
      <c r="A1169" s="320"/>
      <c r="B1169" s="110" t="s">
        <v>9679</v>
      </c>
      <c r="C1169" s="130" t="str">
        <f>Anexo_01!$Q148</f>
        <v/>
      </c>
      <c r="D1169" s="117"/>
      <c r="E1169" s="118"/>
      <c r="F1169" s="118"/>
      <c r="G1169" s="118"/>
      <c r="H1169" s="119"/>
      <c r="I1169" s="111" t="str">
        <f t="shared" si="128"/>
        <v/>
      </c>
      <c r="J1169" s="124"/>
      <c r="K1169" s="323"/>
      <c r="L1169" s="369"/>
    </row>
    <row r="1170" spans="1:12" s="105" customFormat="1" ht="13.5" hidden="1" customHeight="1" x14ac:dyDescent="0.2">
      <c r="A1170" s="320"/>
      <c r="B1170" s="110" t="s">
        <v>9680</v>
      </c>
      <c r="C1170" s="132"/>
      <c r="D1170" s="117"/>
      <c r="E1170" s="118"/>
      <c r="F1170" s="118"/>
      <c r="G1170" s="118"/>
      <c r="H1170" s="119"/>
      <c r="I1170" s="111" t="str">
        <f t="shared" si="128"/>
        <v/>
      </c>
      <c r="J1170" s="124"/>
      <c r="K1170" s="323"/>
      <c r="L1170" s="369"/>
    </row>
    <row r="1171" spans="1:12" s="105" customFormat="1" ht="13.5" hidden="1" customHeight="1" x14ac:dyDescent="0.2">
      <c r="A1171" s="320"/>
      <c r="B1171" s="110" t="s">
        <v>9681</v>
      </c>
      <c r="C1171" s="325"/>
      <c r="D1171" s="117"/>
      <c r="E1171" s="118"/>
      <c r="F1171" s="118"/>
      <c r="G1171" s="118"/>
      <c r="H1171" s="119"/>
      <c r="I1171" s="111" t="str">
        <f t="shared" si="128"/>
        <v/>
      </c>
      <c r="J1171" s="124"/>
      <c r="K1171" s="323"/>
      <c r="L1171" s="369"/>
    </row>
    <row r="1172" spans="1:12" ht="13.5" hidden="1" customHeight="1" x14ac:dyDescent="0.3">
      <c r="A1172" s="321"/>
      <c r="B1172" s="112" t="s">
        <v>9685</v>
      </c>
      <c r="C1172" s="326"/>
      <c r="D1172" s="120"/>
      <c r="E1172" s="121"/>
      <c r="F1172" s="121"/>
      <c r="G1172" s="121"/>
      <c r="H1172" s="122"/>
      <c r="I1172" s="113" t="str">
        <f t="shared" si="128"/>
        <v/>
      </c>
      <c r="J1172" s="125"/>
      <c r="K1172" s="324"/>
      <c r="L1172" s="370"/>
    </row>
    <row r="1173" spans="1:12" s="105" customFormat="1" ht="13.5" hidden="1" customHeight="1" x14ac:dyDescent="0.2">
      <c r="A1173" s="319">
        <v>130</v>
      </c>
      <c r="B1173" s="108" t="s">
        <v>9675</v>
      </c>
      <c r="C1173" s="134">
        <f>Anexo_01!$I149</f>
        <v>0</v>
      </c>
      <c r="D1173" s="114"/>
      <c r="E1173" s="115"/>
      <c r="F1173" s="115"/>
      <c r="G1173" s="115"/>
      <c r="H1173" s="116"/>
      <c r="I1173" s="109" t="str">
        <f>IF(SUM(D1173:H1173)=0,"",SUM(D1173:H1173))</f>
        <v/>
      </c>
      <c r="J1173" s="123"/>
      <c r="K1173" s="322">
        <f>SUM(I1173:I1181)</f>
        <v>0</v>
      </c>
      <c r="L1173" s="369"/>
    </row>
    <row r="1174" spans="1:12" s="105" customFormat="1" ht="13.5" hidden="1" customHeight="1" x14ac:dyDescent="0.2">
      <c r="A1174" s="320"/>
      <c r="B1174" s="110" t="s">
        <v>9676</v>
      </c>
      <c r="C1174" s="130" t="str">
        <f>Anexo_01!$D149</f>
        <v/>
      </c>
      <c r="D1174" s="117"/>
      <c r="E1174" s="118"/>
      <c r="F1174" s="118"/>
      <c r="G1174" s="118"/>
      <c r="H1174" s="119"/>
      <c r="I1174" s="111" t="str">
        <f>IF(SUM(D1174:H1174)=0,"",SUM(D1174:H1174))</f>
        <v/>
      </c>
      <c r="J1174" s="124"/>
      <c r="K1174" s="323"/>
      <c r="L1174" s="369"/>
    </row>
    <row r="1175" spans="1:12" s="105" customFormat="1" ht="13.5" hidden="1" customHeight="1" x14ac:dyDescent="0.2">
      <c r="A1175" s="320"/>
      <c r="B1175" s="110" t="s">
        <v>9682</v>
      </c>
      <c r="C1175" s="130" t="str">
        <f>Anexo_01!$B149</f>
        <v/>
      </c>
      <c r="D1175" s="117"/>
      <c r="E1175" s="118"/>
      <c r="F1175" s="118"/>
      <c r="G1175" s="118"/>
      <c r="H1175" s="119"/>
      <c r="I1175" s="111" t="str">
        <f t="shared" ref="I1175:I1181" si="129">IF(SUM(D1175:H1175)=0,"",SUM(D1175:H1175))</f>
        <v/>
      </c>
      <c r="J1175" s="124"/>
      <c r="K1175" s="323"/>
      <c r="L1175" s="369"/>
    </row>
    <row r="1176" spans="1:12" s="105" customFormat="1" ht="13.5" hidden="1" customHeight="1" x14ac:dyDescent="0.2">
      <c r="A1176" s="320"/>
      <c r="B1176" s="110" t="s">
        <v>9677</v>
      </c>
      <c r="C1176" s="130" t="str">
        <f>CONCATENATE("10",Anexo_01!$P149)</f>
        <v>10</v>
      </c>
      <c r="D1176" s="117"/>
      <c r="E1176" s="118"/>
      <c r="F1176" s="118"/>
      <c r="G1176" s="118"/>
      <c r="H1176" s="119"/>
      <c r="I1176" s="111" t="str">
        <f t="shared" si="129"/>
        <v/>
      </c>
      <c r="J1176" s="124"/>
      <c r="K1176" s="323"/>
      <c r="L1176" s="369"/>
    </row>
    <row r="1177" spans="1:12" s="105" customFormat="1" ht="13.5" hidden="1" customHeight="1" x14ac:dyDescent="0.2">
      <c r="A1177" s="320"/>
      <c r="B1177" s="110" t="s">
        <v>9678</v>
      </c>
      <c r="C1177" s="131">
        <f>Anexo_01!$F149</f>
        <v>0</v>
      </c>
      <c r="D1177" s="117"/>
      <c r="E1177" s="118"/>
      <c r="F1177" s="118"/>
      <c r="G1177" s="118"/>
      <c r="H1177" s="119"/>
      <c r="I1177" s="111" t="str">
        <f t="shared" si="129"/>
        <v/>
      </c>
      <c r="J1177" s="124"/>
      <c r="K1177" s="323"/>
      <c r="L1177" s="369"/>
    </row>
    <row r="1178" spans="1:12" s="105" customFormat="1" ht="13.5" hidden="1" customHeight="1" x14ac:dyDescent="0.2">
      <c r="A1178" s="320"/>
      <c r="B1178" s="110" t="s">
        <v>9679</v>
      </c>
      <c r="C1178" s="130" t="str">
        <f>Anexo_01!$Q149</f>
        <v/>
      </c>
      <c r="D1178" s="117"/>
      <c r="E1178" s="118"/>
      <c r="F1178" s="118"/>
      <c r="G1178" s="118"/>
      <c r="H1178" s="119"/>
      <c r="I1178" s="111" t="str">
        <f t="shared" si="129"/>
        <v/>
      </c>
      <c r="J1178" s="124"/>
      <c r="K1178" s="323"/>
      <c r="L1178" s="369"/>
    </row>
    <row r="1179" spans="1:12" s="105" customFormat="1" ht="13.5" hidden="1" customHeight="1" x14ac:dyDescent="0.2">
      <c r="A1179" s="320"/>
      <c r="B1179" s="110" t="s">
        <v>9680</v>
      </c>
      <c r="C1179" s="132"/>
      <c r="D1179" s="117"/>
      <c r="E1179" s="118"/>
      <c r="F1179" s="118"/>
      <c r="G1179" s="118"/>
      <c r="H1179" s="119"/>
      <c r="I1179" s="111" t="str">
        <f t="shared" si="129"/>
        <v/>
      </c>
      <c r="J1179" s="124"/>
      <c r="K1179" s="323"/>
      <c r="L1179" s="369"/>
    </row>
    <row r="1180" spans="1:12" s="105" customFormat="1" ht="13.5" hidden="1" customHeight="1" x14ac:dyDescent="0.2">
      <c r="A1180" s="320"/>
      <c r="B1180" s="110" t="s">
        <v>9681</v>
      </c>
      <c r="C1180" s="325"/>
      <c r="D1180" s="117"/>
      <c r="E1180" s="118"/>
      <c r="F1180" s="118"/>
      <c r="G1180" s="118"/>
      <c r="H1180" s="119"/>
      <c r="I1180" s="111" t="str">
        <f t="shared" si="129"/>
        <v/>
      </c>
      <c r="J1180" s="124"/>
      <c r="K1180" s="323"/>
      <c r="L1180" s="369"/>
    </row>
    <row r="1181" spans="1:12" ht="13.5" hidden="1" customHeight="1" x14ac:dyDescent="0.3">
      <c r="A1181" s="321"/>
      <c r="B1181" s="112" t="s">
        <v>9685</v>
      </c>
      <c r="C1181" s="326"/>
      <c r="D1181" s="120"/>
      <c r="E1181" s="121"/>
      <c r="F1181" s="121"/>
      <c r="G1181" s="121"/>
      <c r="H1181" s="122"/>
      <c r="I1181" s="113" t="str">
        <f t="shared" si="129"/>
        <v/>
      </c>
      <c r="J1181" s="125"/>
      <c r="K1181" s="324"/>
      <c r="L1181" s="370"/>
    </row>
    <row r="1182" spans="1:12" s="105" customFormat="1" ht="13.5" customHeight="1" x14ac:dyDescent="0.2">
      <c r="A1182" s="333">
        <v>1</v>
      </c>
      <c r="B1182" s="108" t="s">
        <v>9675</v>
      </c>
      <c r="C1182" s="133">
        <f>Anexo_01!$I155</f>
        <v>0</v>
      </c>
      <c r="D1182" s="114"/>
      <c r="E1182" s="115"/>
      <c r="F1182" s="115"/>
      <c r="G1182" s="115"/>
      <c r="H1182" s="116"/>
      <c r="I1182" s="109" t="str">
        <f>IF(SUM(D1182:H1182)=0,"",SUM(D1182:H1182))</f>
        <v/>
      </c>
      <c r="J1182" s="123" t="s">
        <v>9662</v>
      </c>
      <c r="K1182" s="322">
        <f>SUM(I1182:I1190)</f>
        <v>0</v>
      </c>
      <c r="L1182" s="369"/>
    </row>
    <row r="1183" spans="1:12" s="105" customFormat="1" ht="13.5" customHeight="1" x14ac:dyDescent="0.2">
      <c r="A1183" s="334"/>
      <c r="B1183" s="110" t="s">
        <v>9676</v>
      </c>
      <c r="C1183" s="130" t="str">
        <f>Anexo_01!$D155</f>
        <v>PROFESOR POR HORAS</v>
      </c>
      <c r="D1183" s="117"/>
      <c r="E1183" s="118"/>
      <c r="F1183" s="118"/>
      <c r="G1183" s="118"/>
      <c r="H1183" s="119"/>
      <c r="I1183" s="111" t="str">
        <f>IF(SUM(D1183:H1183)=0,"",SUM(D1183:H1183))</f>
        <v/>
      </c>
      <c r="J1183" s="124" t="s">
        <v>9666</v>
      </c>
      <c r="K1183" s="323"/>
      <c r="L1183" s="369"/>
    </row>
    <row r="1184" spans="1:12" s="105" customFormat="1" ht="13.5" customHeight="1" x14ac:dyDescent="0.2">
      <c r="A1184" s="334"/>
      <c r="B1184" s="110" t="s">
        <v>9682</v>
      </c>
      <c r="C1184" s="130" t="str">
        <f>Anexo_01!$B155</f>
        <v>VACANTE</v>
      </c>
      <c r="D1184" s="117"/>
      <c r="E1184" s="118"/>
      <c r="F1184" s="118"/>
      <c r="G1184" s="118"/>
      <c r="H1184" s="119"/>
      <c r="I1184" s="111" t="str">
        <f t="shared" ref="I1184:I1190" si="130">IF(SUM(D1184:H1184)=0,"",SUM(D1184:H1184))</f>
        <v/>
      </c>
      <c r="J1184" s="124"/>
      <c r="K1184" s="323"/>
      <c r="L1184" s="369"/>
    </row>
    <row r="1185" spans="1:12" s="105" customFormat="1" ht="13.5" customHeight="1" x14ac:dyDescent="0.2">
      <c r="A1185" s="334"/>
      <c r="B1185" s="110" t="s">
        <v>9677</v>
      </c>
      <c r="C1185" s="132"/>
      <c r="D1185" s="117"/>
      <c r="E1185" s="118"/>
      <c r="F1185" s="118"/>
      <c r="G1185" s="118"/>
      <c r="H1185" s="119"/>
      <c r="I1185" s="111" t="str">
        <f t="shared" si="130"/>
        <v/>
      </c>
      <c r="J1185" s="124"/>
      <c r="K1185" s="323"/>
      <c r="L1185" s="369"/>
    </row>
    <row r="1186" spans="1:12" s="105" customFormat="1" ht="13.5" customHeight="1" x14ac:dyDescent="0.2">
      <c r="A1186" s="334"/>
      <c r="B1186" s="110" t="s">
        <v>9678</v>
      </c>
      <c r="C1186" s="131" t="str">
        <f>Anexo_01!$F155</f>
        <v>Ciencias Sociales</v>
      </c>
      <c r="D1186" s="117"/>
      <c r="E1186" s="118"/>
      <c r="F1186" s="118"/>
      <c r="G1186" s="118"/>
      <c r="H1186" s="119"/>
      <c r="I1186" s="111" t="str">
        <f t="shared" si="130"/>
        <v/>
      </c>
      <c r="J1186" s="124"/>
      <c r="K1186" s="323"/>
      <c r="L1186" s="369"/>
    </row>
    <row r="1187" spans="1:12" s="105" customFormat="1" ht="13.5" customHeight="1" x14ac:dyDescent="0.2">
      <c r="A1187" s="334"/>
      <c r="B1187" s="110" t="s">
        <v>9679</v>
      </c>
      <c r="C1187" s="132"/>
      <c r="D1187" s="117"/>
      <c r="E1187" s="118"/>
      <c r="F1187" s="118"/>
      <c r="G1187" s="118"/>
      <c r="H1187" s="119"/>
      <c r="I1187" s="111" t="str">
        <f t="shared" si="130"/>
        <v/>
      </c>
      <c r="J1187" s="124"/>
      <c r="K1187" s="323"/>
      <c r="L1187" s="369"/>
    </row>
    <row r="1188" spans="1:12" s="105" customFormat="1" ht="13.5" customHeight="1" x14ac:dyDescent="0.2">
      <c r="A1188" s="334"/>
      <c r="B1188" s="110" t="s">
        <v>9680</v>
      </c>
      <c r="C1188" s="132"/>
      <c r="D1188" s="117"/>
      <c r="E1188" s="118"/>
      <c r="F1188" s="118"/>
      <c r="G1188" s="118"/>
      <c r="H1188" s="119"/>
      <c r="I1188" s="111" t="str">
        <f t="shared" si="130"/>
        <v/>
      </c>
      <c r="J1188" s="124"/>
      <c r="K1188" s="323"/>
      <c r="L1188" s="369"/>
    </row>
    <row r="1189" spans="1:12" s="105" customFormat="1" ht="13.5" customHeight="1" x14ac:dyDescent="0.2">
      <c r="A1189" s="334"/>
      <c r="B1189" s="110" t="s">
        <v>9681</v>
      </c>
      <c r="C1189" s="325" t="s">
        <v>11073</v>
      </c>
      <c r="D1189" s="117"/>
      <c r="E1189" s="118"/>
      <c r="F1189" s="118"/>
      <c r="G1189" s="118"/>
      <c r="H1189" s="119"/>
      <c r="I1189" s="111" t="str">
        <f t="shared" si="130"/>
        <v/>
      </c>
      <c r="J1189" s="124"/>
      <c r="K1189" s="323"/>
      <c r="L1189" s="369"/>
    </row>
    <row r="1190" spans="1:12" ht="13.5" customHeight="1" x14ac:dyDescent="0.3">
      <c r="A1190" s="335"/>
      <c r="B1190" s="112" t="s">
        <v>9685</v>
      </c>
      <c r="C1190" s="326"/>
      <c r="D1190" s="120"/>
      <c r="E1190" s="121"/>
      <c r="F1190" s="121"/>
      <c r="G1190" s="121"/>
      <c r="H1190" s="122"/>
      <c r="I1190" s="113" t="str">
        <f t="shared" si="130"/>
        <v/>
      </c>
      <c r="J1190" s="125"/>
      <c r="K1190" s="324"/>
      <c r="L1190" s="370"/>
    </row>
    <row r="1191" spans="1:12" s="105" customFormat="1" ht="13.5" customHeight="1" x14ac:dyDescent="0.2">
      <c r="A1191" s="333">
        <v>2</v>
      </c>
      <c r="B1191" s="108" t="s">
        <v>9675</v>
      </c>
      <c r="C1191" s="133">
        <f>Anexo_01!$I156</f>
        <v>0</v>
      </c>
      <c r="D1191" s="114"/>
      <c r="E1191" s="115"/>
      <c r="F1191" s="115"/>
      <c r="G1191" s="115"/>
      <c r="H1191" s="116"/>
      <c r="I1191" s="109" t="str">
        <f>IF(SUM(D1191:H1191)=0,"",SUM(D1191:H1191))</f>
        <v/>
      </c>
      <c r="J1191" s="123"/>
      <c r="K1191" s="322">
        <f>SUM(I1191:I1199)</f>
        <v>0</v>
      </c>
      <c r="L1191" s="369"/>
    </row>
    <row r="1192" spans="1:12" s="105" customFormat="1" ht="13.5" customHeight="1" x14ac:dyDescent="0.2">
      <c r="A1192" s="334"/>
      <c r="B1192" s="110" t="s">
        <v>9676</v>
      </c>
      <c r="C1192" s="130" t="str">
        <f>Anexo_01!$D156</f>
        <v>PROFESOR POR HORAS</v>
      </c>
      <c r="D1192" s="117"/>
      <c r="E1192" s="118"/>
      <c r="F1192" s="118"/>
      <c r="G1192" s="118"/>
      <c r="H1192" s="119"/>
      <c r="I1192" s="111" t="str">
        <f>IF(SUM(D1192:H1192)=0,"",SUM(D1192:H1192))</f>
        <v/>
      </c>
      <c r="J1192" s="124"/>
      <c r="K1192" s="323"/>
      <c r="L1192" s="369"/>
    </row>
    <row r="1193" spans="1:12" s="105" customFormat="1" ht="13.5" customHeight="1" x14ac:dyDescent="0.2">
      <c r="A1193" s="334"/>
      <c r="B1193" s="110" t="s">
        <v>9682</v>
      </c>
      <c r="C1193" s="130" t="str">
        <f>Anexo_01!$B156</f>
        <v>VACANTE</v>
      </c>
      <c r="D1193" s="117"/>
      <c r="E1193" s="118"/>
      <c r="F1193" s="118"/>
      <c r="G1193" s="118"/>
      <c r="H1193" s="119"/>
      <c r="I1193" s="111" t="str">
        <f t="shared" ref="I1193:I1199" si="131">IF(SUM(D1193:H1193)=0,"",SUM(D1193:H1193))</f>
        <v/>
      </c>
      <c r="J1193" s="124"/>
      <c r="K1193" s="323"/>
      <c r="L1193" s="369"/>
    </row>
    <row r="1194" spans="1:12" s="105" customFormat="1" ht="13.5" customHeight="1" x14ac:dyDescent="0.2">
      <c r="A1194" s="334"/>
      <c r="B1194" s="110" t="s">
        <v>9677</v>
      </c>
      <c r="C1194" s="132"/>
      <c r="D1194" s="117"/>
      <c r="E1194" s="118"/>
      <c r="F1194" s="118"/>
      <c r="G1194" s="118"/>
      <c r="H1194" s="119"/>
      <c r="I1194" s="111" t="str">
        <f t="shared" si="131"/>
        <v/>
      </c>
      <c r="J1194" s="124"/>
      <c r="K1194" s="323"/>
      <c r="L1194" s="369"/>
    </row>
    <row r="1195" spans="1:12" s="105" customFormat="1" ht="13.5" customHeight="1" x14ac:dyDescent="0.2">
      <c r="A1195" s="334"/>
      <c r="B1195" s="110" t="s">
        <v>9678</v>
      </c>
      <c r="C1195" s="131" t="str">
        <f>Anexo_01!$F156</f>
        <v>ETP Zootecnia</v>
      </c>
      <c r="D1195" s="117"/>
      <c r="E1195" s="118"/>
      <c r="F1195" s="118"/>
      <c r="G1195" s="118"/>
      <c r="H1195" s="119"/>
      <c r="I1195" s="111" t="str">
        <f t="shared" si="131"/>
        <v/>
      </c>
      <c r="J1195" s="124"/>
      <c r="K1195" s="323"/>
      <c r="L1195" s="369"/>
    </row>
    <row r="1196" spans="1:12" s="105" customFormat="1" ht="13.5" customHeight="1" x14ac:dyDescent="0.2">
      <c r="A1196" s="334"/>
      <c r="B1196" s="110" t="s">
        <v>9679</v>
      </c>
      <c r="C1196" s="132"/>
      <c r="D1196" s="117"/>
      <c r="E1196" s="118"/>
      <c r="F1196" s="118"/>
      <c r="G1196" s="118"/>
      <c r="H1196" s="119"/>
      <c r="I1196" s="111" t="str">
        <f t="shared" si="131"/>
        <v/>
      </c>
      <c r="J1196" s="124"/>
      <c r="K1196" s="323"/>
      <c r="L1196" s="369"/>
    </row>
    <row r="1197" spans="1:12" s="105" customFormat="1" ht="13.5" customHeight="1" x14ac:dyDescent="0.2">
      <c r="A1197" s="334"/>
      <c r="B1197" s="110" t="s">
        <v>9680</v>
      </c>
      <c r="C1197" s="132"/>
      <c r="D1197" s="117"/>
      <c r="E1197" s="118"/>
      <c r="F1197" s="118"/>
      <c r="G1197" s="118"/>
      <c r="H1197" s="119"/>
      <c r="I1197" s="111" t="str">
        <f t="shared" si="131"/>
        <v/>
      </c>
      <c r="J1197" s="124"/>
      <c r="K1197" s="323"/>
      <c r="L1197" s="369"/>
    </row>
    <row r="1198" spans="1:12" s="105" customFormat="1" ht="13.5" customHeight="1" x14ac:dyDescent="0.2">
      <c r="A1198" s="334"/>
      <c r="B1198" s="110" t="s">
        <v>9681</v>
      </c>
      <c r="C1198" s="325" t="s">
        <v>11074</v>
      </c>
      <c r="D1198" s="117"/>
      <c r="E1198" s="118"/>
      <c r="F1198" s="118"/>
      <c r="G1198" s="118"/>
      <c r="H1198" s="119"/>
      <c r="I1198" s="111" t="str">
        <f t="shared" si="131"/>
        <v/>
      </c>
      <c r="J1198" s="124"/>
      <c r="K1198" s="323"/>
      <c r="L1198" s="369"/>
    </row>
    <row r="1199" spans="1:12" ht="13.5" customHeight="1" x14ac:dyDescent="0.3">
      <c r="A1199" s="335"/>
      <c r="B1199" s="112" t="s">
        <v>9685</v>
      </c>
      <c r="C1199" s="326"/>
      <c r="D1199" s="120"/>
      <c r="E1199" s="121"/>
      <c r="F1199" s="121"/>
      <c r="G1199" s="121"/>
      <c r="H1199" s="122"/>
      <c r="I1199" s="113" t="str">
        <f t="shared" si="131"/>
        <v/>
      </c>
      <c r="J1199" s="125"/>
      <c r="K1199" s="324"/>
      <c r="L1199" s="370"/>
    </row>
    <row r="1200" spans="1:12" s="105" customFormat="1" ht="13.5" customHeight="1" x14ac:dyDescent="0.2">
      <c r="A1200" s="333">
        <v>3</v>
      </c>
      <c r="B1200" s="108" t="s">
        <v>9675</v>
      </c>
      <c r="C1200" s="133">
        <f>Anexo_01!$I157</f>
        <v>0</v>
      </c>
      <c r="D1200" s="114"/>
      <c r="E1200" s="115"/>
      <c r="F1200" s="115"/>
      <c r="G1200" s="115"/>
      <c r="H1200" s="116"/>
      <c r="I1200" s="109" t="str">
        <f>IF(SUM(D1200:H1200)=0,"",SUM(D1200:H1200))</f>
        <v/>
      </c>
      <c r="J1200" s="123"/>
      <c r="K1200" s="322">
        <f>SUM(I1200:I1208)</f>
        <v>0</v>
      </c>
      <c r="L1200" s="369"/>
    </row>
    <row r="1201" spans="1:12" s="105" customFormat="1" ht="13.5" customHeight="1" x14ac:dyDescent="0.2">
      <c r="A1201" s="334"/>
      <c r="B1201" s="110" t="s">
        <v>9676</v>
      </c>
      <c r="C1201" s="130">
        <f>Anexo_01!$D157</f>
        <v>0</v>
      </c>
      <c r="D1201" s="117"/>
      <c r="E1201" s="118"/>
      <c r="F1201" s="118"/>
      <c r="G1201" s="118"/>
      <c r="H1201" s="119"/>
      <c r="I1201" s="111" t="str">
        <f>IF(SUM(D1201:H1201)=0,"",SUM(D1201:H1201))</f>
        <v/>
      </c>
      <c r="J1201" s="124"/>
      <c r="K1201" s="323"/>
      <c r="L1201" s="369"/>
    </row>
    <row r="1202" spans="1:12" s="105" customFormat="1" ht="13.5" customHeight="1" x14ac:dyDescent="0.2">
      <c r="A1202" s="334"/>
      <c r="B1202" s="110" t="s">
        <v>9682</v>
      </c>
      <c r="C1202" s="130">
        <f>Anexo_01!$B157</f>
        <v>0</v>
      </c>
      <c r="D1202" s="117"/>
      <c r="E1202" s="118"/>
      <c r="F1202" s="118"/>
      <c r="G1202" s="118"/>
      <c r="H1202" s="119"/>
      <c r="I1202" s="111" t="str">
        <f t="shared" ref="I1202:I1208" si="132">IF(SUM(D1202:H1202)=0,"",SUM(D1202:H1202))</f>
        <v/>
      </c>
      <c r="J1202" s="124"/>
      <c r="K1202" s="323"/>
      <c r="L1202" s="369"/>
    </row>
    <row r="1203" spans="1:12" s="105" customFormat="1" ht="13.5" customHeight="1" x14ac:dyDescent="0.2">
      <c r="A1203" s="334"/>
      <c r="B1203" s="110" t="s">
        <v>9677</v>
      </c>
      <c r="C1203" s="132"/>
      <c r="D1203" s="117"/>
      <c r="E1203" s="118"/>
      <c r="F1203" s="118"/>
      <c r="G1203" s="118"/>
      <c r="H1203" s="119"/>
      <c r="I1203" s="111" t="str">
        <f t="shared" si="132"/>
        <v/>
      </c>
      <c r="J1203" s="124"/>
      <c r="K1203" s="323"/>
      <c r="L1203" s="369"/>
    </row>
    <row r="1204" spans="1:12" s="105" customFormat="1" ht="13.5" customHeight="1" x14ac:dyDescent="0.2">
      <c r="A1204" s="334"/>
      <c r="B1204" s="110" t="s">
        <v>9678</v>
      </c>
      <c r="C1204" s="131">
        <f>Anexo_01!$F157</f>
        <v>0</v>
      </c>
      <c r="D1204" s="117"/>
      <c r="E1204" s="118"/>
      <c r="F1204" s="118"/>
      <c r="G1204" s="118"/>
      <c r="H1204" s="119"/>
      <c r="I1204" s="111" t="str">
        <f t="shared" si="132"/>
        <v/>
      </c>
      <c r="J1204" s="124"/>
      <c r="K1204" s="323"/>
      <c r="L1204" s="369"/>
    </row>
    <row r="1205" spans="1:12" s="105" customFormat="1" ht="13.5" customHeight="1" x14ac:dyDescent="0.2">
      <c r="A1205" s="334"/>
      <c r="B1205" s="110" t="s">
        <v>9679</v>
      </c>
      <c r="C1205" s="132"/>
      <c r="D1205" s="117"/>
      <c r="E1205" s="118"/>
      <c r="F1205" s="118"/>
      <c r="G1205" s="118"/>
      <c r="H1205" s="119"/>
      <c r="I1205" s="111" t="str">
        <f t="shared" si="132"/>
        <v/>
      </c>
      <c r="J1205" s="124"/>
      <c r="K1205" s="323"/>
      <c r="L1205" s="369"/>
    </row>
    <row r="1206" spans="1:12" s="105" customFormat="1" ht="13.5" customHeight="1" x14ac:dyDescent="0.2">
      <c r="A1206" s="334"/>
      <c r="B1206" s="110" t="s">
        <v>9680</v>
      </c>
      <c r="C1206" s="132"/>
      <c r="D1206" s="117"/>
      <c r="E1206" s="118"/>
      <c r="F1206" s="118"/>
      <c r="G1206" s="118"/>
      <c r="H1206" s="119"/>
      <c r="I1206" s="111" t="str">
        <f t="shared" si="132"/>
        <v/>
      </c>
      <c r="J1206" s="124"/>
      <c r="K1206" s="323"/>
      <c r="L1206" s="369"/>
    </row>
    <row r="1207" spans="1:12" s="105" customFormat="1" ht="13.5" customHeight="1" x14ac:dyDescent="0.2">
      <c r="A1207" s="334"/>
      <c r="B1207" s="110" t="s">
        <v>9681</v>
      </c>
      <c r="C1207" s="325"/>
      <c r="D1207" s="117"/>
      <c r="E1207" s="118"/>
      <c r="F1207" s="118"/>
      <c r="G1207" s="118"/>
      <c r="H1207" s="119"/>
      <c r="I1207" s="111" t="str">
        <f t="shared" si="132"/>
        <v/>
      </c>
      <c r="J1207" s="124"/>
      <c r="K1207" s="323"/>
      <c r="L1207" s="369"/>
    </row>
    <row r="1208" spans="1:12" ht="13.5" customHeight="1" x14ac:dyDescent="0.3">
      <c r="A1208" s="335"/>
      <c r="B1208" s="112" t="s">
        <v>9685</v>
      </c>
      <c r="C1208" s="326"/>
      <c r="D1208" s="120"/>
      <c r="E1208" s="121"/>
      <c r="F1208" s="121"/>
      <c r="G1208" s="121"/>
      <c r="H1208" s="122"/>
      <c r="I1208" s="113" t="str">
        <f t="shared" si="132"/>
        <v/>
      </c>
      <c r="J1208" s="125"/>
      <c r="K1208" s="324"/>
      <c r="L1208" s="370"/>
    </row>
    <row r="1209" spans="1:12" s="105" customFormat="1" ht="13.5" customHeight="1" x14ac:dyDescent="0.2">
      <c r="A1209" s="333">
        <v>4</v>
      </c>
      <c r="B1209" s="108" t="s">
        <v>9675</v>
      </c>
      <c r="C1209" s="133">
        <f>Anexo_01!$I158</f>
        <v>0</v>
      </c>
      <c r="D1209" s="114"/>
      <c r="E1209" s="115"/>
      <c r="F1209" s="115"/>
      <c r="G1209" s="115"/>
      <c r="H1209" s="116"/>
      <c r="I1209" s="109" t="str">
        <f>IF(SUM(D1209:H1209)=0,"",SUM(D1209:H1209))</f>
        <v/>
      </c>
      <c r="J1209" s="123"/>
      <c r="K1209" s="322">
        <f>SUM(I1209:I1217)</f>
        <v>0</v>
      </c>
      <c r="L1209" s="369"/>
    </row>
    <row r="1210" spans="1:12" s="105" customFormat="1" ht="13.5" customHeight="1" x14ac:dyDescent="0.2">
      <c r="A1210" s="334"/>
      <c r="B1210" s="110" t="s">
        <v>9676</v>
      </c>
      <c r="C1210" s="130">
        <f>Anexo_01!$D158</f>
        <v>0</v>
      </c>
      <c r="D1210" s="117"/>
      <c r="E1210" s="118"/>
      <c r="F1210" s="118"/>
      <c r="G1210" s="118"/>
      <c r="H1210" s="119"/>
      <c r="I1210" s="111" t="str">
        <f>IF(SUM(D1210:H1210)=0,"",SUM(D1210:H1210))</f>
        <v/>
      </c>
      <c r="J1210" s="124"/>
      <c r="K1210" s="323"/>
      <c r="L1210" s="369"/>
    </row>
    <row r="1211" spans="1:12" s="105" customFormat="1" ht="13.5" customHeight="1" x14ac:dyDescent="0.2">
      <c r="A1211" s="334"/>
      <c r="B1211" s="110" t="s">
        <v>9682</v>
      </c>
      <c r="C1211" s="130">
        <f>Anexo_01!$B158</f>
        <v>0</v>
      </c>
      <c r="D1211" s="117"/>
      <c r="E1211" s="118"/>
      <c r="F1211" s="118"/>
      <c r="G1211" s="118"/>
      <c r="H1211" s="119"/>
      <c r="I1211" s="111" t="str">
        <f t="shared" ref="I1211:I1217" si="133">IF(SUM(D1211:H1211)=0,"",SUM(D1211:H1211))</f>
        <v/>
      </c>
      <c r="J1211" s="124"/>
      <c r="K1211" s="323"/>
      <c r="L1211" s="369"/>
    </row>
    <row r="1212" spans="1:12" s="105" customFormat="1" ht="13.5" customHeight="1" x14ac:dyDescent="0.2">
      <c r="A1212" s="334"/>
      <c r="B1212" s="110" t="s">
        <v>9677</v>
      </c>
      <c r="C1212" s="132"/>
      <c r="D1212" s="117"/>
      <c r="E1212" s="118"/>
      <c r="F1212" s="118"/>
      <c r="G1212" s="118"/>
      <c r="H1212" s="119"/>
      <c r="I1212" s="111" t="str">
        <f t="shared" si="133"/>
        <v/>
      </c>
      <c r="J1212" s="124"/>
      <c r="K1212" s="323"/>
      <c r="L1212" s="369"/>
    </row>
    <row r="1213" spans="1:12" s="105" customFormat="1" ht="13.5" customHeight="1" x14ac:dyDescent="0.2">
      <c r="A1213" s="334"/>
      <c r="B1213" s="110" t="s">
        <v>9678</v>
      </c>
      <c r="C1213" s="131">
        <f>Anexo_01!$F158</f>
        <v>0</v>
      </c>
      <c r="D1213" s="117"/>
      <c r="E1213" s="118"/>
      <c r="F1213" s="118"/>
      <c r="G1213" s="118"/>
      <c r="H1213" s="119"/>
      <c r="I1213" s="111" t="str">
        <f t="shared" si="133"/>
        <v/>
      </c>
      <c r="J1213" s="124"/>
      <c r="K1213" s="323"/>
      <c r="L1213" s="369"/>
    </row>
    <row r="1214" spans="1:12" s="105" customFormat="1" ht="13.5" customHeight="1" x14ac:dyDescent="0.2">
      <c r="A1214" s="334"/>
      <c r="B1214" s="110" t="s">
        <v>9679</v>
      </c>
      <c r="C1214" s="132"/>
      <c r="D1214" s="117"/>
      <c r="E1214" s="118"/>
      <c r="F1214" s="118"/>
      <c r="G1214" s="118"/>
      <c r="H1214" s="119"/>
      <c r="I1214" s="111" t="str">
        <f t="shared" si="133"/>
        <v/>
      </c>
      <c r="J1214" s="124"/>
      <c r="K1214" s="323"/>
      <c r="L1214" s="369"/>
    </row>
    <row r="1215" spans="1:12" s="105" customFormat="1" ht="13.5" customHeight="1" x14ac:dyDescent="0.2">
      <c r="A1215" s="334"/>
      <c r="B1215" s="110" t="s">
        <v>9680</v>
      </c>
      <c r="C1215" s="132"/>
      <c r="D1215" s="117"/>
      <c r="E1215" s="118"/>
      <c r="F1215" s="118"/>
      <c r="G1215" s="118"/>
      <c r="H1215" s="119"/>
      <c r="I1215" s="111" t="str">
        <f t="shared" si="133"/>
        <v/>
      </c>
      <c r="J1215" s="124"/>
      <c r="K1215" s="323"/>
      <c r="L1215" s="369"/>
    </row>
    <row r="1216" spans="1:12" s="105" customFormat="1" ht="13.5" customHeight="1" x14ac:dyDescent="0.2">
      <c r="A1216" s="334"/>
      <c r="B1216" s="110" t="s">
        <v>9681</v>
      </c>
      <c r="C1216" s="325"/>
      <c r="D1216" s="117"/>
      <c r="E1216" s="118"/>
      <c r="F1216" s="118"/>
      <c r="G1216" s="118"/>
      <c r="H1216" s="119"/>
      <c r="I1216" s="111" t="str">
        <f t="shared" si="133"/>
        <v/>
      </c>
      <c r="J1216" s="124"/>
      <c r="K1216" s="323"/>
      <c r="L1216" s="369"/>
    </row>
    <row r="1217" spans="1:12" ht="13.5" customHeight="1" x14ac:dyDescent="0.3">
      <c r="A1217" s="335"/>
      <c r="B1217" s="112" t="s">
        <v>9685</v>
      </c>
      <c r="C1217" s="326"/>
      <c r="D1217" s="120"/>
      <c r="E1217" s="121"/>
      <c r="F1217" s="121"/>
      <c r="G1217" s="121"/>
      <c r="H1217" s="122"/>
      <c r="I1217" s="113" t="str">
        <f t="shared" si="133"/>
        <v/>
      </c>
      <c r="J1217" s="125"/>
      <c r="K1217" s="324"/>
      <c r="L1217" s="370"/>
    </row>
    <row r="1218" spans="1:12" s="105" customFormat="1" ht="13.5" customHeight="1" x14ac:dyDescent="0.2">
      <c r="A1218" s="333">
        <v>5</v>
      </c>
      <c r="B1218" s="108" t="s">
        <v>9675</v>
      </c>
      <c r="C1218" s="133">
        <f>Anexo_01!$I159</f>
        <v>0</v>
      </c>
      <c r="D1218" s="114"/>
      <c r="E1218" s="115"/>
      <c r="F1218" s="115"/>
      <c r="G1218" s="115"/>
      <c r="H1218" s="116"/>
      <c r="I1218" s="109" t="str">
        <f>IF(SUM(D1218:H1218)=0,"",SUM(D1218:H1218))</f>
        <v/>
      </c>
      <c r="J1218" s="123"/>
      <c r="K1218" s="322">
        <f>SUM(I1218:I1226)</f>
        <v>0</v>
      </c>
      <c r="L1218" s="369"/>
    </row>
    <row r="1219" spans="1:12" s="105" customFormat="1" ht="13.5" customHeight="1" x14ac:dyDescent="0.2">
      <c r="A1219" s="334"/>
      <c r="B1219" s="110" t="s">
        <v>9676</v>
      </c>
      <c r="C1219" s="130">
        <f>Anexo_01!$D159</f>
        <v>0</v>
      </c>
      <c r="D1219" s="117"/>
      <c r="E1219" s="118"/>
      <c r="F1219" s="118"/>
      <c r="G1219" s="118"/>
      <c r="H1219" s="119"/>
      <c r="I1219" s="111" t="str">
        <f>IF(SUM(D1219:H1219)=0,"",SUM(D1219:H1219))</f>
        <v/>
      </c>
      <c r="J1219" s="124"/>
      <c r="K1219" s="323"/>
      <c r="L1219" s="369"/>
    </row>
    <row r="1220" spans="1:12" s="105" customFormat="1" ht="13.5" customHeight="1" x14ac:dyDescent="0.2">
      <c r="A1220" s="334"/>
      <c r="B1220" s="110" t="s">
        <v>9682</v>
      </c>
      <c r="C1220" s="130">
        <f>Anexo_01!$B159</f>
        <v>0</v>
      </c>
      <c r="D1220" s="117"/>
      <c r="E1220" s="118"/>
      <c r="F1220" s="118"/>
      <c r="G1220" s="118"/>
      <c r="H1220" s="119"/>
      <c r="I1220" s="111" t="str">
        <f t="shared" ref="I1220:I1226" si="134">IF(SUM(D1220:H1220)=0,"",SUM(D1220:H1220))</f>
        <v/>
      </c>
      <c r="J1220" s="124"/>
      <c r="K1220" s="323"/>
      <c r="L1220" s="369"/>
    </row>
    <row r="1221" spans="1:12" s="105" customFormat="1" ht="13.5" customHeight="1" x14ac:dyDescent="0.2">
      <c r="A1221" s="334"/>
      <c r="B1221" s="110" t="s">
        <v>9677</v>
      </c>
      <c r="C1221" s="132"/>
      <c r="D1221" s="117"/>
      <c r="E1221" s="118"/>
      <c r="F1221" s="118"/>
      <c r="G1221" s="118"/>
      <c r="H1221" s="119"/>
      <c r="I1221" s="111" t="str">
        <f t="shared" si="134"/>
        <v/>
      </c>
      <c r="J1221" s="124"/>
      <c r="K1221" s="323"/>
      <c r="L1221" s="369"/>
    </row>
    <row r="1222" spans="1:12" s="105" customFormat="1" ht="13.5" customHeight="1" x14ac:dyDescent="0.2">
      <c r="A1222" s="334"/>
      <c r="B1222" s="110" t="s">
        <v>9678</v>
      </c>
      <c r="C1222" s="131">
        <f>Anexo_01!$F159</f>
        <v>0</v>
      </c>
      <c r="D1222" s="117"/>
      <c r="E1222" s="118"/>
      <c r="F1222" s="118"/>
      <c r="G1222" s="118"/>
      <c r="H1222" s="119"/>
      <c r="I1222" s="111" t="str">
        <f t="shared" si="134"/>
        <v/>
      </c>
      <c r="J1222" s="124"/>
      <c r="K1222" s="323"/>
      <c r="L1222" s="369"/>
    </row>
    <row r="1223" spans="1:12" s="105" customFormat="1" ht="13.5" customHeight="1" x14ac:dyDescent="0.2">
      <c r="A1223" s="334"/>
      <c r="B1223" s="110" t="s">
        <v>9679</v>
      </c>
      <c r="C1223" s="132"/>
      <c r="D1223" s="117"/>
      <c r="E1223" s="118"/>
      <c r="F1223" s="118"/>
      <c r="G1223" s="118"/>
      <c r="H1223" s="119"/>
      <c r="I1223" s="111" t="str">
        <f t="shared" si="134"/>
        <v/>
      </c>
      <c r="J1223" s="124"/>
      <c r="K1223" s="323"/>
      <c r="L1223" s="369"/>
    </row>
    <row r="1224" spans="1:12" s="105" customFormat="1" ht="13.5" customHeight="1" x14ac:dyDescent="0.2">
      <c r="A1224" s="334"/>
      <c r="B1224" s="110" t="s">
        <v>9680</v>
      </c>
      <c r="C1224" s="132"/>
      <c r="D1224" s="117"/>
      <c r="E1224" s="118"/>
      <c r="F1224" s="118"/>
      <c r="G1224" s="118"/>
      <c r="H1224" s="119"/>
      <c r="I1224" s="111" t="str">
        <f t="shared" si="134"/>
        <v/>
      </c>
      <c r="J1224" s="124"/>
      <c r="K1224" s="323"/>
      <c r="L1224" s="369"/>
    </row>
    <row r="1225" spans="1:12" s="105" customFormat="1" ht="13.5" customHeight="1" x14ac:dyDescent="0.2">
      <c r="A1225" s="334"/>
      <c r="B1225" s="110" t="s">
        <v>9681</v>
      </c>
      <c r="C1225" s="325"/>
      <c r="D1225" s="117"/>
      <c r="E1225" s="118"/>
      <c r="F1225" s="118"/>
      <c r="G1225" s="118"/>
      <c r="H1225" s="119"/>
      <c r="I1225" s="111" t="str">
        <f t="shared" si="134"/>
        <v/>
      </c>
      <c r="J1225" s="124"/>
      <c r="K1225" s="323"/>
      <c r="L1225" s="369"/>
    </row>
    <row r="1226" spans="1:12" ht="13.5" customHeight="1" x14ac:dyDescent="0.3">
      <c r="A1226" s="335"/>
      <c r="B1226" s="112" t="s">
        <v>9685</v>
      </c>
      <c r="C1226" s="326"/>
      <c r="D1226" s="120"/>
      <c r="E1226" s="121"/>
      <c r="F1226" s="121"/>
      <c r="G1226" s="121"/>
      <c r="H1226" s="122"/>
      <c r="I1226" s="113" t="str">
        <f t="shared" si="134"/>
        <v/>
      </c>
      <c r="J1226" s="125"/>
      <c r="K1226" s="324"/>
      <c r="L1226" s="370"/>
    </row>
    <row r="1227" spans="1:12" s="105" customFormat="1" ht="13.5" customHeight="1" x14ac:dyDescent="0.2">
      <c r="A1227" s="333">
        <v>6</v>
      </c>
      <c r="B1227" s="108" t="s">
        <v>9675</v>
      </c>
      <c r="C1227" s="133">
        <f>Anexo_01!$I160</f>
        <v>0</v>
      </c>
      <c r="D1227" s="114"/>
      <c r="E1227" s="115"/>
      <c r="F1227" s="115"/>
      <c r="G1227" s="115"/>
      <c r="H1227" s="116"/>
      <c r="I1227" s="109" t="str">
        <f>IF(SUM(D1227:H1227)=0,"",SUM(D1227:H1227))</f>
        <v/>
      </c>
      <c r="J1227" s="123"/>
      <c r="K1227" s="322">
        <f>SUM(I1227:I1235)</f>
        <v>0</v>
      </c>
      <c r="L1227" s="369"/>
    </row>
    <row r="1228" spans="1:12" s="105" customFormat="1" ht="13.5" customHeight="1" x14ac:dyDescent="0.2">
      <c r="A1228" s="334"/>
      <c r="B1228" s="110" t="s">
        <v>9676</v>
      </c>
      <c r="C1228" s="130">
        <f>Anexo_01!$D160</f>
        <v>0</v>
      </c>
      <c r="D1228" s="117"/>
      <c r="E1228" s="118"/>
      <c r="F1228" s="118"/>
      <c r="G1228" s="118"/>
      <c r="H1228" s="119"/>
      <c r="I1228" s="111" t="str">
        <f>IF(SUM(D1228:H1228)=0,"",SUM(D1228:H1228))</f>
        <v/>
      </c>
      <c r="J1228" s="124"/>
      <c r="K1228" s="323"/>
      <c r="L1228" s="369"/>
    </row>
    <row r="1229" spans="1:12" s="105" customFormat="1" ht="13.5" customHeight="1" x14ac:dyDescent="0.2">
      <c r="A1229" s="334"/>
      <c r="B1229" s="110" t="s">
        <v>9682</v>
      </c>
      <c r="C1229" s="130">
        <f>Anexo_01!$B160</f>
        <v>0</v>
      </c>
      <c r="D1229" s="117"/>
      <c r="E1229" s="118"/>
      <c r="F1229" s="118"/>
      <c r="G1229" s="118"/>
      <c r="H1229" s="119"/>
      <c r="I1229" s="111" t="str">
        <f t="shared" ref="I1229:I1235" si="135">IF(SUM(D1229:H1229)=0,"",SUM(D1229:H1229))</f>
        <v/>
      </c>
      <c r="J1229" s="124"/>
      <c r="K1229" s="323"/>
      <c r="L1229" s="369"/>
    </row>
    <row r="1230" spans="1:12" s="105" customFormat="1" ht="13.5" customHeight="1" x14ac:dyDescent="0.2">
      <c r="A1230" s="334"/>
      <c r="B1230" s="110" t="s">
        <v>9677</v>
      </c>
      <c r="C1230" s="132"/>
      <c r="D1230" s="117"/>
      <c r="E1230" s="118"/>
      <c r="F1230" s="118"/>
      <c r="G1230" s="118"/>
      <c r="H1230" s="119"/>
      <c r="I1230" s="111" t="str">
        <f t="shared" si="135"/>
        <v/>
      </c>
      <c r="J1230" s="124"/>
      <c r="K1230" s="323"/>
      <c r="L1230" s="369"/>
    </row>
    <row r="1231" spans="1:12" s="105" customFormat="1" ht="13.5" customHeight="1" x14ac:dyDescent="0.2">
      <c r="A1231" s="334"/>
      <c r="B1231" s="110" t="s">
        <v>9678</v>
      </c>
      <c r="C1231" s="131">
        <f>Anexo_01!$F160</f>
        <v>0</v>
      </c>
      <c r="D1231" s="117"/>
      <c r="E1231" s="118"/>
      <c r="F1231" s="118"/>
      <c r="G1231" s="118"/>
      <c r="H1231" s="119"/>
      <c r="I1231" s="111" t="str">
        <f t="shared" si="135"/>
        <v/>
      </c>
      <c r="J1231" s="124"/>
      <c r="K1231" s="323"/>
      <c r="L1231" s="369"/>
    </row>
    <row r="1232" spans="1:12" s="105" customFormat="1" ht="13.5" customHeight="1" x14ac:dyDescent="0.2">
      <c r="A1232" s="334"/>
      <c r="B1232" s="110" t="s">
        <v>9679</v>
      </c>
      <c r="C1232" s="132"/>
      <c r="D1232" s="117"/>
      <c r="E1232" s="118"/>
      <c r="F1232" s="118"/>
      <c r="G1232" s="118"/>
      <c r="H1232" s="119"/>
      <c r="I1232" s="111" t="str">
        <f t="shared" si="135"/>
        <v/>
      </c>
      <c r="J1232" s="124"/>
      <c r="K1232" s="323"/>
      <c r="L1232" s="369"/>
    </row>
    <row r="1233" spans="1:12" s="105" customFormat="1" ht="13.5" customHeight="1" x14ac:dyDescent="0.2">
      <c r="A1233" s="334"/>
      <c r="B1233" s="110" t="s">
        <v>9680</v>
      </c>
      <c r="C1233" s="132"/>
      <c r="D1233" s="117"/>
      <c r="E1233" s="118"/>
      <c r="F1233" s="118"/>
      <c r="G1233" s="118"/>
      <c r="H1233" s="119"/>
      <c r="I1233" s="111" t="str">
        <f t="shared" si="135"/>
        <v/>
      </c>
      <c r="J1233" s="124"/>
      <c r="K1233" s="323"/>
      <c r="L1233" s="369"/>
    </row>
    <row r="1234" spans="1:12" s="105" customFormat="1" ht="13.5" customHeight="1" x14ac:dyDescent="0.2">
      <c r="A1234" s="334"/>
      <c r="B1234" s="110" t="s">
        <v>9681</v>
      </c>
      <c r="C1234" s="325"/>
      <c r="D1234" s="117"/>
      <c r="E1234" s="118"/>
      <c r="F1234" s="118"/>
      <c r="G1234" s="118"/>
      <c r="H1234" s="119"/>
      <c r="I1234" s="111" t="str">
        <f t="shared" si="135"/>
        <v/>
      </c>
      <c r="J1234" s="124"/>
      <c r="K1234" s="323"/>
      <c r="L1234" s="369"/>
    </row>
    <row r="1235" spans="1:12" ht="13.5" customHeight="1" x14ac:dyDescent="0.3">
      <c r="A1235" s="335"/>
      <c r="B1235" s="112" t="s">
        <v>9685</v>
      </c>
      <c r="C1235" s="326"/>
      <c r="D1235" s="120"/>
      <c r="E1235" s="121"/>
      <c r="F1235" s="121"/>
      <c r="G1235" s="121"/>
      <c r="H1235" s="122"/>
      <c r="I1235" s="113" t="str">
        <f t="shared" si="135"/>
        <v/>
      </c>
      <c r="J1235" s="125"/>
      <c r="K1235" s="324"/>
      <c r="L1235" s="370"/>
    </row>
    <row r="1236" spans="1:12" s="105" customFormat="1" ht="13.5" hidden="1" customHeight="1" x14ac:dyDescent="0.2">
      <c r="A1236" s="333">
        <v>7</v>
      </c>
      <c r="B1236" s="108" t="s">
        <v>9675</v>
      </c>
      <c r="C1236" s="133">
        <f>Anexo_01!$I161</f>
        <v>0</v>
      </c>
      <c r="D1236" s="114"/>
      <c r="E1236" s="115"/>
      <c r="F1236" s="115"/>
      <c r="G1236" s="115"/>
      <c r="H1236" s="116"/>
      <c r="I1236" s="109" t="str">
        <f>IF(SUM(D1236:H1236)=0,"",SUM(D1236:H1236))</f>
        <v/>
      </c>
      <c r="J1236" s="123"/>
      <c r="K1236" s="322">
        <f>SUM(I1236:I1244)</f>
        <v>0</v>
      </c>
    </row>
    <row r="1237" spans="1:12" s="105" customFormat="1" ht="13.5" hidden="1" customHeight="1" x14ac:dyDescent="0.2">
      <c r="A1237" s="334"/>
      <c r="B1237" s="110" t="s">
        <v>9676</v>
      </c>
      <c r="C1237" s="130">
        <f>Anexo_01!$D161</f>
        <v>0</v>
      </c>
      <c r="D1237" s="117"/>
      <c r="E1237" s="118"/>
      <c r="F1237" s="118"/>
      <c r="G1237" s="118"/>
      <c r="H1237" s="119"/>
      <c r="I1237" s="111" t="str">
        <f>IF(SUM(D1237:H1237)=0,"",SUM(D1237:H1237))</f>
        <v/>
      </c>
      <c r="J1237" s="124"/>
      <c r="K1237" s="323"/>
    </row>
    <row r="1238" spans="1:12" s="105" customFormat="1" ht="13.5" hidden="1" customHeight="1" x14ac:dyDescent="0.2">
      <c r="A1238" s="334"/>
      <c r="B1238" s="110" t="s">
        <v>9682</v>
      </c>
      <c r="C1238" s="130">
        <f>Anexo_01!$B161</f>
        <v>0</v>
      </c>
      <c r="D1238" s="117"/>
      <c r="E1238" s="118"/>
      <c r="F1238" s="118"/>
      <c r="G1238" s="118"/>
      <c r="H1238" s="119"/>
      <c r="I1238" s="111" t="str">
        <f t="shared" ref="I1238:I1244" si="136">IF(SUM(D1238:H1238)=0,"",SUM(D1238:H1238))</f>
        <v/>
      </c>
      <c r="J1238" s="124"/>
      <c r="K1238" s="323"/>
    </row>
    <row r="1239" spans="1:12" s="105" customFormat="1" ht="13.5" hidden="1" customHeight="1" x14ac:dyDescent="0.2">
      <c r="A1239" s="334"/>
      <c r="B1239" s="110" t="s">
        <v>9677</v>
      </c>
      <c r="C1239" s="132"/>
      <c r="D1239" s="117"/>
      <c r="E1239" s="118"/>
      <c r="F1239" s="118"/>
      <c r="G1239" s="118"/>
      <c r="H1239" s="119"/>
      <c r="I1239" s="111" t="str">
        <f t="shared" si="136"/>
        <v/>
      </c>
      <c r="J1239" s="124"/>
      <c r="K1239" s="323"/>
    </row>
    <row r="1240" spans="1:12" s="105" customFormat="1" ht="13.5" hidden="1" customHeight="1" x14ac:dyDescent="0.2">
      <c r="A1240" s="334"/>
      <c r="B1240" s="110" t="s">
        <v>9678</v>
      </c>
      <c r="C1240" s="131">
        <f>Anexo_01!$F161</f>
        <v>0</v>
      </c>
      <c r="D1240" s="117"/>
      <c r="E1240" s="118"/>
      <c r="F1240" s="118"/>
      <c r="G1240" s="118"/>
      <c r="H1240" s="119"/>
      <c r="I1240" s="111" t="str">
        <f t="shared" si="136"/>
        <v/>
      </c>
      <c r="J1240" s="124"/>
      <c r="K1240" s="323"/>
    </row>
    <row r="1241" spans="1:12" s="105" customFormat="1" ht="13.5" hidden="1" customHeight="1" x14ac:dyDescent="0.2">
      <c r="A1241" s="334"/>
      <c r="B1241" s="110" t="s">
        <v>9679</v>
      </c>
      <c r="C1241" s="132"/>
      <c r="D1241" s="117"/>
      <c r="E1241" s="118"/>
      <c r="F1241" s="118"/>
      <c r="G1241" s="118"/>
      <c r="H1241" s="119"/>
      <c r="I1241" s="111" t="str">
        <f t="shared" si="136"/>
        <v/>
      </c>
      <c r="J1241" s="124"/>
      <c r="K1241" s="323"/>
    </row>
    <row r="1242" spans="1:12" s="105" customFormat="1" ht="13.5" hidden="1" customHeight="1" x14ac:dyDescent="0.2">
      <c r="A1242" s="334"/>
      <c r="B1242" s="110" t="s">
        <v>9680</v>
      </c>
      <c r="C1242" s="132"/>
      <c r="D1242" s="117"/>
      <c r="E1242" s="118"/>
      <c r="F1242" s="118"/>
      <c r="G1242" s="118"/>
      <c r="H1242" s="119"/>
      <c r="I1242" s="111" t="str">
        <f t="shared" si="136"/>
        <v/>
      </c>
      <c r="J1242" s="124"/>
      <c r="K1242" s="323"/>
    </row>
    <row r="1243" spans="1:12" s="105" customFormat="1" ht="13.5" hidden="1" customHeight="1" x14ac:dyDescent="0.2">
      <c r="A1243" s="334"/>
      <c r="B1243" s="110" t="s">
        <v>9681</v>
      </c>
      <c r="C1243" s="325"/>
      <c r="D1243" s="117"/>
      <c r="E1243" s="118"/>
      <c r="F1243" s="118"/>
      <c r="G1243" s="118"/>
      <c r="H1243" s="119"/>
      <c r="I1243" s="111" t="str">
        <f t="shared" si="136"/>
        <v/>
      </c>
      <c r="J1243" s="124"/>
      <c r="K1243" s="323"/>
    </row>
    <row r="1244" spans="1:12" ht="13.5" hidden="1" customHeight="1" x14ac:dyDescent="0.3">
      <c r="A1244" s="335"/>
      <c r="B1244" s="112" t="s">
        <v>9685</v>
      </c>
      <c r="C1244" s="326"/>
      <c r="D1244" s="120"/>
      <c r="E1244" s="121"/>
      <c r="F1244" s="121"/>
      <c r="G1244" s="121"/>
      <c r="H1244" s="122"/>
      <c r="I1244" s="113" t="str">
        <f t="shared" si="136"/>
        <v/>
      </c>
      <c r="J1244" s="125"/>
      <c r="K1244" s="324"/>
    </row>
    <row r="1245" spans="1:12" s="105" customFormat="1" ht="13.5" hidden="1" customHeight="1" x14ac:dyDescent="0.2">
      <c r="A1245" s="333">
        <v>8</v>
      </c>
      <c r="B1245" s="108" t="s">
        <v>9675</v>
      </c>
      <c r="C1245" s="133">
        <f>Anexo_01!$I162</f>
        <v>0</v>
      </c>
      <c r="D1245" s="114"/>
      <c r="E1245" s="115"/>
      <c r="F1245" s="115"/>
      <c r="G1245" s="115"/>
      <c r="H1245" s="116"/>
      <c r="I1245" s="109" t="str">
        <f>IF(SUM(D1245:H1245)=0,"",SUM(D1245:H1245))</f>
        <v/>
      </c>
      <c r="J1245" s="123"/>
      <c r="K1245" s="322">
        <f>SUM(I1245:I1253)</f>
        <v>0</v>
      </c>
    </row>
    <row r="1246" spans="1:12" s="105" customFormat="1" ht="13.5" hidden="1" customHeight="1" x14ac:dyDescent="0.2">
      <c r="A1246" s="334"/>
      <c r="B1246" s="110" t="s">
        <v>9676</v>
      </c>
      <c r="C1246" s="130">
        <f>Anexo_01!$D162</f>
        <v>0</v>
      </c>
      <c r="D1246" s="117"/>
      <c r="E1246" s="118"/>
      <c r="F1246" s="118"/>
      <c r="G1246" s="118"/>
      <c r="H1246" s="119"/>
      <c r="I1246" s="111" t="str">
        <f>IF(SUM(D1246:H1246)=0,"",SUM(D1246:H1246))</f>
        <v/>
      </c>
      <c r="J1246" s="124"/>
      <c r="K1246" s="323"/>
    </row>
    <row r="1247" spans="1:12" s="105" customFormat="1" ht="13.5" hidden="1" customHeight="1" x14ac:dyDescent="0.2">
      <c r="A1247" s="334"/>
      <c r="B1247" s="110" t="s">
        <v>9682</v>
      </c>
      <c r="C1247" s="130">
        <f>Anexo_01!$B162</f>
        <v>0</v>
      </c>
      <c r="D1247" s="117"/>
      <c r="E1247" s="118"/>
      <c r="F1247" s="118"/>
      <c r="G1247" s="118"/>
      <c r="H1247" s="119"/>
      <c r="I1247" s="111" t="str">
        <f t="shared" ref="I1247:I1253" si="137">IF(SUM(D1247:H1247)=0,"",SUM(D1247:H1247))</f>
        <v/>
      </c>
      <c r="J1247" s="124"/>
      <c r="K1247" s="323"/>
    </row>
    <row r="1248" spans="1:12" s="105" customFormat="1" ht="13.5" hidden="1" customHeight="1" x14ac:dyDescent="0.2">
      <c r="A1248" s="334"/>
      <c r="B1248" s="110" t="s">
        <v>9677</v>
      </c>
      <c r="C1248" s="132"/>
      <c r="D1248" s="117"/>
      <c r="E1248" s="118"/>
      <c r="F1248" s="118"/>
      <c r="G1248" s="118"/>
      <c r="H1248" s="119"/>
      <c r="I1248" s="111" t="str">
        <f t="shared" si="137"/>
        <v/>
      </c>
      <c r="J1248" s="124"/>
      <c r="K1248" s="323"/>
    </row>
    <row r="1249" spans="1:11" s="105" customFormat="1" ht="13.5" hidden="1" customHeight="1" x14ac:dyDescent="0.2">
      <c r="A1249" s="334"/>
      <c r="B1249" s="110" t="s">
        <v>9678</v>
      </c>
      <c r="C1249" s="131">
        <f>Anexo_01!$F162</f>
        <v>0</v>
      </c>
      <c r="D1249" s="117"/>
      <c r="E1249" s="118"/>
      <c r="F1249" s="118"/>
      <c r="G1249" s="118"/>
      <c r="H1249" s="119"/>
      <c r="I1249" s="111" t="str">
        <f t="shared" si="137"/>
        <v/>
      </c>
      <c r="J1249" s="124"/>
      <c r="K1249" s="323"/>
    </row>
    <row r="1250" spans="1:11" s="105" customFormat="1" ht="13.5" hidden="1" customHeight="1" x14ac:dyDescent="0.2">
      <c r="A1250" s="334"/>
      <c r="B1250" s="110" t="s">
        <v>9679</v>
      </c>
      <c r="C1250" s="132"/>
      <c r="D1250" s="117"/>
      <c r="E1250" s="118"/>
      <c r="F1250" s="118"/>
      <c r="G1250" s="118"/>
      <c r="H1250" s="119"/>
      <c r="I1250" s="111" t="str">
        <f t="shared" si="137"/>
        <v/>
      </c>
      <c r="J1250" s="124"/>
      <c r="K1250" s="323"/>
    </row>
    <row r="1251" spans="1:11" s="105" customFormat="1" ht="13.5" hidden="1" customHeight="1" x14ac:dyDescent="0.2">
      <c r="A1251" s="334"/>
      <c r="B1251" s="110" t="s">
        <v>9680</v>
      </c>
      <c r="C1251" s="132"/>
      <c r="D1251" s="117"/>
      <c r="E1251" s="118"/>
      <c r="F1251" s="118"/>
      <c r="G1251" s="118"/>
      <c r="H1251" s="119"/>
      <c r="I1251" s="111" t="str">
        <f t="shared" si="137"/>
        <v/>
      </c>
      <c r="J1251" s="124"/>
      <c r="K1251" s="323"/>
    </row>
    <row r="1252" spans="1:11" s="105" customFormat="1" ht="13.5" hidden="1" customHeight="1" x14ac:dyDescent="0.2">
      <c r="A1252" s="334"/>
      <c r="B1252" s="110" t="s">
        <v>9681</v>
      </c>
      <c r="C1252" s="325"/>
      <c r="D1252" s="117"/>
      <c r="E1252" s="118"/>
      <c r="F1252" s="118"/>
      <c r="G1252" s="118"/>
      <c r="H1252" s="119"/>
      <c r="I1252" s="111" t="str">
        <f t="shared" si="137"/>
        <v/>
      </c>
      <c r="J1252" s="124"/>
      <c r="K1252" s="323"/>
    </row>
    <row r="1253" spans="1:11" ht="13.5" hidden="1" customHeight="1" x14ac:dyDescent="0.3">
      <c r="A1253" s="335"/>
      <c r="B1253" s="112" t="s">
        <v>9685</v>
      </c>
      <c r="C1253" s="326"/>
      <c r="D1253" s="120"/>
      <c r="E1253" s="121"/>
      <c r="F1253" s="121"/>
      <c r="G1253" s="121"/>
      <c r="H1253" s="122"/>
      <c r="I1253" s="113" t="str">
        <f t="shared" si="137"/>
        <v/>
      </c>
      <c r="J1253" s="125"/>
      <c r="K1253" s="324"/>
    </row>
    <row r="1254" spans="1:11" s="105" customFormat="1" ht="13.5" hidden="1" customHeight="1" x14ac:dyDescent="0.2">
      <c r="A1254" s="333">
        <v>9</v>
      </c>
      <c r="B1254" s="108" t="s">
        <v>9675</v>
      </c>
      <c r="C1254" s="133">
        <f>Anexo_01!$I163</f>
        <v>0</v>
      </c>
      <c r="D1254" s="114"/>
      <c r="E1254" s="115"/>
      <c r="F1254" s="115"/>
      <c r="G1254" s="115"/>
      <c r="H1254" s="116"/>
      <c r="I1254" s="109" t="str">
        <f>IF(SUM(D1254:H1254)=0,"",SUM(D1254:H1254))</f>
        <v/>
      </c>
      <c r="J1254" s="123"/>
      <c r="K1254" s="322">
        <f>SUM(I1254:I1262)</f>
        <v>0</v>
      </c>
    </row>
    <row r="1255" spans="1:11" s="105" customFormat="1" ht="13.5" hidden="1" customHeight="1" x14ac:dyDescent="0.2">
      <c r="A1255" s="334"/>
      <c r="B1255" s="110" t="s">
        <v>9676</v>
      </c>
      <c r="C1255" s="130">
        <f>Anexo_01!$D163</f>
        <v>0</v>
      </c>
      <c r="D1255" s="117"/>
      <c r="E1255" s="118"/>
      <c r="F1255" s="118"/>
      <c r="G1255" s="118"/>
      <c r="H1255" s="119"/>
      <c r="I1255" s="111" t="str">
        <f>IF(SUM(D1255:H1255)=0,"",SUM(D1255:H1255))</f>
        <v/>
      </c>
      <c r="J1255" s="124"/>
      <c r="K1255" s="323"/>
    </row>
    <row r="1256" spans="1:11" s="105" customFormat="1" ht="13.5" hidden="1" customHeight="1" x14ac:dyDescent="0.2">
      <c r="A1256" s="334"/>
      <c r="B1256" s="110" t="s">
        <v>9682</v>
      </c>
      <c r="C1256" s="130">
        <f>Anexo_01!$B163</f>
        <v>0</v>
      </c>
      <c r="D1256" s="117"/>
      <c r="E1256" s="118"/>
      <c r="F1256" s="118"/>
      <c r="G1256" s="118"/>
      <c r="H1256" s="119"/>
      <c r="I1256" s="111" t="str">
        <f t="shared" ref="I1256:I1262" si="138">IF(SUM(D1256:H1256)=0,"",SUM(D1256:H1256))</f>
        <v/>
      </c>
      <c r="J1256" s="124"/>
      <c r="K1256" s="323"/>
    </row>
    <row r="1257" spans="1:11" s="105" customFormat="1" ht="13.5" hidden="1" customHeight="1" x14ac:dyDescent="0.2">
      <c r="A1257" s="334"/>
      <c r="B1257" s="110" t="s">
        <v>9677</v>
      </c>
      <c r="C1257" s="132"/>
      <c r="D1257" s="117"/>
      <c r="E1257" s="118"/>
      <c r="F1257" s="118"/>
      <c r="G1257" s="118"/>
      <c r="H1257" s="119"/>
      <c r="I1257" s="111" t="str">
        <f t="shared" si="138"/>
        <v/>
      </c>
      <c r="J1257" s="124"/>
      <c r="K1257" s="323"/>
    </row>
    <row r="1258" spans="1:11" s="105" customFormat="1" ht="13.5" hidden="1" customHeight="1" x14ac:dyDescent="0.2">
      <c r="A1258" s="334"/>
      <c r="B1258" s="110" t="s">
        <v>9678</v>
      </c>
      <c r="C1258" s="131">
        <f>Anexo_01!$F163</f>
        <v>0</v>
      </c>
      <c r="D1258" s="117"/>
      <c r="E1258" s="118"/>
      <c r="F1258" s="118"/>
      <c r="G1258" s="118"/>
      <c r="H1258" s="119"/>
      <c r="I1258" s="111" t="str">
        <f t="shared" si="138"/>
        <v/>
      </c>
      <c r="J1258" s="124"/>
      <c r="K1258" s="323"/>
    </row>
    <row r="1259" spans="1:11" s="105" customFormat="1" ht="13.5" hidden="1" customHeight="1" x14ac:dyDescent="0.2">
      <c r="A1259" s="334"/>
      <c r="B1259" s="110" t="s">
        <v>9679</v>
      </c>
      <c r="C1259" s="132"/>
      <c r="D1259" s="117"/>
      <c r="E1259" s="118"/>
      <c r="F1259" s="118"/>
      <c r="G1259" s="118"/>
      <c r="H1259" s="119"/>
      <c r="I1259" s="111" t="str">
        <f t="shared" si="138"/>
        <v/>
      </c>
      <c r="J1259" s="124"/>
      <c r="K1259" s="323"/>
    </row>
    <row r="1260" spans="1:11" s="105" customFormat="1" ht="13.5" hidden="1" customHeight="1" x14ac:dyDescent="0.2">
      <c r="A1260" s="334"/>
      <c r="B1260" s="110" t="s">
        <v>9680</v>
      </c>
      <c r="C1260" s="132"/>
      <c r="D1260" s="117"/>
      <c r="E1260" s="118"/>
      <c r="F1260" s="118"/>
      <c r="G1260" s="118"/>
      <c r="H1260" s="119"/>
      <c r="I1260" s="111" t="str">
        <f t="shared" si="138"/>
        <v/>
      </c>
      <c r="J1260" s="124"/>
      <c r="K1260" s="323"/>
    </row>
    <row r="1261" spans="1:11" s="105" customFormat="1" ht="13.5" hidden="1" customHeight="1" x14ac:dyDescent="0.2">
      <c r="A1261" s="334"/>
      <c r="B1261" s="110" t="s">
        <v>9681</v>
      </c>
      <c r="C1261" s="325"/>
      <c r="D1261" s="117"/>
      <c r="E1261" s="118"/>
      <c r="F1261" s="118"/>
      <c r="G1261" s="118"/>
      <c r="H1261" s="119"/>
      <c r="I1261" s="111" t="str">
        <f t="shared" si="138"/>
        <v/>
      </c>
      <c r="J1261" s="124"/>
      <c r="K1261" s="323"/>
    </row>
    <row r="1262" spans="1:11" ht="13.5" hidden="1" customHeight="1" x14ac:dyDescent="0.3">
      <c r="A1262" s="335"/>
      <c r="B1262" s="112" t="s">
        <v>9685</v>
      </c>
      <c r="C1262" s="326"/>
      <c r="D1262" s="120"/>
      <c r="E1262" s="121"/>
      <c r="F1262" s="121"/>
      <c r="G1262" s="121"/>
      <c r="H1262" s="122"/>
      <c r="I1262" s="113" t="str">
        <f t="shared" si="138"/>
        <v/>
      </c>
      <c r="J1262" s="125"/>
      <c r="K1262" s="324"/>
    </row>
    <row r="1263" spans="1:11" s="105" customFormat="1" ht="13.5" hidden="1" customHeight="1" x14ac:dyDescent="0.2">
      <c r="A1263" s="333">
        <v>10</v>
      </c>
      <c r="B1263" s="108" t="s">
        <v>9675</v>
      </c>
      <c r="C1263" s="133">
        <f>Anexo_01!$I164</f>
        <v>0</v>
      </c>
      <c r="D1263" s="114"/>
      <c r="E1263" s="115"/>
      <c r="F1263" s="115"/>
      <c r="G1263" s="115"/>
      <c r="H1263" s="116"/>
      <c r="I1263" s="109" t="str">
        <f>IF(SUM(D1263:H1263)=0,"",SUM(D1263:H1263))</f>
        <v/>
      </c>
      <c r="J1263" s="123"/>
      <c r="K1263" s="322">
        <f>SUM(I1263:I1271)</f>
        <v>0</v>
      </c>
    </row>
    <row r="1264" spans="1:11" s="105" customFormat="1" ht="13.5" hidden="1" customHeight="1" x14ac:dyDescent="0.2">
      <c r="A1264" s="334"/>
      <c r="B1264" s="110" t="s">
        <v>9676</v>
      </c>
      <c r="C1264" s="130">
        <f>Anexo_01!$D164</f>
        <v>0</v>
      </c>
      <c r="D1264" s="117"/>
      <c r="E1264" s="118"/>
      <c r="F1264" s="118"/>
      <c r="G1264" s="118"/>
      <c r="H1264" s="119"/>
      <c r="I1264" s="111" t="str">
        <f>IF(SUM(D1264:H1264)=0,"",SUM(D1264:H1264))</f>
        <v/>
      </c>
      <c r="J1264" s="124"/>
      <c r="K1264" s="323"/>
    </row>
    <row r="1265" spans="1:11" s="105" customFormat="1" ht="13.5" hidden="1" customHeight="1" x14ac:dyDescent="0.2">
      <c r="A1265" s="334"/>
      <c r="B1265" s="110" t="s">
        <v>9682</v>
      </c>
      <c r="C1265" s="130">
        <f>Anexo_01!$B164</f>
        <v>0</v>
      </c>
      <c r="D1265" s="117"/>
      <c r="E1265" s="118"/>
      <c r="F1265" s="118"/>
      <c r="G1265" s="118"/>
      <c r="H1265" s="119"/>
      <c r="I1265" s="111" t="str">
        <f t="shared" ref="I1265:I1271" si="139">IF(SUM(D1265:H1265)=0,"",SUM(D1265:H1265))</f>
        <v/>
      </c>
      <c r="J1265" s="124"/>
      <c r="K1265" s="323"/>
    </row>
    <row r="1266" spans="1:11" s="105" customFormat="1" ht="13.5" hidden="1" customHeight="1" x14ac:dyDescent="0.2">
      <c r="A1266" s="334"/>
      <c r="B1266" s="110" t="s">
        <v>9677</v>
      </c>
      <c r="C1266" s="132"/>
      <c r="D1266" s="117"/>
      <c r="E1266" s="118"/>
      <c r="F1266" s="118"/>
      <c r="G1266" s="118"/>
      <c r="H1266" s="119"/>
      <c r="I1266" s="111" t="str">
        <f t="shared" si="139"/>
        <v/>
      </c>
      <c r="J1266" s="124"/>
      <c r="K1266" s="323"/>
    </row>
    <row r="1267" spans="1:11" s="105" customFormat="1" ht="13.5" hidden="1" customHeight="1" x14ac:dyDescent="0.2">
      <c r="A1267" s="334"/>
      <c r="B1267" s="110" t="s">
        <v>9678</v>
      </c>
      <c r="C1267" s="131">
        <f>Anexo_01!$F164</f>
        <v>0</v>
      </c>
      <c r="D1267" s="117"/>
      <c r="E1267" s="118"/>
      <c r="F1267" s="118"/>
      <c r="G1267" s="118"/>
      <c r="H1267" s="119"/>
      <c r="I1267" s="111" t="str">
        <f t="shared" si="139"/>
        <v/>
      </c>
      <c r="J1267" s="124"/>
      <c r="K1267" s="323"/>
    </row>
    <row r="1268" spans="1:11" s="105" customFormat="1" ht="13.5" hidden="1" customHeight="1" x14ac:dyDescent="0.2">
      <c r="A1268" s="334"/>
      <c r="B1268" s="110" t="s">
        <v>9679</v>
      </c>
      <c r="C1268" s="132"/>
      <c r="D1268" s="117"/>
      <c r="E1268" s="118"/>
      <c r="F1268" s="118"/>
      <c r="G1268" s="118"/>
      <c r="H1268" s="119"/>
      <c r="I1268" s="111" t="str">
        <f t="shared" si="139"/>
        <v/>
      </c>
      <c r="J1268" s="124"/>
      <c r="K1268" s="323"/>
    </row>
    <row r="1269" spans="1:11" s="105" customFormat="1" ht="13.5" hidden="1" customHeight="1" x14ac:dyDescent="0.2">
      <c r="A1269" s="334"/>
      <c r="B1269" s="110" t="s">
        <v>9680</v>
      </c>
      <c r="C1269" s="132"/>
      <c r="D1269" s="117"/>
      <c r="E1269" s="118"/>
      <c r="F1269" s="118"/>
      <c r="G1269" s="118"/>
      <c r="H1269" s="119"/>
      <c r="I1269" s="111" t="str">
        <f t="shared" si="139"/>
        <v/>
      </c>
      <c r="J1269" s="124"/>
      <c r="K1269" s="323"/>
    </row>
    <row r="1270" spans="1:11" s="105" customFormat="1" ht="13.5" hidden="1" customHeight="1" x14ac:dyDescent="0.2">
      <c r="A1270" s="334"/>
      <c r="B1270" s="110" t="s">
        <v>9681</v>
      </c>
      <c r="C1270" s="325"/>
      <c r="D1270" s="117"/>
      <c r="E1270" s="118"/>
      <c r="F1270" s="118"/>
      <c r="G1270" s="118"/>
      <c r="H1270" s="119"/>
      <c r="I1270" s="111" t="str">
        <f t="shared" si="139"/>
        <v/>
      </c>
      <c r="J1270" s="124"/>
      <c r="K1270" s="323"/>
    </row>
    <row r="1271" spans="1:11" ht="13.5" hidden="1" customHeight="1" x14ac:dyDescent="0.3">
      <c r="A1271" s="335"/>
      <c r="B1271" s="112" t="s">
        <v>9685</v>
      </c>
      <c r="C1271" s="326"/>
      <c r="D1271" s="120"/>
      <c r="E1271" s="121"/>
      <c r="F1271" s="121"/>
      <c r="G1271" s="121"/>
      <c r="H1271" s="122"/>
      <c r="I1271" s="113" t="str">
        <f t="shared" si="139"/>
        <v/>
      </c>
      <c r="J1271" s="125"/>
      <c r="K1271" s="324"/>
    </row>
    <row r="1272" spans="1:11" s="105" customFormat="1" ht="13.5" hidden="1" customHeight="1" x14ac:dyDescent="0.2">
      <c r="A1272" s="333">
        <v>11</v>
      </c>
      <c r="B1272" s="108" t="s">
        <v>9675</v>
      </c>
      <c r="C1272" s="133">
        <f>Anexo_01!$I165</f>
        <v>0</v>
      </c>
      <c r="D1272" s="114"/>
      <c r="E1272" s="115"/>
      <c r="F1272" s="115"/>
      <c r="G1272" s="115"/>
      <c r="H1272" s="116"/>
      <c r="I1272" s="109" t="str">
        <f>IF(SUM(D1272:H1272)=0,"",SUM(D1272:H1272))</f>
        <v/>
      </c>
      <c r="J1272" s="123"/>
      <c r="K1272" s="322">
        <f>SUM(I1272:I1280)</f>
        <v>0</v>
      </c>
    </row>
    <row r="1273" spans="1:11" s="105" customFormat="1" ht="13.5" hidden="1" customHeight="1" x14ac:dyDescent="0.2">
      <c r="A1273" s="334"/>
      <c r="B1273" s="110" t="s">
        <v>9676</v>
      </c>
      <c r="C1273" s="130">
        <f>Anexo_01!$D165</f>
        <v>0</v>
      </c>
      <c r="D1273" s="117"/>
      <c r="E1273" s="118"/>
      <c r="F1273" s="118"/>
      <c r="G1273" s="118"/>
      <c r="H1273" s="119"/>
      <c r="I1273" s="111" t="str">
        <f>IF(SUM(D1273:H1273)=0,"",SUM(D1273:H1273))</f>
        <v/>
      </c>
      <c r="J1273" s="124"/>
      <c r="K1273" s="323"/>
    </row>
    <row r="1274" spans="1:11" s="105" customFormat="1" ht="13.5" hidden="1" customHeight="1" x14ac:dyDescent="0.2">
      <c r="A1274" s="334"/>
      <c r="B1274" s="110" t="s">
        <v>9682</v>
      </c>
      <c r="C1274" s="130">
        <f>Anexo_01!$B165</f>
        <v>0</v>
      </c>
      <c r="D1274" s="117"/>
      <c r="E1274" s="118"/>
      <c r="F1274" s="118"/>
      <c r="G1274" s="118"/>
      <c r="H1274" s="119"/>
      <c r="I1274" s="111" t="str">
        <f t="shared" ref="I1274:I1280" si="140">IF(SUM(D1274:H1274)=0,"",SUM(D1274:H1274))</f>
        <v/>
      </c>
      <c r="J1274" s="124"/>
      <c r="K1274" s="323"/>
    </row>
    <row r="1275" spans="1:11" s="105" customFormat="1" ht="13.5" hidden="1" customHeight="1" x14ac:dyDescent="0.2">
      <c r="A1275" s="334"/>
      <c r="B1275" s="110" t="s">
        <v>9677</v>
      </c>
      <c r="C1275" s="132"/>
      <c r="D1275" s="117"/>
      <c r="E1275" s="118"/>
      <c r="F1275" s="118"/>
      <c r="G1275" s="118"/>
      <c r="H1275" s="119"/>
      <c r="I1275" s="111" t="str">
        <f t="shared" si="140"/>
        <v/>
      </c>
      <c r="J1275" s="124"/>
      <c r="K1275" s="323"/>
    </row>
    <row r="1276" spans="1:11" s="105" customFormat="1" ht="13.5" hidden="1" customHeight="1" x14ac:dyDescent="0.2">
      <c r="A1276" s="334"/>
      <c r="B1276" s="110" t="s">
        <v>9678</v>
      </c>
      <c r="C1276" s="131">
        <f>Anexo_01!$F165</f>
        <v>0</v>
      </c>
      <c r="D1276" s="117"/>
      <c r="E1276" s="118"/>
      <c r="F1276" s="118"/>
      <c r="G1276" s="118"/>
      <c r="H1276" s="119"/>
      <c r="I1276" s="111" t="str">
        <f t="shared" si="140"/>
        <v/>
      </c>
      <c r="J1276" s="124"/>
      <c r="K1276" s="323"/>
    </row>
    <row r="1277" spans="1:11" s="105" customFormat="1" ht="13.5" hidden="1" customHeight="1" x14ac:dyDescent="0.2">
      <c r="A1277" s="334"/>
      <c r="B1277" s="110" t="s">
        <v>9679</v>
      </c>
      <c r="C1277" s="132"/>
      <c r="D1277" s="117"/>
      <c r="E1277" s="118"/>
      <c r="F1277" s="118"/>
      <c r="G1277" s="118"/>
      <c r="H1277" s="119"/>
      <c r="I1277" s="111" t="str">
        <f t="shared" si="140"/>
        <v/>
      </c>
      <c r="J1277" s="124"/>
      <c r="K1277" s="323"/>
    </row>
    <row r="1278" spans="1:11" s="105" customFormat="1" ht="13.5" hidden="1" customHeight="1" x14ac:dyDescent="0.2">
      <c r="A1278" s="334"/>
      <c r="B1278" s="110" t="s">
        <v>9680</v>
      </c>
      <c r="C1278" s="132"/>
      <c r="D1278" s="117"/>
      <c r="E1278" s="118"/>
      <c r="F1278" s="118"/>
      <c r="G1278" s="118"/>
      <c r="H1278" s="119"/>
      <c r="I1278" s="111" t="str">
        <f t="shared" si="140"/>
        <v/>
      </c>
      <c r="J1278" s="124" t="s">
        <v>9670</v>
      </c>
      <c r="K1278" s="323"/>
    </row>
    <row r="1279" spans="1:11" s="105" customFormat="1" ht="13.5" hidden="1" customHeight="1" x14ac:dyDescent="0.2">
      <c r="A1279" s="334"/>
      <c r="B1279" s="110" t="s">
        <v>9681</v>
      </c>
      <c r="C1279" s="325"/>
      <c r="D1279" s="117"/>
      <c r="E1279" s="118"/>
      <c r="F1279" s="118"/>
      <c r="G1279" s="118"/>
      <c r="H1279" s="119"/>
      <c r="I1279" s="111" t="str">
        <f t="shared" si="140"/>
        <v/>
      </c>
      <c r="J1279" s="124"/>
      <c r="K1279" s="323"/>
    </row>
    <row r="1280" spans="1:11" ht="13.5" hidden="1" customHeight="1" x14ac:dyDescent="0.3">
      <c r="A1280" s="335"/>
      <c r="B1280" s="112" t="s">
        <v>9685</v>
      </c>
      <c r="C1280" s="326"/>
      <c r="D1280" s="120"/>
      <c r="E1280" s="121"/>
      <c r="F1280" s="121"/>
      <c r="G1280" s="121"/>
      <c r="H1280" s="122"/>
      <c r="I1280" s="113" t="str">
        <f t="shared" si="140"/>
        <v/>
      </c>
      <c r="J1280" s="125"/>
      <c r="K1280" s="324"/>
    </row>
    <row r="1281" spans="1:11" s="105" customFormat="1" ht="13.5" hidden="1" customHeight="1" x14ac:dyDescent="0.2">
      <c r="A1281" s="333">
        <v>12</v>
      </c>
      <c r="B1281" s="108" t="s">
        <v>9675</v>
      </c>
      <c r="C1281" s="133">
        <f>Anexo_01!$I166</f>
        <v>0</v>
      </c>
      <c r="D1281" s="114"/>
      <c r="E1281" s="115"/>
      <c r="F1281" s="115"/>
      <c r="G1281" s="115"/>
      <c r="H1281" s="116"/>
      <c r="I1281" s="109" t="str">
        <f>IF(SUM(D1281:H1281)=0,"",SUM(D1281:H1281))</f>
        <v/>
      </c>
      <c r="J1281" s="123"/>
      <c r="K1281" s="322">
        <f>SUM(I1281:I1289)</f>
        <v>0</v>
      </c>
    </row>
    <row r="1282" spans="1:11" s="105" customFormat="1" ht="13.5" hidden="1" customHeight="1" x14ac:dyDescent="0.2">
      <c r="A1282" s="334"/>
      <c r="B1282" s="110" t="s">
        <v>9676</v>
      </c>
      <c r="C1282" s="130">
        <f>Anexo_01!$D166</f>
        <v>0</v>
      </c>
      <c r="D1282" s="117"/>
      <c r="E1282" s="118"/>
      <c r="F1282" s="118"/>
      <c r="G1282" s="118"/>
      <c r="H1282" s="119"/>
      <c r="I1282" s="111" t="str">
        <f>IF(SUM(D1282:H1282)=0,"",SUM(D1282:H1282))</f>
        <v/>
      </c>
      <c r="J1282" s="124"/>
      <c r="K1282" s="323"/>
    </row>
    <row r="1283" spans="1:11" s="105" customFormat="1" ht="13.5" hidden="1" customHeight="1" x14ac:dyDescent="0.2">
      <c r="A1283" s="334"/>
      <c r="B1283" s="110" t="s">
        <v>9682</v>
      </c>
      <c r="C1283" s="130">
        <f>Anexo_01!$B166</f>
        <v>0</v>
      </c>
      <c r="D1283" s="117"/>
      <c r="E1283" s="118"/>
      <c r="F1283" s="118"/>
      <c r="G1283" s="118"/>
      <c r="H1283" s="119"/>
      <c r="I1283" s="111" t="str">
        <f t="shared" ref="I1283:I1289" si="141">IF(SUM(D1283:H1283)=0,"",SUM(D1283:H1283))</f>
        <v/>
      </c>
      <c r="J1283" s="124"/>
      <c r="K1283" s="323"/>
    </row>
    <row r="1284" spans="1:11" s="105" customFormat="1" ht="13.5" hidden="1" customHeight="1" x14ac:dyDescent="0.2">
      <c r="A1284" s="334"/>
      <c r="B1284" s="110" t="s">
        <v>9677</v>
      </c>
      <c r="C1284" s="132"/>
      <c r="D1284" s="117"/>
      <c r="E1284" s="118"/>
      <c r="F1284" s="118"/>
      <c r="G1284" s="118"/>
      <c r="H1284" s="119"/>
      <c r="I1284" s="111" t="str">
        <f t="shared" si="141"/>
        <v/>
      </c>
      <c r="J1284" s="124"/>
      <c r="K1284" s="323"/>
    </row>
    <row r="1285" spans="1:11" s="105" customFormat="1" ht="13.5" hidden="1" customHeight="1" x14ac:dyDescent="0.2">
      <c r="A1285" s="334"/>
      <c r="B1285" s="110" t="s">
        <v>9678</v>
      </c>
      <c r="C1285" s="131">
        <f>Anexo_01!$F166</f>
        <v>0</v>
      </c>
      <c r="D1285" s="117"/>
      <c r="E1285" s="118"/>
      <c r="F1285" s="118"/>
      <c r="G1285" s="118"/>
      <c r="H1285" s="119"/>
      <c r="I1285" s="111" t="str">
        <f t="shared" si="141"/>
        <v/>
      </c>
      <c r="J1285" s="124"/>
      <c r="K1285" s="323"/>
    </row>
    <row r="1286" spans="1:11" s="105" customFormat="1" ht="13.5" hidden="1" customHeight="1" x14ac:dyDescent="0.2">
      <c r="A1286" s="334"/>
      <c r="B1286" s="110" t="s">
        <v>9679</v>
      </c>
      <c r="C1286" s="132"/>
      <c r="D1286" s="117"/>
      <c r="E1286" s="118"/>
      <c r="F1286" s="118"/>
      <c r="G1286" s="118"/>
      <c r="H1286" s="119"/>
      <c r="I1286" s="111" t="str">
        <f t="shared" si="141"/>
        <v/>
      </c>
      <c r="J1286" s="124"/>
      <c r="K1286" s="323"/>
    </row>
    <row r="1287" spans="1:11" s="105" customFormat="1" ht="13.5" hidden="1" customHeight="1" x14ac:dyDescent="0.2">
      <c r="A1287" s="334"/>
      <c r="B1287" s="110" t="s">
        <v>9680</v>
      </c>
      <c r="C1287" s="132"/>
      <c r="D1287" s="117"/>
      <c r="E1287" s="118"/>
      <c r="F1287" s="118"/>
      <c r="G1287" s="118"/>
      <c r="H1287" s="119"/>
      <c r="I1287" s="111" t="str">
        <f t="shared" si="141"/>
        <v/>
      </c>
      <c r="J1287" s="124"/>
      <c r="K1287" s="323"/>
    </row>
    <row r="1288" spans="1:11" s="105" customFormat="1" ht="13.5" hidden="1" customHeight="1" x14ac:dyDescent="0.2">
      <c r="A1288" s="334"/>
      <c r="B1288" s="110" t="s">
        <v>9681</v>
      </c>
      <c r="C1288" s="325"/>
      <c r="D1288" s="117"/>
      <c r="E1288" s="118"/>
      <c r="F1288" s="118"/>
      <c r="G1288" s="118"/>
      <c r="H1288" s="119"/>
      <c r="I1288" s="111" t="str">
        <f t="shared" si="141"/>
        <v/>
      </c>
      <c r="J1288" s="124"/>
      <c r="K1288" s="323"/>
    </row>
    <row r="1289" spans="1:11" ht="13.5" hidden="1" customHeight="1" x14ac:dyDescent="0.3">
      <c r="A1289" s="335"/>
      <c r="B1289" s="112" t="s">
        <v>9685</v>
      </c>
      <c r="C1289" s="326"/>
      <c r="D1289" s="120"/>
      <c r="E1289" s="121"/>
      <c r="F1289" s="121"/>
      <c r="G1289" s="121"/>
      <c r="H1289" s="122"/>
      <c r="I1289" s="113" t="str">
        <f t="shared" si="141"/>
        <v/>
      </c>
      <c r="J1289" s="125"/>
      <c r="K1289" s="324"/>
    </row>
    <row r="1290" spans="1:11" s="105" customFormat="1" ht="13.5" hidden="1" customHeight="1" x14ac:dyDescent="0.2">
      <c r="A1290" s="333">
        <v>13</v>
      </c>
      <c r="B1290" s="108" t="s">
        <v>9675</v>
      </c>
      <c r="C1290" s="133">
        <f>Anexo_01!$I167</f>
        <v>0</v>
      </c>
      <c r="D1290" s="114"/>
      <c r="E1290" s="115"/>
      <c r="F1290" s="115"/>
      <c r="G1290" s="115"/>
      <c r="H1290" s="116"/>
      <c r="I1290" s="109" t="str">
        <f>IF(SUM(D1290:H1290)=0,"",SUM(D1290:H1290))</f>
        <v/>
      </c>
      <c r="J1290" s="123"/>
      <c r="K1290" s="322">
        <f>SUM(I1290:I1298)</f>
        <v>0</v>
      </c>
    </row>
    <row r="1291" spans="1:11" s="105" customFormat="1" ht="13.5" hidden="1" customHeight="1" x14ac:dyDescent="0.2">
      <c r="A1291" s="334"/>
      <c r="B1291" s="110" t="s">
        <v>9676</v>
      </c>
      <c r="C1291" s="130">
        <f>Anexo_01!$D167</f>
        <v>0</v>
      </c>
      <c r="D1291" s="117"/>
      <c r="E1291" s="118"/>
      <c r="F1291" s="118"/>
      <c r="G1291" s="118"/>
      <c r="H1291" s="119"/>
      <c r="I1291" s="111" t="str">
        <f>IF(SUM(D1291:H1291)=0,"",SUM(D1291:H1291))</f>
        <v/>
      </c>
      <c r="J1291" s="124"/>
      <c r="K1291" s="323"/>
    </row>
    <row r="1292" spans="1:11" s="105" customFormat="1" ht="13.5" hidden="1" customHeight="1" x14ac:dyDescent="0.2">
      <c r="A1292" s="334"/>
      <c r="B1292" s="110" t="s">
        <v>9682</v>
      </c>
      <c r="C1292" s="130">
        <f>Anexo_01!$B167</f>
        <v>0</v>
      </c>
      <c r="D1292" s="117"/>
      <c r="E1292" s="118"/>
      <c r="F1292" s="118"/>
      <c r="G1292" s="118"/>
      <c r="H1292" s="119"/>
      <c r="I1292" s="111" t="str">
        <f t="shared" ref="I1292:I1298" si="142">IF(SUM(D1292:H1292)=0,"",SUM(D1292:H1292))</f>
        <v/>
      </c>
      <c r="J1292" s="124"/>
      <c r="K1292" s="323"/>
    </row>
    <row r="1293" spans="1:11" s="105" customFormat="1" ht="13.5" hidden="1" customHeight="1" x14ac:dyDescent="0.2">
      <c r="A1293" s="334"/>
      <c r="B1293" s="110" t="s">
        <v>9677</v>
      </c>
      <c r="C1293" s="132"/>
      <c r="D1293" s="117"/>
      <c r="E1293" s="118"/>
      <c r="F1293" s="118"/>
      <c r="G1293" s="118"/>
      <c r="H1293" s="119"/>
      <c r="I1293" s="111" t="str">
        <f t="shared" si="142"/>
        <v/>
      </c>
      <c r="J1293" s="124"/>
      <c r="K1293" s="323"/>
    </row>
    <row r="1294" spans="1:11" s="105" customFormat="1" ht="13.5" hidden="1" customHeight="1" x14ac:dyDescent="0.2">
      <c r="A1294" s="334"/>
      <c r="B1294" s="110" t="s">
        <v>9678</v>
      </c>
      <c r="C1294" s="131">
        <f>Anexo_01!$F167</f>
        <v>0</v>
      </c>
      <c r="D1294" s="117"/>
      <c r="E1294" s="118"/>
      <c r="F1294" s="118"/>
      <c r="G1294" s="118"/>
      <c r="H1294" s="119"/>
      <c r="I1294" s="111" t="str">
        <f t="shared" si="142"/>
        <v/>
      </c>
      <c r="J1294" s="124"/>
      <c r="K1294" s="323"/>
    </row>
    <row r="1295" spans="1:11" s="105" customFormat="1" ht="13.5" hidden="1" customHeight="1" x14ac:dyDescent="0.2">
      <c r="A1295" s="334"/>
      <c r="B1295" s="110" t="s">
        <v>9679</v>
      </c>
      <c r="C1295" s="132"/>
      <c r="D1295" s="117"/>
      <c r="E1295" s="118"/>
      <c r="F1295" s="118"/>
      <c r="G1295" s="118"/>
      <c r="H1295" s="119"/>
      <c r="I1295" s="111" t="str">
        <f t="shared" si="142"/>
        <v/>
      </c>
      <c r="J1295" s="124"/>
      <c r="K1295" s="323"/>
    </row>
    <row r="1296" spans="1:11" s="105" customFormat="1" ht="13.5" hidden="1" customHeight="1" x14ac:dyDescent="0.2">
      <c r="A1296" s="334"/>
      <c r="B1296" s="110" t="s">
        <v>9680</v>
      </c>
      <c r="C1296" s="132"/>
      <c r="D1296" s="117"/>
      <c r="E1296" s="118"/>
      <c r="F1296" s="118"/>
      <c r="G1296" s="118"/>
      <c r="H1296" s="119"/>
      <c r="I1296" s="111" t="str">
        <f t="shared" si="142"/>
        <v/>
      </c>
      <c r="J1296" s="124"/>
      <c r="K1296" s="323"/>
    </row>
    <row r="1297" spans="1:11" s="105" customFormat="1" ht="13.5" hidden="1" customHeight="1" x14ac:dyDescent="0.2">
      <c r="A1297" s="334"/>
      <c r="B1297" s="110" t="s">
        <v>9681</v>
      </c>
      <c r="C1297" s="325"/>
      <c r="D1297" s="117"/>
      <c r="E1297" s="118"/>
      <c r="F1297" s="118"/>
      <c r="G1297" s="118"/>
      <c r="H1297" s="119"/>
      <c r="I1297" s="111" t="str">
        <f t="shared" si="142"/>
        <v/>
      </c>
      <c r="J1297" s="124"/>
      <c r="K1297" s="323"/>
    </row>
    <row r="1298" spans="1:11" ht="13.5" hidden="1" customHeight="1" x14ac:dyDescent="0.3">
      <c r="A1298" s="335"/>
      <c r="B1298" s="112" t="s">
        <v>9685</v>
      </c>
      <c r="C1298" s="326"/>
      <c r="D1298" s="120"/>
      <c r="E1298" s="121"/>
      <c r="F1298" s="121"/>
      <c r="G1298" s="121"/>
      <c r="H1298" s="122"/>
      <c r="I1298" s="113" t="str">
        <f t="shared" si="142"/>
        <v/>
      </c>
      <c r="J1298" s="125"/>
      <c r="K1298" s="324"/>
    </row>
    <row r="1299" spans="1:11" s="105" customFormat="1" ht="13.5" hidden="1" customHeight="1" x14ac:dyDescent="0.2">
      <c r="A1299" s="333">
        <v>14</v>
      </c>
      <c r="B1299" s="108" t="s">
        <v>9675</v>
      </c>
      <c r="C1299" s="133">
        <f>Anexo_01!$I168</f>
        <v>0</v>
      </c>
      <c r="D1299" s="114"/>
      <c r="E1299" s="115"/>
      <c r="F1299" s="115"/>
      <c r="G1299" s="115"/>
      <c r="H1299" s="116"/>
      <c r="I1299" s="109" t="str">
        <f>IF(SUM(D1299:H1299)=0,"",SUM(D1299:H1299))</f>
        <v/>
      </c>
      <c r="J1299" s="123"/>
      <c r="K1299" s="322">
        <f>SUM(I1299:I1307)</f>
        <v>0</v>
      </c>
    </row>
    <row r="1300" spans="1:11" s="105" customFormat="1" ht="13.5" hidden="1" customHeight="1" x14ac:dyDescent="0.2">
      <c r="A1300" s="334"/>
      <c r="B1300" s="110" t="s">
        <v>9676</v>
      </c>
      <c r="C1300" s="130">
        <f>Anexo_01!$D168</f>
        <v>0</v>
      </c>
      <c r="D1300" s="117"/>
      <c r="E1300" s="118"/>
      <c r="F1300" s="118"/>
      <c r="G1300" s="118"/>
      <c r="H1300" s="119"/>
      <c r="I1300" s="111" t="str">
        <f>IF(SUM(D1300:H1300)=0,"",SUM(D1300:H1300))</f>
        <v/>
      </c>
      <c r="J1300" s="124"/>
      <c r="K1300" s="323"/>
    </row>
    <row r="1301" spans="1:11" s="105" customFormat="1" ht="13.5" hidden="1" customHeight="1" x14ac:dyDescent="0.2">
      <c r="A1301" s="334"/>
      <c r="B1301" s="110" t="s">
        <v>9682</v>
      </c>
      <c r="C1301" s="130">
        <f>Anexo_01!$B168</f>
        <v>0</v>
      </c>
      <c r="D1301" s="117"/>
      <c r="E1301" s="118"/>
      <c r="F1301" s="118"/>
      <c r="G1301" s="118"/>
      <c r="H1301" s="119"/>
      <c r="I1301" s="111" t="str">
        <f t="shared" ref="I1301:I1307" si="143">IF(SUM(D1301:H1301)=0,"",SUM(D1301:H1301))</f>
        <v/>
      </c>
      <c r="J1301" s="124"/>
      <c r="K1301" s="323"/>
    </row>
    <row r="1302" spans="1:11" s="105" customFormat="1" ht="13.5" hidden="1" customHeight="1" x14ac:dyDescent="0.2">
      <c r="A1302" s="334"/>
      <c r="B1302" s="110" t="s">
        <v>9677</v>
      </c>
      <c r="C1302" s="132"/>
      <c r="D1302" s="117"/>
      <c r="E1302" s="118"/>
      <c r="F1302" s="118"/>
      <c r="G1302" s="118"/>
      <c r="H1302" s="119"/>
      <c r="I1302" s="111" t="str">
        <f t="shared" si="143"/>
        <v/>
      </c>
      <c r="J1302" s="124"/>
      <c r="K1302" s="323"/>
    </row>
    <row r="1303" spans="1:11" s="105" customFormat="1" ht="13.5" hidden="1" customHeight="1" x14ac:dyDescent="0.2">
      <c r="A1303" s="334"/>
      <c r="B1303" s="110" t="s">
        <v>9678</v>
      </c>
      <c r="C1303" s="131">
        <f>Anexo_01!$F168</f>
        <v>0</v>
      </c>
      <c r="D1303" s="117"/>
      <c r="E1303" s="118"/>
      <c r="F1303" s="118"/>
      <c r="G1303" s="118"/>
      <c r="H1303" s="119"/>
      <c r="I1303" s="111" t="str">
        <f t="shared" si="143"/>
        <v/>
      </c>
      <c r="J1303" s="124"/>
      <c r="K1303" s="323"/>
    </row>
    <row r="1304" spans="1:11" s="105" customFormat="1" ht="13.5" hidden="1" customHeight="1" x14ac:dyDescent="0.2">
      <c r="A1304" s="334"/>
      <c r="B1304" s="110" t="s">
        <v>9679</v>
      </c>
      <c r="C1304" s="132"/>
      <c r="D1304" s="117"/>
      <c r="E1304" s="118"/>
      <c r="F1304" s="118"/>
      <c r="G1304" s="118"/>
      <c r="H1304" s="119"/>
      <c r="I1304" s="111" t="str">
        <f t="shared" si="143"/>
        <v/>
      </c>
      <c r="J1304" s="124"/>
      <c r="K1304" s="323"/>
    </row>
    <row r="1305" spans="1:11" s="105" customFormat="1" ht="13.5" hidden="1" customHeight="1" x14ac:dyDescent="0.2">
      <c r="A1305" s="334"/>
      <c r="B1305" s="110" t="s">
        <v>9680</v>
      </c>
      <c r="C1305" s="132"/>
      <c r="D1305" s="117"/>
      <c r="E1305" s="118"/>
      <c r="F1305" s="118"/>
      <c r="G1305" s="118"/>
      <c r="H1305" s="119"/>
      <c r="I1305" s="111" t="str">
        <f t="shared" si="143"/>
        <v/>
      </c>
      <c r="J1305" s="124"/>
      <c r="K1305" s="323"/>
    </row>
    <row r="1306" spans="1:11" s="105" customFormat="1" ht="13.5" hidden="1" customHeight="1" x14ac:dyDescent="0.2">
      <c r="A1306" s="334"/>
      <c r="B1306" s="110" t="s">
        <v>9681</v>
      </c>
      <c r="C1306" s="325"/>
      <c r="D1306" s="117"/>
      <c r="E1306" s="118"/>
      <c r="F1306" s="118"/>
      <c r="G1306" s="118"/>
      <c r="H1306" s="119"/>
      <c r="I1306" s="111" t="str">
        <f t="shared" si="143"/>
        <v/>
      </c>
      <c r="J1306" s="124"/>
      <c r="K1306" s="323"/>
    </row>
    <row r="1307" spans="1:11" ht="13.5" hidden="1" customHeight="1" x14ac:dyDescent="0.3">
      <c r="A1307" s="335"/>
      <c r="B1307" s="112" t="s">
        <v>9685</v>
      </c>
      <c r="C1307" s="326"/>
      <c r="D1307" s="120"/>
      <c r="E1307" s="121"/>
      <c r="F1307" s="121"/>
      <c r="G1307" s="121"/>
      <c r="H1307" s="122"/>
      <c r="I1307" s="113" t="str">
        <f t="shared" si="143"/>
        <v/>
      </c>
      <c r="J1307" s="125"/>
      <c r="K1307" s="324"/>
    </row>
    <row r="1308" spans="1:11" s="105" customFormat="1" ht="13.5" hidden="1" customHeight="1" x14ac:dyDescent="0.2">
      <c r="A1308" s="333">
        <v>15</v>
      </c>
      <c r="B1308" s="108" t="s">
        <v>9675</v>
      </c>
      <c r="C1308" s="133">
        <f>Anexo_01!$I169</f>
        <v>0</v>
      </c>
      <c r="D1308" s="114"/>
      <c r="E1308" s="115"/>
      <c r="F1308" s="115"/>
      <c r="G1308" s="115"/>
      <c r="H1308" s="116"/>
      <c r="I1308" s="109" t="str">
        <f>IF(SUM(D1308:H1308)=0,"",SUM(D1308:H1308))</f>
        <v/>
      </c>
      <c r="J1308" s="123"/>
      <c r="K1308" s="322">
        <f>SUM(I1308:I1316)</f>
        <v>0</v>
      </c>
    </row>
    <row r="1309" spans="1:11" s="105" customFormat="1" ht="13.5" hidden="1" customHeight="1" x14ac:dyDescent="0.2">
      <c r="A1309" s="334"/>
      <c r="B1309" s="110" t="s">
        <v>9676</v>
      </c>
      <c r="C1309" s="130">
        <f>Anexo_01!$D169</f>
        <v>0</v>
      </c>
      <c r="D1309" s="117"/>
      <c r="E1309" s="118"/>
      <c r="F1309" s="118"/>
      <c r="G1309" s="118"/>
      <c r="H1309" s="119"/>
      <c r="I1309" s="111" t="str">
        <f>IF(SUM(D1309:H1309)=0,"",SUM(D1309:H1309))</f>
        <v/>
      </c>
      <c r="J1309" s="124"/>
      <c r="K1309" s="323"/>
    </row>
    <row r="1310" spans="1:11" s="105" customFormat="1" ht="13.5" hidden="1" customHeight="1" x14ac:dyDescent="0.2">
      <c r="A1310" s="334"/>
      <c r="B1310" s="110" t="s">
        <v>9682</v>
      </c>
      <c r="C1310" s="130">
        <f>Anexo_01!$B169</f>
        <v>0</v>
      </c>
      <c r="D1310" s="117"/>
      <c r="E1310" s="118"/>
      <c r="F1310" s="118"/>
      <c r="G1310" s="118"/>
      <c r="H1310" s="119"/>
      <c r="I1310" s="111" t="str">
        <f t="shared" ref="I1310:I1316" si="144">IF(SUM(D1310:H1310)=0,"",SUM(D1310:H1310))</f>
        <v/>
      </c>
      <c r="J1310" s="124"/>
      <c r="K1310" s="323"/>
    </row>
    <row r="1311" spans="1:11" s="105" customFormat="1" ht="13.5" hidden="1" customHeight="1" x14ac:dyDescent="0.2">
      <c r="A1311" s="334"/>
      <c r="B1311" s="110" t="s">
        <v>9677</v>
      </c>
      <c r="C1311" s="132"/>
      <c r="D1311" s="117"/>
      <c r="E1311" s="118"/>
      <c r="F1311" s="118"/>
      <c r="G1311" s="118"/>
      <c r="H1311" s="119"/>
      <c r="I1311" s="111" t="str">
        <f t="shared" si="144"/>
        <v/>
      </c>
      <c r="J1311" s="124"/>
      <c r="K1311" s="323"/>
    </row>
    <row r="1312" spans="1:11" s="105" customFormat="1" ht="13.5" hidden="1" customHeight="1" x14ac:dyDescent="0.2">
      <c r="A1312" s="334"/>
      <c r="B1312" s="110" t="s">
        <v>9678</v>
      </c>
      <c r="C1312" s="131">
        <f>Anexo_01!$F169</f>
        <v>0</v>
      </c>
      <c r="D1312" s="117"/>
      <c r="E1312" s="118"/>
      <c r="F1312" s="118"/>
      <c r="G1312" s="118"/>
      <c r="H1312" s="119"/>
      <c r="I1312" s="111" t="str">
        <f t="shared" si="144"/>
        <v/>
      </c>
      <c r="J1312" s="124"/>
      <c r="K1312" s="323"/>
    </row>
    <row r="1313" spans="1:11" s="105" customFormat="1" ht="13.5" hidden="1" customHeight="1" x14ac:dyDescent="0.2">
      <c r="A1313" s="334"/>
      <c r="B1313" s="110" t="s">
        <v>9679</v>
      </c>
      <c r="C1313" s="132"/>
      <c r="D1313" s="117"/>
      <c r="E1313" s="118"/>
      <c r="F1313" s="118"/>
      <c r="G1313" s="118"/>
      <c r="H1313" s="119"/>
      <c r="I1313" s="111" t="str">
        <f t="shared" si="144"/>
        <v/>
      </c>
      <c r="J1313" s="124"/>
      <c r="K1313" s="323"/>
    </row>
    <row r="1314" spans="1:11" s="105" customFormat="1" ht="13.5" hidden="1" customHeight="1" x14ac:dyDescent="0.2">
      <c r="A1314" s="334"/>
      <c r="B1314" s="110" t="s">
        <v>9680</v>
      </c>
      <c r="C1314" s="132"/>
      <c r="D1314" s="117"/>
      <c r="E1314" s="118"/>
      <c r="F1314" s="118"/>
      <c r="G1314" s="118"/>
      <c r="H1314" s="119"/>
      <c r="I1314" s="111" t="str">
        <f t="shared" si="144"/>
        <v/>
      </c>
      <c r="J1314" s="124"/>
      <c r="K1314" s="323"/>
    </row>
    <row r="1315" spans="1:11" s="105" customFormat="1" ht="13.5" hidden="1" customHeight="1" x14ac:dyDescent="0.2">
      <c r="A1315" s="334"/>
      <c r="B1315" s="110" t="s">
        <v>9681</v>
      </c>
      <c r="C1315" s="325"/>
      <c r="D1315" s="117"/>
      <c r="E1315" s="118"/>
      <c r="F1315" s="118"/>
      <c r="G1315" s="118"/>
      <c r="H1315" s="119"/>
      <c r="I1315" s="111" t="str">
        <f t="shared" si="144"/>
        <v/>
      </c>
      <c r="J1315" s="124"/>
      <c r="K1315" s="323"/>
    </row>
    <row r="1316" spans="1:11" ht="13.5" hidden="1" customHeight="1" x14ac:dyDescent="0.3">
      <c r="A1316" s="335"/>
      <c r="B1316" s="112" t="s">
        <v>9685</v>
      </c>
      <c r="C1316" s="326"/>
      <c r="D1316" s="120"/>
      <c r="E1316" s="121"/>
      <c r="F1316" s="121"/>
      <c r="G1316" s="121"/>
      <c r="H1316" s="122"/>
      <c r="I1316" s="113" t="str">
        <f t="shared" si="144"/>
        <v/>
      </c>
      <c r="J1316" s="125"/>
      <c r="K1316" s="324"/>
    </row>
    <row r="1317" spans="1:11" s="105" customFormat="1" ht="13.5" hidden="1" customHeight="1" x14ac:dyDescent="0.2">
      <c r="A1317" s="333">
        <v>16</v>
      </c>
      <c r="B1317" s="108" t="s">
        <v>9675</v>
      </c>
      <c r="C1317" s="133">
        <f>Anexo_01!$I170</f>
        <v>0</v>
      </c>
      <c r="D1317" s="114"/>
      <c r="E1317" s="115"/>
      <c r="F1317" s="115"/>
      <c r="G1317" s="115"/>
      <c r="H1317" s="116"/>
      <c r="I1317" s="109" t="str">
        <f>IF(SUM(D1317:H1317)=0,"",SUM(D1317:H1317))</f>
        <v/>
      </c>
      <c r="J1317" s="123"/>
      <c r="K1317" s="322">
        <f>SUM(I1317:I1325)</f>
        <v>0</v>
      </c>
    </row>
    <row r="1318" spans="1:11" s="105" customFormat="1" ht="13.5" hidden="1" customHeight="1" x14ac:dyDescent="0.2">
      <c r="A1318" s="334"/>
      <c r="B1318" s="110" t="s">
        <v>9676</v>
      </c>
      <c r="C1318" s="130">
        <f>Anexo_01!$D170</f>
        <v>0</v>
      </c>
      <c r="D1318" s="117"/>
      <c r="E1318" s="118"/>
      <c r="F1318" s="118"/>
      <c r="G1318" s="118"/>
      <c r="H1318" s="119"/>
      <c r="I1318" s="111" t="str">
        <f>IF(SUM(D1318:H1318)=0,"",SUM(D1318:H1318))</f>
        <v/>
      </c>
      <c r="J1318" s="124"/>
      <c r="K1318" s="323"/>
    </row>
    <row r="1319" spans="1:11" s="105" customFormat="1" ht="13.5" hidden="1" customHeight="1" x14ac:dyDescent="0.2">
      <c r="A1319" s="334"/>
      <c r="B1319" s="110" t="s">
        <v>9682</v>
      </c>
      <c r="C1319" s="130">
        <f>Anexo_01!$B170</f>
        <v>0</v>
      </c>
      <c r="D1319" s="117"/>
      <c r="E1319" s="118"/>
      <c r="F1319" s="118"/>
      <c r="G1319" s="118"/>
      <c r="H1319" s="119"/>
      <c r="I1319" s="111" t="str">
        <f t="shared" ref="I1319:I1325" si="145">IF(SUM(D1319:H1319)=0,"",SUM(D1319:H1319))</f>
        <v/>
      </c>
      <c r="J1319" s="124"/>
      <c r="K1319" s="323"/>
    </row>
    <row r="1320" spans="1:11" s="105" customFormat="1" ht="13.5" hidden="1" customHeight="1" x14ac:dyDescent="0.2">
      <c r="A1320" s="334"/>
      <c r="B1320" s="110" t="s">
        <v>9677</v>
      </c>
      <c r="C1320" s="132"/>
      <c r="D1320" s="117"/>
      <c r="E1320" s="118"/>
      <c r="F1320" s="118"/>
      <c r="G1320" s="118"/>
      <c r="H1320" s="119"/>
      <c r="I1320" s="111" t="str">
        <f t="shared" si="145"/>
        <v/>
      </c>
      <c r="J1320" s="124"/>
      <c r="K1320" s="323"/>
    </row>
    <row r="1321" spans="1:11" s="105" customFormat="1" ht="13.5" hidden="1" customHeight="1" x14ac:dyDescent="0.2">
      <c r="A1321" s="334"/>
      <c r="B1321" s="110" t="s">
        <v>9678</v>
      </c>
      <c r="C1321" s="131">
        <f>Anexo_01!$F170</f>
        <v>0</v>
      </c>
      <c r="D1321" s="117"/>
      <c r="E1321" s="118"/>
      <c r="F1321" s="118"/>
      <c r="G1321" s="118"/>
      <c r="H1321" s="119"/>
      <c r="I1321" s="111" t="str">
        <f t="shared" si="145"/>
        <v/>
      </c>
      <c r="J1321" s="124"/>
      <c r="K1321" s="323"/>
    </row>
    <row r="1322" spans="1:11" s="105" customFormat="1" ht="13.5" hidden="1" customHeight="1" x14ac:dyDescent="0.2">
      <c r="A1322" s="334"/>
      <c r="B1322" s="110" t="s">
        <v>9679</v>
      </c>
      <c r="C1322" s="132"/>
      <c r="D1322" s="117"/>
      <c r="E1322" s="118"/>
      <c r="F1322" s="118"/>
      <c r="G1322" s="118"/>
      <c r="H1322" s="119"/>
      <c r="I1322" s="111" t="str">
        <f t="shared" si="145"/>
        <v/>
      </c>
      <c r="J1322" s="124"/>
      <c r="K1322" s="323"/>
    </row>
    <row r="1323" spans="1:11" s="105" customFormat="1" ht="13.5" hidden="1" customHeight="1" x14ac:dyDescent="0.2">
      <c r="A1323" s="334"/>
      <c r="B1323" s="110" t="s">
        <v>9680</v>
      </c>
      <c r="C1323" s="132"/>
      <c r="D1323" s="117"/>
      <c r="E1323" s="118"/>
      <c r="F1323" s="118"/>
      <c r="G1323" s="118"/>
      <c r="H1323" s="119"/>
      <c r="I1323" s="111" t="str">
        <f t="shared" si="145"/>
        <v/>
      </c>
      <c r="J1323" s="124"/>
      <c r="K1323" s="323"/>
    </row>
    <row r="1324" spans="1:11" s="105" customFormat="1" ht="13.5" hidden="1" customHeight="1" x14ac:dyDescent="0.2">
      <c r="A1324" s="334"/>
      <c r="B1324" s="110" t="s">
        <v>9681</v>
      </c>
      <c r="C1324" s="325"/>
      <c r="D1324" s="117"/>
      <c r="E1324" s="118"/>
      <c r="F1324" s="118"/>
      <c r="G1324" s="118"/>
      <c r="H1324" s="119"/>
      <c r="I1324" s="111" t="str">
        <f t="shared" si="145"/>
        <v/>
      </c>
      <c r="J1324" s="124"/>
      <c r="K1324" s="323"/>
    </row>
    <row r="1325" spans="1:11" ht="13.5" hidden="1" customHeight="1" x14ac:dyDescent="0.3">
      <c r="A1325" s="335"/>
      <c r="B1325" s="112" t="s">
        <v>9685</v>
      </c>
      <c r="C1325" s="326"/>
      <c r="D1325" s="120"/>
      <c r="E1325" s="121"/>
      <c r="F1325" s="121"/>
      <c r="G1325" s="121"/>
      <c r="H1325" s="122"/>
      <c r="I1325" s="113" t="str">
        <f t="shared" si="145"/>
        <v/>
      </c>
      <c r="J1325" s="125"/>
      <c r="K1325" s="324"/>
    </row>
    <row r="1326" spans="1:11" s="105" customFormat="1" ht="13.5" hidden="1" customHeight="1" x14ac:dyDescent="0.2">
      <c r="A1326" s="333">
        <v>17</v>
      </c>
      <c r="B1326" s="108" t="s">
        <v>9675</v>
      </c>
      <c r="C1326" s="133">
        <f>Anexo_01!$I171</f>
        <v>0</v>
      </c>
      <c r="D1326" s="114"/>
      <c r="E1326" s="115"/>
      <c r="F1326" s="115"/>
      <c r="G1326" s="115"/>
      <c r="H1326" s="116"/>
      <c r="I1326" s="109" t="str">
        <f>IF(SUM(D1326:H1326)=0,"",SUM(D1326:H1326))</f>
        <v/>
      </c>
      <c r="J1326" s="123"/>
      <c r="K1326" s="322">
        <f>SUM(I1326:I1334)</f>
        <v>0</v>
      </c>
    </row>
    <row r="1327" spans="1:11" s="105" customFormat="1" ht="13.5" hidden="1" customHeight="1" x14ac:dyDescent="0.2">
      <c r="A1327" s="334"/>
      <c r="B1327" s="110" t="s">
        <v>9676</v>
      </c>
      <c r="C1327" s="130">
        <f>Anexo_01!$D171</f>
        <v>0</v>
      </c>
      <c r="D1327" s="117"/>
      <c r="E1327" s="118"/>
      <c r="F1327" s="118"/>
      <c r="G1327" s="118"/>
      <c r="H1327" s="119"/>
      <c r="I1327" s="111" t="str">
        <f>IF(SUM(D1327:H1327)=0,"",SUM(D1327:H1327))</f>
        <v/>
      </c>
      <c r="J1327" s="124"/>
      <c r="K1327" s="323"/>
    </row>
    <row r="1328" spans="1:11" s="105" customFormat="1" ht="13.5" hidden="1" customHeight="1" x14ac:dyDescent="0.2">
      <c r="A1328" s="334"/>
      <c r="B1328" s="110" t="s">
        <v>9682</v>
      </c>
      <c r="C1328" s="130">
        <f>Anexo_01!$B171</f>
        <v>0</v>
      </c>
      <c r="D1328" s="117"/>
      <c r="E1328" s="118"/>
      <c r="F1328" s="118"/>
      <c r="G1328" s="118"/>
      <c r="H1328" s="119"/>
      <c r="I1328" s="111" t="str">
        <f t="shared" ref="I1328:I1334" si="146">IF(SUM(D1328:H1328)=0,"",SUM(D1328:H1328))</f>
        <v/>
      </c>
      <c r="J1328" s="124"/>
      <c r="K1328" s="323"/>
    </row>
    <row r="1329" spans="1:11" s="105" customFormat="1" ht="13.5" hidden="1" customHeight="1" x14ac:dyDescent="0.2">
      <c r="A1329" s="334"/>
      <c r="B1329" s="110" t="s">
        <v>9677</v>
      </c>
      <c r="C1329" s="132"/>
      <c r="D1329" s="117"/>
      <c r="E1329" s="118"/>
      <c r="F1329" s="118"/>
      <c r="G1329" s="118"/>
      <c r="H1329" s="119"/>
      <c r="I1329" s="111" t="str">
        <f t="shared" si="146"/>
        <v/>
      </c>
      <c r="J1329" s="124"/>
      <c r="K1329" s="323"/>
    </row>
    <row r="1330" spans="1:11" s="105" customFormat="1" ht="13.5" hidden="1" customHeight="1" x14ac:dyDescent="0.2">
      <c r="A1330" s="334"/>
      <c r="B1330" s="110" t="s">
        <v>9678</v>
      </c>
      <c r="C1330" s="131">
        <f>Anexo_01!$F171</f>
        <v>0</v>
      </c>
      <c r="D1330" s="117"/>
      <c r="E1330" s="118"/>
      <c r="F1330" s="118"/>
      <c r="G1330" s="118"/>
      <c r="H1330" s="119"/>
      <c r="I1330" s="111" t="str">
        <f t="shared" si="146"/>
        <v/>
      </c>
      <c r="J1330" s="124"/>
      <c r="K1330" s="323"/>
    </row>
    <row r="1331" spans="1:11" s="105" customFormat="1" ht="13.5" hidden="1" customHeight="1" x14ac:dyDescent="0.2">
      <c r="A1331" s="334"/>
      <c r="B1331" s="110" t="s">
        <v>9679</v>
      </c>
      <c r="C1331" s="132"/>
      <c r="D1331" s="117"/>
      <c r="E1331" s="118"/>
      <c r="F1331" s="118"/>
      <c r="G1331" s="118"/>
      <c r="H1331" s="119"/>
      <c r="I1331" s="111" t="str">
        <f t="shared" si="146"/>
        <v/>
      </c>
      <c r="J1331" s="124"/>
      <c r="K1331" s="323"/>
    </row>
    <row r="1332" spans="1:11" s="105" customFormat="1" ht="13.5" hidden="1" customHeight="1" x14ac:dyDescent="0.2">
      <c r="A1332" s="334"/>
      <c r="B1332" s="110" t="s">
        <v>9680</v>
      </c>
      <c r="C1332" s="132"/>
      <c r="D1332" s="117"/>
      <c r="E1332" s="118"/>
      <c r="F1332" s="118"/>
      <c r="G1332" s="118"/>
      <c r="H1332" s="119"/>
      <c r="I1332" s="111" t="str">
        <f t="shared" si="146"/>
        <v/>
      </c>
      <c r="J1332" s="124"/>
      <c r="K1332" s="323"/>
    </row>
    <row r="1333" spans="1:11" s="105" customFormat="1" ht="13.5" hidden="1" customHeight="1" x14ac:dyDescent="0.2">
      <c r="A1333" s="334"/>
      <c r="B1333" s="110" t="s">
        <v>9681</v>
      </c>
      <c r="C1333" s="325"/>
      <c r="D1333" s="117"/>
      <c r="E1333" s="118"/>
      <c r="F1333" s="118"/>
      <c r="G1333" s="118"/>
      <c r="H1333" s="119"/>
      <c r="I1333" s="111" t="str">
        <f t="shared" si="146"/>
        <v/>
      </c>
      <c r="J1333" s="124"/>
      <c r="K1333" s="323"/>
    </row>
    <row r="1334" spans="1:11" ht="13.5" hidden="1" customHeight="1" x14ac:dyDescent="0.3">
      <c r="A1334" s="335"/>
      <c r="B1334" s="112" t="s">
        <v>9685</v>
      </c>
      <c r="C1334" s="326"/>
      <c r="D1334" s="120"/>
      <c r="E1334" s="121"/>
      <c r="F1334" s="121"/>
      <c r="G1334" s="121"/>
      <c r="H1334" s="122"/>
      <c r="I1334" s="113" t="str">
        <f t="shared" si="146"/>
        <v/>
      </c>
      <c r="J1334" s="125"/>
      <c r="K1334" s="324"/>
    </row>
    <row r="1335" spans="1:11" s="105" customFormat="1" ht="13.5" hidden="1" customHeight="1" x14ac:dyDescent="0.2">
      <c r="A1335" s="333">
        <v>18</v>
      </c>
      <c r="B1335" s="108" t="s">
        <v>9675</v>
      </c>
      <c r="C1335" s="133">
        <f>Anexo_01!$I172</f>
        <v>0</v>
      </c>
      <c r="D1335" s="114"/>
      <c r="E1335" s="115"/>
      <c r="F1335" s="115"/>
      <c r="G1335" s="115"/>
      <c r="H1335" s="116"/>
      <c r="I1335" s="109" t="str">
        <f>IF(SUM(D1335:H1335)=0,"",SUM(D1335:H1335))</f>
        <v/>
      </c>
      <c r="J1335" s="123"/>
      <c r="K1335" s="322">
        <f>SUM(I1335:I1343)</f>
        <v>0</v>
      </c>
    </row>
    <row r="1336" spans="1:11" s="105" customFormat="1" ht="13.5" hidden="1" customHeight="1" x14ac:dyDescent="0.2">
      <c r="A1336" s="334"/>
      <c r="B1336" s="110" t="s">
        <v>9676</v>
      </c>
      <c r="C1336" s="130">
        <f>Anexo_01!$D172</f>
        <v>0</v>
      </c>
      <c r="D1336" s="117"/>
      <c r="E1336" s="118"/>
      <c r="F1336" s="118"/>
      <c r="G1336" s="118"/>
      <c r="H1336" s="119"/>
      <c r="I1336" s="111" t="str">
        <f>IF(SUM(D1336:H1336)=0,"",SUM(D1336:H1336))</f>
        <v/>
      </c>
      <c r="J1336" s="124"/>
      <c r="K1336" s="323"/>
    </row>
    <row r="1337" spans="1:11" s="105" customFormat="1" ht="13.5" hidden="1" customHeight="1" x14ac:dyDescent="0.2">
      <c r="A1337" s="334"/>
      <c r="B1337" s="110" t="s">
        <v>9682</v>
      </c>
      <c r="C1337" s="130">
        <f>Anexo_01!$B172</f>
        <v>0</v>
      </c>
      <c r="D1337" s="117"/>
      <c r="E1337" s="118"/>
      <c r="F1337" s="118"/>
      <c r="G1337" s="118"/>
      <c r="H1337" s="119"/>
      <c r="I1337" s="111" t="str">
        <f t="shared" ref="I1337:I1343" si="147">IF(SUM(D1337:H1337)=0,"",SUM(D1337:H1337))</f>
        <v/>
      </c>
      <c r="J1337" s="124"/>
      <c r="K1337" s="323"/>
    </row>
    <row r="1338" spans="1:11" s="105" customFormat="1" ht="13.5" hidden="1" customHeight="1" x14ac:dyDescent="0.2">
      <c r="A1338" s="334"/>
      <c r="B1338" s="110" t="s">
        <v>9677</v>
      </c>
      <c r="C1338" s="132"/>
      <c r="D1338" s="117"/>
      <c r="E1338" s="118"/>
      <c r="F1338" s="118"/>
      <c r="G1338" s="118"/>
      <c r="H1338" s="119"/>
      <c r="I1338" s="111" t="str">
        <f t="shared" si="147"/>
        <v/>
      </c>
      <c r="J1338" s="124"/>
      <c r="K1338" s="323"/>
    </row>
    <row r="1339" spans="1:11" s="105" customFormat="1" ht="13.5" hidden="1" customHeight="1" x14ac:dyDescent="0.2">
      <c r="A1339" s="334"/>
      <c r="B1339" s="110" t="s">
        <v>9678</v>
      </c>
      <c r="C1339" s="131">
        <f>Anexo_01!$F172</f>
        <v>0</v>
      </c>
      <c r="D1339" s="117"/>
      <c r="E1339" s="118"/>
      <c r="F1339" s="118"/>
      <c r="G1339" s="118"/>
      <c r="H1339" s="119"/>
      <c r="I1339" s="111" t="str">
        <f t="shared" si="147"/>
        <v/>
      </c>
      <c r="J1339" s="124"/>
      <c r="K1339" s="323"/>
    </row>
    <row r="1340" spans="1:11" s="105" customFormat="1" ht="13.5" hidden="1" customHeight="1" x14ac:dyDescent="0.2">
      <c r="A1340" s="334"/>
      <c r="B1340" s="110" t="s">
        <v>9679</v>
      </c>
      <c r="C1340" s="132"/>
      <c r="D1340" s="117"/>
      <c r="E1340" s="118"/>
      <c r="F1340" s="118"/>
      <c r="G1340" s="118"/>
      <c r="H1340" s="119"/>
      <c r="I1340" s="111" t="str">
        <f t="shared" si="147"/>
        <v/>
      </c>
      <c r="J1340" s="124"/>
      <c r="K1340" s="323"/>
    </row>
    <row r="1341" spans="1:11" s="105" customFormat="1" ht="13.5" hidden="1" customHeight="1" x14ac:dyDescent="0.2">
      <c r="A1341" s="334"/>
      <c r="B1341" s="110" t="s">
        <v>9680</v>
      </c>
      <c r="C1341" s="132"/>
      <c r="D1341" s="117"/>
      <c r="E1341" s="118"/>
      <c r="F1341" s="118"/>
      <c r="G1341" s="118"/>
      <c r="H1341" s="119"/>
      <c r="I1341" s="111" t="str">
        <f t="shared" si="147"/>
        <v/>
      </c>
      <c r="J1341" s="124"/>
      <c r="K1341" s="323"/>
    </row>
    <row r="1342" spans="1:11" s="105" customFormat="1" ht="13.5" hidden="1" customHeight="1" x14ac:dyDescent="0.2">
      <c r="A1342" s="334"/>
      <c r="B1342" s="110" t="s">
        <v>9681</v>
      </c>
      <c r="C1342" s="325"/>
      <c r="D1342" s="117"/>
      <c r="E1342" s="118"/>
      <c r="F1342" s="118"/>
      <c r="G1342" s="118"/>
      <c r="H1342" s="119"/>
      <c r="I1342" s="111" t="str">
        <f t="shared" si="147"/>
        <v/>
      </c>
      <c r="J1342" s="124"/>
      <c r="K1342" s="323"/>
    </row>
    <row r="1343" spans="1:11" ht="13.5" hidden="1" customHeight="1" x14ac:dyDescent="0.3">
      <c r="A1343" s="335"/>
      <c r="B1343" s="112" t="s">
        <v>9685</v>
      </c>
      <c r="C1343" s="326"/>
      <c r="D1343" s="120"/>
      <c r="E1343" s="121"/>
      <c r="F1343" s="121"/>
      <c r="G1343" s="121"/>
      <c r="H1343" s="122"/>
      <c r="I1343" s="113" t="str">
        <f t="shared" si="147"/>
        <v/>
      </c>
      <c r="J1343" s="125"/>
      <c r="K1343" s="324"/>
    </row>
    <row r="1344" spans="1:11" s="105" customFormat="1" ht="13.5" hidden="1" customHeight="1" x14ac:dyDescent="0.2">
      <c r="A1344" s="333">
        <v>19</v>
      </c>
      <c r="B1344" s="108" t="s">
        <v>9675</v>
      </c>
      <c r="C1344" s="133">
        <f>Anexo_01!$I173</f>
        <v>0</v>
      </c>
      <c r="D1344" s="114"/>
      <c r="E1344" s="115"/>
      <c r="F1344" s="115"/>
      <c r="G1344" s="115"/>
      <c r="H1344" s="116"/>
      <c r="I1344" s="109" t="str">
        <f>IF(SUM(D1344:H1344)=0,"",SUM(D1344:H1344))</f>
        <v/>
      </c>
      <c r="J1344" s="123"/>
      <c r="K1344" s="322">
        <f>SUM(I1344:I1352)</f>
        <v>0</v>
      </c>
    </row>
    <row r="1345" spans="1:11" s="105" customFormat="1" ht="13.5" hidden="1" customHeight="1" x14ac:dyDescent="0.2">
      <c r="A1345" s="334"/>
      <c r="B1345" s="110" t="s">
        <v>9676</v>
      </c>
      <c r="C1345" s="130">
        <f>Anexo_01!$D173</f>
        <v>0</v>
      </c>
      <c r="D1345" s="117"/>
      <c r="E1345" s="118"/>
      <c r="F1345" s="118"/>
      <c r="G1345" s="118"/>
      <c r="H1345" s="119"/>
      <c r="I1345" s="111" t="str">
        <f>IF(SUM(D1345:H1345)=0,"",SUM(D1345:H1345))</f>
        <v/>
      </c>
      <c r="J1345" s="124"/>
      <c r="K1345" s="323"/>
    </row>
    <row r="1346" spans="1:11" s="105" customFormat="1" ht="13.5" hidden="1" customHeight="1" x14ac:dyDescent="0.2">
      <c r="A1346" s="334"/>
      <c r="B1346" s="110" t="s">
        <v>9682</v>
      </c>
      <c r="C1346" s="130">
        <f>Anexo_01!$B173</f>
        <v>0</v>
      </c>
      <c r="D1346" s="117"/>
      <c r="E1346" s="118"/>
      <c r="F1346" s="118"/>
      <c r="G1346" s="118"/>
      <c r="H1346" s="119"/>
      <c r="I1346" s="111" t="str">
        <f t="shared" ref="I1346:I1352" si="148">IF(SUM(D1346:H1346)=0,"",SUM(D1346:H1346))</f>
        <v/>
      </c>
      <c r="J1346" s="124"/>
      <c r="K1346" s="323"/>
    </row>
    <row r="1347" spans="1:11" s="105" customFormat="1" ht="13.5" hidden="1" customHeight="1" x14ac:dyDescent="0.2">
      <c r="A1347" s="334"/>
      <c r="B1347" s="110" t="s">
        <v>9677</v>
      </c>
      <c r="C1347" s="132"/>
      <c r="D1347" s="117"/>
      <c r="E1347" s="118"/>
      <c r="F1347" s="118"/>
      <c r="G1347" s="118"/>
      <c r="H1347" s="119"/>
      <c r="I1347" s="111" t="str">
        <f t="shared" si="148"/>
        <v/>
      </c>
      <c r="J1347" s="124"/>
      <c r="K1347" s="323"/>
    </row>
    <row r="1348" spans="1:11" s="105" customFormat="1" ht="13.5" hidden="1" customHeight="1" x14ac:dyDescent="0.2">
      <c r="A1348" s="334"/>
      <c r="B1348" s="110" t="s">
        <v>9678</v>
      </c>
      <c r="C1348" s="131">
        <f>Anexo_01!$F173</f>
        <v>0</v>
      </c>
      <c r="D1348" s="117"/>
      <c r="E1348" s="118"/>
      <c r="F1348" s="118"/>
      <c r="G1348" s="118"/>
      <c r="H1348" s="119"/>
      <c r="I1348" s="111" t="str">
        <f t="shared" si="148"/>
        <v/>
      </c>
      <c r="J1348" s="124"/>
      <c r="K1348" s="323"/>
    </row>
    <row r="1349" spans="1:11" s="105" customFormat="1" ht="13.5" hidden="1" customHeight="1" x14ac:dyDescent="0.2">
      <c r="A1349" s="334"/>
      <c r="B1349" s="110" t="s">
        <v>9679</v>
      </c>
      <c r="C1349" s="132"/>
      <c r="D1349" s="117"/>
      <c r="E1349" s="118"/>
      <c r="F1349" s="118"/>
      <c r="G1349" s="118"/>
      <c r="H1349" s="119"/>
      <c r="I1349" s="111" t="str">
        <f t="shared" si="148"/>
        <v/>
      </c>
      <c r="J1349" s="124"/>
      <c r="K1349" s="323"/>
    </row>
    <row r="1350" spans="1:11" s="105" customFormat="1" ht="13.5" hidden="1" customHeight="1" x14ac:dyDescent="0.2">
      <c r="A1350" s="334"/>
      <c r="B1350" s="110" t="s">
        <v>9680</v>
      </c>
      <c r="C1350" s="132"/>
      <c r="D1350" s="117"/>
      <c r="E1350" s="118"/>
      <c r="F1350" s="118"/>
      <c r="G1350" s="118"/>
      <c r="H1350" s="119"/>
      <c r="I1350" s="111" t="str">
        <f t="shared" si="148"/>
        <v/>
      </c>
      <c r="J1350" s="124"/>
      <c r="K1350" s="323"/>
    </row>
    <row r="1351" spans="1:11" s="105" customFormat="1" ht="13.5" hidden="1" customHeight="1" x14ac:dyDescent="0.2">
      <c r="A1351" s="334"/>
      <c r="B1351" s="110" t="s">
        <v>9681</v>
      </c>
      <c r="C1351" s="325"/>
      <c r="D1351" s="117"/>
      <c r="E1351" s="118"/>
      <c r="F1351" s="118"/>
      <c r="G1351" s="118"/>
      <c r="H1351" s="119"/>
      <c r="I1351" s="111" t="str">
        <f t="shared" si="148"/>
        <v/>
      </c>
      <c r="J1351" s="124"/>
      <c r="K1351" s="323"/>
    </row>
    <row r="1352" spans="1:11" ht="13.5" hidden="1" customHeight="1" x14ac:dyDescent="0.3">
      <c r="A1352" s="335"/>
      <c r="B1352" s="112" t="s">
        <v>9685</v>
      </c>
      <c r="C1352" s="326"/>
      <c r="D1352" s="120"/>
      <c r="E1352" s="121"/>
      <c r="F1352" s="121"/>
      <c r="G1352" s="121"/>
      <c r="H1352" s="122"/>
      <c r="I1352" s="113" t="str">
        <f t="shared" si="148"/>
        <v/>
      </c>
      <c r="J1352" s="125"/>
      <c r="K1352" s="324"/>
    </row>
    <row r="1353" spans="1:11" s="105" customFormat="1" ht="13.5" hidden="1" customHeight="1" x14ac:dyDescent="0.2">
      <c r="A1353" s="333">
        <v>20</v>
      </c>
      <c r="B1353" s="108" t="s">
        <v>9675</v>
      </c>
      <c r="C1353" s="133">
        <f>Anexo_01!$I174</f>
        <v>0</v>
      </c>
      <c r="D1353" s="114"/>
      <c r="E1353" s="115"/>
      <c r="F1353" s="115"/>
      <c r="G1353" s="115"/>
      <c r="H1353" s="116"/>
      <c r="I1353" s="109" t="str">
        <f>IF(SUM(D1353:H1353)=0,"",SUM(D1353:H1353))</f>
        <v/>
      </c>
      <c r="J1353" s="123"/>
      <c r="K1353" s="322">
        <f>SUM(I1353:I1361)</f>
        <v>0</v>
      </c>
    </row>
    <row r="1354" spans="1:11" s="105" customFormat="1" ht="13.5" hidden="1" customHeight="1" x14ac:dyDescent="0.2">
      <c r="A1354" s="334"/>
      <c r="B1354" s="110" t="s">
        <v>9676</v>
      </c>
      <c r="C1354" s="130">
        <f>Anexo_01!$D174</f>
        <v>0</v>
      </c>
      <c r="D1354" s="117"/>
      <c r="E1354" s="118"/>
      <c r="F1354" s="118"/>
      <c r="G1354" s="118"/>
      <c r="H1354" s="119"/>
      <c r="I1354" s="111" t="str">
        <f>IF(SUM(D1354:H1354)=0,"",SUM(D1354:H1354))</f>
        <v/>
      </c>
      <c r="J1354" s="124"/>
      <c r="K1354" s="323"/>
    </row>
    <row r="1355" spans="1:11" s="105" customFormat="1" ht="13.5" hidden="1" customHeight="1" x14ac:dyDescent="0.2">
      <c r="A1355" s="334"/>
      <c r="B1355" s="110" t="s">
        <v>9682</v>
      </c>
      <c r="C1355" s="130">
        <f>Anexo_01!$B174</f>
        <v>0</v>
      </c>
      <c r="D1355" s="117"/>
      <c r="E1355" s="118"/>
      <c r="F1355" s="118"/>
      <c r="G1355" s="118"/>
      <c r="H1355" s="119"/>
      <c r="I1355" s="111" t="str">
        <f t="shared" ref="I1355:I1361" si="149">IF(SUM(D1355:H1355)=0,"",SUM(D1355:H1355))</f>
        <v/>
      </c>
      <c r="J1355" s="124"/>
      <c r="K1355" s="323"/>
    </row>
    <row r="1356" spans="1:11" s="105" customFormat="1" ht="13.5" hidden="1" customHeight="1" x14ac:dyDescent="0.2">
      <c r="A1356" s="334"/>
      <c r="B1356" s="110" t="s">
        <v>9677</v>
      </c>
      <c r="C1356" s="132"/>
      <c r="D1356" s="117"/>
      <c r="E1356" s="118"/>
      <c r="F1356" s="118"/>
      <c r="G1356" s="118"/>
      <c r="H1356" s="119"/>
      <c r="I1356" s="111" t="str">
        <f t="shared" si="149"/>
        <v/>
      </c>
      <c r="J1356" s="124"/>
      <c r="K1356" s="323"/>
    </row>
    <row r="1357" spans="1:11" s="105" customFormat="1" ht="13.5" hidden="1" customHeight="1" x14ac:dyDescent="0.2">
      <c r="A1357" s="334"/>
      <c r="B1357" s="110" t="s">
        <v>9678</v>
      </c>
      <c r="C1357" s="131">
        <f>Anexo_01!$F174</f>
        <v>0</v>
      </c>
      <c r="D1357" s="117"/>
      <c r="E1357" s="118"/>
      <c r="F1357" s="118"/>
      <c r="G1357" s="118"/>
      <c r="H1357" s="119"/>
      <c r="I1357" s="111" t="str">
        <f t="shared" si="149"/>
        <v/>
      </c>
      <c r="J1357" s="124"/>
      <c r="K1357" s="323"/>
    </row>
    <row r="1358" spans="1:11" s="105" customFormat="1" ht="13.5" hidden="1" customHeight="1" x14ac:dyDescent="0.2">
      <c r="A1358" s="334"/>
      <c r="B1358" s="110" t="s">
        <v>9679</v>
      </c>
      <c r="C1358" s="132"/>
      <c r="D1358" s="117"/>
      <c r="E1358" s="118"/>
      <c r="F1358" s="118"/>
      <c r="G1358" s="118"/>
      <c r="H1358" s="119"/>
      <c r="I1358" s="111" t="str">
        <f t="shared" si="149"/>
        <v/>
      </c>
      <c r="J1358" s="124"/>
      <c r="K1358" s="323"/>
    </row>
    <row r="1359" spans="1:11" s="105" customFormat="1" ht="13.5" hidden="1" customHeight="1" x14ac:dyDescent="0.2">
      <c r="A1359" s="334"/>
      <c r="B1359" s="110" t="s">
        <v>9680</v>
      </c>
      <c r="C1359" s="132"/>
      <c r="D1359" s="117"/>
      <c r="E1359" s="118"/>
      <c r="F1359" s="118"/>
      <c r="G1359" s="118"/>
      <c r="H1359" s="119"/>
      <c r="I1359" s="111" t="str">
        <f t="shared" si="149"/>
        <v/>
      </c>
      <c r="J1359" s="124"/>
      <c r="K1359" s="323"/>
    </row>
    <row r="1360" spans="1:11" s="105" customFormat="1" ht="13.5" hidden="1" customHeight="1" x14ac:dyDescent="0.2">
      <c r="A1360" s="334"/>
      <c r="B1360" s="110" t="s">
        <v>9681</v>
      </c>
      <c r="C1360" s="325"/>
      <c r="D1360" s="117"/>
      <c r="E1360" s="118"/>
      <c r="F1360" s="118"/>
      <c r="G1360" s="118"/>
      <c r="H1360" s="119"/>
      <c r="I1360" s="111" t="str">
        <f t="shared" si="149"/>
        <v/>
      </c>
      <c r="J1360" s="124"/>
      <c r="K1360" s="323"/>
    </row>
    <row r="1361" spans="1:11" ht="13.5" hidden="1" customHeight="1" x14ac:dyDescent="0.3">
      <c r="A1361" s="335"/>
      <c r="B1361" s="112" t="s">
        <v>9685</v>
      </c>
      <c r="C1361" s="326"/>
      <c r="D1361" s="120"/>
      <c r="E1361" s="121"/>
      <c r="F1361" s="121"/>
      <c r="G1361" s="121"/>
      <c r="H1361" s="122"/>
      <c r="I1361" s="113" t="str">
        <f t="shared" si="149"/>
        <v/>
      </c>
      <c r="J1361" s="125"/>
      <c r="K1361" s="324"/>
    </row>
    <row r="1362" spans="1:11" s="105" customFormat="1" ht="13.5" hidden="1" customHeight="1" x14ac:dyDescent="0.2">
      <c r="A1362" s="333">
        <v>21</v>
      </c>
      <c r="B1362" s="108" t="s">
        <v>9675</v>
      </c>
      <c r="C1362" s="133">
        <f>Anexo_01!$I175</f>
        <v>0</v>
      </c>
      <c r="D1362" s="114"/>
      <c r="E1362" s="115"/>
      <c r="F1362" s="115"/>
      <c r="G1362" s="115"/>
      <c r="H1362" s="116"/>
      <c r="I1362" s="109" t="str">
        <f>IF(SUM(D1362:H1362)=0,"",SUM(D1362:H1362))</f>
        <v/>
      </c>
      <c r="J1362" s="123"/>
      <c r="K1362" s="322">
        <f>SUM(I1362:I1370)</f>
        <v>0</v>
      </c>
    </row>
    <row r="1363" spans="1:11" s="105" customFormat="1" ht="13.5" hidden="1" customHeight="1" x14ac:dyDescent="0.2">
      <c r="A1363" s="334"/>
      <c r="B1363" s="110" t="s">
        <v>9676</v>
      </c>
      <c r="C1363" s="130">
        <f>Anexo_01!$D175</f>
        <v>0</v>
      </c>
      <c r="D1363" s="117"/>
      <c r="E1363" s="118"/>
      <c r="F1363" s="118"/>
      <c r="G1363" s="118"/>
      <c r="H1363" s="119"/>
      <c r="I1363" s="111" t="str">
        <f>IF(SUM(D1363:H1363)=0,"",SUM(D1363:H1363))</f>
        <v/>
      </c>
      <c r="J1363" s="124"/>
      <c r="K1363" s="323"/>
    </row>
    <row r="1364" spans="1:11" s="105" customFormat="1" ht="13.5" hidden="1" customHeight="1" x14ac:dyDescent="0.2">
      <c r="A1364" s="334"/>
      <c r="B1364" s="110" t="s">
        <v>9682</v>
      </c>
      <c r="C1364" s="130">
        <f>Anexo_01!$B175</f>
        <v>0</v>
      </c>
      <c r="D1364" s="117"/>
      <c r="E1364" s="118"/>
      <c r="F1364" s="118"/>
      <c r="G1364" s="118"/>
      <c r="H1364" s="119"/>
      <c r="I1364" s="111" t="str">
        <f t="shared" ref="I1364:I1370" si="150">IF(SUM(D1364:H1364)=0,"",SUM(D1364:H1364))</f>
        <v/>
      </c>
      <c r="J1364" s="124"/>
      <c r="K1364" s="323"/>
    </row>
    <row r="1365" spans="1:11" s="105" customFormat="1" ht="13.5" hidden="1" customHeight="1" x14ac:dyDescent="0.2">
      <c r="A1365" s="334"/>
      <c r="B1365" s="110" t="s">
        <v>9677</v>
      </c>
      <c r="C1365" s="132"/>
      <c r="D1365" s="117"/>
      <c r="E1365" s="118"/>
      <c r="F1365" s="118"/>
      <c r="G1365" s="118"/>
      <c r="H1365" s="119"/>
      <c r="I1365" s="111" t="str">
        <f t="shared" si="150"/>
        <v/>
      </c>
      <c r="J1365" s="124"/>
      <c r="K1365" s="323"/>
    </row>
    <row r="1366" spans="1:11" s="105" customFormat="1" ht="13.5" hidden="1" customHeight="1" x14ac:dyDescent="0.2">
      <c r="A1366" s="334"/>
      <c r="B1366" s="110" t="s">
        <v>9678</v>
      </c>
      <c r="C1366" s="131">
        <f>Anexo_01!$F175</f>
        <v>0</v>
      </c>
      <c r="D1366" s="117"/>
      <c r="E1366" s="118"/>
      <c r="F1366" s="118"/>
      <c r="G1366" s="118"/>
      <c r="H1366" s="119"/>
      <c r="I1366" s="111" t="str">
        <f t="shared" si="150"/>
        <v/>
      </c>
      <c r="J1366" s="124"/>
      <c r="K1366" s="323"/>
    </row>
    <row r="1367" spans="1:11" s="105" customFormat="1" ht="13.5" hidden="1" customHeight="1" x14ac:dyDescent="0.2">
      <c r="A1367" s="334"/>
      <c r="B1367" s="110" t="s">
        <v>9679</v>
      </c>
      <c r="C1367" s="132"/>
      <c r="D1367" s="117"/>
      <c r="E1367" s="118"/>
      <c r="F1367" s="118"/>
      <c r="G1367" s="118"/>
      <c r="H1367" s="119"/>
      <c r="I1367" s="111" t="str">
        <f t="shared" si="150"/>
        <v/>
      </c>
      <c r="J1367" s="124"/>
      <c r="K1367" s="323"/>
    </row>
    <row r="1368" spans="1:11" s="105" customFormat="1" ht="13.5" hidden="1" customHeight="1" x14ac:dyDescent="0.2">
      <c r="A1368" s="334"/>
      <c r="B1368" s="110" t="s">
        <v>9680</v>
      </c>
      <c r="C1368" s="132"/>
      <c r="D1368" s="117"/>
      <c r="E1368" s="118"/>
      <c r="F1368" s="118"/>
      <c r="G1368" s="118"/>
      <c r="H1368" s="119"/>
      <c r="I1368" s="111" t="str">
        <f t="shared" si="150"/>
        <v/>
      </c>
      <c r="J1368" s="124"/>
      <c r="K1368" s="323"/>
    </row>
    <row r="1369" spans="1:11" s="105" customFormat="1" ht="13.5" hidden="1" customHeight="1" x14ac:dyDescent="0.2">
      <c r="A1369" s="334"/>
      <c r="B1369" s="110" t="s">
        <v>9681</v>
      </c>
      <c r="C1369" s="325"/>
      <c r="D1369" s="117"/>
      <c r="E1369" s="118"/>
      <c r="F1369" s="118"/>
      <c r="G1369" s="118"/>
      <c r="H1369" s="119"/>
      <c r="I1369" s="111" t="str">
        <f t="shared" si="150"/>
        <v/>
      </c>
      <c r="J1369" s="124"/>
      <c r="K1369" s="323"/>
    </row>
    <row r="1370" spans="1:11" ht="13.5" hidden="1" customHeight="1" x14ac:dyDescent="0.3">
      <c r="A1370" s="335"/>
      <c r="B1370" s="112" t="s">
        <v>9685</v>
      </c>
      <c r="C1370" s="326"/>
      <c r="D1370" s="120"/>
      <c r="E1370" s="121"/>
      <c r="F1370" s="121"/>
      <c r="G1370" s="121"/>
      <c r="H1370" s="122"/>
      <c r="I1370" s="113" t="str">
        <f t="shared" si="150"/>
        <v/>
      </c>
      <c r="J1370" s="125"/>
      <c r="K1370" s="324"/>
    </row>
    <row r="1371" spans="1:11" s="105" customFormat="1" ht="13.5" hidden="1" customHeight="1" x14ac:dyDescent="0.2">
      <c r="A1371" s="333">
        <v>22</v>
      </c>
      <c r="B1371" s="108" t="s">
        <v>9675</v>
      </c>
      <c r="C1371" s="133">
        <f>Anexo_01!$I176</f>
        <v>0</v>
      </c>
      <c r="D1371" s="114"/>
      <c r="E1371" s="115"/>
      <c r="F1371" s="115"/>
      <c r="G1371" s="115"/>
      <c r="H1371" s="116"/>
      <c r="I1371" s="109" t="str">
        <f>IF(SUM(D1371:H1371)=0,"",SUM(D1371:H1371))</f>
        <v/>
      </c>
      <c r="J1371" s="123"/>
      <c r="K1371" s="322">
        <f>SUM(I1371:I1379)</f>
        <v>0</v>
      </c>
    </row>
    <row r="1372" spans="1:11" s="105" customFormat="1" ht="13.5" hidden="1" customHeight="1" x14ac:dyDescent="0.2">
      <c r="A1372" s="334"/>
      <c r="B1372" s="110" t="s">
        <v>9676</v>
      </c>
      <c r="C1372" s="130">
        <f>Anexo_01!$D176</f>
        <v>0</v>
      </c>
      <c r="D1372" s="117"/>
      <c r="E1372" s="118"/>
      <c r="F1372" s="118"/>
      <c r="G1372" s="118"/>
      <c r="H1372" s="119"/>
      <c r="I1372" s="111" t="str">
        <f>IF(SUM(D1372:H1372)=0,"",SUM(D1372:H1372))</f>
        <v/>
      </c>
      <c r="J1372" s="124"/>
      <c r="K1372" s="323"/>
    </row>
    <row r="1373" spans="1:11" s="105" customFormat="1" ht="13.5" hidden="1" customHeight="1" x14ac:dyDescent="0.2">
      <c r="A1373" s="334"/>
      <c r="B1373" s="110" t="s">
        <v>9682</v>
      </c>
      <c r="C1373" s="130">
        <f>Anexo_01!$B176</f>
        <v>0</v>
      </c>
      <c r="D1373" s="117"/>
      <c r="E1373" s="118"/>
      <c r="F1373" s="118"/>
      <c r="G1373" s="118"/>
      <c r="H1373" s="119"/>
      <c r="I1373" s="111" t="str">
        <f t="shared" ref="I1373:I1379" si="151">IF(SUM(D1373:H1373)=0,"",SUM(D1373:H1373))</f>
        <v/>
      </c>
      <c r="J1373" s="124"/>
      <c r="K1373" s="323"/>
    </row>
    <row r="1374" spans="1:11" s="105" customFormat="1" ht="13.5" hidden="1" customHeight="1" x14ac:dyDescent="0.2">
      <c r="A1374" s="334"/>
      <c r="B1374" s="110" t="s">
        <v>9677</v>
      </c>
      <c r="C1374" s="132"/>
      <c r="D1374" s="117"/>
      <c r="E1374" s="118"/>
      <c r="F1374" s="118"/>
      <c r="G1374" s="118"/>
      <c r="H1374" s="119"/>
      <c r="I1374" s="111" t="str">
        <f t="shared" si="151"/>
        <v/>
      </c>
      <c r="J1374" s="124"/>
      <c r="K1374" s="323"/>
    </row>
    <row r="1375" spans="1:11" s="105" customFormat="1" ht="13.5" hidden="1" customHeight="1" x14ac:dyDescent="0.2">
      <c r="A1375" s="334"/>
      <c r="B1375" s="110" t="s">
        <v>9678</v>
      </c>
      <c r="C1375" s="131">
        <f>Anexo_01!$F176</f>
        <v>0</v>
      </c>
      <c r="D1375" s="117"/>
      <c r="E1375" s="118"/>
      <c r="F1375" s="118"/>
      <c r="G1375" s="118"/>
      <c r="H1375" s="119"/>
      <c r="I1375" s="111" t="str">
        <f t="shared" si="151"/>
        <v/>
      </c>
      <c r="J1375" s="124"/>
      <c r="K1375" s="323"/>
    </row>
    <row r="1376" spans="1:11" s="105" customFormat="1" ht="13.5" hidden="1" customHeight="1" x14ac:dyDescent="0.2">
      <c r="A1376" s="334"/>
      <c r="B1376" s="110" t="s">
        <v>9679</v>
      </c>
      <c r="C1376" s="132"/>
      <c r="D1376" s="117"/>
      <c r="E1376" s="118"/>
      <c r="F1376" s="118"/>
      <c r="G1376" s="118"/>
      <c r="H1376" s="119"/>
      <c r="I1376" s="111" t="str">
        <f t="shared" si="151"/>
        <v/>
      </c>
      <c r="J1376" s="124"/>
      <c r="K1376" s="323"/>
    </row>
    <row r="1377" spans="1:11" s="105" customFormat="1" ht="13.5" hidden="1" customHeight="1" x14ac:dyDescent="0.2">
      <c r="A1377" s="334"/>
      <c r="B1377" s="110" t="s">
        <v>9680</v>
      </c>
      <c r="C1377" s="132"/>
      <c r="D1377" s="117"/>
      <c r="E1377" s="118"/>
      <c r="F1377" s="118"/>
      <c r="G1377" s="118"/>
      <c r="H1377" s="119"/>
      <c r="I1377" s="111" t="str">
        <f t="shared" si="151"/>
        <v/>
      </c>
      <c r="J1377" s="124"/>
      <c r="K1377" s="323"/>
    </row>
    <row r="1378" spans="1:11" s="105" customFormat="1" ht="13.5" hidden="1" customHeight="1" x14ac:dyDescent="0.2">
      <c r="A1378" s="334"/>
      <c r="B1378" s="110" t="s">
        <v>9681</v>
      </c>
      <c r="C1378" s="325"/>
      <c r="D1378" s="117"/>
      <c r="E1378" s="118"/>
      <c r="F1378" s="118"/>
      <c r="G1378" s="118"/>
      <c r="H1378" s="119"/>
      <c r="I1378" s="111" t="str">
        <f t="shared" si="151"/>
        <v/>
      </c>
      <c r="J1378" s="124"/>
      <c r="K1378" s="323"/>
    </row>
    <row r="1379" spans="1:11" ht="13.5" hidden="1" customHeight="1" x14ac:dyDescent="0.3">
      <c r="A1379" s="335"/>
      <c r="B1379" s="112" t="s">
        <v>9685</v>
      </c>
      <c r="C1379" s="326"/>
      <c r="D1379" s="120"/>
      <c r="E1379" s="121"/>
      <c r="F1379" s="121"/>
      <c r="G1379" s="121"/>
      <c r="H1379" s="122"/>
      <c r="I1379" s="113" t="str">
        <f t="shared" si="151"/>
        <v/>
      </c>
      <c r="J1379" s="125"/>
      <c r="K1379" s="324"/>
    </row>
    <row r="1380" spans="1:11" s="105" customFormat="1" ht="13.5" hidden="1" customHeight="1" x14ac:dyDescent="0.2">
      <c r="A1380" s="333">
        <v>23</v>
      </c>
      <c r="B1380" s="108" t="s">
        <v>9675</v>
      </c>
      <c r="C1380" s="133">
        <f>Anexo_01!$I177</f>
        <v>0</v>
      </c>
      <c r="D1380" s="114"/>
      <c r="E1380" s="115"/>
      <c r="F1380" s="115"/>
      <c r="G1380" s="115"/>
      <c r="H1380" s="116"/>
      <c r="I1380" s="109" t="str">
        <f>IF(SUM(D1380:H1380)=0,"",SUM(D1380:H1380))</f>
        <v/>
      </c>
      <c r="J1380" s="123"/>
      <c r="K1380" s="322">
        <f>SUM(I1380:I1388)</f>
        <v>0</v>
      </c>
    </row>
    <row r="1381" spans="1:11" s="105" customFormat="1" ht="13.5" hidden="1" customHeight="1" x14ac:dyDescent="0.2">
      <c r="A1381" s="334"/>
      <c r="B1381" s="110" t="s">
        <v>9676</v>
      </c>
      <c r="C1381" s="130">
        <f>Anexo_01!$D177</f>
        <v>0</v>
      </c>
      <c r="D1381" s="117"/>
      <c r="E1381" s="118"/>
      <c r="F1381" s="118"/>
      <c r="G1381" s="118"/>
      <c r="H1381" s="119"/>
      <c r="I1381" s="111" t="str">
        <f>IF(SUM(D1381:H1381)=0,"",SUM(D1381:H1381))</f>
        <v/>
      </c>
      <c r="J1381" s="124"/>
      <c r="K1381" s="323"/>
    </row>
    <row r="1382" spans="1:11" s="105" customFormat="1" ht="13.5" hidden="1" customHeight="1" x14ac:dyDescent="0.2">
      <c r="A1382" s="334"/>
      <c r="B1382" s="110" t="s">
        <v>9682</v>
      </c>
      <c r="C1382" s="130">
        <f>Anexo_01!$B177</f>
        <v>0</v>
      </c>
      <c r="D1382" s="117"/>
      <c r="E1382" s="118"/>
      <c r="F1382" s="118"/>
      <c r="G1382" s="118"/>
      <c r="H1382" s="119"/>
      <c r="I1382" s="111" t="str">
        <f t="shared" ref="I1382:I1388" si="152">IF(SUM(D1382:H1382)=0,"",SUM(D1382:H1382))</f>
        <v/>
      </c>
      <c r="J1382" s="124"/>
      <c r="K1382" s="323"/>
    </row>
    <row r="1383" spans="1:11" s="105" customFormat="1" ht="13.5" hidden="1" customHeight="1" x14ac:dyDescent="0.2">
      <c r="A1383" s="334"/>
      <c r="B1383" s="110" t="s">
        <v>9677</v>
      </c>
      <c r="C1383" s="132"/>
      <c r="D1383" s="117"/>
      <c r="E1383" s="118"/>
      <c r="F1383" s="118"/>
      <c r="G1383" s="118"/>
      <c r="H1383" s="119"/>
      <c r="I1383" s="111" t="str">
        <f t="shared" si="152"/>
        <v/>
      </c>
      <c r="J1383" s="124"/>
      <c r="K1383" s="323"/>
    </row>
    <row r="1384" spans="1:11" s="105" customFormat="1" ht="13.5" hidden="1" customHeight="1" x14ac:dyDescent="0.2">
      <c r="A1384" s="334"/>
      <c r="B1384" s="110" t="s">
        <v>9678</v>
      </c>
      <c r="C1384" s="131">
        <f>Anexo_01!$F177</f>
        <v>0</v>
      </c>
      <c r="D1384" s="117"/>
      <c r="E1384" s="118"/>
      <c r="F1384" s="118"/>
      <c r="G1384" s="118"/>
      <c r="H1384" s="119"/>
      <c r="I1384" s="111" t="str">
        <f t="shared" si="152"/>
        <v/>
      </c>
      <c r="J1384" s="124"/>
      <c r="K1384" s="323"/>
    </row>
    <row r="1385" spans="1:11" s="105" customFormat="1" ht="13.5" hidden="1" customHeight="1" x14ac:dyDescent="0.2">
      <c r="A1385" s="334"/>
      <c r="B1385" s="110" t="s">
        <v>9679</v>
      </c>
      <c r="C1385" s="132"/>
      <c r="D1385" s="117"/>
      <c r="E1385" s="118"/>
      <c r="F1385" s="118"/>
      <c r="G1385" s="118"/>
      <c r="H1385" s="119"/>
      <c r="I1385" s="111" t="str">
        <f t="shared" si="152"/>
        <v/>
      </c>
      <c r="J1385" s="124"/>
      <c r="K1385" s="323"/>
    </row>
    <row r="1386" spans="1:11" s="105" customFormat="1" ht="13.5" hidden="1" customHeight="1" x14ac:dyDescent="0.2">
      <c r="A1386" s="334"/>
      <c r="B1386" s="110" t="s">
        <v>9680</v>
      </c>
      <c r="C1386" s="132"/>
      <c r="D1386" s="117"/>
      <c r="E1386" s="118"/>
      <c r="F1386" s="118"/>
      <c r="G1386" s="118"/>
      <c r="H1386" s="119"/>
      <c r="I1386" s="111" t="str">
        <f t="shared" si="152"/>
        <v/>
      </c>
      <c r="J1386" s="124"/>
      <c r="K1386" s="323"/>
    </row>
    <row r="1387" spans="1:11" s="105" customFormat="1" ht="13.5" hidden="1" customHeight="1" x14ac:dyDescent="0.2">
      <c r="A1387" s="334"/>
      <c r="B1387" s="110" t="s">
        <v>9681</v>
      </c>
      <c r="C1387" s="325"/>
      <c r="D1387" s="117"/>
      <c r="E1387" s="118"/>
      <c r="F1387" s="118"/>
      <c r="G1387" s="118"/>
      <c r="H1387" s="119"/>
      <c r="I1387" s="111" t="str">
        <f t="shared" si="152"/>
        <v/>
      </c>
      <c r="J1387" s="124"/>
      <c r="K1387" s="323"/>
    </row>
    <row r="1388" spans="1:11" ht="13.5" hidden="1" customHeight="1" x14ac:dyDescent="0.3">
      <c r="A1388" s="335"/>
      <c r="B1388" s="112" t="s">
        <v>9685</v>
      </c>
      <c r="C1388" s="326"/>
      <c r="D1388" s="120"/>
      <c r="E1388" s="121"/>
      <c r="F1388" s="121"/>
      <c r="G1388" s="121"/>
      <c r="H1388" s="122"/>
      <c r="I1388" s="113" t="str">
        <f t="shared" si="152"/>
        <v/>
      </c>
      <c r="J1388" s="125"/>
      <c r="K1388" s="324"/>
    </row>
    <row r="1389" spans="1:11" s="105" customFormat="1" ht="13.5" hidden="1" customHeight="1" x14ac:dyDescent="0.2">
      <c r="A1389" s="333">
        <v>24</v>
      </c>
      <c r="B1389" s="108" t="s">
        <v>9675</v>
      </c>
      <c r="C1389" s="133">
        <f>Anexo_01!$I178</f>
        <v>0</v>
      </c>
      <c r="D1389" s="114"/>
      <c r="E1389" s="115"/>
      <c r="F1389" s="115"/>
      <c r="G1389" s="115"/>
      <c r="H1389" s="116"/>
      <c r="I1389" s="109" t="str">
        <f>IF(SUM(D1389:H1389)=0,"",SUM(D1389:H1389))</f>
        <v/>
      </c>
      <c r="J1389" s="123"/>
      <c r="K1389" s="322">
        <f>SUM(I1389:I1397)</f>
        <v>0</v>
      </c>
    </row>
    <row r="1390" spans="1:11" s="105" customFormat="1" ht="13.5" hidden="1" customHeight="1" x14ac:dyDescent="0.2">
      <c r="A1390" s="334"/>
      <c r="B1390" s="110" t="s">
        <v>9676</v>
      </c>
      <c r="C1390" s="130">
        <f>Anexo_01!$D178</f>
        <v>0</v>
      </c>
      <c r="D1390" s="117"/>
      <c r="E1390" s="118"/>
      <c r="F1390" s="118"/>
      <c r="G1390" s="118"/>
      <c r="H1390" s="119"/>
      <c r="I1390" s="111" t="str">
        <f>IF(SUM(D1390:H1390)=0,"",SUM(D1390:H1390))</f>
        <v/>
      </c>
      <c r="J1390" s="124"/>
      <c r="K1390" s="323"/>
    </row>
    <row r="1391" spans="1:11" s="105" customFormat="1" ht="13.5" hidden="1" customHeight="1" x14ac:dyDescent="0.2">
      <c r="A1391" s="334"/>
      <c r="B1391" s="110" t="s">
        <v>9682</v>
      </c>
      <c r="C1391" s="130">
        <f>Anexo_01!$B178</f>
        <v>0</v>
      </c>
      <c r="D1391" s="117"/>
      <c r="E1391" s="118"/>
      <c r="F1391" s="118"/>
      <c r="G1391" s="118"/>
      <c r="H1391" s="119"/>
      <c r="I1391" s="111" t="str">
        <f t="shared" ref="I1391:I1397" si="153">IF(SUM(D1391:H1391)=0,"",SUM(D1391:H1391))</f>
        <v/>
      </c>
      <c r="J1391" s="124"/>
      <c r="K1391" s="323"/>
    </row>
    <row r="1392" spans="1:11" s="105" customFormat="1" ht="13.5" hidden="1" customHeight="1" x14ac:dyDescent="0.2">
      <c r="A1392" s="334"/>
      <c r="B1392" s="110" t="s">
        <v>9677</v>
      </c>
      <c r="C1392" s="132"/>
      <c r="D1392" s="117"/>
      <c r="E1392" s="118"/>
      <c r="F1392" s="118"/>
      <c r="G1392" s="118"/>
      <c r="H1392" s="119"/>
      <c r="I1392" s="111" t="str">
        <f t="shared" si="153"/>
        <v/>
      </c>
      <c r="J1392" s="124"/>
      <c r="K1392" s="323"/>
    </row>
    <row r="1393" spans="1:11" s="105" customFormat="1" ht="13.5" hidden="1" customHeight="1" x14ac:dyDescent="0.2">
      <c r="A1393" s="334"/>
      <c r="B1393" s="110" t="s">
        <v>9678</v>
      </c>
      <c r="C1393" s="131">
        <f>Anexo_01!$F178</f>
        <v>0</v>
      </c>
      <c r="D1393" s="117"/>
      <c r="E1393" s="118"/>
      <c r="F1393" s="118"/>
      <c r="G1393" s="118"/>
      <c r="H1393" s="119"/>
      <c r="I1393" s="111" t="str">
        <f t="shared" si="153"/>
        <v/>
      </c>
      <c r="J1393" s="124"/>
      <c r="K1393" s="323"/>
    </row>
    <row r="1394" spans="1:11" s="105" customFormat="1" ht="13.5" hidden="1" customHeight="1" x14ac:dyDescent="0.2">
      <c r="A1394" s="334"/>
      <c r="B1394" s="110" t="s">
        <v>9679</v>
      </c>
      <c r="C1394" s="132"/>
      <c r="D1394" s="117"/>
      <c r="E1394" s="118"/>
      <c r="F1394" s="118"/>
      <c r="G1394" s="118"/>
      <c r="H1394" s="119"/>
      <c r="I1394" s="111" t="str">
        <f t="shared" si="153"/>
        <v/>
      </c>
      <c r="J1394" s="124"/>
      <c r="K1394" s="323"/>
    </row>
    <row r="1395" spans="1:11" s="105" customFormat="1" ht="13.5" hidden="1" customHeight="1" x14ac:dyDescent="0.2">
      <c r="A1395" s="334"/>
      <c r="B1395" s="110" t="s">
        <v>9680</v>
      </c>
      <c r="C1395" s="132"/>
      <c r="D1395" s="117"/>
      <c r="E1395" s="118"/>
      <c r="F1395" s="118"/>
      <c r="G1395" s="118"/>
      <c r="H1395" s="119"/>
      <c r="I1395" s="111" t="str">
        <f t="shared" si="153"/>
        <v/>
      </c>
      <c r="J1395" s="124"/>
      <c r="K1395" s="323"/>
    </row>
    <row r="1396" spans="1:11" s="105" customFormat="1" ht="13.5" hidden="1" customHeight="1" x14ac:dyDescent="0.2">
      <c r="A1396" s="334"/>
      <c r="B1396" s="110" t="s">
        <v>9681</v>
      </c>
      <c r="C1396" s="325"/>
      <c r="D1396" s="117"/>
      <c r="E1396" s="118"/>
      <c r="F1396" s="118"/>
      <c r="G1396" s="118"/>
      <c r="H1396" s="119"/>
      <c r="I1396" s="111" t="str">
        <f t="shared" si="153"/>
        <v/>
      </c>
      <c r="J1396" s="124"/>
      <c r="K1396" s="323"/>
    </row>
    <row r="1397" spans="1:11" ht="13.5" hidden="1" customHeight="1" x14ac:dyDescent="0.3">
      <c r="A1397" s="335"/>
      <c r="B1397" s="112" t="s">
        <v>9685</v>
      </c>
      <c r="C1397" s="326"/>
      <c r="D1397" s="120"/>
      <c r="E1397" s="121"/>
      <c r="F1397" s="121"/>
      <c r="G1397" s="121"/>
      <c r="H1397" s="122"/>
      <c r="I1397" s="113" t="str">
        <f t="shared" si="153"/>
        <v/>
      </c>
      <c r="J1397" s="125"/>
      <c r="K1397" s="324"/>
    </row>
    <row r="1398" spans="1:11" s="105" customFormat="1" ht="13.5" hidden="1" customHeight="1" x14ac:dyDescent="0.2">
      <c r="A1398" s="333">
        <v>25</v>
      </c>
      <c r="B1398" s="108" t="s">
        <v>9675</v>
      </c>
      <c r="C1398" s="133">
        <f>Anexo_01!$I179</f>
        <v>0</v>
      </c>
      <c r="D1398" s="114"/>
      <c r="E1398" s="115"/>
      <c r="F1398" s="115"/>
      <c r="G1398" s="115"/>
      <c r="H1398" s="116"/>
      <c r="I1398" s="109" t="str">
        <f>IF(SUM(D1398:H1398)=0,"",SUM(D1398:H1398))</f>
        <v/>
      </c>
      <c r="J1398" s="123"/>
      <c r="K1398" s="322">
        <f>SUM(I1398:I1406)</f>
        <v>0</v>
      </c>
    </row>
    <row r="1399" spans="1:11" s="105" customFormat="1" ht="13.5" hidden="1" customHeight="1" x14ac:dyDescent="0.2">
      <c r="A1399" s="334"/>
      <c r="B1399" s="110" t="s">
        <v>9676</v>
      </c>
      <c r="C1399" s="130">
        <f>Anexo_01!$D179</f>
        <v>0</v>
      </c>
      <c r="D1399" s="117"/>
      <c r="E1399" s="118"/>
      <c r="F1399" s="118"/>
      <c r="G1399" s="118"/>
      <c r="H1399" s="119"/>
      <c r="I1399" s="111" t="str">
        <f>IF(SUM(D1399:H1399)=0,"",SUM(D1399:H1399))</f>
        <v/>
      </c>
      <c r="J1399" s="124"/>
      <c r="K1399" s="323"/>
    </row>
    <row r="1400" spans="1:11" s="105" customFormat="1" ht="13.5" hidden="1" customHeight="1" x14ac:dyDescent="0.2">
      <c r="A1400" s="334"/>
      <c r="B1400" s="110" t="s">
        <v>9682</v>
      </c>
      <c r="C1400" s="130">
        <f>Anexo_01!$B179</f>
        <v>0</v>
      </c>
      <c r="D1400" s="117"/>
      <c r="E1400" s="118"/>
      <c r="F1400" s="118"/>
      <c r="G1400" s="118"/>
      <c r="H1400" s="119"/>
      <c r="I1400" s="111" t="str">
        <f t="shared" ref="I1400:I1406" si="154">IF(SUM(D1400:H1400)=0,"",SUM(D1400:H1400))</f>
        <v/>
      </c>
      <c r="J1400" s="124"/>
      <c r="K1400" s="323"/>
    </row>
    <row r="1401" spans="1:11" s="105" customFormat="1" ht="13.5" hidden="1" customHeight="1" x14ac:dyDescent="0.2">
      <c r="A1401" s="334"/>
      <c r="B1401" s="110" t="s">
        <v>9677</v>
      </c>
      <c r="C1401" s="132"/>
      <c r="D1401" s="117"/>
      <c r="E1401" s="118"/>
      <c r="F1401" s="118"/>
      <c r="G1401" s="118"/>
      <c r="H1401" s="119"/>
      <c r="I1401" s="111" t="str">
        <f t="shared" si="154"/>
        <v/>
      </c>
      <c r="J1401" s="124"/>
      <c r="K1401" s="323"/>
    </row>
    <row r="1402" spans="1:11" s="105" customFormat="1" ht="13.5" hidden="1" customHeight="1" x14ac:dyDescent="0.2">
      <c r="A1402" s="334"/>
      <c r="B1402" s="110" t="s">
        <v>9678</v>
      </c>
      <c r="C1402" s="131">
        <f>Anexo_01!$F179</f>
        <v>0</v>
      </c>
      <c r="D1402" s="117"/>
      <c r="E1402" s="118"/>
      <c r="F1402" s="118"/>
      <c r="G1402" s="118"/>
      <c r="H1402" s="119"/>
      <c r="I1402" s="111" t="str">
        <f t="shared" si="154"/>
        <v/>
      </c>
      <c r="J1402" s="124"/>
      <c r="K1402" s="323"/>
    </row>
    <row r="1403" spans="1:11" s="105" customFormat="1" ht="13.5" hidden="1" customHeight="1" x14ac:dyDescent="0.2">
      <c r="A1403" s="334"/>
      <c r="B1403" s="110" t="s">
        <v>9679</v>
      </c>
      <c r="C1403" s="132"/>
      <c r="D1403" s="117"/>
      <c r="E1403" s="118"/>
      <c r="F1403" s="118"/>
      <c r="G1403" s="118"/>
      <c r="H1403" s="119"/>
      <c r="I1403" s="111" t="str">
        <f t="shared" si="154"/>
        <v/>
      </c>
      <c r="J1403" s="124"/>
      <c r="K1403" s="323"/>
    </row>
    <row r="1404" spans="1:11" s="105" customFormat="1" ht="13.5" hidden="1" customHeight="1" x14ac:dyDescent="0.2">
      <c r="A1404" s="334"/>
      <c r="B1404" s="110" t="s">
        <v>9680</v>
      </c>
      <c r="C1404" s="132"/>
      <c r="D1404" s="117"/>
      <c r="E1404" s="118"/>
      <c r="F1404" s="118"/>
      <c r="G1404" s="118"/>
      <c r="H1404" s="119"/>
      <c r="I1404" s="111" t="str">
        <f t="shared" si="154"/>
        <v/>
      </c>
      <c r="J1404" s="124"/>
      <c r="K1404" s="323"/>
    </row>
    <row r="1405" spans="1:11" s="105" customFormat="1" ht="13.5" hidden="1" customHeight="1" x14ac:dyDescent="0.2">
      <c r="A1405" s="334"/>
      <c r="B1405" s="110" t="s">
        <v>9681</v>
      </c>
      <c r="C1405" s="325"/>
      <c r="D1405" s="117"/>
      <c r="E1405" s="118"/>
      <c r="F1405" s="118"/>
      <c r="G1405" s="118"/>
      <c r="H1405" s="119"/>
      <c r="I1405" s="111" t="str">
        <f t="shared" si="154"/>
        <v/>
      </c>
      <c r="J1405" s="124"/>
      <c r="K1405" s="323"/>
    </row>
    <row r="1406" spans="1:11" ht="13.5" hidden="1" customHeight="1" x14ac:dyDescent="0.3">
      <c r="A1406" s="335"/>
      <c r="B1406" s="112" t="s">
        <v>9685</v>
      </c>
      <c r="C1406" s="326"/>
      <c r="D1406" s="120"/>
      <c r="E1406" s="121"/>
      <c r="F1406" s="121"/>
      <c r="G1406" s="121"/>
      <c r="H1406" s="122"/>
      <c r="I1406" s="113" t="str">
        <f t="shared" si="154"/>
        <v/>
      </c>
      <c r="J1406" s="125"/>
      <c r="K1406" s="324"/>
    </row>
    <row r="1407" spans="1:11" s="105" customFormat="1" ht="13.5" hidden="1" customHeight="1" x14ac:dyDescent="0.2">
      <c r="A1407" s="333">
        <v>26</v>
      </c>
      <c r="B1407" s="108" t="s">
        <v>9675</v>
      </c>
      <c r="C1407" s="133">
        <f>Anexo_01!$I180</f>
        <v>0</v>
      </c>
      <c r="D1407" s="114"/>
      <c r="E1407" s="115"/>
      <c r="F1407" s="115"/>
      <c r="G1407" s="115"/>
      <c r="H1407" s="116"/>
      <c r="I1407" s="109" t="str">
        <f>IF(SUM(D1407:H1407)=0,"",SUM(D1407:H1407))</f>
        <v/>
      </c>
      <c r="J1407" s="123"/>
      <c r="K1407" s="322">
        <f>SUM(I1407:I1415)</f>
        <v>0</v>
      </c>
    </row>
    <row r="1408" spans="1:11" s="105" customFormat="1" ht="13.5" hidden="1" customHeight="1" x14ac:dyDescent="0.2">
      <c r="A1408" s="334"/>
      <c r="B1408" s="110" t="s">
        <v>9676</v>
      </c>
      <c r="C1408" s="130">
        <f>Anexo_01!$D180</f>
        <v>0</v>
      </c>
      <c r="D1408" s="117"/>
      <c r="E1408" s="118"/>
      <c r="F1408" s="118"/>
      <c r="G1408" s="118"/>
      <c r="H1408" s="119"/>
      <c r="I1408" s="111" t="str">
        <f>IF(SUM(D1408:H1408)=0,"",SUM(D1408:H1408))</f>
        <v/>
      </c>
      <c r="J1408" s="124"/>
      <c r="K1408" s="323"/>
    </row>
    <row r="1409" spans="1:11" s="105" customFormat="1" ht="13.5" hidden="1" customHeight="1" x14ac:dyDescent="0.2">
      <c r="A1409" s="334"/>
      <c r="B1409" s="110" t="s">
        <v>9682</v>
      </c>
      <c r="C1409" s="130">
        <f>Anexo_01!$B180</f>
        <v>0</v>
      </c>
      <c r="D1409" s="117"/>
      <c r="E1409" s="118"/>
      <c r="F1409" s="118"/>
      <c r="G1409" s="118"/>
      <c r="H1409" s="119"/>
      <c r="I1409" s="111" t="str">
        <f t="shared" ref="I1409:I1415" si="155">IF(SUM(D1409:H1409)=0,"",SUM(D1409:H1409))</f>
        <v/>
      </c>
      <c r="J1409" s="124"/>
      <c r="K1409" s="323"/>
    </row>
    <row r="1410" spans="1:11" s="105" customFormat="1" ht="13.5" hidden="1" customHeight="1" x14ac:dyDescent="0.2">
      <c r="A1410" s="334"/>
      <c r="B1410" s="110" t="s">
        <v>9677</v>
      </c>
      <c r="C1410" s="132"/>
      <c r="D1410" s="117"/>
      <c r="E1410" s="118"/>
      <c r="F1410" s="118"/>
      <c r="G1410" s="118"/>
      <c r="H1410" s="119"/>
      <c r="I1410" s="111" t="str">
        <f t="shared" si="155"/>
        <v/>
      </c>
      <c r="J1410" s="124"/>
      <c r="K1410" s="323"/>
    </row>
    <row r="1411" spans="1:11" s="105" customFormat="1" ht="13.5" hidden="1" customHeight="1" x14ac:dyDescent="0.2">
      <c r="A1411" s="334"/>
      <c r="B1411" s="110" t="s">
        <v>9678</v>
      </c>
      <c r="C1411" s="131">
        <f>Anexo_01!$F180</f>
        <v>0</v>
      </c>
      <c r="D1411" s="117"/>
      <c r="E1411" s="118"/>
      <c r="F1411" s="118"/>
      <c r="G1411" s="118"/>
      <c r="H1411" s="119"/>
      <c r="I1411" s="111" t="str">
        <f t="shared" si="155"/>
        <v/>
      </c>
      <c r="J1411" s="124"/>
      <c r="K1411" s="323"/>
    </row>
    <row r="1412" spans="1:11" s="105" customFormat="1" ht="13.5" hidden="1" customHeight="1" x14ac:dyDescent="0.2">
      <c r="A1412" s="334"/>
      <c r="B1412" s="110" t="s">
        <v>9679</v>
      </c>
      <c r="C1412" s="132"/>
      <c r="D1412" s="117"/>
      <c r="E1412" s="118"/>
      <c r="F1412" s="118"/>
      <c r="G1412" s="118"/>
      <c r="H1412" s="119"/>
      <c r="I1412" s="111" t="str">
        <f t="shared" si="155"/>
        <v/>
      </c>
      <c r="J1412" s="124"/>
      <c r="K1412" s="323"/>
    </row>
    <row r="1413" spans="1:11" s="105" customFormat="1" ht="13.5" hidden="1" customHeight="1" x14ac:dyDescent="0.2">
      <c r="A1413" s="334"/>
      <c r="B1413" s="110" t="s">
        <v>9680</v>
      </c>
      <c r="C1413" s="132"/>
      <c r="D1413" s="117"/>
      <c r="E1413" s="118"/>
      <c r="F1413" s="118"/>
      <c r="G1413" s="118"/>
      <c r="H1413" s="119"/>
      <c r="I1413" s="111" t="str">
        <f t="shared" si="155"/>
        <v/>
      </c>
      <c r="J1413" s="124"/>
      <c r="K1413" s="323"/>
    </row>
    <row r="1414" spans="1:11" s="105" customFormat="1" ht="13.5" hidden="1" customHeight="1" x14ac:dyDescent="0.2">
      <c r="A1414" s="334"/>
      <c r="B1414" s="110" t="s">
        <v>9681</v>
      </c>
      <c r="C1414" s="325"/>
      <c r="D1414" s="117"/>
      <c r="E1414" s="118"/>
      <c r="F1414" s="118"/>
      <c r="G1414" s="118"/>
      <c r="H1414" s="119"/>
      <c r="I1414" s="111" t="str">
        <f t="shared" si="155"/>
        <v/>
      </c>
      <c r="J1414" s="124"/>
      <c r="K1414" s="323"/>
    </row>
    <row r="1415" spans="1:11" ht="13.5" hidden="1" customHeight="1" x14ac:dyDescent="0.3">
      <c r="A1415" s="335"/>
      <c r="B1415" s="112" t="s">
        <v>9685</v>
      </c>
      <c r="C1415" s="326"/>
      <c r="D1415" s="120"/>
      <c r="E1415" s="121"/>
      <c r="F1415" s="121"/>
      <c r="G1415" s="121"/>
      <c r="H1415" s="122"/>
      <c r="I1415" s="113" t="str">
        <f t="shared" si="155"/>
        <v/>
      </c>
      <c r="J1415" s="125"/>
      <c r="K1415" s="324"/>
    </row>
    <row r="1416" spans="1:11" s="105" customFormat="1" ht="13.5" hidden="1" customHeight="1" x14ac:dyDescent="0.2">
      <c r="A1416" s="333">
        <v>27</v>
      </c>
      <c r="B1416" s="108" t="s">
        <v>9675</v>
      </c>
      <c r="C1416" s="133">
        <f>Anexo_01!$I181</f>
        <v>0</v>
      </c>
      <c r="D1416" s="114"/>
      <c r="E1416" s="115"/>
      <c r="F1416" s="115"/>
      <c r="G1416" s="115"/>
      <c r="H1416" s="116"/>
      <c r="I1416" s="109" t="str">
        <f>IF(SUM(D1416:H1416)=0,"",SUM(D1416:H1416))</f>
        <v/>
      </c>
      <c r="J1416" s="123"/>
      <c r="K1416" s="322">
        <f>SUM(I1416:I1424)</f>
        <v>0</v>
      </c>
    </row>
    <row r="1417" spans="1:11" s="105" customFormat="1" ht="13.5" hidden="1" customHeight="1" x14ac:dyDescent="0.2">
      <c r="A1417" s="334"/>
      <c r="B1417" s="110" t="s">
        <v>9676</v>
      </c>
      <c r="C1417" s="130">
        <f>Anexo_01!$D181</f>
        <v>0</v>
      </c>
      <c r="D1417" s="117"/>
      <c r="E1417" s="118"/>
      <c r="F1417" s="118"/>
      <c r="G1417" s="118"/>
      <c r="H1417" s="119"/>
      <c r="I1417" s="111" t="str">
        <f>IF(SUM(D1417:H1417)=0,"",SUM(D1417:H1417))</f>
        <v/>
      </c>
      <c r="J1417" s="124"/>
      <c r="K1417" s="323"/>
    </row>
    <row r="1418" spans="1:11" s="105" customFormat="1" ht="13.5" hidden="1" customHeight="1" x14ac:dyDescent="0.2">
      <c r="A1418" s="334"/>
      <c r="B1418" s="110" t="s">
        <v>9682</v>
      </c>
      <c r="C1418" s="130">
        <f>Anexo_01!$B181</f>
        <v>0</v>
      </c>
      <c r="D1418" s="117"/>
      <c r="E1418" s="118"/>
      <c r="F1418" s="118"/>
      <c r="G1418" s="118"/>
      <c r="H1418" s="119"/>
      <c r="I1418" s="111" t="str">
        <f t="shared" ref="I1418:I1424" si="156">IF(SUM(D1418:H1418)=0,"",SUM(D1418:H1418))</f>
        <v/>
      </c>
      <c r="J1418" s="124"/>
      <c r="K1418" s="323"/>
    </row>
    <row r="1419" spans="1:11" s="105" customFormat="1" ht="13.5" hidden="1" customHeight="1" x14ac:dyDescent="0.2">
      <c r="A1419" s="334"/>
      <c r="B1419" s="110" t="s">
        <v>9677</v>
      </c>
      <c r="C1419" s="132"/>
      <c r="D1419" s="117"/>
      <c r="E1419" s="118"/>
      <c r="F1419" s="118"/>
      <c r="G1419" s="118"/>
      <c r="H1419" s="119"/>
      <c r="I1419" s="111" t="str">
        <f t="shared" si="156"/>
        <v/>
      </c>
      <c r="J1419" s="124"/>
      <c r="K1419" s="323"/>
    </row>
    <row r="1420" spans="1:11" s="105" customFormat="1" ht="13.5" hidden="1" customHeight="1" x14ac:dyDescent="0.2">
      <c r="A1420" s="334"/>
      <c r="B1420" s="110" t="s">
        <v>9678</v>
      </c>
      <c r="C1420" s="131">
        <f>Anexo_01!$F181</f>
        <v>0</v>
      </c>
      <c r="D1420" s="117"/>
      <c r="E1420" s="118"/>
      <c r="F1420" s="118"/>
      <c r="G1420" s="118"/>
      <c r="H1420" s="119"/>
      <c r="I1420" s="111" t="str">
        <f t="shared" si="156"/>
        <v/>
      </c>
      <c r="J1420" s="124"/>
      <c r="K1420" s="323"/>
    </row>
    <row r="1421" spans="1:11" s="105" customFormat="1" ht="13.5" hidden="1" customHeight="1" x14ac:dyDescent="0.2">
      <c r="A1421" s="334"/>
      <c r="B1421" s="110" t="s">
        <v>9679</v>
      </c>
      <c r="C1421" s="132"/>
      <c r="D1421" s="117"/>
      <c r="E1421" s="118"/>
      <c r="F1421" s="118"/>
      <c r="G1421" s="118"/>
      <c r="H1421" s="119"/>
      <c r="I1421" s="111" t="str">
        <f t="shared" si="156"/>
        <v/>
      </c>
      <c r="J1421" s="124"/>
      <c r="K1421" s="323"/>
    </row>
    <row r="1422" spans="1:11" s="105" customFormat="1" ht="13.5" hidden="1" customHeight="1" x14ac:dyDescent="0.2">
      <c r="A1422" s="334"/>
      <c r="B1422" s="110" t="s">
        <v>9680</v>
      </c>
      <c r="C1422" s="132"/>
      <c r="D1422" s="117"/>
      <c r="E1422" s="118"/>
      <c r="F1422" s="118"/>
      <c r="G1422" s="118"/>
      <c r="H1422" s="119"/>
      <c r="I1422" s="111" t="str">
        <f t="shared" si="156"/>
        <v/>
      </c>
      <c r="J1422" s="124"/>
      <c r="K1422" s="323"/>
    </row>
    <row r="1423" spans="1:11" s="105" customFormat="1" ht="13.5" hidden="1" customHeight="1" x14ac:dyDescent="0.2">
      <c r="A1423" s="334"/>
      <c r="B1423" s="110" t="s">
        <v>9681</v>
      </c>
      <c r="C1423" s="325"/>
      <c r="D1423" s="117"/>
      <c r="E1423" s="118"/>
      <c r="F1423" s="118"/>
      <c r="G1423" s="118"/>
      <c r="H1423" s="119"/>
      <c r="I1423" s="111" t="str">
        <f t="shared" si="156"/>
        <v/>
      </c>
      <c r="J1423" s="124"/>
      <c r="K1423" s="323"/>
    </row>
    <row r="1424" spans="1:11" ht="13.5" hidden="1" customHeight="1" x14ac:dyDescent="0.3">
      <c r="A1424" s="335"/>
      <c r="B1424" s="112" t="s">
        <v>9685</v>
      </c>
      <c r="C1424" s="326"/>
      <c r="D1424" s="120"/>
      <c r="E1424" s="121"/>
      <c r="F1424" s="121"/>
      <c r="G1424" s="121"/>
      <c r="H1424" s="122"/>
      <c r="I1424" s="113" t="str">
        <f t="shared" si="156"/>
        <v/>
      </c>
      <c r="J1424" s="125"/>
      <c r="K1424" s="324"/>
    </row>
    <row r="1425" spans="1:11" s="105" customFormat="1" ht="13.5" hidden="1" customHeight="1" x14ac:dyDescent="0.2">
      <c r="A1425" s="333">
        <v>28</v>
      </c>
      <c r="B1425" s="108" t="s">
        <v>9675</v>
      </c>
      <c r="C1425" s="133">
        <f>Anexo_01!$I182</f>
        <v>0</v>
      </c>
      <c r="D1425" s="114"/>
      <c r="E1425" s="115"/>
      <c r="F1425" s="115"/>
      <c r="G1425" s="115"/>
      <c r="H1425" s="116"/>
      <c r="I1425" s="109" t="str">
        <f>IF(SUM(D1425:H1425)=0,"",SUM(D1425:H1425))</f>
        <v/>
      </c>
      <c r="J1425" s="123"/>
      <c r="K1425" s="322">
        <f>SUM(I1425:I1433)</f>
        <v>0</v>
      </c>
    </row>
    <row r="1426" spans="1:11" s="105" customFormat="1" ht="13.5" hidden="1" customHeight="1" x14ac:dyDescent="0.2">
      <c r="A1426" s="334"/>
      <c r="B1426" s="110" t="s">
        <v>9676</v>
      </c>
      <c r="C1426" s="130">
        <f>Anexo_01!$D182</f>
        <v>0</v>
      </c>
      <c r="D1426" s="117"/>
      <c r="E1426" s="118"/>
      <c r="F1426" s="118"/>
      <c r="G1426" s="118"/>
      <c r="H1426" s="119"/>
      <c r="I1426" s="111" t="str">
        <f>IF(SUM(D1426:H1426)=0,"",SUM(D1426:H1426))</f>
        <v/>
      </c>
      <c r="J1426" s="124"/>
      <c r="K1426" s="323"/>
    </row>
    <row r="1427" spans="1:11" s="105" customFormat="1" ht="13.5" hidden="1" customHeight="1" x14ac:dyDescent="0.2">
      <c r="A1427" s="334"/>
      <c r="B1427" s="110" t="s">
        <v>9682</v>
      </c>
      <c r="C1427" s="130">
        <f>Anexo_01!$B182</f>
        <v>0</v>
      </c>
      <c r="D1427" s="117"/>
      <c r="E1427" s="118"/>
      <c r="F1427" s="118"/>
      <c r="G1427" s="118"/>
      <c r="H1427" s="119"/>
      <c r="I1427" s="111" t="str">
        <f t="shared" ref="I1427:I1433" si="157">IF(SUM(D1427:H1427)=0,"",SUM(D1427:H1427))</f>
        <v/>
      </c>
      <c r="J1427" s="124"/>
      <c r="K1427" s="323"/>
    </row>
    <row r="1428" spans="1:11" s="105" customFormat="1" ht="13.5" hidden="1" customHeight="1" x14ac:dyDescent="0.2">
      <c r="A1428" s="334"/>
      <c r="B1428" s="110" t="s">
        <v>9677</v>
      </c>
      <c r="C1428" s="132"/>
      <c r="D1428" s="117"/>
      <c r="E1428" s="118"/>
      <c r="F1428" s="118"/>
      <c r="G1428" s="118"/>
      <c r="H1428" s="119"/>
      <c r="I1428" s="111" t="str">
        <f t="shared" si="157"/>
        <v/>
      </c>
      <c r="J1428" s="124"/>
      <c r="K1428" s="323"/>
    </row>
    <row r="1429" spans="1:11" s="105" customFormat="1" ht="13.5" hidden="1" customHeight="1" x14ac:dyDescent="0.2">
      <c r="A1429" s="334"/>
      <c r="B1429" s="110" t="s">
        <v>9678</v>
      </c>
      <c r="C1429" s="131">
        <f>Anexo_01!$F182</f>
        <v>0</v>
      </c>
      <c r="D1429" s="117"/>
      <c r="E1429" s="118"/>
      <c r="F1429" s="118"/>
      <c r="G1429" s="118"/>
      <c r="H1429" s="119"/>
      <c r="I1429" s="111" t="str">
        <f t="shared" si="157"/>
        <v/>
      </c>
      <c r="J1429" s="124"/>
      <c r="K1429" s="323"/>
    </row>
    <row r="1430" spans="1:11" s="105" customFormat="1" ht="13.5" hidden="1" customHeight="1" x14ac:dyDescent="0.2">
      <c r="A1430" s="334"/>
      <c r="B1430" s="110" t="s">
        <v>9679</v>
      </c>
      <c r="C1430" s="132"/>
      <c r="D1430" s="117"/>
      <c r="E1430" s="118"/>
      <c r="F1430" s="118"/>
      <c r="G1430" s="118"/>
      <c r="H1430" s="119"/>
      <c r="I1430" s="111" t="str">
        <f t="shared" si="157"/>
        <v/>
      </c>
      <c r="J1430" s="124"/>
      <c r="K1430" s="323"/>
    </row>
    <row r="1431" spans="1:11" s="105" customFormat="1" ht="13.5" hidden="1" customHeight="1" x14ac:dyDescent="0.2">
      <c r="A1431" s="334"/>
      <c r="B1431" s="110" t="s">
        <v>9680</v>
      </c>
      <c r="C1431" s="132"/>
      <c r="D1431" s="117"/>
      <c r="E1431" s="118"/>
      <c r="F1431" s="118"/>
      <c r="G1431" s="118"/>
      <c r="H1431" s="119"/>
      <c r="I1431" s="111" t="str">
        <f t="shared" si="157"/>
        <v/>
      </c>
      <c r="J1431" s="124"/>
      <c r="K1431" s="323"/>
    </row>
    <row r="1432" spans="1:11" s="105" customFormat="1" ht="13.5" hidden="1" customHeight="1" x14ac:dyDescent="0.2">
      <c r="A1432" s="334"/>
      <c r="B1432" s="110" t="s">
        <v>9681</v>
      </c>
      <c r="C1432" s="325"/>
      <c r="D1432" s="117"/>
      <c r="E1432" s="118"/>
      <c r="F1432" s="118"/>
      <c r="G1432" s="118"/>
      <c r="H1432" s="119"/>
      <c r="I1432" s="111" t="str">
        <f t="shared" si="157"/>
        <v/>
      </c>
      <c r="J1432" s="124"/>
      <c r="K1432" s="323"/>
    </row>
    <row r="1433" spans="1:11" ht="13.5" hidden="1" customHeight="1" x14ac:dyDescent="0.3">
      <c r="A1433" s="335"/>
      <c r="B1433" s="112" t="s">
        <v>9685</v>
      </c>
      <c r="C1433" s="326"/>
      <c r="D1433" s="120"/>
      <c r="E1433" s="121"/>
      <c r="F1433" s="121"/>
      <c r="G1433" s="121"/>
      <c r="H1433" s="122"/>
      <c r="I1433" s="113" t="str">
        <f t="shared" si="157"/>
        <v/>
      </c>
      <c r="J1433" s="125"/>
      <c r="K1433" s="324"/>
    </row>
    <row r="1434" spans="1:11" s="105" customFormat="1" ht="13.5" hidden="1" customHeight="1" x14ac:dyDescent="0.2">
      <c r="A1434" s="333">
        <v>29</v>
      </c>
      <c r="B1434" s="108" t="s">
        <v>9675</v>
      </c>
      <c r="C1434" s="133">
        <f>Anexo_01!$I183</f>
        <v>0</v>
      </c>
      <c r="D1434" s="114"/>
      <c r="E1434" s="115"/>
      <c r="F1434" s="115"/>
      <c r="G1434" s="115"/>
      <c r="H1434" s="116"/>
      <c r="I1434" s="109" t="str">
        <f>IF(SUM(D1434:H1434)=0,"",SUM(D1434:H1434))</f>
        <v/>
      </c>
      <c r="J1434" s="123"/>
      <c r="K1434" s="322">
        <f>SUM(I1434:I1442)</f>
        <v>0</v>
      </c>
    </row>
    <row r="1435" spans="1:11" s="105" customFormat="1" ht="13.5" hidden="1" customHeight="1" x14ac:dyDescent="0.2">
      <c r="A1435" s="334"/>
      <c r="B1435" s="110" t="s">
        <v>9676</v>
      </c>
      <c r="C1435" s="130">
        <f>Anexo_01!$D183</f>
        <v>0</v>
      </c>
      <c r="D1435" s="117"/>
      <c r="E1435" s="118"/>
      <c r="F1435" s="118"/>
      <c r="G1435" s="118"/>
      <c r="H1435" s="119"/>
      <c r="I1435" s="111" t="str">
        <f>IF(SUM(D1435:H1435)=0,"",SUM(D1435:H1435))</f>
        <v/>
      </c>
      <c r="J1435" s="124"/>
      <c r="K1435" s="323"/>
    </row>
    <row r="1436" spans="1:11" s="105" customFormat="1" ht="13.5" hidden="1" customHeight="1" x14ac:dyDescent="0.2">
      <c r="A1436" s="334"/>
      <c r="B1436" s="110" t="s">
        <v>9682</v>
      </c>
      <c r="C1436" s="130">
        <f>Anexo_01!$B183</f>
        <v>0</v>
      </c>
      <c r="D1436" s="117"/>
      <c r="E1436" s="118"/>
      <c r="F1436" s="118"/>
      <c r="G1436" s="118"/>
      <c r="H1436" s="119"/>
      <c r="I1436" s="111" t="str">
        <f t="shared" ref="I1436:I1442" si="158">IF(SUM(D1436:H1436)=0,"",SUM(D1436:H1436))</f>
        <v/>
      </c>
      <c r="J1436" s="124"/>
      <c r="K1436" s="323"/>
    </row>
    <row r="1437" spans="1:11" s="105" customFormat="1" ht="13.5" hidden="1" customHeight="1" x14ac:dyDescent="0.2">
      <c r="A1437" s="334"/>
      <c r="B1437" s="110" t="s">
        <v>9677</v>
      </c>
      <c r="C1437" s="132"/>
      <c r="D1437" s="117"/>
      <c r="E1437" s="118"/>
      <c r="F1437" s="118"/>
      <c r="G1437" s="118"/>
      <c r="H1437" s="119"/>
      <c r="I1437" s="111" t="str">
        <f t="shared" si="158"/>
        <v/>
      </c>
      <c r="J1437" s="124"/>
      <c r="K1437" s="323"/>
    </row>
    <row r="1438" spans="1:11" s="105" customFormat="1" ht="13.5" hidden="1" customHeight="1" x14ac:dyDescent="0.2">
      <c r="A1438" s="334"/>
      <c r="B1438" s="110" t="s">
        <v>9678</v>
      </c>
      <c r="C1438" s="131">
        <f>Anexo_01!$F183</f>
        <v>0</v>
      </c>
      <c r="D1438" s="117"/>
      <c r="E1438" s="118"/>
      <c r="F1438" s="118"/>
      <c r="G1438" s="118"/>
      <c r="H1438" s="119"/>
      <c r="I1438" s="111" t="str">
        <f t="shared" si="158"/>
        <v/>
      </c>
      <c r="J1438" s="124"/>
      <c r="K1438" s="323"/>
    </row>
    <row r="1439" spans="1:11" s="105" customFormat="1" ht="13.5" hidden="1" customHeight="1" x14ac:dyDescent="0.2">
      <c r="A1439" s="334"/>
      <c r="B1439" s="110" t="s">
        <v>9679</v>
      </c>
      <c r="C1439" s="132"/>
      <c r="D1439" s="117"/>
      <c r="E1439" s="118"/>
      <c r="F1439" s="118"/>
      <c r="G1439" s="118"/>
      <c r="H1439" s="119"/>
      <c r="I1439" s="111" t="str">
        <f t="shared" si="158"/>
        <v/>
      </c>
      <c r="J1439" s="124"/>
      <c r="K1439" s="323"/>
    </row>
    <row r="1440" spans="1:11" s="105" customFormat="1" ht="13.5" hidden="1" customHeight="1" x14ac:dyDescent="0.2">
      <c r="A1440" s="334"/>
      <c r="B1440" s="110" t="s">
        <v>9680</v>
      </c>
      <c r="C1440" s="132"/>
      <c r="D1440" s="117"/>
      <c r="E1440" s="118"/>
      <c r="F1440" s="118"/>
      <c r="G1440" s="118"/>
      <c r="H1440" s="119"/>
      <c r="I1440" s="111" t="str">
        <f t="shared" si="158"/>
        <v/>
      </c>
      <c r="J1440" s="124"/>
      <c r="K1440" s="323"/>
    </row>
    <row r="1441" spans="1:12" s="105" customFormat="1" ht="13.5" hidden="1" customHeight="1" x14ac:dyDescent="0.2">
      <c r="A1441" s="334"/>
      <c r="B1441" s="110" t="s">
        <v>9681</v>
      </c>
      <c r="C1441" s="325"/>
      <c r="D1441" s="117"/>
      <c r="E1441" s="118"/>
      <c r="F1441" s="118"/>
      <c r="G1441" s="118"/>
      <c r="H1441" s="119"/>
      <c r="I1441" s="111" t="str">
        <f t="shared" si="158"/>
        <v/>
      </c>
      <c r="J1441" s="124"/>
      <c r="K1441" s="323"/>
    </row>
    <row r="1442" spans="1:12" ht="13.5" hidden="1" customHeight="1" x14ac:dyDescent="0.3">
      <c r="A1442" s="335"/>
      <c r="B1442" s="112" t="s">
        <v>9685</v>
      </c>
      <c r="C1442" s="326"/>
      <c r="D1442" s="120"/>
      <c r="E1442" s="121"/>
      <c r="F1442" s="121"/>
      <c r="G1442" s="121"/>
      <c r="H1442" s="122"/>
      <c r="I1442" s="113" t="str">
        <f t="shared" si="158"/>
        <v/>
      </c>
      <c r="J1442" s="125"/>
      <c r="K1442" s="324"/>
    </row>
    <row r="1443" spans="1:12" s="105" customFormat="1" ht="13.5" hidden="1" customHeight="1" x14ac:dyDescent="0.2">
      <c r="A1443" s="333">
        <v>30</v>
      </c>
      <c r="B1443" s="108" t="s">
        <v>9675</v>
      </c>
      <c r="C1443" s="133">
        <f>Anexo_01!$I184</f>
        <v>0</v>
      </c>
      <c r="D1443" s="114"/>
      <c r="E1443" s="115"/>
      <c r="F1443" s="115"/>
      <c r="G1443" s="115"/>
      <c r="H1443" s="116"/>
      <c r="I1443" s="109" t="str">
        <f>IF(SUM(D1443:H1443)=0,"",SUM(D1443:H1443))</f>
        <v/>
      </c>
      <c r="J1443" s="123"/>
      <c r="K1443" s="322">
        <f>SUM(I1443:I1451)</f>
        <v>0</v>
      </c>
    </row>
    <row r="1444" spans="1:12" s="105" customFormat="1" ht="13.5" hidden="1" customHeight="1" x14ac:dyDescent="0.2">
      <c r="A1444" s="334"/>
      <c r="B1444" s="110" t="s">
        <v>9676</v>
      </c>
      <c r="C1444" s="130">
        <f>Anexo_01!$D184</f>
        <v>0</v>
      </c>
      <c r="D1444" s="117"/>
      <c r="E1444" s="118"/>
      <c r="F1444" s="118"/>
      <c r="G1444" s="118"/>
      <c r="H1444" s="119"/>
      <c r="I1444" s="111" t="str">
        <f>IF(SUM(D1444:H1444)=0,"",SUM(D1444:H1444))</f>
        <v/>
      </c>
      <c r="J1444" s="124"/>
      <c r="K1444" s="323"/>
    </row>
    <row r="1445" spans="1:12" s="105" customFormat="1" ht="13.5" hidden="1" customHeight="1" x14ac:dyDescent="0.2">
      <c r="A1445" s="334"/>
      <c r="B1445" s="110" t="s">
        <v>9682</v>
      </c>
      <c r="C1445" s="130">
        <f>Anexo_01!$B184</f>
        <v>0</v>
      </c>
      <c r="D1445" s="117"/>
      <c r="E1445" s="118"/>
      <c r="F1445" s="118"/>
      <c r="G1445" s="118"/>
      <c r="H1445" s="119"/>
      <c r="I1445" s="111" t="str">
        <f t="shared" ref="I1445:I1451" si="159">IF(SUM(D1445:H1445)=0,"",SUM(D1445:H1445))</f>
        <v/>
      </c>
      <c r="J1445" s="124"/>
      <c r="K1445" s="323"/>
    </row>
    <row r="1446" spans="1:12" s="105" customFormat="1" ht="13.5" hidden="1" customHeight="1" x14ac:dyDescent="0.2">
      <c r="A1446" s="334"/>
      <c r="B1446" s="110" t="s">
        <v>9677</v>
      </c>
      <c r="C1446" s="132"/>
      <c r="D1446" s="117"/>
      <c r="E1446" s="118"/>
      <c r="F1446" s="118"/>
      <c r="G1446" s="118"/>
      <c r="H1446" s="119"/>
      <c r="I1446" s="111" t="str">
        <f t="shared" si="159"/>
        <v/>
      </c>
      <c r="J1446" s="124"/>
      <c r="K1446" s="323"/>
    </row>
    <row r="1447" spans="1:12" s="105" customFormat="1" ht="13.5" hidden="1" customHeight="1" x14ac:dyDescent="0.2">
      <c r="A1447" s="334"/>
      <c r="B1447" s="110" t="s">
        <v>9678</v>
      </c>
      <c r="C1447" s="131">
        <f>Anexo_01!$F184</f>
        <v>0</v>
      </c>
      <c r="D1447" s="117"/>
      <c r="E1447" s="118"/>
      <c r="F1447" s="118"/>
      <c r="G1447" s="118"/>
      <c r="H1447" s="119"/>
      <c r="I1447" s="111" t="str">
        <f t="shared" si="159"/>
        <v/>
      </c>
      <c r="J1447" s="124"/>
      <c r="K1447" s="323"/>
    </row>
    <row r="1448" spans="1:12" s="105" customFormat="1" ht="13.5" hidden="1" customHeight="1" x14ac:dyDescent="0.2">
      <c r="A1448" s="334"/>
      <c r="B1448" s="110" t="s">
        <v>9679</v>
      </c>
      <c r="C1448" s="132"/>
      <c r="D1448" s="117"/>
      <c r="E1448" s="118"/>
      <c r="F1448" s="118"/>
      <c r="G1448" s="118"/>
      <c r="H1448" s="119"/>
      <c r="I1448" s="111" t="str">
        <f t="shared" si="159"/>
        <v/>
      </c>
      <c r="J1448" s="124"/>
      <c r="K1448" s="323"/>
    </row>
    <row r="1449" spans="1:12" s="105" customFormat="1" ht="13.5" hidden="1" customHeight="1" x14ac:dyDescent="0.2">
      <c r="A1449" s="334"/>
      <c r="B1449" s="110" t="s">
        <v>9680</v>
      </c>
      <c r="C1449" s="132"/>
      <c r="D1449" s="117"/>
      <c r="E1449" s="118"/>
      <c r="F1449" s="118"/>
      <c r="G1449" s="118"/>
      <c r="H1449" s="119"/>
      <c r="I1449" s="111" t="str">
        <f t="shared" si="159"/>
        <v/>
      </c>
      <c r="J1449" s="124"/>
      <c r="K1449" s="323"/>
    </row>
    <row r="1450" spans="1:12" s="105" customFormat="1" ht="13.5" hidden="1" customHeight="1" x14ac:dyDescent="0.2">
      <c r="A1450" s="334"/>
      <c r="B1450" s="110" t="s">
        <v>9681</v>
      </c>
      <c r="C1450" s="325"/>
      <c r="D1450" s="117"/>
      <c r="E1450" s="118"/>
      <c r="F1450" s="118"/>
      <c r="G1450" s="118"/>
      <c r="H1450" s="119"/>
      <c r="I1450" s="111" t="str">
        <f t="shared" si="159"/>
        <v/>
      </c>
      <c r="J1450" s="124"/>
      <c r="K1450" s="323"/>
    </row>
    <row r="1451" spans="1:12" ht="13.5" hidden="1" customHeight="1" x14ac:dyDescent="0.3">
      <c r="A1451" s="335"/>
      <c r="B1451" s="112" t="s">
        <v>9685</v>
      </c>
      <c r="C1451" s="326"/>
      <c r="D1451" s="120">
        <v>0</v>
      </c>
      <c r="E1451" s="121">
        <v>0</v>
      </c>
      <c r="F1451" s="121">
        <v>0</v>
      </c>
      <c r="G1451" s="121">
        <v>0</v>
      </c>
      <c r="H1451" s="122">
        <v>0</v>
      </c>
      <c r="I1451" s="113" t="str">
        <f t="shared" si="159"/>
        <v/>
      </c>
      <c r="J1451" s="125"/>
      <c r="K1451" s="324"/>
    </row>
    <row r="1452" spans="1:12" ht="23.25" customHeight="1" x14ac:dyDescent="0.3">
      <c r="A1452" s="160"/>
      <c r="B1452" s="336" t="s">
        <v>9624</v>
      </c>
      <c r="C1452" s="337"/>
      <c r="D1452" s="368">
        <f>SUM(D12:D1451)</f>
        <v>0</v>
      </c>
      <c r="E1452" s="368">
        <f t="shared" ref="E1452:H1452" si="160">SUM(E12:E1451)</f>
        <v>0</v>
      </c>
      <c r="F1452" s="368">
        <f t="shared" si="160"/>
        <v>0</v>
      </c>
      <c r="G1452" s="368">
        <f t="shared" si="160"/>
        <v>0</v>
      </c>
      <c r="H1452" s="368">
        <f t="shared" si="160"/>
        <v>0</v>
      </c>
      <c r="I1452" s="368">
        <f>SUM(I12:I1451)</f>
        <v>0</v>
      </c>
      <c r="J1452" s="161"/>
      <c r="K1452" s="161">
        <f>SUM(K12:K1451)</f>
        <v>0</v>
      </c>
      <c r="L1452" s="77" t="str">
        <f>IF(K1452=Anexo_01!O14,"","NO COINCIDE")</f>
        <v>NO COINCIDE</v>
      </c>
    </row>
  </sheetData>
  <sheetProtection algorithmName="SHA-512" hashValue="BVnA/46ybWxnumHAKeHE1j/XBl+sy1UPn9stV6VJvGzI+Tjt5RnrMQJ0G3TTmiffuGf9ycJH+J/5M7E7PAv7FA==" saltValue="+fQmadoB1oOZONh0RSJboA==" spinCount="100000" sheet="1" objects="1" scenarios="1"/>
  <mergeCells count="490">
    <mergeCell ref="A1443:A1451"/>
    <mergeCell ref="K1443:K1451"/>
    <mergeCell ref="C1450:C1451"/>
    <mergeCell ref="A1416:A1424"/>
    <mergeCell ref="K1416:K1424"/>
    <mergeCell ref="C1423:C1424"/>
    <mergeCell ref="A1425:A1433"/>
    <mergeCell ref="K1425:K1433"/>
    <mergeCell ref="C1432:C1433"/>
    <mergeCell ref="A1434:A1442"/>
    <mergeCell ref="K1434:K1442"/>
    <mergeCell ref="C1441:C1442"/>
    <mergeCell ref="A1389:A1397"/>
    <mergeCell ref="K1389:K1397"/>
    <mergeCell ref="C1396:C1397"/>
    <mergeCell ref="A1398:A1406"/>
    <mergeCell ref="K1398:K1406"/>
    <mergeCell ref="C1405:C1406"/>
    <mergeCell ref="A1407:A1415"/>
    <mergeCell ref="K1407:K1415"/>
    <mergeCell ref="C1414:C1415"/>
    <mergeCell ref="A1362:A1370"/>
    <mergeCell ref="K1362:K1370"/>
    <mergeCell ref="C1369:C1370"/>
    <mergeCell ref="A1371:A1379"/>
    <mergeCell ref="K1371:K1379"/>
    <mergeCell ref="C1378:C1379"/>
    <mergeCell ref="A1380:A1388"/>
    <mergeCell ref="K1380:K1388"/>
    <mergeCell ref="C1387:C1388"/>
    <mergeCell ref="B1452:C1452"/>
    <mergeCell ref="B10:B11"/>
    <mergeCell ref="C10:C11"/>
    <mergeCell ref="A1353:A1361"/>
    <mergeCell ref="K1353:K1361"/>
    <mergeCell ref="C1360:C1361"/>
    <mergeCell ref="A1335:A1343"/>
    <mergeCell ref="K1335:K1343"/>
    <mergeCell ref="C1342:C1343"/>
    <mergeCell ref="A1344:A1352"/>
    <mergeCell ref="K1344:K1352"/>
    <mergeCell ref="C1351:C1352"/>
    <mergeCell ref="A1317:A1325"/>
    <mergeCell ref="K1317:K1325"/>
    <mergeCell ref="C1324:C1325"/>
    <mergeCell ref="A1326:A1334"/>
    <mergeCell ref="K1326:K1334"/>
    <mergeCell ref="C1333:C1334"/>
    <mergeCell ref="A1299:A1307"/>
    <mergeCell ref="K1299:K1307"/>
    <mergeCell ref="C1306:C1307"/>
    <mergeCell ref="A1308:A1316"/>
    <mergeCell ref="K1308:K1316"/>
    <mergeCell ref="C1315:C1316"/>
    <mergeCell ref="A1281:A1289"/>
    <mergeCell ref="K1281:K1289"/>
    <mergeCell ref="C1288:C1289"/>
    <mergeCell ref="A1290:A1298"/>
    <mergeCell ref="K1290:K1298"/>
    <mergeCell ref="C1297:C1298"/>
    <mergeCell ref="A1263:A1271"/>
    <mergeCell ref="K1263:K1271"/>
    <mergeCell ref="C1270:C1271"/>
    <mergeCell ref="A1272:A1280"/>
    <mergeCell ref="K1272:K1280"/>
    <mergeCell ref="C1279:C1280"/>
    <mergeCell ref="A1245:A1253"/>
    <mergeCell ref="K1245:K1253"/>
    <mergeCell ref="C1252:C1253"/>
    <mergeCell ref="A1254:A1262"/>
    <mergeCell ref="K1254:K1262"/>
    <mergeCell ref="C1261:C1262"/>
    <mergeCell ref="A1227:A1235"/>
    <mergeCell ref="K1227:K1235"/>
    <mergeCell ref="C1234:C1235"/>
    <mergeCell ref="A1236:A1244"/>
    <mergeCell ref="K1236:K1244"/>
    <mergeCell ref="C1243:C1244"/>
    <mergeCell ref="A1209:A1217"/>
    <mergeCell ref="K1209:K1217"/>
    <mergeCell ref="C1216:C1217"/>
    <mergeCell ref="A1218:A1226"/>
    <mergeCell ref="K1218:K1226"/>
    <mergeCell ref="C1225:C1226"/>
    <mergeCell ref="A1191:A1199"/>
    <mergeCell ref="K1191:K1199"/>
    <mergeCell ref="C1198:C1199"/>
    <mergeCell ref="A1200:A1208"/>
    <mergeCell ref="K1200:K1208"/>
    <mergeCell ref="C1207:C1208"/>
    <mergeCell ref="A1173:A1181"/>
    <mergeCell ref="K1173:K1181"/>
    <mergeCell ref="C1180:C1181"/>
    <mergeCell ref="A1182:A1190"/>
    <mergeCell ref="K1182:K1190"/>
    <mergeCell ref="C1189:C1190"/>
    <mergeCell ref="A1155:A1163"/>
    <mergeCell ref="K1155:K1163"/>
    <mergeCell ref="C1162:C1163"/>
    <mergeCell ref="A1164:A1172"/>
    <mergeCell ref="K1164:K1172"/>
    <mergeCell ref="C1171:C1172"/>
    <mergeCell ref="A1137:A1145"/>
    <mergeCell ref="K1137:K1145"/>
    <mergeCell ref="C1144:C1145"/>
    <mergeCell ref="A1146:A1154"/>
    <mergeCell ref="K1146:K1154"/>
    <mergeCell ref="C1153:C1154"/>
    <mergeCell ref="A1119:A1127"/>
    <mergeCell ref="K1119:K1127"/>
    <mergeCell ref="C1126:C1127"/>
    <mergeCell ref="A1128:A1136"/>
    <mergeCell ref="K1128:K1136"/>
    <mergeCell ref="C1135:C1136"/>
    <mergeCell ref="A1101:A1109"/>
    <mergeCell ref="K1101:K1109"/>
    <mergeCell ref="C1108:C1109"/>
    <mergeCell ref="A1110:A1118"/>
    <mergeCell ref="K1110:K1118"/>
    <mergeCell ref="C1117:C1118"/>
    <mergeCell ref="A1083:A1091"/>
    <mergeCell ref="K1083:K1091"/>
    <mergeCell ref="C1090:C1091"/>
    <mergeCell ref="A1092:A1100"/>
    <mergeCell ref="K1092:K1100"/>
    <mergeCell ref="C1099:C1100"/>
    <mergeCell ref="A1065:A1073"/>
    <mergeCell ref="K1065:K1073"/>
    <mergeCell ref="C1072:C1073"/>
    <mergeCell ref="A1074:A1082"/>
    <mergeCell ref="K1074:K1082"/>
    <mergeCell ref="C1081:C1082"/>
    <mergeCell ref="A1047:A1055"/>
    <mergeCell ref="K1047:K1055"/>
    <mergeCell ref="C1054:C1055"/>
    <mergeCell ref="A1056:A1064"/>
    <mergeCell ref="K1056:K1064"/>
    <mergeCell ref="C1063:C1064"/>
    <mergeCell ref="A1029:A1037"/>
    <mergeCell ref="K1029:K1037"/>
    <mergeCell ref="C1036:C1037"/>
    <mergeCell ref="A1038:A1046"/>
    <mergeCell ref="K1038:K1046"/>
    <mergeCell ref="C1045:C1046"/>
    <mergeCell ref="A1011:A1019"/>
    <mergeCell ref="K1011:K1019"/>
    <mergeCell ref="C1018:C1019"/>
    <mergeCell ref="A1020:A1028"/>
    <mergeCell ref="K1020:K1028"/>
    <mergeCell ref="C1027:C1028"/>
    <mergeCell ref="A993:A1001"/>
    <mergeCell ref="K993:K1001"/>
    <mergeCell ref="C1000:C1001"/>
    <mergeCell ref="A1002:A1010"/>
    <mergeCell ref="K1002:K1010"/>
    <mergeCell ref="C1009:C1010"/>
    <mergeCell ref="A975:A983"/>
    <mergeCell ref="K975:K983"/>
    <mergeCell ref="C982:C983"/>
    <mergeCell ref="A984:A992"/>
    <mergeCell ref="K984:K992"/>
    <mergeCell ref="C991:C992"/>
    <mergeCell ref="A957:A965"/>
    <mergeCell ref="K957:K965"/>
    <mergeCell ref="C964:C965"/>
    <mergeCell ref="A966:A974"/>
    <mergeCell ref="K966:K974"/>
    <mergeCell ref="C973:C974"/>
    <mergeCell ref="A939:A947"/>
    <mergeCell ref="K939:K947"/>
    <mergeCell ref="C946:C947"/>
    <mergeCell ref="A948:A956"/>
    <mergeCell ref="K948:K956"/>
    <mergeCell ref="C955:C956"/>
    <mergeCell ref="A921:A929"/>
    <mergeCell ref="K921:K929"/>
    <mergeCell ref="C928:C929"/>
    <mergeCell ref="A930:A938"/>
    <mergeCell ref="K930:K938"/>
    <mergeCell ref="C937:C938"/>
    <mergeCell ref="A903:A911"/>
    <mergeCell ref="K903:K911"/>
    <mergeCell ref="C910:C911"/>
    <mergeCell ref="A912:A920"/>
    <mergeCell ref="K912:K920"/>
    <mergeCell ref="C919:C920"/>
    <mergeCell ref="A885:A893"/>
    <mergeCell ref="K885:K893"/>
    <mergeCell ref="C892:C893"/>
    <mergeCell ref="A894:A902"/>
    <mergeCell ref="K894:K902"/>
    <mergeCell ref="C901:C902"/>
    <mergeCell ref="A867:A875"/>
    <mergeCell ref="K867:K875"/>
    <mergeCell ref="C874:C875"/>
    <mergeCell ref="A876:A884"/>
    <mergeCell ref="K876:K884"/>
    <mergeCell ref="C883:C884"/>
    <mergeCell ref="A849:A857"/>
    <mergeCell ref="K849:K857"/>
    <mergeCell ref="C856:C857"/>
    <mergeCell ref="A858:A866"/>
    <mergeCell ref="K858:K866"/>
    <mergeCell ref="C865:C866"/>
    <mergeCell ref="A831:A839"/>
    <mergeCell ref="K831:K839"/>
    <mergeCell ref="C838:C839"/>
    <mergeCell ref="A840:A848"/>
    <mergeCell ref="K840:K848"/>
    <mergeCell ref="C847:C848"/>
    <mergeCell ref="A813:A821"/>
    <mergeCell ref="K813:K821"/>
    <mergeCell ref="C820:C821"/>
    <mergeCell ref="A822:A830"/>
    <mergeCell ref="K822:K830"/>
    <mergeCell ref="C829:C830"/>
    <mergeCell ref="A795:A803"/>
    <mergeCell ref="K795:K803"/>
    <mergeCell ref="C802:C803"/>
    <mergeCell ref="A804:A812"/>
    <mergeCell ref="K804:K812"/>
    <mergeCell ref="C811:C812"/>
    <mergeCell ref="A777:A785"/>
    <mergeCell ref="K777:K785"/>
    <mergeCell ref="C784:C785"/>
    <mergeCell ref="A786:A794"/>
    <mergeCell ref="K786:K794"/>
    <mergeCell ref="C793:C794"/>
    <mergeCell ref="A759:A767"/>
    <mergeCell ref="K759:K767"/>
    <mergeCell ref="C766:C767"/>
    <mergeCell ref="A768:A776"/>
    <mergeCell ref="K768:K776"/>
    <mergeCell ref="C775:C776"/>
    <mergeCell ref="A741:A749"/>
    <mergeCell ref="K741:K749"/>
    <mergeCell ref="C748:C749"/>
    <mergeCell ref="A750:A758"/>
    <mergeCell ref="K750:K758"/>
    <mergeCell ref="C757:C758"/>
    <mergeCell ref="A723:A731"/>
    <mergeCell ref="K723:K731"/>
    <mergeCell ref="C730:C731"/>
    <mergeCell ref="A732:A740"/>
    <mergeCell ref="K732:K740"/>
    <mergeCell ref="C739:C740"/>
    <mergeCell ref="A705:A713"/>
    <mergeCell ref="K705:K713"/>
    <mergeCell ref="C712:C713"/>
    <mergeCell ref="A714:A722"/>
    <mergeCell ref="K714:K722"/>
    <mergeCell ref="C721:C722"/>
    <mergeCell ref="A687:A695"/>
    <mergeCell ref="K687:K695"/>
    <mergeCell ref="C694:C695"/>
    <mergeCell ref="A696:A704"/>
    <mergeCell ref="K696:K704"/>
    <mergeCell ref="C703:C704"/>
    <mergeCell ref="A669:A677"/>
    <mergeCell ref="K669:K677"/>
    <mergeCell ref="C676:C677"/>
    <mergeCell ref="A678:A686"/>
    <mergeCell ref="K678:K686"/>
    <mergeCell ref="C685:C686"/>
    <mergeCell ref="A651:A659"/>
    <mergeCell ref="K651:K659"/>
    <mergeCell ref="C658:C659"/>
    <mergeCell ref="A660:A668"/>
    <mergeCell ref="K660:K668"/>
    <mergeCell ref="C667:C668"/>
    <mergeCell ref="A633:A641"/>
    <mergeCell ref="K633:K641"/>
    <mergeCell ref="C640:C641"/>
    <mergeCell ref="A642:A650"/>
    <mergeCell ref="K642:K650"/>
    <mergeCell ref="C649:C650"/>
    <mergeCell ref="A615:A623"/>
    <mergeCell ref="K615:K623"/>
    <mergeCell ref="C622:C623"/>
    <mergeCell ref="A624:A632"/>
    <mergeCell ref="K624:K632"/>
    <mergeCell ref="C631:C632"/>
    <mergeCell ref="A597:A605"/>
    <mergeCell ref="K597:K605"/>
    <mergeCell ref="C604:C605"/>
    <mergeCell ref="A606:A614"/>
    <mergeCell ref="K606:K614"/>
    <mergeCell ref="C613:C614"/>
    <mergeCell ref="A579:A587"/>
    <mergeCell ref="K579:K587"/>
    <mergeCell ref="C586:C587"/>
    <mergeCell ref="A588:A596"/>
    <mergeCell ref="K588:K596"/>
    <mergeCell ref="C595:C596"/>
    <mergeCell ref="A561:A569"/>
    <mergeCell ref="K561:K569"/>
    <mergeCell ref="C568:C569"/>
    <mergeCell ref="A570:A578"/>
    <mergeCell ref="K570:K578"/>
    <mergeCell ref="C577:C578"/>
    <mergeCell ref="A543:A551"/>
    <mergeCell ref="K543:K551"/>
    <mergeCell ref="C550:C551"/>
    <mergeCell ref="A552:A560"/>
    <mergeCell ref="K552:K560"/>
    <mergeCell ref="C559:C560"/>
    <mergeCell ref="A525:A533"/>
    <mergeCell ref="K525:K533"/>
    <mergeCell ref="C532:C533"/>
    <mergeCell ref="A534:A542"/>
    <mergeCell ref="K534:K542"/>
    <mergeCell ref="C541:C542"/>
    <mergeCell ref="A507:A515"/>
    <mergeCell ref="K507:K515"/>
    <mergeCell ref="C514:C515"/>
    <mergeCell ref="A516:A524"/>
    <mergeCell ref="K516:K524"/>
    <mergeCell ref="C523:C524"/>
    <mergeCell ref="A489:A497"/>
    <mergeCell ref="K489:K497"/>
    <mergeCell ref="C496:C497"/>
    <mergeCell ref="A498:A506"/>
    <mergeCell ref="K498:K506"/>
    <mergeCell ref="C505:C506"/>
    <mergeCell ref="A471:A479"/>
    <mergeCell ref="K471:K479"/>
    <mergeCell ref="C478:C479"/>
    <mergeCell ref="A480:A488"/>
    <mergeCell ref="K480:K488"/>
    <mergeCell ref="C487:C488"/>
    <mergeCell ref="A453:A461"/>
    <mergeCell ref="K453:K461"/>
    <mergeCell ref="C460:C461"/>
    <mergeCell ref="A462:A470"/>
    <mergeCell ref="K462:K470"/>
    <mergeCell ref="C469:C470"/>
    <mergeCell ref="A435:A443"/>
    <mergeCell ref="K435:K443"/>
    <mergeCell ref="C442:C443"/>
    <mergeCell ref="A444:A452"/>
    <mergeCell ref="K444:K452"/>
    <mergeCell ref="C451:C452"/>
    <mergeCell ref="A417:A425"/>
    <mergeCell ref="K417:K425"/>
    <mergeCell ref="C424:C425"/>
    <mergeCell ref="A426:A434"/>
    <mergeCell ref="K426:K434"/>
    <mergeCell ref="C433:C434"/>
    <mergeCell ref="A399:A407"/>
    <mergeCell ref="K399:K407"/>
    <mergeCell ref="C406:C407"/>
    <mergeCell ref="A408:A416"/>
    <mergeCell ref="K408:K416"/>
    <mergeCell ref="C415:C416"/>
    <mergeCell ref="A381:A389"/>
    <mergeCell ref="K381:K389"/>
    <mergeCell ref="C388:C389"/>
    <mergeCell ref="A390:A398"/>
    <mergeCell ref="K390:K398"/>
    <mergeCell ref="C397:C398"/>
    <mergeCell ref="A363:A371"/>
    <mergeCell ref="K363:K371"/>
    <mergeCell ref="C370:C371"/>
    <mergeCell ref="A372:A380"/>
    <mergeCell ref="K372:K380"/>
    <mergeCell ref="C379:C380"/>
    <mergeCell ref="A345:A353"/>
    <mergeCell ref="K345:K353"/>
    <mergeCell ref="C352:C353"/>
    <mergeCell ref="A354:A362"/>
    <mergeCell ref="K354:K362"/>
    <mergeCell ref="C361:C362"/>
    <mergeCell ref="A327:A335"/>
    <mergeCell ref="K327:K335"/>
    <mergeCell ref="C334:C335"/>
    <mergeCell ref="A336:A344"/>
    <mergeCell ref="K336:K344"/>
    <mergeCell ref="C343:C344"/>
    <mergeCell ref="A309:A317"/>
    <mergeCell ref="K309:K317"/>
    <mergeCell ref="C316:C317"/>
    <mergeCell ref="A318:A326"/>
    <mergeCell ref="K318:K326"/>
    <mergeCell ref="C325:C326"/>
    <mergeCell ref="A291:A299"/>
    <mergeCell ref="K291:K299"/>
    <mergeCell ref="C298:C299"/>
    <mergeCell ref="A300:A308"/>
    <mergeCell ref="K300:K308"/>
    <mergeCell ref="C307:C308"/>
    <mergeCell ref="A273:A281"/>
    <mergeCell ref="K273:K281"/>
    <mergeCell ref="C280:C281"/>
    <mergeCell ref="A282:A290"/>
    <mergeCell ref="K282:K290"/>
    <mergeCell ref="C289:C290"/>
    <mergeCell ref="A255:A263"/>
    <mergeCell ref="K255:K263"/>
    <mergeCell ref="C262:C263"/>
    <mergeCell ref="A264:A272"/>
    <mergeCell ref="K264:K272"/>
    <mergeCell ref="C271:C272"/>
    <mergeCell ref="A237:A245"/>
    <mergeCell ref="K237:K245"/>
    <mergeCell ref="C244:C245"/>
    <mergeCell ref="A246:A254"/>
    <mergeCell ref="K246:K254"/>
    <mergeCell ref="C253:C254"/>
    <mergeCell ref="A219:A227"/>
    <mergeCell ref="K219:K227"/>
    <mergeCell ref="C226:C227"/>
    <mergeCell ref="A228:A236"/>
    <mergeCell ref="K228:K236"/>
    <mergeCell ref="C235:C236"/>
    <mergeCell ref="A201:A209"/>
    <mergeCell ref="K201:K209"/>
    <mergeCell ref="C208:C209"/>
    <mergeCell ref="A210:A218"/>
    <mergeCell ref="K210:K218"/>
    <mergeCell ref="C217:C218"/>
    <mergeCell ref="A183:A191"/>
    <mergeCell ref="K183:K191"/>
    <mergeCell ref="C190:C191"/>
    <mergeCell ref="A192:A200"/>
    <mergeCell ref="K192:K200"/>
    <mergeCell ref="C199:C200"/>
    <mergeCell ref="A165:A173"/>
    <mergeCell ref="K165:K173"/>
    <mergeCell ref="C172:C173"/>
    <mergeCell ref="A174:A182"/>
    <mergeCell ref="K174:K182"/>
    <mergeCell ref="C181:C182"/>
    <mergeCell ref="A147:A155"/>
    <mergeCell ref="K147:K155"/>
    <mergeCell ref="C154:C155"/>
    <mergeCell ref="A156:A164"/>
    <mergeCell ref="K156:K164"/>
    <mergeCell ref="C163:C164"/>
    <mergeCell ref="A129:A137"/>
    <mergeCell ref="K129:K137"/>
    <mergeCell ref="C136:C137"/>
    <mergeCell ref="A138:A146"/>
    <mergeCell ref="K138:K146"/>
    <mergeCell ref="C145:C146"/>
    <mergeCell ref="A111:A119"/>
    <mergeCell ref="K111:K119"/>
    <mergeCell ref="C118:C119"/>
    <mergeCell ref="A120:A128"/>
    <mergeCell ref="K120:K128"/>
    <mergeCell ref="C127:C128"/>
    <mergeCell ref="A93:A101"/>
    <mergeCell ref="K93:K101"/>
    <mergeCell ref="C100:C101"/>
    <mergeCell ref="A102:A110"/>
    <mergeCell ref="K102:K110"/>
    <mergeCell ref="C109:C110"/>
    <mergeCell ref="A75:A83"/>
    <mergeCell ref="K75:K83"/>
    <mergeCell ref="C82:C83"/>
    <mergeCell ref="A84:A92"/>
    <mergeCell ref="K84:K92"/>
    <mergeCell ref="C91:C92"/>
    <mergeCell ref="A57:A65"/>
    <mergeCell ref="K57:K65"/>
    <mergeCell ref="C64:C65"/>
    <mergeCell ref="A66:A74"/>
    <mergeCell ref="K66:K74"/>
    <mergeCell ref="C73:C74"/>
    <mergeCell ref="A39:A47"/>
    <mergeCell ref="K39:K47"/>
    <mergeCell ref="C46:C47"/>
    <mergeCell ref="A48:A56"/>
    <mergeCell ref="K48:K56"/>
    <mergeCell ref="C55:C56"/>
    <mergeCell ref="A21:A29"/>
    <mergeCell ref="K21:K29"/>
    <mergeCell ref="C28:C29"/>
    <mergeCell ref="A30:A38"/>
    <mergeCell ref="K30:K38"/>
    <mergeCell ref="C37:C38"/>
    <mergeCell ref="A2:K2"/>
    <mergeCell ref="A3:K3"/>
    <mergeCell ref="C19:C20"/>
    <mergeCell ref="A12:A20"/>
    <mergeCell ref="K12:K20"/>
    <mergeCell ref="J10:J11"/>
    <mergeCell ref="D10:H10"/>
    <mergeCell ref="A10:A11"/>
    <mergeCell ref="I10:I11"/>
    <mergeCell ref="K10:K11"/>
  </mergeCells>
  <printOptions horizontalCentered="1"/>
  <pageMargins left="0.55118110236220474" right="0.55118110236220474" top="0.62992125984251968" bottom="0.51181102362204722" header="0.31496062992125984" footer="0.31496062992125984"/>
  <pageSetup paperSize="9" scale="70"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Anexo_02!$B$46:$B$62</xm:f>
          </x14:formula1>
          <xm:sqref>J12:J1451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zoomScale="80" zoomScaleNormal="80" zoomScaleSheetLayoutView="100" workbookViewId="0">
      <selection activeCell="F36" sqref="F36"/>
    </sheetView>
  </sheetViews>
  <sheetFormatPr baseColWidth="10" defaultRowHeight="12.75" x14ac:dyDescent="0.2"/>
  <cols>
    <col min="1" max="1" width="9.42578125" style="33" customWidth="1"/>
    <col min="2" max="2" width="16.42578125" style="33" customWidth="1"/>
    <col min="3" max="3" width="9.42578125" style="33" customWidth="1"/>
    <col min="4" max="4" width="9.7109375" style="33" customWidth="1"/>
    <col min="5" max="5" width="15.140625" style="33" customWidth="1"/>
    <col min="6" max="6" width="9.42578125" style="33" customWidth="1"/>
    <col min="7" max="7" width="9.85546875" style="33" customWidth="1"/>
    <col min="8" max="8" width="12.140625" style="33" customWidth="1"/>
    <col min="9" max="9" width="18" style="33" customWidth="1"/>
    <col min="10" max="10" width="7.7109375" style="33" customWidth="1"/>
    <col min="11" max="11" width="9.140625" style="33" customWidth="1"/>
    <col min="12" max="12" width="4.7109375" style="33" customWidth="1"/>
    <col min="13" max="13" width="6.7109375" style="33" customWidth="1"/>
    <col min="14" max="14" width="10.7109375" style="33" customWidth="1"/>
    <col min="15" max="255" width="11.42578125" style="33"/>
    <col min="256" max="256" width="9.42578125" style="33" customWidth="1"/>
    <col min="257" max="257" width="16.42578125" style="33" customWidth="1"/>
    <col min="258" max="258" width="9.42578125" style="33" customWidth="1"/>
    <col min="259" max="259" width="9.7109375" style="33" customWidth="1"/>
    <col min="260" max="260" width="15.140625" style="33" customWidth="1"/>
    <col min="261" max="261" width="9.42578125" style="33" customWidth="1"/>
    <col min="262" max="262" width="9.85546875" style="33" customWidth="1"/>
    <col min="263" max="263" width="12.140625" style="33" customWidth="1"/>
    <col min="264" max="264" width="18" style="33" customWidth="1"/>
    <col min="265" max="267" width="7.7109375" style="33" customWidth="1"/>
    <col min="268" max="268" width="9.5703125" style="33" customWidth="1"/>
    <col min="269" max="269" width="6.7109375" style="33" customWidth="1"/>
    <col min="270" max="270" width="10.7109375" style="33" customWidth="1"/>
    <col min="271" max="511" width="11.42578125" style="33"/>
    <col min="512" max="512" width="9.42578125" style="33" customWidth="1"/>
    <col min="513" max="513" width="16.42578125" style="33" customWidth="1"/>
    <col min="514" max="514" width="9.42578125" style="33" customWidth="1"/>
    <col min="515" max="515" width="9.7109375" style="33" customWidth="1"/>
    <col min="516" max="516" width="15.140625" style="33" customWidth="1"/>
    <col min="517" max="517" width="9.42578125" style="33" customWidth="1"/>
    <col min="518" max="518" width="9.85546875" style="33" customWidth="1"/>
    <col min="519" max="519" width="12.140625" style="33" customWidth="1"/>
    <col min="520" max="520" width="18" style="33" customWidth="1"/>
    <col min="521" max="523" width="7.7109375" style="33" customWidth="1"/>
    <col min="524" max="524" width="9.5703125" style="33" customWidth="1"/>
    <col min="525" max="525" width="6.7109375" style="33" customWidth="1"/>
    <col min="526" max="526" width="10.7109375" style="33" customWidth="1"/>
    <col min="527" max="767" width="11.42578125" style="33"/>
    <col min="768" max="768" width="9.42578125" style="33" customWidth="1"/>
    <col min="769" max="769" width="16.42578125" style="33" customWidth="1"/>
    <col min="770" max="770" width="9.42578125" style="33" customWidth="1"/>
    <col min="771" max="771" width="9.7109375" style="33" customWidth="1"/>
    <col min="772" max="772" width="15.140625" style="33" customWidth="1"/>
    <col min="773" max="773" width="9.42578125" style="33" customWidth="1"/>
    <col min="774" max="774" width="9.85546875" style="33" customWidth="1"/>
    <col min="775" max="775" width="12.140625" style="33" customWidth="1"/>
    <col min="776" max="776" width="18" style="33" customWidth="1"/>
    <col min="777" max="779" width="7.7109375" style="33" customWidth="1"/>
    <col min="780" max="780" width="9.5703125" style="33" customWidth="1"/>
    <col min="781" max="781" width="6.7109375" style="33" customWidth="1"/>
    <col min="782" max="782" width="10.7109375" style="33" customWidth="1"/>
    <col min="783" max="1023" width="11.42578125" style="33"/>
    <col min="1024" max="1024" width="9.42578125" style="33" customWidth="1"/>
    <col min="1025" max="1025" width="16.42578125" style="33" customWidth="1"/>
    <col min="1026" max="1026" width="9.42578125" style="33" customWidth="1"/>
    <col min="1027" max="1027" width="9.7109375" style="33" customWidth="1"/>
    <col min="1028" max="1028" width="15.140625" style="33" customWidth="1"/>
    <col min="1029" max="1029" width="9.42578125" style="33" customWidth="1"/>
    <col min="1030" max="1030" width="9.85546875" style="33" customWidth="1"/>
    <col min="1031" max="1031" width="12.140625" style="33" customWidth="1"/>
    <col min="1032" max="1032" width="18" style="33" customWidth="1"/>
    <col min="1033" max="1035" width="7.7109375" style="33" customWidth="1"/>
    <col min="1036" max="1036" width="9.5703125" style="33" customWidth="1"/>
    <col min="1037" max="1037" width="6.7109375" style="33" customWidth="1"/>
    <col min="1038" max="1038" width="10.7109375" style="33" customWidth="1"/>
    <col min="1039" max="1279" width="11.42578125" style="33"/>
    <col min="1280" max="1280" width="9.42578125" style="33" customWidth="1"/>
    <col min="1281" max="1281" width="16.42578125" style="33" customWidth="1"/>
    <col min="1282" max="1282" width="9.42578125" style="33" customWidth="1"/>
    <col min="1283" max="1283" width="9.7109375" style="33" customWidth="1"/>
    <col min="1284" max="1284" width="15.140625" style="33" customWidth="1"/>
    <col min="1285" max="1285" width="9.42578125" style="33" customWidth="1"/>
    <col min="1286" max="1286" width="9.85546875" style="33" customWidth="1"/>
    <col min="1287" max="1287" width="12.140625" style="33" customWidth="1"/>
    <col min="1288" max="1288" width="18" style="33" customWidth="1"/>
    <col min="1289" max="1291" width="7.7109375" style="33" customWidth="1"/>
    <col min="1292" max="1292" width="9.5703125" style="33" customWidth="1"/>
    <col min="1293" max="1293" width="6.7109375" style="33" customWidth="1"/>
    <col min="1294" max="1294" width="10.7109375" style="33" customWidth="1"/>
    <col min="1295" max="1535" width="11.42578125" style="33"/>
    <col min="1536" max="1536" width="9.42578125" style="33" customWidth="1"/>
    <col min="1537" max="1537" width="16.42578125" style="33" customWidth="1"/>
    <col min="1538" max="1538" width="9.42578125" style="33" customWidth="1"/>
    <col min="1539" max="1539" width="9.7109375" style="33" customWidth="1"/>
    <col min="1540" max="1540" width="15.140625" style="33" customWidth="1"/>
    <col min="1541" max="1541" width="9.42578125" style="33" customWidth="1"/>
    <col min="1542" max="1542" width="9.85546875" style="33" customWidth="1"/>
    <col min="1543" max="1543" width="12.140625" style="33" customWidth="1"/>
    <col min="1544" max="1544" width="18" style="33" customWidth="1"/>
    <col min="1545" max="1547" width="7.7109375" style="33" customWidth="1"/>
    <col min="1548" max="1548" width="9.5703125" style="33" customWidth="1"/>
    <col min="1549" max="1549" width="6.7109375" style="33" customWidth="1"/>
    <col min="1550" max="1550" width="10.7109375" style="33" customWidth="1"/>
    <col min="1551" max="1791" width="11.42578125" style="33"/>
    <col min="1792" max="1792" width="9.42578125" style="33" customWidth="1"/>
    <col min="1793" max="1793" width="16.42578125" style="33" customWidth="1"/>
    <col min="1794" max="1794" width="9.42578125" style="33" customWidth="1"/>
    <col min="1795" max="1795" width="9.7109375" style="33" customWidth="1"/>
    <col min="1796" max="1796" width="15.140625" style="33" customWidth="1"/>
    <col min="1797" max="1797" width="9.42578125" style="33" customWidth="1"/>
    <col min="1798" max="1798" width="9.85546875" style="33" customWidth="1"/>
    <col min="1799" max="1799" width="12.140625" style="33" customWidth="1"/>
    <col min="1800" max="1800" width="18" style="33" customWidth="1"/>
    <col min="1801" max="1803" width="7.7109375" style="33" customWidth="1"/>
    <col min="1804" max="1804" width="9.5703125" style="33" customWidth="1"/>
    <col min="1805" max="1805" width="6.7109375" style="33" customWidth="1"/>
    <col min="1806" max="1806" width="10.7109375" style="33" customWidth="1"/>
    <col min="1807" max="2047" width="11.42578125" style="33"/>
    <col min="2048" max="2048" width="9.42578125" style="33" customWidth="1"/>
    <col min="2049" max="2049" width="16.42578125" style="33" customWidth="1"/>
    <col min="2050" max="2050" width="9.42578125" style="33" customWidth="1"/>
    <col min="2051" max="2051" width="9.7109375" style="33" customWidth="1"/>
    <col min="2052" max="2052" width="15.140625" style="33" customWidth="1"/>
    <col min="2053" max="2053" width="9.42578125" style="33" customWidth="1"/>
    <col min="2054" max="2054" width="9.85546875" style="33" customWidth="1"/>
    <col min="2055" max="2055" width="12.140625" style="33" customWidth="1"/>
    <col min="2056" max="2056" width="18" style="33" customWidth="1"/>
    <col min="2057" max="2059" width="7.7109375" style="33" customWidth="1"/>
    <col min="2060" max="2060" width="9.5703125" style="33" customWidth="1"/>
    <col min="2061" max="2061" width="6.7109375" style="33" customWidth="1"/>
    <col min="2062" max="2062" width="10.7109375" style="33" customWidth="1"/>
    <col min="2063" max="2303" width="11.42578125" style="33"/>
    <col min="2304" max="2304" width="9.42578125" style="33" customWidth="1"/>
    <col min="2305" max="2305" width="16.42578125" style="33" customWidth="1"/>
    <col min="2306" max="2306" width="9.42578125" style="33" customWidth="1"/>
    <col min="2307" max="2307" width="9.7109375" style="33" customWidth="1"/>
    <col min="2308" max="2308" width="15.140625" style="33" customWidth="1"/>
    <col min="2309" max="2309" width="9.42578125" style="33" customWidth="1"/>
    <col min="2310" max="2310" width="9.85546875" style="33" customWidth="1"/>
    <col min="2311" max="2311" width="12.140625" style="33" customWidth="1"/>
    <col min="2312" max="2312" width="18" style="33" customWidth="1"/>
    <col min="2313" max="2315" width="7.7109375" style="33" customWidth="1"/>
    <col min="2316" max="2316" width="9.5703125" style="33" customWidth="1"/>
    <col min="2317" max="2317" width="6.7109375" style="33" customWidth="1"/>
    <col min="2318" max="2318" width="10.7109375" style="33" customWidth="1"/>
    <col min="2319" max="2559" width="11.42578125" style="33"/>
    <col min="2560" max="2560" width="9.42578125" style="33" customWidth="1"/>
    <col min="2561" max="2561" width="16.42578125" style="33" customWidth="1"/>
    <col min="2562" max="2562" width="9.42578125" style="33" customWidth="1"/>
    <col min="2563" max="2563" width="9.7109375" style="33" customWidth="1"/>
    <col min="2564" max="2564" width="15.140625" style="33" customWidth="1"/>
    <col min="2565" max="2565" width="9.42578125" style="33" customWidth="1"/>
    <col min="2566" max="2566" width="9.85546875" style="33" customWidth="1"/>
    <col min="2567" max="2567" width="12.140625" style="33" customWidth="1"/>
    <col min="2568" max="2568" width="18" style="33" customWidth="1"/>
    <col min="2569" max="2571" width="7.7109375" style="33" customWidth="1"/>
    <col min="2572" max="2572" width="9.5703125" style="33" customWidth="1"/>
    <col min="2573" max="2573" width="6.7109375" style="33" customWidth="1"/>
    <col min="2574" max="2574" width="10.7109375" style="33" customWidth="1"/>
    <col min="2575" max="2815" width="11.42578125" style="33"/>
    <col min="2816" max="2816" width="9.42578125" style="33" customWidth="1"/>
    <col min="2817" max="2817" width="16.42578125" style="33" customWidth="1"/>
    <col min="2818" max="2818" width="9.42578125" style="33" customWidth="1"/>
    <col min="2819" max="2819" width="9.7109375" style="33" customWidth="1"/>
    <col min="2820" max="2820" width="15.140625" style="33" customWidth="1"/>
    <col min="2821" max="2821" width="9.42578125" style="33" customWidth="1"/>
    <col min="2822" max="2822" width="9.85546875" style="33" customWidth="1"/>
    <col min="2823" max="2823" width="12.140625" style="33" customWidth="1"/>
    <col min="2824" max="2824" width="18" style="33" customWidth="1"/>
    <col min="2825" max="2827" width="7.7109375" style="33" customWidth="1"/>
    <col min="2828" max="2828" width="9.5703125" style="33" customWidth="1"/>
    <col min="2829" max="2829" width="6.7109375" style="33" customWidth="1"/>
    <col min="2830" max="2830" width="10.7109375" style="33" customWidth="1"/>
    <col min="2831" max="3071" width="11.42578125" style="33"/>
    <col min="3072" max="3072" width="9.42578125" style="33" customWidth="1"/>
    <col min="3073" max="3073" width="16.42578125" style="33" customWidth="1"/>
    <col min="3074" max="3074" width="9.42578125" style="33" customWidth="1"/>
    <col min="3075" max="3075" width="9.7109375" style="33" customWidth="1"/>
    <col min="3076" max="3076" width="15.140625" style="33" customWidth="1"/>
    <col min="3077" max="3077" width="9.42578125" style="33" customWidth="1"/>
    <col min="3078" max="3078" width="9.85546875" style="33" customWidth="1"/>
    <col min="3079" max="3079" width="12.140625" style="33" customWidth="1"/>
    <col min="3080" max="3080" width="18" style="33" customWidth="1"/>
    <col min="3081" max="3083" width="7.7109375" style="33" customWidth="1"/>
    <col min="3084" max="3084" width="9.5703125" style="33" customWidth="1"/>
    <col min="3085" max="3085" width="6.7109375" style="33" customWidth="1"/>
    <col min="3086" max="3086" width="10.7109375" style="33" customWidth="1"/>
    <col min="3087" max="3327" width="11.42578125" style="33"/>
    <col min="3328" max="3328" width="9.42578125" style="33" customWidth="1"/>
    <col min="3329" max="3329" width="16.42578125" style="33" customWidth="1"/>
    <col min="3330" max="3330" width="9.42578125" style="33" customWidth="1"/>
    <col min="3331" max="3331" width="9.7109375" style="33" customWidth="1"/>
    <col min="3332" max="3332" width="15.140625" style="33" customWidth="1"/>
    <col min="3333" max="3333" width="9.42578125" style="33" customWidth="1"/>
    <col min="3334" max="3334" width="9.85546875" style="33" customWidth="1"/>
    <col min="3335" max="3335" width="12.140625" style="33" customWidth="1"/>
    <col min="3336" max="3336" width="18" style="33" customWidth="1"/>
    <col min="3337" max="3339" width="7.7109375" style="33" customWidth="1"/>
    <col min="3340" max="3340" width="9.5703125" style="33" customWidth="1"/>
    <col min="3341" max="3341" width="6.7109375" style="33" customWidth="1"/>
    <col min="3342" max="3342" width="10.7109375" style="33" customWidth="1"/>
    <col min="3343" max="3583" width="11.42578125" style="33"/>
    <col min="3584" max="3584" width="9.42578125" style="33" customWidth="1"/>
    <col min="3585" max="3585" width="16.42578125" style="33" customWidth="1"/>
    <col min="3586" max="3586" width="9.42578125" style="33" customWidth="1"/>
    <col min="3587" max="3587" width="9.7109375" style="33" customWidth="1"/>
    <col min="3588" max="3588" width="15.140625" style="33" customWidth="1"/>
    <col min="3589" max="3589" width="9.42578125" style="33" customWidth="1"/>
    <col min="3590" max="3590" width="9.85546875" style="33" customWidth="1"/>
    <col min="3591" max="3591" width="12.140625" style="33" customWidth="1"/>
    <col min="3592" max="3592" width="18" style="33" customWidth="1"/>
    <col min="3593" max="3595" width="7.7109375" style="33" customWidth="1"/>
    <col min="3596" max="3596" width="9.5703125" style="33" customWidth="1"/>
    <col min="3597" max="3597" width="6.7109375" style="33" customWidth="1"/>
    <col min="3598" max="3598" width="10.7109375" style="33" customWidth="1"/>
    <col min="3599" max="3839" width="11.42578125" style="33"/>
    <col min="3840" max="3840" width="9.42578125" style="33" customWidth="1"/>
    <col min="3841" max="3841" width="16.42578125" style="33" customWidth="1"/>
    <col min="3842" max="3842" width="9.42578125" style="33" customWidth="1"/>
    <col min="3843" max="3843" width="9.7109375" style="33" customWidth="1"/>
    <col min="3844" max="3844" width="15.140625" style="33" customWidth="1"/>
    <col min="3845" max="3845" width="9.42578125" style="33" customWidth="1"/>
    <col min="3846" max="3846" width="9.85546875" style="33" customWidth="1"/>
    <col min="3847" max="3847" width="12.140625" style="33" customWidth="1"/>
    <col min="3848" max="3848" width="18" style="33" customWidth="1"/>
    <col min="3849" max="3851" width="7.7109375" style="33" customWidth="1"/>
    <col min="3852" max="3852" width="9.5703125" style="33" customWidth="1"/>
    <col min="3853" max="3853" width="6.7109375" style="33" customWidth="1"/>
    <col min="3854" max="3854" width="10.7109375" style="33" customWidth="1"/>
    <col min="3855" max="4095" width="11.42578125" style="33"/>
    <col min="4096" max="4096" width="9.42578125" style="33" customWidth="1"/>
    <col min="4097" max="4097" width="16.42578125" style="33" customWidth="1"/>
    <col min="4098" max="4098" width="9.42578125" style="33" customWidth="1"/>
    <col min="4099" max="4099" width="9.7109375" style="33" customWidth="1"/>
    <col min="4100" max="4100" width="15.140625" style="33" customWidth="1"/>
    <col min="4101" max="4101" width="9.42578125" style="33" customWidth="1"/>
    <col min="4102" max="4102" width="9.85546875" style="33" customWidth="1"/>
    <col min="4103" max="4103" width="12.140625" style="33" customWidth="1"/>
    <col min="4104" max="4104" width="18" style="33" customWidth="1"/>
    <col min="4105" max="4107" width="7.7109375" style="33" customWidth="1"/>
    <col min="4108" max="4108" width="9.5703125" style="33" customWidth="1"/>
    <col min="4109" max="4109" width="6.7109375" style="33" customWidth="1"/>
    <col min="4110" max="4110" width="10.7109375" style="33" customWidth="1"/>
    <col min="4111" max="4351" width="11.42578125" style="33"/>
    <col min="4352" max="4352" width="9.42578125" style="33" customWidth="1"/>
    <col min="4353" max="4353" width="16.42578125" style="33" customWidth="1"/>
    <col min="4354" max="4354" width="9.42578125" style="33" customWidth="1"/>
    <col min="4355" max="4355" width="9.7109375" style="33" customWidth="1"/>
    <col min="4356" max="4356" width="15.140625" style="33" customWidth="1"/>
    <col min="4357" max="4357" width="9.42578125" style="33" customWidth="1"/>
    <col min="4358" max="4358" width="9.85546875" style="33" customWidth="1"/>
    <col min="4359" max="4359" width="12.140625" style="33" customWidth="1"/>
    <col min="4360" max="4360" width="18" style="33" customWidth="1"/>
    <col min="4361" max="4363" width="7.7109375" style="33" customWidth="1"/>
    <col min="4364" max="4364" width="9.5703125" style="33" customWidth="1"/>
    <col min="4365" max="4365" width="6.7109375" style="33" customWidth="1"/>
    <col min="4366" max="4366" width="10.7109375" style="33" customWidth="1"/>
    <col min="4367" max="4607" width="11.42578125" style="33"/>
    <col min="4608" max="4608" width="9.42578125" style="33" customWidth="1"/>
    <col min="4609" max="4609" width="16.42578125" style="33" customWidth="1"/>
    <col min="4610" max="4610" width="9.42578125" style="33" customWidth="1"/>
    <col min="4611" max="4611" width="9.7109375" style="33" customWidth="1"/>
    <col min="4612" max="4612" width="15.140625" style="33" customWidth="1"/>
    <col min="4613" max="4613" width="9.42578125" style="33" customWidth="1"/>
    <col min="4614" max="4614" width="9.85546875" style="33" customWidth="1"/>
    <col min="4615" max="4615" width="12.140625" style="33" customWidth="1"/>
    <col min="4616" max="4616" width="18" style="33" customWidth="1"/>
    <col min="4617" max="4619" width="7.7109375" style="33" customWidth="1"/>
    <col min="4620" max="4620" width="9.5703125" style="33" customWidth="1"/>
    <col min="4621" max="4621" width="6.7109375" style="33" customWidth="1"/>
    <col min="4622" max="4622" width="10.7109375" style="33" customWidth="1"/>
    <col min="4623" max="4863" width="11.42578125" style="33"/>
    <col min="4864" max="4864" width="9.42578125" style="33" customWidth="1"/>
    <col min="4865" max="4865" width="16.42578125" style="33" customWidth="1"/>
    <col min="4866" max="4866" width="9.42578125" style="33" customWidth="1"/>
    <col min="4867" max="4867" width="9.7109375" style="33" customWidth="1"/>
    <col min="4868" max="4868" width="15.140625" style="33" customWidth="1"/>
    <col min="4869" max="4869" width="9.42578125" style="33" customWidth="1"/>
    <col min="4870" max="4870" width="9.85546875" style="33" customWidth="1"/>
    <col min="4871" max="4871" width="12.140625" style="33" customWidth="1"/>
    <col min="4872" max="4872" width="18" style="33" customWidth="1"/>
    <col min="4873" max="4875" width="7.7109375" style="33" customWidth="1"/>
    <col min="4876" max="4876" width="9.5703125" style="33" customWidth="1"/>
    <col min="4877" max="4877" width="6.7109375" style="33" customWidth="1"/>
    <col min="4878" max="4878" width="10.7109375" style="33" customWidth="1"/>
    <col min="4879" max="5119" width="11.42578125" style="33"/>
    <col min="5120" max="5120" width="9.42578125" style="33" customWidth="1"/>
    <col min="5121" max="5121" width="16.42578125" style="33" customWidth="1"/>
    <col min="5122" max="5122" width="9.42578125" style="33" customWidth="1"/>
    <col min="5123" max="5123" width="9.7109375" style="33" customWidth="1"/>
    <col min="5124" max="5124" width="15.140625" style="33" customWidth="1"/>
    <col min="5125" max="5125" width="9.42578125" style="33" customWidth="1"/>
    <col min="5126" max="5126" width="9.85546875" style="33" customWidth="1"/>
    <col min="5127" max="5127" width="12.140625" style="33" customWidth="1"/>
    <col min="5128" max="5128" width="18" style="33" customWidth="1"/>
    <col min="5129" max="5131" width="7.7109375" style="33" customWidth="1"/>
    <col min="5132" max="5132" width="9.5703125" style="33" customWidth="1"/>
    <col min="5133" max="5133" width="6.7109375" style="33" customWidth="1"/>
    <col min="5134" max="5134" width="10.7109375" style="33" customWidth="1"/>
    <col min="5135" max="5375" width="11.42578125" style="33"/>
    <col min="5376" max="5376" width="9.42578125" style="33" customWidth="1"/>
    <col min="5377" max="5377" width="16.42578125" style="33" customWidth="1"/>
    <col min="5378" max="5378" width="9.42578125" style="33" customWidth="1"/>
    <col min="5379" max="5379" width="9.7109375" style="33" customWidth="1"/>
    <col min="5380" max="5380" width="15.140625" style="33" customWidth="1"/>
    <col min="5381" max="5381" width="9.42578125" style="33" customWidth="1"/>
    <col min="5382" max="5382" width="9.85546875" style="33" customWidth="1"/>
    <col min="5383" max="5383" width="12.140625" style="33" customWidth="1"/>
    <col min="5384" max="5384" width="18" style="33" customWidth="1"/>
    <col min="5385" max="5387" width="7.7109375" style="33" customWidth="1"/>
    <col min="5388" max="5388" width="9.5703125" style="33" customWidth="1"/>
    <col min="5389" max="5389" width="6.7109375" style="33" customWidth="1"/>
    <col min="5390" max="5390" width="10.7109375" style="33" customWidth="1"/>
    <col min="5391" max="5631" width="11.42578125" style="33"/>
    <col min="5632" max="5632" width="9.42578125" style="33" customWidth="1"/>
    <col min="5633" max="5633" width="16.42578125" style="33" customWidth="1"/>
    <col min="5634" max="5634" width="9.42578125" style="33" customWidth="1"/>
    <col min="5635" max="5635" width="9.7109375" style="33" customWidth="1"/>
    <col min="5636" max="5636" width="15.140625" style="33" customWidth="1"/>
    <col min="5637" max="5637" width="9.42578125" style="33" customWidth="1"/>
    <col min="5638" max="5638" width="9.85546875" style="33" customWidth="1"/>
    <col min="5639" max="5639" width="12.140625" style="33" customWidth="1"/>
    <col min="5640" max="5640" width="18" style="33" customWidth="1"/>
    <col min="5641" max="5643" width="7.7109375" style="33" customWidth="1"/>
    <col min="5644" max="5644" width="9.5703125" style="33" customWidth="1"/>
    <col min="5645" max="5645" width="6.7109375" style="33" customWidth="1"/>
    <col min="5646" max="5646" width="10.7109375" style="33" customWidth="1"/>
    <col min="5647" max="5887" width="11.42578125" style="33"/>
    <col min="5888" max="5888" width="9.42578125" style="33" customWidth="1"/>
    <col min="5889" max="5889" width="16.42578125" style="33" customWidth="1"/>
    <col min="5890" max="5890" width="9.42578125" style="33" customWidth="1"/>
    <col min="5891" max="5891" width="9.7109375" style="33" customWidth="1"/>
    <col min="5892" max="5892" width="15.140625" style="33" customWidth="1"/>
    <col min="5893" max="5893" width="9.42578125" style="33" customWidth="1"/>
    <col min="5894" max="5894" width="9.85546875" style="33" customWidth="1"/>
    <col min="5895" max="5895" width="12.140625" style="33" customWidth="1"/>
    <col min="5896" max="5896" width="18" style="33" customWidth="1"/>
    <col min="5897" max="5899" width="7.7109375" style="33" customWidth="1"/>
    <col min="5900" max="5900" width="9.5703125" style="33" customWidth="1"/>
    <col min="5901" max="5901" width="6.7109375" style="33" customWidth="1"/>
    <col min="5902" max="5902" width="10.7109375" style="33" customWidth="1"/>
    <col min="5903" max="6143" width="11.42578125" style="33"/>
    <col min="6144" max="6144" width="9.42578125" style="33" customWidth="1"/>
    <col min="6145" max="6145" width="16.42578125" style="33" customWidth="1"/>
    <col min="6146" max="6146" width="9.42578125" style="33" customWidth="1"/>
    <col min="6147" max="6147" width="9.7109375" style="33" customWidth="1"/>
    <col min="6148" max="6148" width="15.140625" style="33" customWidth="1"/>
    <col min="6149" max="6149" width="9.42578125" style="33" customWidth="1"/>
    <col min="6150" max="6150" width="9.85546875" style="33" customWidth="1"/>
    <col min="6151" max="6151" width="12.140625" style="33" customWidth="1"/>
    <col min="6152" max="6152" width="18" style="33" customWidth="1"/>
    <col min="6153" max="6155" width="7.7109375" style="33" customWidth="1"/>
    <col min="6156" max="6156" width="9.5703125" style="33" customWidth="1"/>
    <col min="6157" max="6157" width="6.7109375" style="33" customWidth="1"/>
    <col min="6158" max="6158" width="10.7109375" style="33" customWidth="1"/>
    <col min="6159" max="6399" width="11.42578125" style="33"/>
    <col min="6400" max="6400" width="9.42578125" style="33" customWidth="1"/>
    <col min="6401" max="6401" width="16.42578125" style="33" customWidth="1"/>
    <col min="6402" max="6402" width="9.42578125" style="33" customWidth="1"/>
    <col min="6403" max="6403" width="9.7109375" style="33" customWidth="1"/>
    <col min="6404" max="6404" width="15.140625" style="33" customWidth="1"/>
    <col min="6405" max="6405" width="9.42578125" style="33" customWidth="1"/>
    <col min="6406" max="6406" width="9.85546875" style="33" customWidth="1"/>
    <col min="6407" max="6407" width="12.140625" style="33" customWidth="1"/>
    <col min="6408" max="6408" width="18" style="33" customWidth="1"/>
    <col min="6409" max="6411" width="7.7109375" style="33" customWidth="1"/>
    <col min="6412" max="6412" width="9.5703125" style="33" customWidth="1"/>
    <col min="6413" max="6413" width="6.7109375" style="33" customWidth="1"/>
    <col min="6414" max="6414" width="10.7109375" style="33" customWidth="1"/>
    <col min="6415" max="6655" width="11.42578125" style="33"/>
    <col min="6656" max="6656" width="9.42578125" style="33" customWidth="1"/>
    <col min="6657" max="6657" width="16.42578125" style="33" customWidth="1"/>
    <col min="6658" max="6658" width="9.42578125" style="33" customWidth="1"/>
    <col min="6659" max="6659" width="9.7109375" style="33" customWidth="1"/>
    <col min="6660" max="6660" width="15.140625" style="33" customWidth="1"/>
    <col min="6661" max="6661" width="9.42578125" style="33" customWidth="1"/>
    <col min="6662" max="6662" width="9.85546875" style="33" customWidth="1"/>
    <col min="6663" max="6663" width="12.140625" style="33" customWidth="1"/>
    <col min="6664" max="6664" width="18" style="33" customWidth="1"/>
    <col min="6665" max="6667" width="7.7109375" style="33" customWidth="1"/>
    <col min="6668" max="6668" width="9.5703125" style="33" customWidth="1"/>
    <col min="6669" max="6669" width="6.7109375" style="33" customWidth="1"/>
    <col min="6670" max="6670" width="10.7109375" style="33" customWidth="1"/>
    <col min="6671" max="6911" width="11.42578125" style="33"/>
    <col min="6912" max="6912" width="9.42578125" style="33" customWidth="1"/>
    <col min="6913" max="6913" width="16.42578125" style="33" customWidth="1"/>
    <col min="6914" max="6914" width="9.42578125" style="33" customWidth="1"/>
    <col min="6915" max="6915" width="9.7109375" style="33" customWidth="1"/>
    <col min="6916" max="6916" width="15.140625" style="33" customWidth="1"/>
    <col min="6917" max="6917" width="9.42578125" style="33" customWidth="1"/>
    <col min="6918" max="6918" width="9.85546875" style="33" customWidth="1"/>
    <col min="6919" max="6919" width="12.140625" style="33" customWidth="1"/>
    <col min="6920" max="6920" width="18" style="33" customWidth="1"/>
    <col min="6921" max="6923" width="7.7109375" style="33" customWidth="1"/>
    <col min="6924" max="6924" width="9.5703125" style="33" customWidth="1"/>
    <col min="6925" max="6925" width="6.7109375" style="33" customWidth="1"/>
    <col min="6926" max="6926" width="10.7109375" style="33" customWidth="1"/>
    <col min="6927" max="7167" width="11.42578125" style="33"/>
    <col min="7168" max="7168" width="9.42578125" style="33" customWidth="1"/>
    <col min="7169" max="7169" width="16.42578125" style="33" customWidth="1"/>
    <col min="7170" max="7170" width="9.42578125" style="33" customWidth="1"/>
    <col min="7171" max="7171" width="9.7109375" style="33" customWidth="1"/>
    <col min="7172" max="7172" width="15.140625" style="33" customWidth="1"/>
    <col min="7173" max="7173" width="9.42578125" style="33" customWidth="1"/>
    <col min="7174" max="7174" width="9.85546875" style="33" customWidth="1"/>
    <col min="7175" max="7175" width="12.140625" style="33" customWidth="1"/>
    <col min="7176" max="7176" width="18" style="33" customWidth="1"/>
    <col min="7177" max="7179" width="7.7109375" style="33" customWidth="1"/>
    <col min="7180" max="7180" width="9.5703125" style="33" customWidth="1"/>
    <col min="7181" max="7181" width="6.7109375" style="33" customWidth="1"/>
    <col min="7182" max="7182" width="10.7109375" style="33" customWidth="1"/>
    <col min="7183" max="7423" width="11.42578125" style="33"/>
    <col min="7424" max="7424" width="9.42578125" style="33" customWidth="1"/>
    <col min="7425" max="7425" width="16.42578125" style="33" customWidth="1"/>
    <col min="7426" max="7426" width="9.42578125" style="33" customWidth="1"/>
    <col min="7427" max="7427" width="9.7109375" style="33" customWidth="1"/>
    <col min="7428" max="7428" width="15.140625" style="33" customWidth="1"/>
    <col min="7429" max="7429" width="9.42578125" style="33" customWidth="1"/>
    <col min="7430" max="7430" width="9.85546875" style="33" customWidth="1"/>
    <col min="7431" max="7431" width="12.140625" style="33" customWidth="1"/>
    <col min="7432" max="7432" width="18" style="33" customWidth="1"/>
    <col min="7433" max="7435" width="7.7109375" style="33" customWidth="1"/>
    <col min="7436" max="7436" width="9.5703125" style="33" customWidth="1"/>
    <col min="7437" max="7437" width="6.7109375" style="33" customWidth="1"/>
    <col min="7438" max="7438" width="10.7109375" style="33" customWidth="1"/>
    <col min="7439" max="7679" width="11.42578125" style="33"/>
    <col min="7680" max="7680" width="9.42578125" style="33" customWidth="1"/>
    <col min="7681" max="7681" width="16.42578125" style="33" customWidth="1"/>
    <col min="7682" max="7682" width="9.42578125" style="33" customWidth="1"/>
    <col min="7683" max="7683" width="9.7109375" style="33" customWidth="1"/>
    <col min="7684" max="7684" width="15.140625" style="33" customWidth="1"/>
    <col min="7685" max="7685" width="9.42578125" style="33" customWidth="1"/>
    <col min="7686" max="7686" width="9.85546875" style="33" customWidth="1"/>
    <col min="7687" max="7687" width="12.140625" style="33" customWidth="1"/>
    <col min="7688" max="7688" width="18" style="33" customWidth="1"/>
    <col min="7689" max="7691" width="7.7109375" style="33" customWidth="1"/>
    <col min="7692" max="7692" width="9.5703125" style="33" customWidth="1"/>
    <col min="7693" max="7693" width="6.7109375" style="33" customWidth="1"/>
    <col min="7694" max="7694" width="10.7109375" style="33" customWidth="1"/>
    <col min="7695" max="7935" width="11.42578125" style="33"/>
    <col min="7936" max="7936" width="9.42578125" style="33" customWidth="1"/>
    <col min="7937" max="7937" width="16.42578125" style="33" customWidth="1"/>
    <col min="7938" max="7938" width="9.42578125" style="33" customWidth="1"/>
    <col min="7939" max="7939" width="9.7109375" style="33" customWidth="1"/>
    <col min="7940" max="7940" width="15.140625" style="33" customWidth="1"/>
    <col min="7941" max="7941" width="9.42578125" style="33" customWidth="1"/>
    <col min="7942" max="7942" width="9.85546875" style="33" customWidth="1"/>
    <col min="7943" max="7943" width="12.140625" style="33" customWidth="1"/>
    <col min="7944" max="7944" width="18" style="33" customWidth="1"/>
    <col min="7945" max="7947" width="7.7109375" style="33" customWidth="1"/>
    <col min="7948" max="7948" width="9.5703125" style="33" customWidth="1"/>
    <col min="7949" max="7949" width="6.7109375" style="33" customWidth="1"/>
    <col min="7950" max="7950" width="10.7109375" style="33" customWidth="1"/>
    <col min="7951" max="8191" width="11.42578125" style="33"/>
    <col min="8192" max="8192" width="9.42578125" style="33" customWidth="1"/>
    <col min="8193" max="8193" width="16.42578125" style="33" customWidth="1"/>
    <col min="8194" max="8194" width="9.42578125" style="33" customWidth="1"/>
    <col min="8195" max="8195" width="9.7109375" style="33" customWidth="1"/>
    <col min="8196" max="8196" width="15.140625" style="33" customWidth="1"/>
    <col min="8197" max="8197" width="9.42578125" style="33" customWidth="1"/>
    <col min="8198" max="8198" width="9.85546875" style="33" customWidth="1"/>
    <col min="8199" max="8199" width="12.140625" style="33" customWidth="1"/>
    <col min="8200" max="8200" width="18" style="33" customWidth="1"/>
    <col min="8201" max="8203" width="7.7109375" style="33" customWidth="1"/>
    <col min="8204" max="8204" width="9.5703125" style="33" customWidth="1"/>
    <col min="8205" max="8205" width="6.7109375" style="33" customWidth="1"/>
    <col min="8206" max="8206" width="10.7109375" style="33" customWidth="1"/>
    <col min="8207" max="8447" width="11.42578125" style="33"/>
    <col min="8448" max="8448" width="9.42578125" style="33" customWidth="1"/>
    <col min="8449" max="8449" width="16.42578125" style="33" customWidth="1"/>
    <col min="8450" max="8450" width="9.42578125" style="33" customWidth="1"/>
    <col min="8451" max="8451" width="9.7109375" style="33" customWidth="1"/>
    <col min="8452" max="8452" width="15.140625" style="33" customWidth="1"/>
    <col min="8453" max="8453" width="9.42578125" style="33" customWidth="1"/>
    <col min="8454" max="8454" width="9.85546875" style="33" customWidth="1"/>
    <col min="8455" max="8455" width="12.140625" style="33" customWidth="1"/>
    <col min="8456" max="8456" width="18" style="33" customWidth="1"/>
    <col min="8457" max="8459" width="7.7109375" style="33" customWidth="1"/>
    <col min="8460" max="8460" width="9.5703125" style="33" customWidth="1"/>
    <col min="8461" max="8461" width="6.7109375" style="33" customWidth="1"/>
    <col min="8462" max="8462" width="10.7109375" style="33" customWidth="1"/>
    <col min="8463" max="8703" width="11.42578125" style="33"/>
    <col min="8704" max="8704" width="9.42578125" style="33" customWidth="1"/>
    <col min="8705" max="8705" width="16.42578125" style="33" customWidth="1"/>
    <col min="8706" max="8706" width="9.42578125" style="33" customWidth="1"/>
    <col min="8707" max="8707" width="9.7109375" style="33" customWidth="1"/>
    <col min="8708" max="8708" width="15.140625" style="33" customWidth="1"/>
    <col min="8709" max="8709" width="9.42578125" style="33" customWidth="1"/>
    <col min="8710" max="8710" width="9.85546875" style="33" customWidth="1"/>
    <col min="8711" max="8711" width="12.140625" style="33" customWidth="1"/>
    <col min="8712" max="8712" width="18" style="33" customWidth="1"/>
    <col min="8713" max="8715" width="7.7109375" style="33" customWidth="1"/>
    <col min="8716" max="8716" width="9.5703125" style="33" customWidth="1"/>
    <col min="8717" max="8717" width="6.7109375" style="33" customWidth="1"/>
    <col min="8718" max="8718" width="10.7109375" style="33" customWidth="1"/>
    <col min="8719" max="8959" width="11.42578125" style="33"/>
    <col min="8960" max="8960" width="9.42578125" style="33" customWidth="1"/>
    <col min="8961" max="8961" width="16.42578125" style="33" customWidth="1"/>
    <col min="8962" max="8962" width="9.42578125" style="33" customWidth="1"/>
    <col min="8963" max="8963" width="9.7109375" style="33" customWidth="1"/>
    <col min="8964" max="8964" width="15.140625" style="33" customWidth="1"/>
    <col min="8965" max="8965" width="9.42578125" style="33" customWidth="1"/>
    <col min="8966" max="8966" width="9.85546875" style="33" customWidth="1"/>
    <col min="8967" max="8967" width="12.140625" style="33" customWidth="1"/>
    <col min="8968" max="8968" width="18" style="33" customWidth="1"/>
    <col min="8969" max="8971" width="7.7109375" style="33" customWidth="1"/>
    <col min="8972" max="8972" width="9.5703125" style="33" customWidth="1"/>
    <col min="8973" max="8973" width="6.7109375" style="33" customWidth="1"/>
    <col min="8974" max="8974" width="10.7109375" style="33" customWidth="1"/>
    <col min="8975" max="9215" width="11.42578125" style="33"/>
    <col min="9216" max="9216" width="9.42578125" style="33" customWidth="1"/>
    <col min="9217" max="9217" width="16.42578125" style="33" customWidth="1"/>
    <col min="9218" max="9218" width="9.42578125" style="33" customWidth="1"/>
    <col min="9219" max="9219" width="9.7109375" style="33" customWidth="1"/>
    <col min="9220" max="9220" width="15.140625" style="33" customWidth="1"/>
    <col min="9221" max="9221" width="9.42578125" style="33" customWidth="1"/>
    <col min="9222" max="9222" width="9.85546875" style="33" customWidth="1"/>
    <col min="9223" max="9223" width="12.140625" style="33" customWidth="1"/>
    <col min="9224" max="9224" width="18" style="33" customWidth="1"/>
    <col min="9225" max="9227" width="7.7109375" style="33" customWidth="1"/>
    <col min="9228" max="9228" width="9.5703125" style="33" customWidth="1"/>
    <col min="9229" max="9229" width="6.7109375" style="33" customWidth="1"/>
    <col min="9230" max="9230" width="10.7109375" style="33" customWidth="1"/>
    <col min="9231" max="9471" width="11.42578125" style="33"/>
    <col min="9472" max="9472" width="9.42578125" style="33" customWidth="1"/>
    <col min="9473" max="9473" width="16.42578125" style="33" customWidth="1"/>
    <col min="9474" max="9474" width="9.42578125" style="33" customWidth="1"/>
    <col min="9475" max="9475" width="9.7109375" style="33" customWidth="1"/>
    <col min="9476" max="9476" width="15.140625" style="33" customWidth="1"/>
    <col min="9477" max="9477" width="9.42578125" style="33" customWidth="1"/>
    <col min="9478" max="9478" width="9.85546875" style="33" customWidth="1"/>
    <col min="9479" max="9479" width="12.140625" style="33" customWidth="1"/>
    <col min="9480" max="9480" width="18" style="33" customWidth="1"/>
    <col min="9481" max="9483" width="7.7109375" style="33" customWidth="1"/>
    <col min="9484" max="9484" width="9.5703125" style="33" customWidth="1"/>
    <col min="9485" max="9485" width="6.7109375" style="33" customWidth="1"/>
    <col min="9486" max="9486" width="10.7109375" style="33" customWidth="1"/>
    <col min="9487" max="9727" width="11.42578125" style="33"/>
    <col min="9728" max="9728" width="9.42578125" style="33" customWidth="1"/>
    <col min="9729" max="9729" width="16.42578125" style="33" customWidth="1"/>
    <col min="9730" max="9730" width="9.42578125" style="33" customWidth="1"/>
    <col min="9731" max="9731" width="9.7109375" style="33" customWidth="1"/>
    <col min="9732" max="9732" width="15.140625" style="33" customWidth="1"/>
    <col min="9733" max="9733" width="9.42578125" style="33" customWidth="1"/>
    <col min="9734" max="9734" width="9.85546875" style="33" customWidth="1"/>
    <col min="9735" max="9735" width="12.140625" style="33" customWidth="1"/>
    <col min="9736" max="9736" width="18" style="33" customWidth="1"/>
    <col min="9737" max="9739" width="7.7109375" style="33" customWidth="1"/>
    <col min="9740" max="9740" width="9.5703125" style="33" customWidth="1"/>
    <col min="9741" max="9741" width="6.7109375" style="33" customWidth="1"/>
    <col min="9742" max="9742" width="10.7109375" style="33" customWidth="1"/>
    <col min="9743" max="9983" width="11.42578125" style="33"/>
    <col min="9984" max="9984" width="9.42578125" style="33" customWidth="1"/>
    <col min="9985" max="9985" width="16.42578125" style="33" customWidth="1"/>
    <col min="9986" max="9986" width="9.42578125" style="33" customWidth="1"/>
    <col min="9987" max="9987" width="9.7109375" style="33" customWidth="1"/>
    <col min="9988" max="9988" width="15.140625" style="33" customWidth="1"/>
    <col min="9989" max="9989" width="9.42578125" style="33" customWidth="1"/>
    <col min="9990" max="9990" width="9.85546875" style="33" customWidth="1"/>
    <col min="9991" max="9991" width="12.140625" style="33" customWidth="1"/>
    <col min="9992" max="9992" width="18" style="33" customWidth="1"/>
    <col min="9993" max="9995" width="7.7109375" style="33" customWidth="1"/>
    <col min="9996" max="9996" width="9.5703125" style="33" customWidth="1"/>
    <col min="9997" max="9997" width="6.7109375" style="33" customWidth="1"/>
    <col min="9998" max="9998" width="10.7109375" style="33" customWidth="1"/>
    <col min="9999" max="10239" width="11.42578125" style="33"/>
    <col min="10240" max="10240" width="9.42578125" style="33" customWidth="1"/>
    <col min="10241" max="10241" width="16.42578125" style="33" customWidth="1"/>
    <col min="10242" max="10242" width="9.42578125" style="33" customWidth="1"/>
    <col min="10243" max="10243" width="9.7109375" style="33" customWidth="1"/>
    <col min="10244" max="10244" width="15.140625" style="33" customWidth="1"/>
    <col min="10245" max="10245" width="9.42578125" style="33" customWidth="1"/>
    <col min="10246" max="10246" width="9.85546875" style="33" customWidth="1"/>
    <col min="10247" max="10247" width="12.140625" style="33" customWidth="1"/>
    <col min="10248" max="10248" width="18" style="33" customWidth="1"/>
    <col min="10249" max="10251" width="7.7109375" style="33" customWidth="1"/>
    <col min="10252" max="10252" width="9.5703125" style="33" customWidth="1"/>
    <col min="10253" max="10253" width="6.7109375" style="33" customWidth="1"/>
    <col min="10254" max="10254" width="10.7109375" style="33" customWidth="1"/>
    <col min="10255" max="10495" width="11.42578125" style="33"/>
    <col min="10496" max="10496" width="9.42578125" style="33" customWidth="1"/>
    <col min="10497" max="10497" width="16.42578125" style="33" customWidth="1"/>
    <col min="10498" max="10498" width="9.42578125" style="33" customWidth="1"/>
    <col min="10499" max="10499" width="9.7109375" style="33" customWidth="1"/>
    <col min="10500" max="10500" width="15.140625" style="33" customWidth="1"/>
    <col min="10501" max="10501" width="9.42578125" style="33" customWidth="1"/>
    <col min="10502" max="10502" width="9.85546875" style="33" customWidth="1"/>
    <col min="10503" max="10503" width="12.140625" style="33" customWidth="1"/>
    <col min="10504" max="10504" width="18" style="33" customWidth="1"/>
    <col min="10505" max="10507" width="7.7109375" style="33" customWidth="1"/>
    <col min="10508" max="10508" width="9.5703125" style="33" customWidth="1"/>
    <col min="10509" max="10509" width="6.7109375" style="33" customWidth="1"/>
    <col min="10510" max="10510" width="10.7109375" style="33" customWidth="1"/>
    <col min="10511" max="10751" width="11.42578125" style="33"/>
    <col min="10752" max="10752" width="9.42578125" style="33" customWidth="1"/>
    <col min="10753" max="10753" width="16.42578125" style="33" customWidth="1"/>
    <col min="10754" max="10754" width="9.42578125" style="33" customWidth="1"/>
    <col min="10755" max="10755" width="9.7109375" style="33" customWidth="1"/>
    <col min="10756" max="10756" width="15.140625" style="33" customWidth="1"/>
    <col min="10757" max="10757" width="9.42578125" style="33" customWidth="1"/>
    <col min="10758" max="10758" width="9.85546875" style="33" customWidth="1"/>
    <col min="10759" max="10759" width="12.140625" style="33" customWidth="1"/>
    <col min="10760" max="10760" width="18" style="33" customWidth="1"/>
    <col min="10761" max="10763" width="7.7109375" style="33" customWidth="1"/>
    <col min="10764" max="10764" width="9.5703125" style="33" customWidth="1"/>
    <col min="10765" max="10765" width="6.7109375" style="33" customWidth="1"/>
    <col min="10766" max="10766" width="10.7109375" style="33" customWidth="1"/>
    <col min="10767" max="11007" width="11.42578125" style="33"/>
    <col min="11008" max="11008" width="9.42578125" style="33" customWidth="1"/>
    <col min="11009" max="11009" width="16.42578125" style="33" customWidth="1"/>
    <col min="11010" max="11010" width="9.42578125" style="33" customWidth="1"/>
    <col min="11011" max="11011" width="9.7109375" style="33" customWidth="1"/>
    <col min="11012" max="11012" width="15.140625" style="33" customWidth="1"/>
    <col min="11013" max="11013" width="9.42578125" style="33" customWidth="1"/>
    <col min="11014" max="11014" width="9.85546875" style="33" customWidth="1"/>
    <col min="11015" max="11015" width="12.140625" style="33" customWidth="1"/>
    <col min="11016" max="11016" width="18" style="33" customWidth="1"/>
    <col min="11017" max="11019" width="7.7109375" style="33" customWidth="1"/>
    <col min="11020" max="11020" width="9.5703125" style="33" customWidth="1"/>
    <col min="11021" max="11021" width="6.7109375" style="33" customWidth="1"/>
    <col min="11022" max="11022" width="10.7109375" style="33" customWidth="1"/>
    <col min="11023" max="11263" width="11.42578125" style="33"/>
    <col min="11264" max="11264" width="9.42578125" style="33" customWidth="1"/>
    <col min="11265" max="11265" width="16.42578125" style="33" customWidth="1"/>
    <col min="11266" max="11266" width="9.42578125" style="33" customWidth="1"/>
    <col min="11267" max="11267" width="9.7109375" style="33" customWidth="1"/>
    <col min="11268" max="11268" width="15.140625" style="33" customWidth="1"/>
    <col min="11269" max="11269" width="9.42578125" style="33" customWidth="1"/>
    <col min="11270" max="11270" width="9.85546875" style="33" customWidth="1"/>
    <col min="11271" max="11271" width="12.140625" style="33" customWidth="1"/>
    <col min="11272" max="11272" width="18" style="33" customWidth="1"/>
    <col min="11273" max="11275" width="7.7109375" style="33" customWidth="1"/>
    <col min="11276" max="11276" width="9.5703125" style="33" customWidth="1"/>
    <col min="11277" max="11277" width="6.7109375" style="33" customWidth="1"/>
    <col min="11278" max="11278" width="10.7109375" style="33" customWidth="1"/>
    <col min="11279" max="11519" width="11.42578125" style="33"/>
    <col min="11520" max="11520" width="9.42578125" style="33" customWidth="1"/>
    <col min="11521" max="11521" width="16.42578125" style="33" customWidth="1"/>
    <col min="11522" max="11522" width="9.42578125" style="33" customWidth="1"/>
    <col min="11523" max="11523" width="9.7109375" style="33" customWidth="1"/>
    <col min="11524" max="11524" width="15.140625" style="33" customWidth="1"/>
    <col min="11525" max="11525" width="9.42578125" style="33" customWidth="1"/>
    <col min="11526" max="11526" width="9.85546875" style="33" customWidth="1"/>
    <col min="11527" max="11527" width="12.140625" style="33" customWidth="1"/>
    <col min="11528" max="11528" width="18" style="33" customWidth="1"/>
    <col min="11529" max="11531" width="7.7109375" style="33" customWidth="1"/>
    <col min="11532" max="11532" width="9.5703125" style="33" customWidth="1"/>
    <col min="11533" max="11533" width="6.7109375" style="33" customWidth="1"/>
    <col min="11534" max="11534" width="10.7109375" style="33" customWidth="1"/>
    <col min="11535" max="11775" width="11.42578125" style="33"/>
    <col min="11776" max="11776" width="9.42578125" style="33" customWidth="1"/>
    <col min="11777" max="11777" width="16.42578125" style="33" customWidth="1"/>
    <col min="11778" max="11778" width="9.42578125" style="33" customWidth="1"/>
    <col min="11779" max="11779" width="9.7109375" style="33" customWidth="1"/>
    <col min="11780" max="11780" width="15.140625" style="33" customWidth="1"/>
    <col min="11781" max="11781" width="9.42578125" style="33" customWidth="1"/>
    <col min="11782" max="11782" width="9.85546875" style="33" customWidth="1"/>
    <col min="11783" max="11783" width="12.140625" style="33" customWidth="1"/>
    <col min="11784" max="11784" width="18" style="33" customWidth="1"/>
    <col min="11785" max="11787" width="7.7109375" style="33" customWidth="1"/>
    <col min="11788" max="11788" width="9.5703125" style="33" customWidth="1"/>
    <col min="11789" max="11789" width="6.7109375" style="33" customWidth="1"/>
    <col min="11790" max="11790" width="10.7109375" style="33" customWidth="1"/>
    <col min="11791" max="12031" width="11.42578125" style="33"/>
    <col min="12032" max="12032" width="9.42578125" style="33" customWidth="1"/>
    <col min="12033" max="12033" width="16.42578125" style="33" customWidth="1"/>
    <col min="12034" max="12034" width="9.42578125" style="33" customWidth="1"/>
    <col min="12035" max="12035" width="9.7109375" style="33" customWidth="1"/>
    <col min="12036" max="12036" width="15.140625" style="33" customWidth="1"/>
    <col min="12037" max="12037" width="9.42578125" style="33" customWidth="1"/>
    <col min="12038" max="12038" width="9.85546875" style="33" customWidth="1"/>
    <col min="12039" max="12039" width="12.140625" style="33" customWidth="1"/>
    <col min="12040" max="12040" width="18" style="33" customWidth="1"/>
    <col min="12041" max="12043" width="7.7109375" style="33" customWidth="1"/>
    <col min="12044" max="12044" width="9.5703125" style="33" customWidth="1"/>
    <col min="12045" max="12045" width="6.7109375" style="33" customWidth="1"/>
    <col min="12046" max="12046" width="10.7109375" style="33" customWidth="1"/>
    <col min="12047" max="12287" width="11.42578125" style="33"/>
    <col min="12288" max="12288" width="9.42578125" style="33" customWidth="1"/>
    <col min="12289" max="12289" width="16.42578125" style="33" customWidth="1"/>
    <col min="12290" max="12290" width="9.42578125" style="33" customWidth="1"/>
    <col min="12291" max="12291" width="9.7109375" style="33" customWidth="1"/>
    <col min="12292" max="12292" width="15.140625" style="33" customWidth="1"/>
    <col min="12293" max="12293" width="9.42578125" style="33" customWidth="1"/>
    <col min="12294" max="12294" width="9.85546875" style="33" customWidth="1"/>
    <col min="12295" max="12295" width="12.140625" style="33" customWidth="1"/>
    <col min="12296" max="12296" width="18" style="33" customWidth="1"/>
    <col min="12297" max="12299" width="7.7109375" style="33" customWidth="1"/>
    <col min="12300" max="12300" width="9.5703125" style="33" customWidth="1"/>
    <col min="12301" max="12301" width="6.7109375" style="33" customWidth="1"/>
    <col min="12302" max="12302" width="10.7109375" style="33" customWidth="1"/>
    <col min="12303" max="12543" width="11.42578125" style="33"/>
    <col min="12544" max="12544" width="9.42578125" style="33" customWidth="1"/>
    <col min="12545" max="12545" width="16.42578125" style="33" customWidth="1"/>
    <col min="12546" max="12546" width="9.42578125" style="33" customWidth="1"/>
    <col min="12547" max="12547" width="9.7109375" style="33" customWidth="1"/>
    <col min="12548" max="12548" width="15.140625" style="33" customWidth="1"/>
    <col min="12549" max="12549" width="9.42578125" style="33" customWidth="1"/>
    <col min="12550" max="12550" width="9.85546875" style="33" customWidth="1"/>
    <col min="12551" max="12551" width="12.140625" style="33" customWidth="1"/>
    <col min="12552" max="12552" width="18" style="33" customWidth="1"/>
    <col min="12553" max="12555" width="7.7109375" style="33" customWidth="1"/>
    <col min="12556" max="12556" width="9.5703125" style="33" customWidth="1"/>
    <col min="12557" max="12557" width="6.7109375" style="33" customWidth="1"/>
    <col min="12558" max="12558" width="10.7109375" style="33" customWidth="1"/>
    <col min="12559" max="12799" width="11.42578125" style="33"/>
    <col min="12800" max="12800" width="9.42578125" style="33" customWidth="1"/>
    <col min="12801" max="12801" width="16.42578125" style="33" customWidth="1"/>
    <col min="12802" max="12802" width="9.42578125" style="33" customWidth="1"/>
    <col min="12803" max="12803" width="9.7109375" style="33" customWidth="1"/>
    <col min="12804" max="12804" width="15.140625" style="33" customWidth="1"/>
    <col min="12805" max="12805" width="9.42578125" style="33" customWidth="1"/>
    <col min="12806" max="12806" width="9.85546875" style="33" customWidth="1"/>
    <col min="12807" max="12807" width="12.140625" style="33" customWidth="1"/>
    <col min="12808" max="12808" width="18" style="33" customWidth="1"/>
    <col min="12809" max="12811" width="7.7109375" style="33" customWidth="1"/>
    <col min="12812" max="12812" width="9.5703125" style="33" customWidth="1"/>
    <col min="12813" max="12813" width="6.7109375" style="33" customWidth="1"/>
    <col min="12814" max="12814" width="10.7109375" style="33" customWidth="1"/>
    <col min="12815" max="13055" width="11.42578125" style="33"/>
    <col min="13056" max="13056" width="9.42578125" style="33" customWidth="1"/>
    <col min="13057" max="13057" width="16.42578125" style="33" customWidth="1"/>
    <col min="13058" max="13058" width="9.42578125" style="33" customWidth="1"/>
    <col min="13059" max="13059" width="9.7109375" style="33" customWidth="1"/>
    <col min="13060" max="13060" width="15.140625" style="33" customWidth="1"/>
    <col min="13061" max="13061" width="9.42578125" style="33" customWidth="1"/>
    <col min="13062" max="13062" width="9.85546875" style="33" customWidth="1"/>
    <col min="13063" max="13063" width="12.140625" style="33" customWidth="1"/>
    <col min="13064" max="13064" width="18" style="33" customWidth="1"/>
    <col min="13065" max="13067" width="7.7109375" style="33" customWidth="1"/>
    <col min="13068" max="13068" width="9.5703125" style="33" customWidth="1"/>
    <col min="13069" max="13069" width="6.7109375" style="33" customWidth="1"/>
    <col min="13070" max="13070" width="10.7109375" style="33" customWidth="1"/>
    <col min="13071" max="13311" width="11.42578125" style="33"/>
    <col min="13312" max="13312" width="9.42578125" style="33" customWidth="1"/>
    <col min="13313" max="13313" width="16.42578125" style="33" customWidth="1"/>
    <col min="13314" max="13314" width="9.42578125" style="33" customWidth="1"/>
    <col min="13315" max="13315" width="9.7109375" style="33" customWidth="1"/>
    <col min="13316" max="13316" width="15.140625" style="33" customWidth="1"/>
    <col min="13317" max="13317" width="9.42578125" style="33" customWidth="1"/>
    <col min="13318" max="13318" width="9.85546875" style="33" customWidth="1"/>
    <col min="13319" max="13319" width="12.140625" style="33" customWidth="1"/>
    <col min="13320" max="13320" width="18" style="33" customWidth="1"/>
    <col min="13321" max="13323" width="7.7109375" style="33" customWidth="1"/>
    <col min="13324" max="13324" width="9.5703125" style="33" customWidth="1"/>
    <col min="13325" max="13325" width="6.7109375" style="33" customWidth="1"/>
    <col min="13326" max="13326" width="10.7109375" style="33" customWidth="1"/>
    <col min="13327" max="13567" width="11.42578125" style="33"/>
    <col min="13568" max="13568" width="9.42578125" style="33" customWidth="1"/>
    <col min="13569" max="13569" width="16.42578125" style="33" customWidth="1"/>
    <col min="13570" max="13570" width="9.42578125" style="33" customWidth="1"/>
    <col min="13571" max="13571" width="9.7109375" style="33" customWidth="1"/>
    <col min="13572" max="13572" width="15.140625" style="33" customWidth="1"/>
    <col min="13573" max="13573" width="9.42578125" style="33" customWidth="1"/>
    <col min="13574" max="13574" width="9.85546875" style="33" customWidth="1"/>
    <col min="13575" max="13575" width="12.140625" style="33" customWidth="1"/>
    <col min="13576" max="13576" width="18" style="33" customWidth="1"/>
    <col min="13577" max="13579" width="7.7109375" style="33" customWidth="1"/>
    <col min="13580" max="13580" width="9.5703125" style="33" customWidth="1"/>
    <col min="13581" max="13581" width="6.7109375" style="33" customWidth="1"/>
    <col min="13582" max="13582" width="10.7109375" style="33" customWidth="1"/>
    <col min="13583" max="13823" width="11.42578125" style="33"/>
    <col min="13824" max="13824" width="9.42578125" style="33" customWidth="1"/>
    <col min="13825" max="13825" width="16.42578125" style="33" customWidth="1"/>
    <col min="13826" max="13826" width="9.42578125" style="33" customWidth="1"/>
    <col min="13827" max="13827" width="9.7109375" style="33" customWidth="1"/>
    <col min="13828" max="13828" width="15.140625" style="33" customWidth="1"/>
    <col min="13829" max="13829" width="9.42578125" style="33" customWidth="1"/>
    <col min="13830" max="13830" width="9.85546875" style="33" customWidth="1"/>
    <col min="13831" max="13831" width="12.140625" style="33" customWidth="1"/>
    <col min="13832" max="13832" width="18" style="33" customWidth="1"/>
    <col min="13833" max="13835" width="7.7109375" style="33" customWidth="1"/>
    <col min="13836" max="13836" width="9.5703125" style="33" customWidth="1"/>
    <col min="13837" max="13837" width="6.7109375" style="33" customWidth="1"/>
    <col min="13838" max="13838" width="10.7109375" style="33" customWidth="1"/>
    <col min="13839" max="14079" width="11.42578125" style="33"/>
    <col min="14080" max="14080" width="9.42578125" style="33" customWidth="1"/>
    <col min="14081" max="14081" width="16.42578125" style="33" customWidth="1"/>
    <col min="14082" max="14082" width="9.42578125" style="33" customWidth="1"/>
    <col min="14083" max="14083" width="9.7109375" style="33" customWidth="1"/>
    <col min="14084" max="14084" width="15.140625" style="33" customWidth="1"/>
    <col min="14085" max="14085" width="9.42578125" style="33" customWidth="1"/>
    <col min="14086" max="14086" width="9.85546875" style="33" customWidth="1"/>
    <col min="14087" max="14087" width="12.140625" style="33" customWidth="1"/>
    <col min="14088" max="14088" width="18" style="33" customWidth="1"/>
    <col min="14089" max="14091" width="7.7109375" style="33" customWidth="1"/>
    <col min="14092" max="14092" width="9.5703125" style="33" customWidth="1"/>
    <col min="14093" max="14093" width="6.7109375" style="33" customWidth="1"/>
    <col min="14094" max="14094" width="10.7109375" style="33" customWidth="1"/>
    <col min="14095" max="14335" width="11.42578125" style="33"/>
    <col min="14336" max="14336" width="9.42578125" style="33" customWidth="1"/>
    <col min="14337" max="14337" width="16.42578125" style="33" customWidth="1"/>
    <col min="14338" max="14338" width="9.42578125" style="33" customWidth="1"/>
    <col min="14339" max="14339" width="9.7109375" style="33" customWidth="1"/>
    <col min="14340" max="14340" width="15.140625" style="33" customWidth="1"/>
    <col min="14341" max="14341" width="9.42578125" style="33" customWidth="1"/>
    <col min="14342" max="14342" width="9.85546875" style="33" customWidth="1"/>
    <col min="14343" max="14343" width="12.140625" style="33" customWidth="1"/>
    <col min="14344" max="14344" width="18" style="33" customWidth="1"/>
    <col min="14345" max="14347" width="7.7109375" style="33" customWidth="1"/>
    <col min="14348" max="14348" width="9.5703125" style="33" customWidth="1"/>
    <col min="14349" max="14349" width="6.7109375" style="33" customWidth="1"/>
    <col min="14350" max="14350" width="10.7109375" style="33" customWidth="1"/>
    <col min="14351" max="14591" width="11.42578125" style="33"/>
    <col min="14592" max="14592" width="9.42578125" style="33" customWidth="1"/>
    <col min="14593" max="14593" width="16.42578125" style="33" customWidth="1"/>
    <col min="14594" max="14594" width="9.42578125" style="33" customWidth="1"/>
    <col min="14595" max="14595" width="9.7109375" style="33" customWidth="1"/>
    <col min="14596" max="14596" width="15.140625" style="33" customWidth="1"/>
    <col min="14597" max="14597" width="9.42578125" style="33" customWidth="1"/>
    <col min="14598" max="14598" width="9.85546875" style="33" customWidth="1"/>
    <col min="14599" max="14599" width="12.140625" style="33" customWidth="1"/>
    <col min="14600" max="14600" width="18" style="33" customWidth="1"/>
    <col min="14601" max="14603" width="7.7109375" style="33" customWidth="1"/>
    <col min="14604" max="14604" width="9.5703125" style="33" customWidth="1"/>
    <col min="14605" max="14605" width="6.7109375" style="33" customWidth="1"/>
    <col min="14606" max="14606" width="10.7109375" style="33" customWidth="1"/>
    <col min="14607" max="14847" width="11.42578125" style="33"/>
    <col min="14848" max="14848" width="9.42578125" style="33" customWidth="1"/>
    <col min="14849" max="14849" width="16.42578125" style="33" customWidth="1"/>
    <col min="14850" max="14850" width="9.42578125" style="33" customWidth="1"/>
    <col min="14851" max="14851" width="9.7109375" style="33" customWidth="1"/>
    <col min="14852" max="14852" width="15.140625" style="33" customWidth="1"/>
    <col min="14853" max="14853" width="9.42578125" style="33" customWidth="1"/>
    <col min="14854" max="14854" width="9.85546875" style="33" customWidth="1"/>
    <col min="14855" max="14855" width="12.140625" style="33" customWidth="1"/>
    <col min="14856" max="14856" width="18" style="33" customWidth="1"/>
    <col min="14857" max="14859" width="7.7109375" style="33" customWidth="1"/>
    <col min="14860" max="14860" width="9.5703125" style="33" customWidth="1"/>
    <col min="14861" max="14861" width="6.7109375" style="33" customWidth="1"/>
    <col min="14862" max="14862" width="10.7109375" style="33" customWidth="1"/>
    <col min="14863" max="15103" width="11.42578125" style="33"/>
    <col min="15104" max="15104" width="9.42578125" style="33" customWidth="1"/>
    <col min="15105" max="15105" width="16.42578125" style="33" customWidth="1"/>
    <col min="15106" max="15106" width="9.42578125" style="33" customWidth="1"/>
    <col min="15107" max="15107" width="9.7109375" style="33" customWidth="1"/>
    <col min="15108" max="15108" width="15.140625" style="33" customWidth="1"/>
    <col min="15109" max="15109" width="9.42578125" style="33" customWidth="1"/>
    <col min="15110" max="15110" width="9.85546875" style="33" customWidth="1"/>
    <col min="15111" max="15111" width="12.140625" style="33" customWidth="1"/>
    <col min="15112" max="15112" width="18" style="33" customWidth="1"/>
    <col min="15113" max="15115" width="7.7109375" style="33" customWidth="1"/>
    <col min="15116" max="15116" width="9.5703125" style="33" customWidth="1"/>
    <col min="15117" max="15117" width="6.7109375" style="33" customWidth="1"/>
    <col min="15118" max="15118" width="10.7109375" style="33" customWidth="1"/>
    <col min="15119" max="15359" width="11.42578125" style="33"/>
    <col min="15360" max="15360" width="9.42578125" style="33" customWidth="1"/>
    <col min="15361" max="15361" width="16.42578125" style="33" customWidth="1"/>
    <col min="15362" max="15362" width="9.42578125" style="33" customWidth="1"/>
    <col min="15363" max="15363" width="9.7109375" style="33" customWidth="1"/>
    <col min="15364" max="15364" width="15.140625" style="33" customWidth="1"/>
    <col min="15365" max="15365" width="9.42578125" style="33" customWidth="1"/>
    <col min="15366" max="15366" width="9.85546875" style="33" customWidth="1"/>
    <col min="15367" max="15367" width="12.140625" style="33" customWidth="1"/>
    <col min="15368" max="15368" width="18" style="33" customWidth="1"/>
    <col min="15369" max="15371" width="7.7109375" style="33" customWidth="1"/>
    <col min="15372" max="15372" width="9.5703125" style="33" customWidth="1"/>
    <col min="15373" max="15373" width="6.7109375" style="33" customWidth="1"/>
    <col min="15374" max="15374" width="10.7109375" style="33" customWidth="1"/>
    <col min="15375" max="15615" width="11.42578125" style="33"/>
    <col min="15616" max="15616" width="9.42578125" style="33" customWidth="1"/>
    <col min="15617" max="15617" width="16.42578125" style="33" customWidth="1"/>
    <col min="15618" max="15618" width="9.42578125" style="33" customWidth="1"/>
    <col min="15619" max="15619" width="9.7109375" style="33" customWidth="1"/>
    <col min="15620" max="15620" width="15.140625" style="33" customWidth="1"/>
    <col min="15621" max="15621" width="9.42578125" style="33" customWidth="1"/>
    <col min="15622" max="15622" width="9.85546875" style="33" customWidth="1"/>
    <col min="15623" max="15623" width="12.140625" style="33" customWidth="1"/>
    <col min="15624" max="15624" width="18" style="33" customWidth="1"/>
    <col min="15625" max="15627" width="7.7109375" style="33" customWidth="1"/>
    <col min="15628" max="15628" width="9.5703125" style="33" customWidth="1"/>
    <col min="15629" max="15629" width="6.7109375" style="33" customWidth="1"/>
    <col min="15630" max="15630" width="10.7109375" style="33" customWidth="1"/>
    <col min="15631" max="15871" width="11.42578125" style="33"/>
    <col min="15872" max="15872" width="9.42578125" style="33" customWidth="1"/>
    <col min="15873" max="15873" width="16.42578125" style="33" customWidth="1"/>
    <col min="15874" max="15874" width="9.42578125" style="33" customWidth="1"/>
    <col min="15875" max="15875" width="9.7109375" style="33" customWidth="1"/>
    <col min="15876" max="15876" width="15.140625" style="33" customWidth="1"/>
    <col min="15877" max="15877" width="9.42578125" style="33" customWidth="1"/>
    <col min="15878" max="15878" width="9.85546875" style="33" customWidth="1"/>
    <col min="15879" max="15879" width="12.140625" style="33" customWidth="1"/>
    <col min="15880" max="15880" width="18" style="33" customWidth="1"/>
    <col min="15881" max="15883" width="7.7109375" style="33" customWidth="1"/>
    <col min="15884" max="15884" width="9.5703125" style="33" customWidth="1"/>
    <col min="15885" max="15885" width="6.7109375" style="33" customWidth="1"/>
    <col min="15886" max="15886" width="10.7109375" style="33" customWidth="1"/>
    <col min="15887" max="16127" width="11.42578125" style="33"/>
    <col min="16128" max="16128" width="9.42578125" style="33" customWidth="1"/>
    <col min="16129" max="16129" width="16.42578125" style="33" customWidth="1"/>
    <col min="16130" max="16130" width="9.42578125" style="33" customWidth="1"/>
    <col min="16131" max="16131" width="9.7109375" style="33" customWidth="1"/>
    <col min="16132" max="16132" width="15.140625" style="33" customWidth="1"/>
    <col min="16133" max="16133" width="9.42578125" style="33" customWidth="1"/>
    <col min="16134" max="16134" width="9.85546875" style="33" customWidth="1"/>
    <col min="16135" max="16135" width="12.140625" style="33" customWidth="1"/>
    <col min="16136" max="16136" width="18" style="33" customWidth="1"/>
    <col min="16137" max="16139" width="7.7109375" style="33" customWidth="1"/>
    <col min="16140" max="16140" width="9.5703125" style="33" customWidth="1"/>
    <col min="16141" max="16141" width="6.7109375" style="33" customWidth="1"/>
    <col min="16142" max="16142" width="10.7109375" style="33" customWidth="1"/>
    <col min="16143" max="16384" width="11.42578125" style="33"/>
  </cols>
  <sheetData>
    <row r="2" spans="1:11" ht="15.75" x14ac:dyDescent="0.25">
      <c r="F2" s="34" t="s">
        <v>9687</v>
      </c>
    </row>
    <row r="3" spans="1:11" ht="9.75" customHeight="1" x14ac:dyDescent="0.2"/>
    <row r="4" spans="1:11" ht="16.5" x14ac:dyDescent="0.3">
      <c r="A4" s="342" t="s">
        <v>9688</v>
      </c>
      <c r="B4" s="343"/>
      <c r="C4" s="343"/>
      <c r="D4" s="343"/>
      <c r="E4" s="343"/>
      <c r="F4" s="343"/>
      <c r="G4" s="343"/>
      <c r="H4" s="343"/>
      <c r="I4" s="343"/>
      <c r="J4" s="343"/>
      <c r="K4" s="343"/>
    </row>
    <row r="5" spans="1:11" ht="15.75" x14ac:dyDescent="0.25">
      <c r="A5" s="343" t="s">
        <v>13784</v>
      </c>
      <c r="B5" s="343"/>
      <c r="C5" s="343"/>
      <c r="D5" s="343"/>
      <c r="E5" s="343"/>
      <c r="F5" s="343"/>
      <c r="G5" s="343"/>
      <c r="H5" s="343"/>
      <c r="I5" s="343"/>
      <c r="J5" s="343"/>
      <c r="K5" s="343"/>
    </row>
    <row r="6" spans="1:11" ht="9" customHeight="1" x14ac:dyDescent="0.25">
      <c r="A6" s="35"/>
      <c r="B6" s="35"/>
      <c r="C6" s="35"/>
      <c r="D6" s="35"/>
      <c r="E6" s="35"/>
      <c r="F6" s="35"/>
      <c r="G6" s="35"/>
      <c r="H6" s="35"/>
      <c r="I6" s="35"/>
      <c r="J6" s="35"/>
      <c r="K6" s="35"/>
    </row>
    <row r="7" spans="1:11" ht="16.5" x14ac:dyDescent="0.3">
      <c r="A7" s="41" t="str">
        <f>Anexo_01!A4</f>
        <v>DATOS DE LA INSTITUCIÓN EDUCATIVA</v>
      </c>
      <c r="B7" s="35"/>
      <c r="C7" s="35"/>
      <c r="D7" s="35"/>
      <c r="E7" s="35"/>
      <c r="F7" s="35"/>
      <c r="G7" s="35"/>
      <c r="H7" s="35"/>
      <c r="I7" s="35"/>
      <c r="J7" s="35"/>
      <c r="K7" s="35"/>
    </row>
    <row r="8" spans="1:11" ht="15.75" x14ac:dyDescent="0.25">
      <c r="A8" s="42" t="str">
        <f>Anexo_01!A5</f>
        <v>CÓDIGO MODULAR:</v>
      </c>
      <c r="B8" s="35"/>
      <c r="C8" s="44">
        <f>Anexo_01!C5</f>
        <v>1023688</v>
      </c>
      <c r="D8" s="35"/>
      <c r="E8" s="35"/>
      <c r="F8" s="35"/>
      <c r="G8" s="35"/>
      <c r="H8" s="35"/>
      <c r="I8" s="35"/>
      <c r="J8" s="35"/>
      <c r="K8" s="35"/>
    </row>
    <row r="9" spans="1:11" ht="15.75" x14ac:dyDescent="0.25">
      <c r="A9" s="42" t="str">
        <f>Anexo_01!A6</f>
        <v>NOMBRE DE I.E.</v>
      </c>
      <c r="B9" s="35"/>
      <c r="C9" s="43" t="str">
        <f>Anexo_01!C6</f>
        <v>TECNICO INDUSTRIAL TAHUANTINSUYO</v>
      </c>
      <c r="D9" s="35"/>
      <c r="E9" s="35"/>
      <c r="F9" s="35"/>
      <c r="G9" s="35"/>
      <c r="H9" s="35"/>
      <c r="I9" s="35"/>
      <c r="J9" s="35"/>
      <c r="K9" s="35"/>
    </row>
    <row r="10" spans="1:11" ht="15.75" x14ac:dyDescent="0.25">
      <c r="A10" s="42" t="str">
        <f>Anexo_01!A7</f>
        <v>NIVEL:</v>
      </c>
      <c r="B10" s="35"/>
      <c r="C10" s="43" t="str">
        <f>Anexo_01!C7</f>
        <v xml:space="preserve">F0 - SECUNDARIA                    </v>
      </c>
      <c r="D10" s="35"/>
      <c r="E10" s="35"/>
      <c r="F10" s="35"/>
      <c r="G10" s="35"/>
      <c r="H10" s="35"/>
      <c r="I10" s="35"/>
      <c r="J10" s="35"/>
      <c r="K10" s="35"/>
    </row>
    <row r="11" spans="1:11" ht="15.75" x14ac:dyDescent="0.25">
      <c r="A11" s="42" t="str">
        <f>Anexo_01!A8</f>
        <v>MODALIDAD :</v>
      </c>
      <c r="B11" s="35"/>
      <c r="C11" s="43" t="str">
        <f>Anexo_01!C8</f>
        <v xml:space="preserve">EDUCACIÓN BÁSICA REGULAR      </v>
      </c>
      <c r="D11" s="35"/>
      <c r="E11" s="35"/>
      <c r="F11" s="35"/>
      <c r="G11" s="35"/>
      <c r="H11" s="35"/>
      <c r="I11" s="35"/>
      <c r="J11" s="35"/>
      <c r="K11" s="35"/>
    </row>
    <row r="12" spans="1:11" x14ac:dyDescent="0.2">
      <c r="A12" s="37"/>
      <c r="B12" s="37"/>
    </row>
    <row r="13" spans="1:11" x14ac:dyDescent="0.2">
      <c r="A13" s="36" t="s">
        <v>9689</v>
      </c>
    </row>
    <row r="14" spans="1:11" ht="5.25" customHeight="1" x14ac:dyDescent="0.2">
      <c r="A14" s="36"/>
    </row>
    <row r="15" spans="1:11" s="38" customFormat="1" ht="27.75" customHeight="1" x14ac:dyDescent="0.25">
      <c r="A15" s="162" t="s">
        <v>9617</v>
      </c>
      <c r="B15" s="344" t="s">
        <v>9618</v>
      </c>
      <c r="C15" s="345"/>
      <c r="D15" s="346"/>
      <c r="E15" s="163" t="s">
        <v>9619</v>
      </c>
      <c r="F15" s="344" t="s">
        <v>9620</v>
      </c>
      <c r="G15" s="345"/>
      <c r="H15" s="346"/>
      <c r="I15" s="162" t="s">
        <v>9621</v>
      </c>
      <c r="J15" s="344" t="s">
        <v>9629</v>
      </c>
      <c r="K15" s="346"/>
    </row>
    <row r="16" spans="1:11" s="38" customFormat="1" ht="18" customHeight="1" x14ac:dyDescent="0.25">
      <c r="A16" s="126">
        <v>1</v>
      </c>
      <c r="B16" s="347"/>
      <c r="C16" s="347"/>
      <c r="D16" s="347"/>
      <c r="E16" s="127"/>
      <c r="F16" s="347"/>
      <c r="G16" s="347"/>
      <c r="H16" s="347"/>
      <c r="I16" s="127"/>
      <c r="J16" s="348"/>
      <c r="K16" s="348"/>
    </row>
    <row r="17" spans="1:11" s="38" customFormat="1" ht="18" customHeight="1" x14ac:dyDescent="0.25">
      <c r="A17" s="126">
        <v>2</v>
      </c>
      <c r="B17" s="347"/>
      <c r="C17" s="347"/>
      <c r="D17" s="347"/>
      <c r="E17" s="127"/>
      <c r="F17" s="347"/>
      <c r="G17" s="347"/>
      <c r="H17" s="347"/>
      <c r="I17" s="127"/>
      <c r="J17" s="348"/>
      <c r="K17" s="348"/>
    </row>
    <row r="18" spans="1:11" s="38" customFormat="1" ht="18" customHeight="1" x14ac:dyDescent="0.25">
      <c r="A18" s="126">
        <v>3</v>
      </c>
      <c r="B18" s="347"/>
      <c r="C18" s="347"/>
      <c r="D18" s="347"/>
      <c r="E18" s="127"/>
      <c r="F18" s="347"/>
      <c r="G18" s="347"/>
      <c r="H18" s="347"/>
      <c r="I18" s="127"/>
      <c r="J18" s="348"/>
      <c r="K18" s="348"/>
    </row>
    <row r="19" spans="1:11" s="38" customFormat="1" ht="18" customHeight="1" x14ac:dyDescent="0.25">
      <c r="A19" s="126">
        <v>4</v>
      </c>
      <c r="B19" s="347"/>
      <c r="C19" s="347"/>
      <c r="D19" s="347"/>
      <c r="E19" s="127"/>
      <c r="F19" s="347"/>
      <c r="G19" s="347"/>
      <c r="H19" s="347"/>
      <c r="I19" s="127"/>
      <c r="J19" s="348"/>
      <c r="K19" s="348"/>
    </row>
    <row r="20" spans="1:11" s="38" customFormat="1" ht="18" customHeight="1" x14ac:dyDescent="0.25">
      <c r="A20" s="126">
        <v>5</v>
      </c>
      <c r="B20" s="347"/>
      <c r="C20" s="347"/>
      <c r="D20" s="347"/>
      <c r="E20" s="127"/>
      <c r="F20" s="347"/>
      <c r="G20" s="347"/>
      <c r="H20" s="347"/>
      <c r="I20" s="127"/>
      <c r="J20" s="348"/>
      <c r="K20" s="348"/>
    </row>
    <row r="21" spans="1:11" s="38" customFormat="1" ht="23.25" customHeight="1" x14ac:dyDescent="0.25">
      <c r="A21" s="349" t="s">
        <v>9624</v>
      </c>
      <c r="B21" s="349"/>
      <c r="C21" s="349"/>
      <c r="D21" s="349"/>
      <c r="E21" s="349"/>
      <c r="F21" s="349"/>
      <c r="G21" s="349"/>
      <c r="H21" s="349"/>
      <c r="I21" s="162">
        <f>SUM(I16:I20)</f>
        <v>0</v>
      </c>
      <c r="J21" s="350"/>
      <c r="K21" s="351"/>
    </row>
    <row r="22" spans="1:11" s="38" customFormat="1" ht="18" customHeight="1" x14ac:dyDescent="0.25">
      <c r="A22" s="39"/>
      <c r="B22" s="39"/>
      <c r="C22" s="39"/>
      <c r="D22" s="39"/>
      <c r="E22" s="39"/>
      <c r="F22" s="39"/>
      <c r="G22" s="39"/>
      <c r="H22" s="39"/>
      <c r="I22" s="39"/>
      <c r="J22" s="40"/>
      <c r="K22" s="40"/>
    </row>
    <row r="23" spans="1:11" s="38" customFormat="1" ht="18" customHeight="1" x14ac:dyDescent="0.25"/>
  </sheetData>
  <sheetProtection algorithmName="SHA-512" hashValue="SIeQsa37uMWLPpGugRurFiimRitmHoJ/8bCZlYNINp49ckNyBip8ZlLHMHVBPvQ2lxNBS/mt0V2sfS5vryHj6Q==" saltValue="IF+7TzsYJZmKrxgSQEos0g==" spinCount="100000" sheet="1" objects="1" scenarios="1"/>
  <mergeCells count="22">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 ref="A4:K4"/>
    <mergeCell ref="B15:D15"/>
    <mergeCell ref="F15:H15"/>
    <mergeCell ref="J15:K15"/>
    <mergeCell ref="B16:D16"/>
    <mergeCell ref="F16:H16"/>
    <mergeCell ref="J16:K16"/>
  </mergeCells>
  <printOptions horizontalCentered="1"/>
  <pageMargins left="0.9055118110236221" right="0.27559055118110237" top="0.35433070866141736" bottom="0.31496062992125984"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showGridLines="0" zoomScale="80" zoomScaleNormal="80" workbookViewId="0">
      <selection activeCell="H46" sqref="H46"/>
    </sheetView>
  </sheetViews>
  <sheetFormatPr baseColWidth="10" defaultRowHeight="12.75" x14ac:dyDescent="0.2"/>
  <cols>
    <col min="1" max="1" width="4" style="13" customWidth="1"/>
    <col min="2" max="2" width="7.28515625" style="13" customWidth="1"/>
    <col min="3" max="7" width="6.7109375" style="13" customWidth="1"/>
    <col min="8" max="8" width="11.28515625" style="13" customWidth="1"/>
    <col min="9" max="9" width="5.85546875" style="13" customWidth="1"/>
    <col min="10" max="10" width="12" style="13" customWidth="1"/>
    <col min="11" max="11" width="8.7109375" style="13" customWidth="1"/>
    <col min="12" max="15" width="7.7109375" style="13" customWidth="1"/>
    <col min="16" max="16" width="10.7109375" style="13" customWidth="1"/>
    <col min="17" max="17" width="6.7109375" style="13" customWidth="1"/>
    <col min="18" max="18" width="10.7109375" style="13" customWidth="1"/>
    <col min="19" max="257" width="11.42578125" style="13"/>
    <col min="258" max="258" width="21" style="13" customWidth="1"/>
    <col min="259" max="263" width="6.7109375" style="13" customWidth="1"/>
    <col min="264" max="265" width="8.42578125" style="13" customWidth="1"/>
    <col min="266" max="266" width="8.7109375" style="13" customWidth="1"/>
    <col min="267" max="271" width="7.7109375" style="13" customWidth="1"/>
    <col min="272" max="272" width="10.7109375" style="13" customWidth="1"/>
    <col min="273" max="273" width="6.7109375" style="13" customWidth="1"/>
    <col min="274" max="274" width="10.7109375" style="13" customWidth="1"/>
    <col min="275" max="513" width="11.42578125" style="13"/>
    <col min="514" max="514" width="21" style="13" customWidth="1"/>
    <col min="515" max="519" width="6.7109375" style="13" customWidth="1"/>
    <col min="520" max="521" width="8.42578125" style="13" customWidth="1"/>
    <col min="522" max="522" width="8.7109375" style="13" customWidth="1"/>
    <col min="523" max="527" width="7.7109375" style="13" customWidth="1"/>
    <col min="528" max="528" width="10.7109375" style="13" customWidth="1"/>
    <col min="529" max="529" width="6.7109375" style="13" customWidth="1"/>
    <col min="530" max="530" width="10.7109375" style="13" customWidth="1"/>
    <col min="531" max="769" width="11.42578125" style="13"/>
    <col min="770" max="770" width="21" style="13" customWidth="1"/>
    <col min="771" max="775" width="6.7109375" style="13" customWidth="1"/>
    <col min="776" max="777" width="8.42578125" style="13" customWidth="1"/>
    <col min="778" max="778" width="8.7109375" style="13" customWidth="1"/>
    <col min="779" max="783" width="7.7109375" style="13" customWidth="1"/>
    <col min="784" max="784" width="10.7109375" style="13" customWidth="1"/>
    <col min="785" max="785" width="6.7109375" style="13" customWidth="1"/>
    <col min="786" max="786" width="10.7109375" style="13" customWidth="1"/>
    <col min="787" max="1025" width="11.42578125" style="13"/>
    <col min="1026" max="1026" width="21" style="13" customWidth="1"/>
    <col min="1027" max="1031" width="6.7109375" style="13" customWidth="1"/>
    <col min="1032" max="1033" width="8.42578125" style="13" customWidth="1"/>
    <col min="1034" max="1034" width="8.7109375" style="13" customWidth="1"/>
    <col min="1035" max="1039" width="7.7109375" style="13" customWidth="1"/>
    <col min="1040" max="1040" width="10.7109375" style="13" customWidth="1"/>
    <col min="1041" max="1041" width="6.7109375" style="13" customWidth="1"/>
    <col min="1042" max="1042" width="10.7109375" style="13" customWidth="1"/>
    <col min="1043" max="1281" width="11.42578125" style="13"/>
    <col min="1282" max="1282" width="21" style="13" customWidth="1"/>
    <col min="1283" max="1287" width="6.7109375" style="13" customWidth="1"/>
    <col min="1288" max="1289" width="8.42578125" style="13" customWidth="1"/>
    <col min="1290" max="1290" width="8.7109375" style="13" customWidth="1"/>
    <col min="1291" max="1295" width="7.7109375" style="13" customWidth="1"/>
    <col min="1296" max="1296" width="10.7109375" style="13" customWidth="1"/>
    <col min="1297" max="1297" width="6.7109375" style="13" customWidth="1"/>
    <col min="1298" max="1298" width="10.7109375" style="13" customWidth="1"/>
    <col min="1299" max="1537" width="11.42578125" style="13"/>
    <col min="1538" max="1538" width="21" style="13" customWidth="1"/>
    <col min="1539" max="1543" width="6.7109375" style="13" customWidth="1"/>
    <col min="1544" max="1545" width="8.42578125" style="13" customWidth="1"/>
    <col min="1546" max="1546" width="8.7109375" style="13" customWidth="1"/>
    <col min="1547" max="1551" width="7.7109375" style="13" customWidth="1"/>
    <col min="1552" max="1552" width="10.7109375" style="13" customWidth="1"/>
    <col min="1553" max="1553" width="6.7109375" style="13" customWidth="1"/>
    <col min="1554" max="1554" width="10.7109375" style="13" customWidth="1"/>
    <col min="1555" max="1793" width="11.42578125" style="13"/>
    <col min="1794" max="1794" width="21" style="13" customWidth="1"/>
    <col min="1795" max="1799" width="6.7109375" style="13" customWidth="1"/>
    <col min="1800" max="1801" width="8.42578125" style="13" customWidth="1"/>
    <col min="1802" max="1802" width="8.7109375" style="13" customWidth="1"/>
    <col min="1803" max="1807" width="7.7109375" style="13" customWidth="1"/>
    <col min="1808" max="1808" width="10.7109375" style="13" customWidth="1"/>
    <col min="1809" max="1809" width="6.7109375" style="13" customWidth="1"/>
    <col min="1810" max="1810" width="10.7109375" style="13" customWidth="1"/>
    <col min="1811" max="2049" width="11.42578125" style="13"/>
    <col min="2050" max="2050" width="21" style="13" customWidth="1"/>
    <col min="2051" max="2055" width="6.7109375" style="13" customWidth="1"/>
    <col min="2056" max="2057" width="8.42578125" style="13" customWidth="1"/>
    <col min="2058" max="2058" width="8.7109375" style="13" customWidth="1"/>
    <col min="2059" max="2063" width="7.7109375" style="13" customWidth="1"/>
    <col min="2064" max="2064" width="10.7109375" style="13" customWidth="1"/>
    <col min="2065" max="2065" width="6.7109375" style="13" customWidth="1"/>
    <col min="2066" max="2066" width="10.7109375" style="13" customWidth="1"/>
    <col min="2067" max="2305" width="11.42578125" style="13"/>
    <col min="2306" max="2306" width="21" style="13" customWidth="1"/>
    <col min="2307" max="2311" width="6.7109375" style="13" customWidth="1"/>
    <col min="2312" max="2313" width="8.42578125" style="13" customWidth="1"/>
    <col min="2314" max="2314" width="8.7109375" style="13" customWidth="1"/>
    <col min="2315" max="2319" width="7.7109375" style="13" customWidth="1"/>
    <col min="2320" max="2320" width="10.7109375" style="13" customWidth="1"/>
    <col min="2321" max="2321" width="6.7109375" style="13" customWidth="1"/>
    <col min="2322" max="2322" width="10.7109375" style="13" customWidth="1"/>
    <col min="2323" max="2561" width="11.42578125" style="13"/>
    <col min="2562" max="2562" width="21" style="13" customWidth="1"/>
    <col min="2563" max="2567" width="6.7109375" style="13" customWidth="1"/>
    <col min="2568" max="2569" width="8.42578125" style="13" customWidth="1"/>
    <col min="2570" max="2570" width="8.7109375" style="13" customWidth="1"/>
    <col min="2571" max="2575" width="7.7109375" style="13" customWidth="1"/>
    <col min="2576" max="2576" width="10.7109375" style="13" customWidth="1"/>
    <col min="2577" max="2577" width="6.7109375" style="13" customWidth="1"/>
    <col min="2578" max="2578" width="10.7109375" style="13" customWidth="1"/>
    <col min="2579" max="2817" width="11.42578125" style="13"/>
    <col min="2818" max="2818" width="21" style="13" customWidth="1"/>
    <col min="2819" max="2823" width="6.7109375" style="13" customWidth="1"/>
    <col min="2824" max="2825" width="8.42578125" style="13" customWidth="1"/>
    <col min="2826" max="2826" width="8.7109375" style="13" customWidth="1"/>
    <col min="2827" max="2831" width="7.7109375" style="13" customWidth="1"/>
    <col min="2832" max="2832" width="10.7109375" style="13" customWidth="1"/>
    <col min="2833" max="2833" width="6.7109375" style="13" customWidth="1"/>
    <col min="2834" max="2834" width="10.7109375" style="13" customWidth="1"/>
    <col min="2835" max="3073" width="11.42578125" style="13"/>
    <col min="3074" max="3074" width="21" style="13" customWidth="1"/>
    <col min="3075" max="3079" width="6.7109375" style="13" customWidth="1"/>
    <col min="3080" max="3081" width="8.42578125" style="13" customWidth="1"/>
    <col min="3082" max="3082" width="8.7109375" style="13" customWidth="1"/>
    <col min="3083" max="3087" width="7.7109375" style="13" customWidth="1"/>
    <col min="3088" max="3088" width="10.7109375" style="13" customWidth="1"/>
    <col min="3089" max="3089" width="6.7109375" style="13" customWidth="1"/>
    <col min="3090" max="3090" width="10.7109375" style="13" customWidth="1"/>
    <col min="3091" max="3329" width="11.42578125" style="13"/>
    <col min="3330" max="3330" width="21" style="13" customWidth="1"/>
    <col min="3331" max="3335" width="6.7109375" style="13" customWidth="1"/>
    <col min="3336" max="3337" width="8.42578125" style="13" customWidth="1"/>
    <col min="3338" max="3338" width="8.7109375" style="13" customWidth="1"/>
    <col min="3339" max="3343" width="7.7109375" style="13" customWidth="1"/>
    <col min="3344" max="3344" width="10.7109375" style="13" customWidth="1"/>
    <col min="3345" max="3345" width="6.7109375" style="13" customWidth="1"/>
    <col min="3346" max="3346" width="10.7109375" style="13" customWidth="1"/>
    <col min="3347" max="3585" width="11.42578125" style="13"/>
    <col min="3586" max="3586" width="21" style="13" customWidth="1"/>
    <col min="3587" max="3591" width="6.7109375" style="13" customWidth="1"/>
    <col min="3592" max="3593" width="8.42578125" style="13" customWidth="1"/>
    <col min="3594" max="3594" width="8.7109375" style="13" customWidth="1"/>
    <col min="3595" max="3599" width="7.7109375" style="13" customWidth="1"/>
    <col min="3600" max="3600" width="10.7109375" style="13" customWidth="1"/>
    <col min="3601" max="3601" width="6.7109375" style="13" customWidth="1"/>
    <col min="3602" max="3602" width="10.7109375" style="13" customWidth="1"/>
    <col min="3603" max="3841" width="11.42578125" style="13"/>
    <col min="3842" max="3842" width="21" style="13" customWidth="1"/>
    <col min="3843" max="3847" width="6.7109375" style="13" customWidth="1"/>
    <col min="3848" max="3849" width="8.42578125" style="13" customWidth="1"/>
    <col min="3850" max="3850" width="8.7109375" style="13" customWidth="1"/>
    <col min="3851" max="3855" width="7.7109375" style="13" customWidth="1"/>
    <col min="3856" max="3856" width="10.7109375" style="13" customWidth="1"/>
    <col min="3857" max="3857" width="6.7109375" style="13" customWidth="1"/>
    <col min="3858" max="3858" width="10.7109375" style="13" customWidth="1"/>
    <col min="3859" max="4097" width="11.42578125" style="13"/>
    <col min="4098" max="4098" width="21" style="13" customWidth="1"/>
    <col min="4099" max="4103" width="6.7109375" style="13" customWidth="1"/>
    <col min="4104" max="4105" width="8.42578125" style="13" customWidth="1"/>
    <col min="4106" max="4106" width="8.7109375" style="13" customWidth="1"/>
    <col min="4107" max="4111" width="7.7109375" style="13" customWidth="1"/>
    <col min="4112" max="4112" width="10.7109375" style="13" customWidth="1"/>
    <col min="4113" max="4113" width="6.7109375" style="13" customWidth="1"/>
    <col min="4114" max="4114" width="10.7109375" style="13" customWidth="1"/>
    <col min="4115" max="4353" width="11.42578125" style="13"/>
    <col min="4354" max="4354" width="21" style="13" customWidth="1"/>
    <col min="4355" max="4359" width="6.7109375" style="13" customWidth="1"/>
    <col min="4360" max="4361" width="8.42578125" style="13" customWidth="1"/>
    <col min="4362" max="4362" width="8.7109375" style="13" customWidth="1"/>
    <col min="4363" max="4367" width="7.7109375" style="13" customWidth="1"/>
    <col min="4368" max="4368" width="10.7109375" style="13" customWidth="1"/>
    <col min="4369" max="4369" width="6.7109375" style="13" customWidth="1"/>
    <col min="4370" max="4370" width="10.7109375" style="13" customWidth="1"/>
    <col min="4371" max="4609" width="11.42578125" style="13"/>
    <col min="4610" max="4610" width="21" style="13" customWidth="1"/>
    <col min="4611" max="4615" width="6.7109375" style="13" customWidth="1"/>
    <col min="4616" max="4617" width="8.42578125" style="13" customWidth="1"/>
    <col min="4618" max="4618" width="8.7109375" style="13" customWidth="1"/>
    <col min="4619" max="4623" width="7.7109375" style="13" customWidth="1"/>
    <col min="4624" max="4624" width="10.7109375" style="13" customWidth="1"/>
    <col min="4625" max="4625" width="6.7109375" style="13" customWidth="1"/>
    <col min="4626" max="4626" width="10.7109375" style="13" customWidth="1"/>
    <col min="4627" max="4865" width="11.42578125" style="13"/>
    <col min="4866" max="4866" width="21" style="13" customWidth="1"/>
    <col min="4867" max="4871" width="6.7109375" style="13" customWidth="1"/>
    <col min="4872" max="4873" width="8.42578125" style="13" customWidth="1"/>
    <col min="4874" max="4874" width="8.7109375" style="13" customWidth="1"/>
    <col min="4875" max="4879" width="7.7109375" style="13" customWidth="1"/>
    <col min="4880" max="4880" width="10.7109375" style="13" customWidth="1"/>
    <col min="4881" max="4881" width="6.7109375" style="13" customWidth="1"/>
    <col min="4882" max="4882" width="10.7109375" style="13" customWidth="1"/>
    <col min="4883" max="5121" width="11.42578125" style="13"/>
    <col min="5122" max="5122" width="21" style="13" customWidth="1"/>
    <col min="5123" max="5127" width="6.7109375" style="13" customWidth="1"/>
    <col min="5128" max="5129" width="8.42578125" style="13" customWidth="1"/>
    <col min="5130" max="5130" width="8.7109375" style="13" customWidth="1"/>
    <col min="5131" max="5135" width="7.7109375" style="13" customWidth="1"/>
    <col min="5136" max="5136" width="10.7109375" style="13" customWidth="1"/>
    <col min="5137" max="5137" width="6.7109375" style="13" customWidth="1"/>
    <col min="5138" max="5138" width="10.7109375" style="13" customWidth="1"/>
    <col min="5139" max="5377" width="11.42578125" style="13"/>
    <col min="5378" max="5378" width="21" style="13" customWidth="1"/>
    <col min="5379" max="5383" width="6.7109375" style="13" customWidth="1"/>
    <col min="5384" max="5385" width="8.42578125" style="13" customWidth="1"/>
    <col min="5386" max="5386" width="8.7109375" style="13" customWidth="1"/>
    <col min="5387" max="5391" width="7.7109375" style="13" customWidth="1"/>
    <col min="5392" max="5392" width="10.7109375" style="13" customWidth="1"/>
    <col min="5393" max="5393" width="6.7109375" style="13" customWidth="1"/>
    <col min="5394" max="5394" width="10.7109375" style="13" customWidth="1"/>
    <col min="5395" max="5633" width="11.42578125" style="13"/>
    <col min="5634" max="5634" width="21" style="13" customWidth="1"/>
    <col min="5635" max="5639" width="6.7109375" style="13" customWidth="1"/>
    <col min="5640" max="5641" width="8.42578125" style="13" customWidth="1"/>
    <col min="5642" max="5642" width="8.7109375" style="13" customWidth="1"/>
    <col min="5643" max="5647" width="7.7109375" style="13" customWidth="1"/>
    <col min="5648" max="5648" width="10.7109375" style="13" customWidth="1"/>
    <col min="5649" max="5649" width="6.7109375" style="13" customWidth="1"/>
    <col min="5650" max="5650" width="10.7109375" style="13" customWidth="1"/>
    <col min="5651" max="5889" width="11.42578125" style="13"/>
    <col min="5890" max="5890" width="21" style="13" customWidth="1"/>
    <col min="5891" max="5895" width="6.7109375" style="13" customWidth="1"/>
    <col min="5896" max="5897" width="8.42578125" style="13" customWidth="1"/>
    <col min="5898" max="5898" width="8.7109375" style="13" customWidth="1"/>
    <col min="5899" max="5903" width="7.7109375" style="13" customWidth="1"/>
    <col min="5904" max="5904" width="10.7109375" style="13" customWidth="1"/>
    <col min="5905" max="5905" width="6.7109375" style="13" customWidth="1"/>
    <col min="5906" max="5906" width="10.7109375" style="13" customWidth="1"/>
    <col min="5907" max="6145" width="11.42578125" style="13"/>
    <col min="6146" max="6146" width="21" style="13" customWidth="1"/>
    <col min="6147" max="6151" width="6.7109375" style="13" customWidth="1"/>
    <col min="6152" max="6153" width="8.42578125" style="13" customWidth="1"/>
    <col min="6154" max="6154" width="8.7109375" style="13" customWidth="1"/>
    <col min="6155" max="6159" width="7.7109375" style="13" customWidth="1"/>
    <col min="6160" max="6160" width="10.7109375" style="13" customWidth="1"/>
    <col min="6161" max="6161" width="6.7109375" style="13" customWidth="1"/>
    <col min="6162" max="6162" width="10.7109375" style="13" customWidth="1"/>
    <col min="6163" max="6401" width="11.42578125" style="13"/>
    <col min="6402" max="6402" width="21" style="13" customWidth="1"/>
    <col min="6403" max="6407" width="6.7109375" style="13" customWidth="1"/>
    <col min="6408" max="6409" width="8.42578125" style="13" customWidth="1"/>
    <col min="6410" max="6410" width="8.7109375" style="13" customWidth="1"/>
    <col min="6411" max="6415" width="7.7109375" style="13" customWidth="1"/>
    <col min="6416" max="6416" width="10.7109375" style="13" customWidth="1"/>
    <col min="6417" max="6417" width="6.7109375" style="13" customWidth="1"/>
    <col min="6418" max="6418" width="10.7109375" style="13" customWidth="1"/>
    <col min="6419" max="6657" width="11.42578125" style="13"/>
    <col min="6658" max="6658" width="21" style="13" customWidth="1"/>
    <col min="6659" max="6663" width="6.7109375" style="13" customWidth="1"/>
    <col min="6664" max="6665" width="8.42578125" style="13" customWidth="1"/>
    <col min="6666" max="6666" width="8.7109375" style="13" customWidth="1"/>
    <col min="6667" max="6671" width="7.7109375" style="13" customWidth="1"/>
    <col min="6672" max="6672" width="10.7109375" style="13" customWidth="1"/>
    <col min="6673" max="6673" width="6.7109375" style="13" customWidth="1"/>
    <col min="6674" max="6674" width="10.7109375" style="13" customWidth="1"/>
    <col min="6675" max="6913" width="11.42578125" style="13"/>
    <col min="6914" max="6914" width="21" style="13" customWidth="1"/>
    <col min="6915" max="6919" width="6.7109375" style="13" customWidth="1"/>
    <col min="6920" max="6921" width="8.42578125" style="13" customWidth="1"/>
    <col min="6922" max="6922" width="8.7109375" style="13" customWidth="1"/>
    <col min="6923" max="6927" width="7.7109375" style="13" customWidth="1"/>
    <col min="6928" max="6928" width="10.7109375" style="13" customWidth="1"/>
    <col min="6929" max="6929" width="6.7109375" style="13" customWidth="1"/>
    <col min="6930" max="6930" width="10.7109375" style="13" customWidth="1"/>
    <col min="6931" max="7169" width="11.42578125" style="13"/>
    <col min="7170" max="7170" width="21" style="13" customWidth="1"/>
    <col min="7171" max="7175" width="6.7109375" style="13" customWidth="1"/>
    <col min="7176" max="7177" width="8.42578125" style="13" customWidth="1"/>
    <col min="7178" max="7178" width="8.7109375" style="13" customWidth="1"/>
    <col min="7179" max="7183" width="7.7109375" style="13" customWidth="1"/>
    <col min="7184" max="7184" width="10.7109375" style="13" customWidth="1"/>
    <col min="7185" max="7185" width="6.7109375" style="13" customWidth="1"/>
    <col min="7186" max="7186" width="10.7109375" style="13" customWidth="1"/>
    <col min="7187" max="7425" width="11.42578125" style="13"/>
    <col min="7426" max="7426" width="21" style="13" customWidth="1"/>
    <col min="7427" max="7431" width="6.7109375" style="13" customWidth="1"/>
    <col min="7432" max="7433" width="8.42578125" style="13" customWidth="1"/>
    <col min="7434" max="7434" width="8.7109375" style="13" customWidth="1"/>
    <col min="7435" max="7439" width="7.7109375" style="13" customWidth="1"/>
    <col min="7440" max="7440" width="10.7109375" style="13" customWidth="1"/>
    <col min="7441" max="7441" width="6.7109375" style="13" customWidth="1"/>
    <col min="7442" max="7442" width="10.7109375" style="13" customWidth="1"/>
    <col min="7443" max="7681" width="11.42578125" style="13"/>
    <col min="7682" max="7682" width="21" style="13" customWidth="1"/>
    <col min="7683" max="7687" width="6.7109375" style="13" customWidth="1"/>
    <col min="7688" max="7689" width="8.42578125" style="13" customWidth="1"/>
    <col min="7690" max="7690" width="8.7109375" style="13" customWidth="1"/>
    <col min="7691" max="7695" width="7.7109375" style="13" customWidth="1"/>
    <col min="7696" max="7696" width="10.7109375" style="13" customWidth="1"/>
    <col min="7697" max="7697" width="6.7109375" style="13" customWidth="1"/>
    <col min="7698" max="7698" width="10.7109375" style="13" customWidth="1"/>
    <col min="7699" max="7937" width="11.42578125" style="13"/>
    <col min="7938" max="7938" width="21" style="13" customWidth="1"/>
    <col min="7939" max="7943" width="6.7109375" style="13" customWidth="1"/>
    <col min="7944" max="7945" width="8.42578125" style="13" customWidth="1"/>
    <col min="7946" max="7946" width="8.7109375" style="13" customWidth="1"/>
    <col min="7947" max="7951" width="7.7109375" style="13" customWidth="1"/>
    <col min="7952" max="7952" width="10.7109375" style="13" customWidth="1"/>
    <col min="7953" max="7953" width="6.7109375" style="13" customWidth="1"/>
    <col min="7954" max="7954" width="10.7109375" style="13" customWidth="1"/>
    <col min="7955" max="8193" width="11.42578125" style="13"/>
    <col min="8194" max="8194" width="21" style="13" customWidth="1"/>
    <col min="8195" max="8199" width="6.7109375" style="13" customWidth="1"/>
    <col min="8200" max="8201" width="8.42578125" style="13" customWidth="1"/>
    <col min="8202" max="8202" width="8.7109375" style="13" customWidth="1"/>
    <col min="8203" max="8207" width="7.7109375" style="13" customWidth="1"/>
    <col min="8208" max="8208" width="10.7109375" style="13" customWidth="1"/>
    <col min="8209" max="8209" width="6.7109375" style="13" customWidth="1"/>
    <col min="8210" max="8210" width="10.7109375" style="13" customWidth="1"/>
    <col min="8211" max="8449" width="11.42578125" style="13"/>
    <col min="8450" max="8450" width="21" style="13" customWidth="1"/>
    <col min="8451" max="8455" width="6.7109375" style="13" customWidth="1"/>
    <col min="8456" max="8457" width="8.42578125" style="13" customWidth="1"/>
    <col min="8458" max="8458" width="8.7109375" style="13" customWidth="1"/>
    <col min="8459" max="8463" width="7.7109375" style="13" customWidth="1"/>
    <col min="8464" max="8464" width="10.7109375" style="13" customWidth="1"/>
    <col min="8465" max="8465" width="6.7109375" style="13" customWidth="1"/>
    <col min="8466" max="8466" width="10.7109375" style="13" customWidth="1"/>
    <col min="8467" max="8705" width="11.42578125" style="13"/>
    <col min="8706" max="8706" width="21" style="13" customWidth="1"/>
    <col min="8707" max="8711" width="6.7109375" style="13" customWidth="1"/>
    <col min="8712" max="8713" width="8.42578125" style="13" customWidth="1"/>
    <col min="8714" max="8714" width="8.7109375" style="13" customWidth="1"/>
    <col min="8715" max="8719" width="7.7109375" style="13" customWidth="1"/>
    <col min="8720" max="8720" width="10.7109375" style="13" customWidth="1"/>
    <col min="8721" max="8721" width="6.7109375" style="13" customWidth="1"/>
    <col min="8722" max="8722" width="10.7109375" style="13" customWidth="1"/>
    <col min="8723" max="8961" width="11.42578125" style="13"/>
    <col min="8962" max="8962" width="21" style="13" customWidth="1"/>
    <col min="8963" max="8967" width="6.7109375" style="13" customWidth="1"/>
    <col min="8968" max="8969" width="8.42578125" style="13" customWidth="1"/>
    <col min="8970" max="8970" width="8.7109375" style="13" customWidth="1"/>
    <col min="8971" max="8975" width="7.7109375" style="13" customWidth="1"/>
    <col min="8976" max="8976" width="10.7109375" style="13" customWidth="1"/>
    <col min="8977" max="8977" width="6.7109375" style="13" customWidth="1"/>
    <col min="8978" max="8978" width="10.7109375" style="13" customWidth="1"/>
    <col min="8979" max="9217" width="11.42578125" style="13"/>
    <col min="9218" max="9218" width="21" style="13" customWidth="1"/>
    <col min="9219" max="9223" width="6.7109375" style="13" customWidth="1"/>
    <col min="9224" max="9225" width="8.42578125" style="13" customWidth="1"/>
    <col min="9226" max="9226" width="8.7109375" style="13" customWidth="1"/>
    <col min="9227" max="9231" width="7.7109375" style="13" customWidth="1"/>
    <col min="9232" max="9232" width="10.7109375" style="13" customWidth="1"/>
    <col min="9233" max="9233" width="6.7109375" style="13" customWidth="1"/>
    <col min="9234" max="9234" width="10.7109375" style="13" customWidth="1"/>
    <col min="9235" max="9473" width="11.42578125" style="13"/>
    <col min="9474" max="9474" width="21" style="13" customWidth="1"/>
    <col min="9475" max="9479" width="6.7109375" style="13" customWidth="1"/>
    <col min="9480" max="9481" width="8.42578125" style="13" customWidth="1"/>
    <col min="9482" max="9482" width="8.7109375" style="13" customWidth="1"/>
    <col min="9483" max="9487" width="7.7109375" style="13" customWidth="1"/>
    <col min="9488" max="9488" width="10.7109375" style="13" customWidth="1"/>
    <col min="9489" max="9489" width="6.7109375" style="13" customWidth="1"/>
    <col min="9490" max="9490" width="10.7109375" style="13" customWidth="1"/>
    <col min="9491" max="9729" width="11.42578125" style="13"/>
    <col min="9730" max="9730" width="21" style="13" customWidth="1"/>
    <col min="9731" max="9735" width="6.7109375" style="13" customWidth="1"/>
    <col min="9736" max="9737" width="8.42578125" style="13" customWidth="1"/>
    <col min="9738" max="9738" width="8.7109375" style="13" customWidth="1"/>
    <col min="9739" max="9743" width="7.7109375" style="13" customWidth="1"/>
    <col min="9744" max="9744" width="10.7109375" style="13" customWidth="1"/>
    <col min="9745" max="9745" width="6.7109375" style="13" customWidth="1"/>
    <col min="9746" max="9746" width="10.7109375" style="13" customWidth="1"/>
    <col min="9747" max="9985" width="11.42578125" style="13"/>
    <col min="9986" max="9986" width="21" style="13" customWidth="1"/>
    <col min="9987" max="9991" width="6.7109375" style="13" customWidth="1"/>
    <col min="9992" max="9993" width="8.42578125" style="13" customWidth="1"/>
    <col min="9994" max="9994" width="8.7109375" style="13" customWidth="1"/>
    <col min="9995" max="9999" width="7.7109375" style="13" customWidth="1"/>
    <col min="10000" max="10000" width="10.7109375" style="13" customWidth="1"/>
    <col min="10001" max="10001" width="6.7109375" style="13" customWidth="1"/>
    <col min="10002" max="10002" width="10.7109375" style="13" customWidth="1"/>
    <col min="10003" max="10241" width="11.42578125" style="13"/>
    <col min="10242" max="10242" width="21" style="13" customWidth="1"/>
    <col min="10243" max="10247" width="6.7109375" style="13" customWidth="1"/>
    <col min="10248" max="10249" width="8.42578125" style="13" customWidth="1"/>
    <col min="10250" max="10250" width="8.7109375" style="13" customWidth="1"/>
    <col min="10251" max="10255" width="7.7109375" style="13" customWidth="1"/>
    <col min="10256" max="10256" width="10.7109375" style="13" customWidth="1"/>
    <col min="10257" max="10257" width="6.7109375" style="13" customWidth="1"/>
    <col min="10258" max="10258" width="10.7109375" style="13" customWidth="1"/>
    <col min="10259" max="10497" width="11.42578125" style="13"/>
    <col min="10498" max="10498" width="21" style="13" customWidth="1"/>
    <col min="10499" max="10503" width="6.7109375" style="13" customWidth="1"/>
    <col min="10504" max="10505" width="8.42578125" style="13" customWidth="1"/>
    <col min="10506" max="10506" width="8.7109375" style="13" customWidth="1"/>
    <col min="10507" max="10511" width="7.7109375" style="13" customWidth="1"/>
    <col min="10512" max="10512" width="10.7109375" style="13" customWidth="1"/>
    <col min="10513" max="10513" width="6.7109375" style="13" customWidth="1"/>
    <col min="10514" max="10514" width="10.7109375" style="13" customWidth="1"/>
    <col min="10515" max="10753" width="11.42578125" style="13"/>
    <col min="10754" max="10754" width="21" style="13" customWidth="1"/>
    <col min="10755" max="10759" width="6.7109375" style="13" customWidth="1"/>
    <col min="10760" max="10761" width="8.42578125" style="13" customWidth="1"/>
    <col min="10762" max="10762" width="8.7109375" style="13" customWidth="1"/>
    <col min="10763" max="10767" width="7.7109375" style="13" customWidth="1"/>
    <col min="10768" max="10768" width="10.7109375" style="13" customWidth="1"/>
    <col min="10769" max="10769" width="6.7109375" style="13" customWidth="1"/>
    <col min="10770" max="10770" width="10.7109375" style="13" customWidth="1"/>
    <col min="10771" max="11009" width="11.42578125" style="13"/>
    <col min="11010" max="11010" width="21" style="13" customWidth="1"/>
    <col min="11011" max="11015" width="6.7109375" style="13" customWidth="1"/>
    <col min="11016" max="11017" width="8.42578125" style="13" customWidth="1"/>
    <col min="11018" max="11018" width="8.7109375" style="13" customWidth="1"/>
    <col min="11019" max="11023" width="7.7109375" style="13" customWidth="1"/>
    <col min="11024" max="11024" width="10.7109375" style="13" customWidth="1"/>
    <col min="11025" max="11025" width="6.7109375" style="13" customWidth="1"/>
    <col min="11026" max="11026" width="10.7109375" style="13" customWidth="1"/>
    <col min="11027" max="11265" width="11.42578125" style="13"/>
    <col min="11266" max="11266" width="21" style="13" customWidth="1"/>
    <col min="11267" max="11271" width="6.7109375" style="13" customWidth="1"/>
    <col min="11272" max="11273" width="8.42578125" style="13" customWidth="1"/>
    <col min="11274" max="11274" width="8.7109375" style="13" customWidth="1"/>
    <col min="11275" max="11279" width="7.7109375" style="13" customWidth="1"/>
    <col min="11280" max="11280" width="10.7109375" style="13" customWidth="1"/>
    <col min="11281" max="11281" width="6.7109375" style="13" customWidth="1"/>
    <col min="11282" max="11282" width="10.7109375" style="13" customWidth="1"/>
    <col min="11283" max="11521" width="11.42578125" style="13"/>
    <col min="11522" max="11522" width="21" style="13" customWidth="1"/>
    <col min="11523" max="11527" width="6.7109375" style="13" customWidth="1"/>
    <col min="11528" max="11529" width="8.42578125" style="13" customWidth="1"/>
    <col min="11530" max="11530" width="8.7109375" style="13" customWidth="1"/>
    <col min="11531" max="11535" width="7.7109375" style="13" customWidth="1"/>
    <col min="11536" max="11536" width="10.7109375" style="13" customWidth="1"/>
    <col min="11537" max="11537" width="6.7109375" style="13" customWidth="1"/>
    <col min="11538" max="11538" width="10.7109375" style="13" customWidth="1"/>
    <col min="11539" max="11777" width="11.42578125" style="13"/>
    <col min="11778" max="11778" width="21" style="13" customWidth="1"/>
    <col min="11779" max="11783" width="6.7109375" style="13" customWidth="1"/>
    <col min="11784" max="11785" width="8.42578125" style="13" customWidth="1"/>
    <col min="11786" max="11786" width="8.7109375" style="13" customWidth="1"/>
    <col min="11787" max="11791" width="7.7109375" style="13" customWidth="1"/>
    <col min="11792" max="11792" width="10.7109375" style="13" customWidth="1"/>
    <col min="11793" max="11793" width="6.7109375" style="13" customWidth="1"/>
    <col min="11794" max="11794" width="10.7109375" style="13" customWidth="1"/>
    <col min="11795" max="12033" width="11.42578125" style="13"/>
    <col min="12034" max="12034" width="21" style="13" customWidth="1"/>
    <col min="12035" max="12039" width="6.7109375" style="13" customWidth="1"/>
    <col min="12040" max="12041" width="8.42578125" style="13" customWidth="1"/>
    <col min="12042" max="12042" width="8.7109375" style="13" customWidth="1"/>
    <col min="12043" max="12047" width="7.7109375" style="13" customWidth="1"/>
    <col min="12048" max="12048" width="10.7109375" style="13" customWidth="1"/>
    <col min="12049" max="12049" width="6.7109375" style="13" customWidth="1"/>
    <col min="12050" max="12050" width="10.7109375" style="13" customWidth="1"/>
    <col min="12051" max="12289" width="11.42578125" style="13"/>
    <col min="12290" max="12290" width="21" style="13" customWidth="1"/>
    <col min="12291" max="12295" width="6.7109375" style="13" customWidth="1"/>
    <col min="12296" max="12297" width="8.42578125" style="13" customWidth="1"/>
    <col min="12298" max="12298" width="8.7109375" style="13" customWidth="1"/>
    <col min="12299" max="12303" width="7.7109375" style="13" customWidth="1"/>
    <col min="12304" max="12304" width="10.7109375" style="13" customWidth="1"/>
    <col min="12305" max="12305" width="6.7109375" style="13" customWidth="1"/>
    <col min="12306" max="12306" width="10.7109375" style="13" customWidth="1"/>
    <col min="12307" max="12545" width="11.42578125" style="13"/>
    <col min="12546" max="12546" width="21" style="13" customWidth="1"/>
    <col min="12547" max="12551" width="6.7109375" style="13" customWidth="1"/>
    <col min="12552" max="12553" width="8.42578125" style="13" customWidth="1"/>
    <col min="12554" max="12554" width="8.7109375" style="13" customWidth="1"/>
    <col min="12555" max="12559" width="7.7109375" style="13" customWidth="1"/>
    <col min="12560" max="12560" width="10.7109375" style="13" customWidth="1"/>
    <col min="12561" max="12561" width="6.7109375" style="13" customWidth="1"/>
    <col min="12562" max="12562" width="10.7109375" style="13" customWidth="1"/>
    <col min="12563" max="12801" width="11.42578125" style="13"/>
    <col min="12802" max="12802" width="21" style="13" customWidth="1"/>
    <col min="12803" max="12807" width="6.7109375" style="13" customWidth="1"/>
    <col min="12808" max="12809" width="8.42578125" style="13" customWidth="1"/>
    <col min="12810" max="12810" width="8.7109375" style="13" customWidth="1"/>
    <col min="12811" max="12815" width="7.7109375" style="13" customWidth="1"/>
    <col min="12816" max="12816" width="10.7109375" style="13" customWidth="1"/>
    <col min="12817" max="12817" width="6.7109375" style="13" customWidth="1"/>
    <col min="12818" max="12818" width="10.7109375" style="13" customWidth="1"/>
    <col min="12819" max="13057" width="11.42578125" style="13"/>
    <col min="13058" max="13058" width="21" style="13" customWidth="1"/>
    <col min="13059" max="13063" width="6.7109375" style="13" customWidth="1"/>
    <col min="13064" max="13065" width="8.42578125" style="13" customWidth="1"/>
    <col min="13066" max="13066" width="8.7109375" style="13" customWidth="1"/>
    <col min="13067" max="13071" width="7.7109375" style="13" customWidth="1"/>
    <col min="13072" max="13072" width="10.7109375" style="13" customWidth="1"/>
    <col min="13073" max="13073" width="6.7109375" style="13" customWidth="1"/>
    <col min="13074" max="13074" width="10.7109375" style="13" customWidth="1"/>
    <col min="13075" max="13313" width="11.42578125" style="13"/>
    <col min="13314" max="13314" width="21" style="13" customWidth="1"/>
    <col min="13315" max="13319" width="6.7109375" style="13" customWidth="1"/>
    <col min="13320" max="13321" width="8.42578125" style="13" customWidth="1"/>
    <col min="13322" max="13322" width="8.7109375" style="13" customWidth="1"/>
    <col min="13323" max="13327" width="7.7109375" style="13" customWidth="1"/>
    <col min="13328" max="13328" width="10.7109375" style="13" customWidth="1"/>
    <col min="13329" max="13329" width="6.7109375" style="13" customWidth="1"/>
    <col min="13330" max="13330" width="10.7109375" style="13" customWidth="1"/>
    <col min="13331" max="13569" width="11.42578125" style="13"/>
    <col min="13570" max="13570" width="21" style="13" customWidth="1"/>
    <col min="13571" max="13575" width="6.7109375" style="13" customWidth="1"/>
    <col min="13576" max="13577" width="8.42578125" style="13" customWidth="1"/>
    <col min="13578" max="13578" width="8.7109375" style="13" customWidth="1"/>
    <col min="13579" max="13583" width="7.7109375" style="13" customWidth="1"/>
    <col min="13584" max="13584" width="10.7109375" style="13" customWidth="1"/>
    <col min="13585" max="13585" width="6.7109375" style="13" customWidth="1"/>
    <col min="13586" max="13586" width="10.7109375" style="13" customWidth="1"/>
    <col min="13587" max="13825" width="11.42578125" style="13"/>
    <col min="13826" max="13826" width="21" style="13" customWidth="1"/>
    <col min="13827" max="13831" width="6.7109375" style="13" customWidth="1"/>
    <col min="13832" max="13833" width="8.42578125" style="13" customWidth="1"/>
    <col min="13834" max="13834" width="8.7109375" style="13" customWidth="1"/>
    <col min="13835" max="13839" width="7.7109375" style="13" customWidth="1"/>
    <col min="13840" max="13840" width="10.7109375" style="13" customWidth="1"/>
    <col min="13841" max="13841" width="6.7109375" style="13" customWidth="1"/>
    <col min="13842" max="13842" width="10.7109375" style="13" customWidth="1"/>
    <col min="13843" max="14081" width="11.42578125" style="13"/>
    <col min="14082" max="14082" width="21" style="13" customWidth="1"/>
    <col min="14083" max="14087" width="6.7109375" style="13" customWidth="1"/>
    <col min="14088" max="14089" width="8.42578125" style="13" customWidth="1"/>
    <col min="14090" max="14090" width="8.7109375" style="13" customWidth="1"/>
    <col min="14091" max="14095" width="7.7109375" style="13" customWidth="1"/>
    <col min="14096" max="14096" width="10.7109375" style="13" customWidth="1"/>
    <col min="14097" max="14097" width="6.7109375" style="13" customWidth="1"/>
    <col min="14098" max="14098" width="10.7109375" style="13" customWidth="1"/>
    <col min="14099" max="14337" width="11.42578125" style="13"/>
    <col min="14338" max="14338" width="21" style="13" customWidth="1"/>
    <col min="14339" max="14343" width="6.7109375" style="13" customWidth="1"/>
    <col min="14344" max="14345" width="8.42578125" style="13" customWidth="1"/>
    <col min="14346" max="14346" width="8.7109375" style="13" customWidth="1"/>
    <col min="14347" max="14351" width="7.7109375" style="13" customWidth="1"/>
    <col min="14352" max="14352" width="10.7109375" style="13" customWidth="1"/>
    <col min="14353" max="14353" width="6.7109375" style="13" customWidth="1"/>
    <col min="14354" max="14354" width="10.7109375" style="13" customWidth="1"/>
    <col min="14355" max="14593" width="11.42578125" style="13"/>
    <col min="14594" max="14594" width="21" style="13" customWidth="1"/>
    <col min="14595" max="14599" width="6.7109375" style="13" customWidth="1"/>
    <col min="14600" max="14601" width="8.42578125" style="13" customWidth="1"/>
    <col min="14602" max="14602" width="8.7109375" style="13" customWidth="1"/>
    <col min="14603" max="14607" width="7.7109375" style="13" customWidth="1"/>
    <col min="14608" max="14608" width="10.7109375" style="13" customWidth="1"/>
    <col min="14609" max="14609" width="6.7109375" style="13" customWidth="1"/>
    <col min="14610" max="14610" width="10.7109375" style="13" customWidth="1"/>
    <col min="14611" max="14849" width="11.42578125" style="13"/>
    <col min="14850" max="14850" width="21" style="13" customWidth="1"/>
    <col min="14851" max="14855" width="6.7109375" style="13" customWidth="1"/>
    <col min="14856" max="14857" width="8.42578125" style="13" customWidth="1"/>
    <col min="14858" max="14858" width="8.7109375" style="13" customWidth="1"/>
    <col min="14859" max="14863" width="7.7109375" style="13" customWidth="1"/>
    <col min="14864" max="14864" width="10.7109375" style="13" customWidth="1"/>
    <col min="14865" max="14865" width="6.7109375" style="13" customWidth="1"/>
    <col min="14866" max="14866" width="10.7109375" style="13" customWidth="1"/>
    <col min="14867" max="15105" width="11.42578125" style="13"/>
    <col min="15106" max="15106" width="21" style="13" customWidth="1"/>
    <col min="15107" max="15111" width="6.7109375" style="13" customWidth="1"/>
    <col min="15112" max="15113" width="8.42578125" style="13" customWidth="1"/>
    <col min="15114" max="15114" width="8.7109375" style="13" customWidth="1"/>
    <col min="15115" max="15119" width="7.7109375" style="13" customWidth="1"/>
    <col min="15120" max="15120" width="10.7109375" style="13" customWidth="1"/>
    <col min="15121" max="15121" width="6.7109375" style="13" customWidth="1"/>
    <col min="15122" max="15122" width="10.7109375" style="13" customWidth="1"/>
    <col min="15123" max="15361" width="11.42578125" style="13"/>
    <col min="15362" max="15362" width="21" style="13" customWidth="1"/>
    <col min="15363" max="15367" width="6.7109375" style="13" customWidth="1"/>
    <col min="15368" max="15369" width="8.42578125" style="13" customWidth="1"/>
    <col min="15370" max="15370" width="8.7109375" style="13" customWidth="1"/>
    <col min="15371" max="15375" width="7.7109375" style="13" customWidth="1"/>
    <col min="15376" max="15376" width="10.7109375" style="13" customWidth="1"/>
    <col min="15377" max="15377" width="6.7109375" style="13" customWidth="1"/>
    <col min="15378" max="15378" width="10.7109375" style="13" customWidth="1"/>
    <col min="15379" max="15617" width="11.42578125" style="13"/>
    <col min="15618" max="15618" width="21" style="13" customWidth="1"/>
    <col min="15619" max="15623" width="6.7109375" style="13" customWidth="1"/>
    <col min="15624" max="15625" width="8.42578125" style="13" customWidth="1"/>
    <col min="15626" max="15626" width="8.7109375" style="13" customWidth="1"/>
    <col min="15627" max="15631" width="7.7109375" style="13" customWidth="1"/>
    <col min="15632" max="15632" width="10.7109375" style="13" customWidth="1"/>
    <col min="15633" max="15633" width="6.7109375" style="13" customWidth="1"/>
    <col min="15634" max="15634" width="10.7109375" style="13" customWidth="1"/>
    <col min="15635" max="15873" width="11.42578125" style="13"/>
    <col min="15874" max="15874" width="21" style="13" customWidth="1"/>
    <col min="15875" max="15879" width="6.7109375" style="13" customWidth="1"/>
    <col min="15880" max="15881" width="8.42578125" style="13" customWidth="1"/>
    <col min="15882" max="15882" width="8.7109375" style="13" customWidth="1"/>
    <col min="15883" max="15887" width="7.7109375" style="13" customWidth="1"/>
    <col min="15888" max="15888" width="10.7109375" style="13" customWidth="1"/>
    <col min="15889" max="15889" width="6.7109375" style="13" customWidth="1"/>
    <col min="15890" max="15890" width="10.7109375" style="13" customWidth="1"/>
    <col min="15891" max="16129" width="11.42578125" style="13"/>
    <col min="16130" max="16130" width="21" style="13" customWidth="1"/>
    <col min="16131" max="16135" width="6.7109375" style="13" customWidth="1"/>
    <col min="16136" max="16137" width="8.42578125" style="13" customWidth="1"/>
    <col min="16138" max="16138" width="8.7109375" style="13" customWidth="1"/>
    <col min="16139" max="16143" width="7.7109375" style="13" customWidth="1"/>
    <col min="16144" max="16144" width="10.7109375" style="13" customWidth="1"/>
    <col min="16145" max="16145" width="6.7109375" style="13" customWidth="1"/>
    <col min="16146" max="16146" width="10.7109375" style="13" customWidth="1"/>
    <col min="16147" max="16384" width="11.42578125" style="13"/>
  </cols>
  <sheetData>
    <row r="2" spans="2:18" ht="15" customHeight="1" x14ac:dyDescent="0.25">
      <c r="B2" s="354" t="s">
        <v>9690</v>
      </c>
      <c r="C2" s="354"/>
      <c r="D2" s="354"/>
      <c r="E2" s="354"/>
      <c r="F2" s="354"/>
      <c r="G2" s="354"/>
      <c r="H2" s="354"/>
      <c r="I2" s="354"/>
      <c r="J2" s="354"/>
      <c r="K2" s="354"/>
      <c r="L2" s="49"/>
    </row>
    <row r="3" spans="2:18" ht="9.75" customHeight="1" x14ac:dyDescent="0.25">
      <c r="B3" s="26"/>
      <c r="C3" s="26"/>
      <c r="D3" s="26"/>
      <c r="E3" s="26"/>
      <c r="F3" s="26"/>
      <c r="G3" s="26"/>
      <c r="H3" s="26"/>
      <c r="K3" s="26"/>
      <c r="L3" s="26"/>
      <c r="M3" s="26"/>
      <c r="N3" s="26"/>
      <c r="O3" s="26"/>
    </row>
    <row r="4" spans="2:18" ht="33.75" customHeight="1" x14ac:dyDescent="0.25">
      <c r="B4" s="353" t="s">
        <v>13785</v>
      </c>
      <c r="C4" s="353"/>
      <c r="D4" s="353"/>
      <c r="E4" s="353"/>
      <c r="F4" s="353"/>
      <c r="G4" s="353"/>
      <c r="H4" s="353"/>
      <c r="I4" s="353"/>
      <c r="J4" s="353"/>
      <c r="K4" s="353"/>
      <c r="L4" s="15"/>
      <c r="M4" s="26"/>
      <c r="N4" s="26"/>
      <c r="O4" s="26"/>
      <c r="P4" s="26"/>
      <c r="Q4" s="26"/>
      <c r="R4" s="26"/>
    </row>
    <row r="5" spans="2:18" ht="15.75" x14ac:dyDescent="0.25">
      <c r="B5" s="26"/>
      <c r="C5" s="26"/>
      <c r="D5" s="26"/>
      <c r="E5" s="26"/>
      <c r="F5" s="26"/>
      <c r="G5" s="26"/>
      <c r="H5" s="26"/>
      <c r="I5" s="26"/>
      <c r="J5" s="26"/>
      <c r="K5" s="26"/>
      <c r="L5" s="26"/>
      <c r="M5" s="26"/>
      <c r="N5" s="26"/>
      <c r="O5" s="26"/>
      <c r="P5" s="26"/>
      <c r="Q5" s="26"/>
      <c r="R5" s="45"/>
    </row>
    <row r="6" spans="2:18" x14ac:dyDescent="0.2">
      <c r="B6" s="17" t="str">
        <f>Anexo_01!A4</f>
        <v>DATOS DE LA INSTITUCIÓN EDUCATIVA</v>
      </c>
      <c r="H6" s="14"/>
    </row>
    <row r="7" spans="2:18" x14ac:dyDescent="0.2">
      <c r="B7" s="14" t="str">
        <f>Anexo_01!A5</f>
        <v>CÓDIGO MODULAR:</v>
      </c>
      <c r="E7" s="352">
        <f>Anexo_01!C5</f>
        <v>1023688</v>
      </c>
      <c r="F7" s="352"/>
      <c r="H7" s="14"/>
    </row>
    <row r="8" spans="2:18" x14ac:dyDescent="0.2">
      <c r="B8" s="14" t="str">
        <f>Anexo_01!A6</f>
        <v>NOMBRE DE I.E.</v>
      </c>
      <c r="E8" s="13" t="str">
        <f>Anexo_01!C6</f>
        <v>TECNICO INDUSTRIAL TAHUANTINSUYO</v>
      </c>
    </row>
    <row r="9" spans="2:18" x14ac:dyDescent="0.2">
      <c r="B9" s="14" t="str">
        <f>Anexo_01!A7</f>
        <v>NIVEL:</v>
      </c>
      <c r="E9" s="13" t="str">
        <f>Anexo_01!C7</f>
        <v xml:space="preserve">F0 - SECUNDARIA                    </v>
      </c>
    </row>
    <row r="10" spans="2:18" x14ac:dyDescent="0.2">
      <c r="B10" s="14" t="str">
        <f>Anexo_01!A8</f>
        <v>MODALIDAD :</v>
      </c>
      <c r="E10" s="13" t="str">
        <f>Anexo_01!C8</f>
        <v xml:space="preserve">EDUCACIÓN BÁSICA REGULAR      </v>
      </c>
    </row>
    <row r="11" spans="2:18" x14ac:dyDescent="0.2">
      <c r="B11" s="17"/>
    </row>
    <row r="12" spans="2:18" x14ac:dyDescent="0.2">
      <c r="B12" s="17"/>
    </row>
    <row r="13" spans="2:18" x14ac:dyDescent="0.2">
      <c r="B13" s="14" t="s">
        <v>9691</v>
      </c>
      <c r="I13" s="14">
        <f>I15+I17+I19</f>
        <v>187</v>
      </c>
      <c r="J13" s="13" t="s">
        <v>9697</v>
      </c>
    </row>
    <row r="14" spans="2:18" x14ac:dyDescent="0.2">
      <c r="B14" s="17"/>
    </row>
    <row r="15" spans="2:18" x14ac:dyDescent="0.2">
      <c r="B15" s="13" t="s">
        <v>9692</v>
      </c>
      <c r="I15" s="128">
        <v>12</v>
      </c>
      <c r="J15" s="13" t="s">
        <v>9697</v>
      </c>
    </row>
    <row r="16" spans="2:18" x14ac:dyDescent="0.2">
      <c r="B16" s="17"/>
    </row>
    <row r="17" spans="2:10" x14ac:dyDescent="0.2">
      <c r="B17" s="13" t="s">
        <v>9693</v>
      </c>
      <c r="I17" s="128">
        <v>0</v>
      </c>
      <c r="J17" s="13" t="s">
        <v>9697</v>
      </c>
    </row>
    <row r="18" spans="2:10" x14ac:dyDescent="0.2">
      <c r="B18" s="17"/>
    </row>
    <row r="19" spans="2:10" x14ac:dyDescent="0.2">
      <c r="B19" s="13" t="s">
        <v>9694</v>
      </c>
      <c r="I19" s="128">
        <v>175</v>
      </c>
      <c r="J19" s="13" t="s">
        <v>9697</v>
      </c>
    </row>
    <row r="20" spans="2:10" x14ac:dyDescent="0.2">
      <c r="B20" s="17"/>
    </row>
    <row r="21" spans="2:10" ht="15.75" x14ac:dyDescent="0.25">
      <c r="B21" s="15"/>
      <c r="C21" s="15" t="s">
        <v>9695</v>
      </c>
      <c r="D21" s="15"/>
      <c r="E21" s="15"/>
      <c r="F21" s="15"/>
      <c r="G21" s="15"/>
      <c r="H21" s="15"/>
      <c r="I21" s="15"/>
    </row>
    <row r="22" spans="2:10" x14ac:dyDescent="0.2">
      <c r="B22" s="17"/>
    </row>
    <row r="23" spans="2:10" x14ac:dyDescent="0.2">
      <c r="B23" s="17"/>
      <c r="C23" s="46" t="s">
        <v>9655</v>
      </c>
      <c r="I23" s="14">
        <f>Anexo_02!T12</f>
        <v>245</v>
      </c>
      <c r="J23" s="13" t="s">
        <v>9696</v>
      </c>
    </row>
    <row r="24" spans="2:10" x14ac:dyDescent="0.2">
      <c r="B24" s="17"/>
      <c r="C24" s="46" t="s">
        <v>9656</v>
      </c>
      <c r="I24" s="14">
        <f>Anexo_02!T13</f>
        <v>210</v>
      </c>
      <c r="J24" s="13" t="s">
        <v>9696</v>
      </c>
    </row>
    <row r="25" spans="2:10" x14ac:dyDescent="0.2">
      <c r="B25" s="17"/>
      <c r="C25" s="46" t="s">
        <v>9657</v>
      </c>
      <c r="I25" s="14">
        <f>Anexo_02!T14</f>
        <v>175</v>
      </c>
      <c r="J25" s="13" t="s">
        <v>9696</v>
      </c>
    </row>
    <row r="26" spans="2:10" x14ac:dyDescent="0.2">
      <c r="B26" s="17"/>
      <c r="C26" s="46" t="s">
        <v>9711</v>
      </c>
      <c r="I26" s="14">
        <f>Anexo_02!T15</f>
        <v>105</v>
      </c>
      <c r="J26" s="13" t="s">
        <v>9696</v>
      </c>
    </row>
    <row r="27" spans="2:10" x14ac:dyDescent="0.2">
      <c r="B27" s="17"/>
      <c r="C27" s="46" t="s">
        <v>9705</v>
      </c>
      <c r="I27" s="14">
        <f>Anexo_02!T16</f>
        <v>140</v>
      </c>
      <c r="J27" s="13" t="s">
        <v>9696</v>
      </c>
    </row>
    <row r="28" spans="2:10" x14ac:dyDescent="0.2">
      <c r="B28" s="17"/>
      <c r="C28" s="46" t="s">
        <v>9712</v>
      </c>
      <c r="I28" s="14">
        <f>Anexo_02!T17</f>
        <v>140</v>
      </c>
      <c r="J28" s="13" t="s">
        <v>9696</v>
      </c>
    </row>
    <row r="29" spans="2:10" x14ac:dyDescent="0.2">
      <c r="B29" s="17"/>
      <c r="C29" s="46" t="s">
        <v>9662</v>
      </c>
      <c r="I29" s="14">
        <f>Anexo_02!T18</f>
        <v>105</v>
      </c>
      <c r="J29" s="13" t="s">
        <v>9696</v>
      </c>
    </row>
    <row r="30" spans="2:10" x14ac:dyDescent="0.2">
      <c r="B30" s="17"/>
      <c r="C30" s="46" t="s">
        <v>9663</v>
      </c>
      <c r="I30" s="14">
        <f>Anexo_02!T19</f>
        <v>70</v>
      </c>
      <c r="J30" s="13" t="s">
        <v>9696</v>
      </c>
    </row>
    <row r="31" spans="2:10" x14ac:dyDescent="0.2">
      <c r="B31" s="17"/>
      <c r="C31" s="46" t="s">
        <v>11071</v>
      </c>
      <c r="I31" s="14">
        <f>Anexo_02!T20</f>
        <v>210</v>
      </c>
      <c r="J31" s="13" t="s">
        <v>9696</v>
      </c>
    </row>
    <row r="32" spans="2:10" x14ac:dyDescent="0.2">
      <c r="B32" s="17"/>
      <c r="C32" s="46" t="s">
        <v>9665</v>
      </c>
      <c r="I32" s="14">
        <f>Anexo_02!T21</f>
        <v>105</v>
      </c>
      <c r="J32" s="13" t="s">
        <v>9696</v>
      </c>
    </row>
    <row r="33" spans="2:16" x14ac:dyDescent="0.2">
      <c r="B33" s="17"/>
      <c r="C33" s="46" t="s">
        <v>11072</v>
      </c>
      <c r="I33" s="14">
        <f>Anexo_02!T22</f>
        <v>70</v>
      </c>
      <c r="J33" s="13" t="s">
        <v>9696</v>
      </c>
    </row>
    <row r="34" spans="2:16" x14ac:dyDescent="0.2">
      <c r="B34" s="14"/>
      <c r="C34" s="13" t="s">
        <v>9704</v>
      </c>
      <c r="I34" s="14">
        <f>Anexo_02!R33</f>
        <v>0</v>
      </c>
      <c r="J34" s="13" t="s">
        <v>9696</v>
      </c>
    </row>
    <row r="35" spans="2:16" ht="21.75" customHeight="1" thickBot="1" x14ac:dyDescent="0.25">
      <c r="C35" s="47" t="s">
        <v>9624</v>
      </c>
      <c r="D35" s="48"/>
      <c r="E35" s="48"/>
      <c r="F35" s="48"/>
      <c r="G35" s="48"/>
      <c r="H35" s="48"/>
      <c r="I35" s="47">
        <f>SUM(I23:I34)</f>
        <v>1575</v>
      </c>
      <c r="J35" s="48" t="s">
        <v>9696</v>
      </c>
    </row>
    <row r="36" spans="2:16" s="16" customFormat="1" ht="18" customHeight="1" thickTop="1" x14ac:dyDescent="0.25">
      <c r="B36" s="46"/>
      <c r="C36" s="46"/>
      <c r="D36" s="46"/>
      <c r="E36" s="46"/>
      <c r="F36" s="46"/>
      <c r="G36" s="46"/>
      <c r="H36" s="46"/>
      <c r="I36" s="46"/>
      <c r="J36" s="46"/>
      <c r="N36" s="46"/>
      <c r="O36" s="46"/>
      <c r="P36" s="46"/>
    </row>
    <row r="37" spans="2:16" ht="15.75" x14ac:dyDescent="0.25">
      <c r="I37" s="102" t="str">
        <f>IF(I35=I13,"","NO COINCIDE")</f>
        <v>NO COINCIDE</v>
      </c>
    </row>
  </sheetData>
  <sheetProtection algorithmName="SHA-512" hashValue="k9ha+Hq/nic696fUVB6C4lgAaTs06u1H9a7mNQvlEduUZO4obkGTNYMFNx8uzobK9qJz3BgO5HDbI/WSrdapwg==" saltValue="/V65dNBJlos0yQXWQY8NqQ==" spinCount="100000" sheet="1" objects="1" scenarios="1"/>
  <mergeCells count="3">
    <mergeCell ref="E7:F7"/>
    <mergeCell ref="B4:K4"/>
    <mergeCell ref="B2:K2"/>
  </mergeCells>
  <printOptions horizontalCentered="1"/>
  <pageMargins left="0.47244094488188981" right="0.43307086614173229" top="0.74803149606299213" bottom="0.43307086614173229"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4"/>
  <sheetViews>
    <sheetView topLeftCell="A7" workbookViewId="0">
      <selection activeCell="B41" sqref="B41"/>
    </sheetView>
  </sheetViews>
  <sheetFormatPr baseColWidth="10" defaultRowHeight="15" x14ac:dyDescent="0.25"/>
  <cols>
    <col min="1" max="1" width="4.7109375" customWidth="1"/>
    <col min="2" max="2" width="28.85546875" customWidth="1"/>
    <col min="3" max="48" width="5.7109375" customWidth="1"/>
  </cols>
  <sheetData>
    <row r="1" spans="1:48" ht="26.25" x14ac:dyDescent="0.4">
      <c r="A1" s="167"/>
      <c r="B1" s="355" t="s">
        <v>13731</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row>
    <row r="2" spans="1:48" ht="15.75" thickBot="1" x14ac:dyDescent="0.3">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x14ac:dyDescent="0.25">
      <c r="A3" s="169"/>
      <c r="B3" s="188" t="s">
        <v>13725</v>
      </c>
      <c r="C3" s="356" t="s">
        <v>11075</v>
      </c>
      <c r="D3" s="357"/>
      <c r="E3" s="357"/>
      <c r="F3" s="357"/>
      <c r="G3" s="357"/>
      <c r="H3" s="357"/>
      <c r="I3" s="357"/>
      <c r="J3" s="357"/>
      <c r="K3" s="358"/>
      <c r="L3" s="359" t="s">
        <v>11076</v>
      </c>
      <c r="M3" s="360"/>
      <c r="N3" s="360"/>
      <c r="O3" s="360"/>
      <c r="P3" s="360"/>
      <c r="Q3" s="360"/>
      <c r="R3" s="360"/>
      <c r="S3" s="360"/>
      <c r="T3" s="361"/>
      <c r="U3" s="362" t="s">
        <v>11077</v>
      </c>
      <c r="V3" s="357"/>
      <c r="W3" s="357"/>
      <c r="X3" s="357"/>
      <c r="Y3" s="357"/>
      <c r="Z3" s="357"/>
      <c r="AA3" s="357"/>
      <c r="AB3" s="357"/>
      <c r="AC3" s="363"/>
      <c r="AD3" s="364" t="s">
        <v>11078</v>
      </c>
      <c r="AE3" s="365"/>
      <c r="AF3" s="365"/>
      <c r="AG3" s="365"/>
      <c r="AH3" s="365"/>
      <c r="AI3" s="365"/>
      <c r="AJ3" s="365"/>
      <c r="AK3" s="365"/>
      <c r="AL3" s="366"/>
      <c r="AM3" s="362" t="s">
        <v>11079</v>
      </c>
      <c r="AN3" s="357"/>
      <c r="AO3" s="357"/>
      <c r="AP3" s="357"/>
      <c r="AQ3" s="357"/>
      <c r="AR3" s="357"/>
      <c r="AS3" s="357"/>
      <c r="AT3" s="357"/>
      <c r="AU3" s="363"/>
      <c r="AV3" s="171" t="s">
        <v>13728</v>
      </c>
    </row>
    <row r="4" spans="1:48" ht="15.75" thickBot="1" x14ac:dyDescent="0.3">
      <c r="A4" s="172"/>
      <c r="B4" s="189" t="s">
        <v>13723</v>
      </c>
      <c r="C4" s="190">
        <v>1</v>
      </c>
      <c r="D4" s="183">
        <v>2</v>
      </c>
      <c r="E4" s="183">
        <v>3</v>
      </c>
      <c r="F4" s="183">
        <v>4</v>
      </c>
      <c r="G4" s="183">
        <v>5</v>
      </c>
      <c r="H4" s="183">
        <v>6</v>
      </c>
      <c r="I4" s="183">
        <v>7</v>
      </c>
      <c r="J4" s="183">
        <v>8</v>
      </c>
      <c r="K4" s="193">
        <v>9</v>
      </c>
      <c r="L4" s="196">
        <v>1</v>
      </c>
      <c r="M4" s="195">
        <v>2</v>
      </c>
      <c r="N4" s="195">
        <v>3</v>
      </c>
      <c r="O4" s="195">
        <v>4</v>
      </c>
      <c r="P4" s="195">
        <v>5</v>
      </c>
      <c r="Q4" s="195">
        <v>6</v>
      </c>
      <c r="R4" s="195">
        <v>7</v>
      </c>
      <c r="S4" s="195">
        <v>8</v>
      </c>
      <c r="T4" s="197">
        <v>9</v>
      </c>
      <c r="U4" s="198">
        <v>1</v>
      </c>
      <c r="V4" s="183">
        <v>2</v>
      </c>
      <c r="W4" s="183">
        <v>3</v>
      </c>
      <c r="X4" s="183">
        <v>4</v>
      </c>
      <c r="Y4" s="183">
        <v>5</v>
      </c>
      <c r="Z4" s="183">
        <v>6</v>
      </c>
      <c r="AA4" s="183">
        <v>7</v>
      </c>
      <c r="AB4" s="183">
        <v>8</v>
      </c>
      <c r="AC4" s="193">
        <v>9</v>
      </c>
      <c r="AD4" s="196">
        <v>1</v>
      </c>
      <c r="AE4" s="195">
        <v>2</v>
      </c>
      <c r="AF4" s="195">
        <v>3</v>
      </c>
      <c r="AG4" s="195">
        <v>4</v>
      </c>
      <c r="AH4" s="195">
        <v>5</v>
      </c>
      <c r="AI4" s="195">
        <v>6</v>
      </c>
      <c r="AJ4" s="195">
        <v>7</v>
      </c>
      <c r="AK4" s="195">
        <v>8</v>
      </c>
      <c r="AL4" s="197">
        <v>9</v>
      </c>
      <c r="AM4" s="198">
        <v>1</v>
      </c>
      <c r="AN4" s="183">
        <v>2</v>
      </c>
      <c r="AO4" s="183">
        <v>3</v>
      </c>
      <c r="AP4" s="183">
        <v>4</v>
      </c>
      <c r="AQ4" s="183">
        <v>5</v>
      </c>
      <c r="AR4" s="183">
        <v>6</v>
      </c>
      <c r="AS4" s="183">
        <v>7</v>
      </c>
      <c r="AT4" s="183">
        <v>8</v>
      </c>
      <c r="AU4" s="187">
        <v>9</v>
      </c>
      <c r="AV4" s="178"/>
    </row>
    <row r="5" spans="1:48" x14ac:dyDescent="0.25">
      <c r="A5" s="165">
        <v>1</v>
      </c>
      <c r="B5" s="185" t="str">
        <f>Anexo_01!$B20</f>
        <v>VELARDE COAQUIRA, ARNALDO</v>
      </c>
      <c r="C5" s="191" t="s">
        <v>13729</v>
      </c>
      <c r="D5" s="184" t="s">
        <v>13729</v>
      </c>
      <c r="E5" s="184" t="s">
        <v>13766</v>
      </c>
      <c r="F5" s="184" t="s">
        <v>13766</v>
      </c>
      <c r="G5" s="184"/>
      <c r="H5" s="184" t="s">
        <v>13729</v>
      </c>
      <c r="I5" s="184" t="s">
        <v>13729</v>
      </c>
      <c r="J5" s="184" t="s">
        <v>13730</v>
      </c>
      <c r="K5" s="194" t="s">
        <v>13730</v>
      </c>
      <c r="L5" s="191" t="s">
        <v>13766</v>
      </c>
      <c r="M5" s="184" t="s">
        <v>13766</v>
      </c>
      <c r="N5" s="184" t="s">
        <v>13730</v>
      </c>
      <c r="O5" s="184" t="s">
        <v>13730</v>
      </c>
      <c r="P5" s="184"/>
      <c r="Q5" s="184"/>
      <c r="R5" s="184"/>
      <c r="S5" s="184" t="s">
        <v>13729</v>
      </c>
      <c r="T5" s="194" t="s">
        <v>13729</v>
      </c>
      <c r="U5" s="191" t="s">
        <v>13768</v>
      </c>
      <c r="V5" s="184" t="s">
        <v>13768</v>
      </c>
      <c r="W5" s="184" t="s">
        <v>13729</v>
      </c>
      <c r="X5" s="184" t="s">
        <v>13729</v>
      </c>
      <c r="Y5" s="184"/>
      <c r="Z5" s="184" t="s">
        <v>13729</v>
      </c>
      <c r="AA5" s="184"/>
      <c r="AB5" s="184" t="s">
        <v>13766</v>
      </c>
      <c r="AC5" s="194" t="s">
        <v>13766</v>
      </c>
      <c r="AD5" s="191" t="s">
        <v>13768</v>
      </c>
      <c r="AE5" s="184" t="s">
        <v>13768</v>
      </c>
      <c r="AF5" s="184" t="s">
        <v>13774</v>
      </c>
      <c r="AG5" s="184" t="s">
        <v>13775</v>
      </c>
      <c r="AH5" s="184"/>
      <c r="AI5" s="184" t="s">
        <v>13729</v>
      </c>
      <c r="AJ5" s="184"/>
      <c r="AK5" s="184"/>
      <c r="AL5" s="194"/>
      <c r="AM5" s="191" t="s">
        <v>13766</v>
      </c>
      <c r="AN5" s="184" t="s">
        <v>13766</v>
      </c>
      <c r="AO5" s="184" t="s">
        <v>13766</v>
      </c>
      <c r="AP5" s="184" t="s">
        <v>13766</v>
      </c>
      <c r="AQ5" s="184" t="s">
        <v>13729</v>
      </c>
      <c r="AR5" s="184"/>
      <c r="AS5" s="184"/>
      <c r="AT5" s="184" t="s">
        <v>13776</v>
      </c>
      <c r="AU5" s="192"/>
      <c r="AV5" s="202">
        <f>COUNTA(C5:AU5)</f>
        <v>32</v>
      </c>
    </row>
    <row r="6" spans="1:48" x14ac:dyDescent="0.25">
      <c r="A6" s="164">
        <v>2</v>
      </c>
      <c r="B6" s="186" t="str">
        <f>Anexo_01!$B21</f>
        <v>TEBES MAMANI, NELLY</v>
      </c>
      <c r="C6" s="191" t="s">
        <v>13727</v>
      </c>
      <c r="D6" s="184" t="s">
        <v>13727</v>
      </c>
      <c r="E6" s="184" t="s">
        <v>13729</v>
      </c>
      <c r="F6" s="184" t="s">
        <v>13729</v>
      </c>
      <c r="G6" s="184" t="s">
        <v>13767</v>
      </c>
      <c r="H6" s="184" t="s">
        <v>13727</v>
      </c>
      <c r="I6" s="184" t="s">
        <v>13727</v>
      </c>
      <c r="J6" s="184" t="s">
        <v>13767</v>
      </c>
      <c r="K6" s="194"/>
      <c r="L6" s="191"/>
      <c r="M6" s="184"/>
      <c r="N6" s="184"/>
      <c r="O6" s="184"/>
      <c r="P6" s="184"/>
      <c r="Q6" s="184" t="s">
        <v>13727</v>
      </c>
      <c r="R6" s="184" t="s">
        <v>13727</v>
      </c>
      <c r="S6" s="184"/>
      <c r="T6" s="194"/>
      <c r="U6" s="191"/>
      <c r="V6" s="184"/>
      <c r="W6" s="184"/>
      <c r="X6" s="184"/>
      <c r="Y6" s="184"/>
      <c r="Z6" s="184" t="s">
        <v>13727</v>
      </c>
      <c r="AA6" s="184" t="s">
        <v>13727</v>
      </c>
      <c r="AB6" s="184"/>
      <c r="AC6" s="194"/>
      <c r="AD6" s="191"/>
      <c r="AE6" s="184"/>
      <c r="AF6" s="184"/>
      <c r="AG6" s="184"/>
      <c r="AH6" s="184"/>
      <c r="AI6" s="184" t="s">
        <v>13727</v>
      </c>
      <c r="AJ6" s="184" t="s">
        <v>13727</v>
      </c>
      <c r="AK6" s="184"/>
      <c r="AL6" s="194"/>
      <c r="AM6" s="191"/>
      <c r="AN6" s="184"/>
      <c r="AO6" s="184"/>
      <c r="AP6" s="184"/>
      <c r="AQ6" s="184" t="s">
        <v>13727</v>
      </c>
      <c r="AR6" s="184" t="s">
        <v>13727</v>
      </c>
      <c r="AS6" s="184"/>
      <c r="AT6" s="184"/>
      <c r="AU6" s="192" t="s">
        <v>13777</v>
      </c>
      <c r="AV6" s="203">
        <f t="shared" ref="AV6:AV69" si="0">COUNTA(C6:AU6)</f>
        <v>17</v>
      </c>
    </row>
    <row r="7" spans="1:48" x14ac:dyDescent="0.25">
      <c r="A7" s="164">
        <v>3</v>
      </c>
      <c r="B7" s="186" t="str">
        <f>Anexo_01!$B22</f>
        <v>MAMANI COILA, EDGAR</v>
      </c>
      <c r="C7" s="191" t="s">
        <v>13778</v>
      </c>
      <c r="D7" s="184" t="s">
        <v>13769</v>
      </c>
      <c r="E7" s="184"/>
      <c r="F7" s="184"/>
      <c r="G7" s="184"/>
      <c r="H7" s="184" t="s">
        <v>13729</v>
      </c>
      <c r="I7" s="184" t="s">
        <v>13726</v>
      </c>
      <c r="J7" s="184"/>
      <c r="K7" s="194"/>
      <c r="L7" s="191"/>
      <c r="M7" s="184"/>
      <c r="N7" s="184"/>
      <c r="O7" s="184"/>
      <c r="P7" s="184"/>
      <c r="Q7" s="184" t="s">
        <v>13729</v>
      </c>
      <c r="R7" s="184" t="s">
        <v>13729</v>
      </c>
      <c r="S7" s="184"/>
      <c r="T7" s="194"/>
      <c r="U7" s="191"/>
      <c r="V7" s="184" t="s">
        <v>13726</v>
      </c>
      <c r="W7" s="184"/>
      <c r="X7" s="184"/>
      <c r="Y7" s="184"/>
      <c r="Z7" s="184" t="s">
        <v>13729</v>
      </c>
      <c r="AA7" s="184" t="s">
        <v>13729</v>
      </c>
      <c r="AB7" s="184"/>
      <c r="AC7" s="194"/>
      <c r="AD7" s="191"/>
      <c r="AE7" s="184"/>
      <c r="AF7" s="184"/>
      <c r="AG7" s="184"/>
      <c r="AH7" s="184"/>
      <c r="AI7" s="184" t="s">
        <v>13729</v>
      </c>
      <c r="AJ7" s="184" t="s">
        <v>13729</v>
      </c>
      <c r="AK7" s="184"/>
      <c r="AL7" s="194"/>
      <c r="AM7" s="191"/>
      <c r="AN7" s="184"/>
      <c r="AO7" s="184"/>
      <c r="AP7" s="184"/>
      <c r="AQ7" s="184" t="s">
        <v>13729</v>
      </c>
      <c r="AR7" s="184" t="s">
        <v>13729</v>
      </c>
      <c r="AS7" s="184"/>
      <c r="AT7" s="184"/>
      <c r="AU7" s="192"/>
      <c r="AV7" s="203">
        <f t="shared" si="0"/>
        <v>13</v>
      </c>
    </row>
    <row r="8" spans="1:48" x14ac:dyDescent="0.25">
      <c r="A8" s="164">
        <v>4</v>
      </c>
      <c r="B8" s="186" t="str">
        <f>Anexo_01!$B23</f>
        <v>BARRIGA HINOJOSA, EDUARDO IGNACIO</v>
      </c>
      <c r="C8" s="191" t="s">
        <v>13729</v>
      </c>
      <c r="D8" s="184"/>
      <c r="E8" s="184"/>
      <c r="F8" s="184"/>
      <c r="G8" s="184"/>
      <c r="H8" s="184"/>
      <c r="I8" s="184"/>
      <c r="J8" s="184"/>
      <c r="K8" s="194"/>
      <c r="L8" s="191"/>
      <c r="M8" s="184"/>
      <c r="N8" s="184"/>
      <c r="O8" s="184"/>
      <c r="P8" s="184"/>
      <c r="Q8" s="184"/>
      <c r="R8" s="184"/>
      <c r="S8" s="184"/>
      <c r="T8" s="194"/>
      <c r="U8" s="191"/>
      <c r="V8" s="184"/>
      <c r="W8" s="184"/>
      <c r="X8" s="184"/>
      <c r="Y8" s="184"/>
      <c r="Z8" s="184"/>
      <c r="AA8" s="184"/>
      <c r="AB8" s="184"/>
      <c r="AC8" s="194"/>
      <c r="AD8" s="191"/>
      <c r="AE8" s="184"/>
      <c r="AF8" s="184"/>
      <c r="AG8" s="184"/>
      <c r="AH8" s="184"/>
      <c r="AI8" s="184"/>
      <c r="AJ8" s="184"/>
      <c r="AK8" s="184"/>
      <c r="AL8" s="194"/>
      <c r="AM8" s="191"/>
      <c r="AN8" s="184"/>
      <c r="AO8" s="184"/>
      <c r="AP8" s="184"/>
      <c r="AQ8" s="184"/>
      <c r="AR8" s="184"/>
      <c r="AS8" s="184"/>
      <c r="AT8" s="184"/>
      <c r="AU8" s="192"/>
      <c r="AV8" s="203">
        <f t="shared" si="0"/>
        <v>1</v>
      </c>
    </row>
    <row r="9" spans="1:48" x14ac:dyDescent="0.25">
      <c r="A9" s="164">
        <v>5</v>
      </c>
      <c r="B9" s="186" t="str">
        <f>Anexo_01!$B24</f>
        <v>MAMANI AQUINO, JUAN TEODORO</v>
      </c>
      <c r="C9" s="191"/>
      <c r="D9" s="184"/>
      <c r="E9" s="184"/>
      <c r="F9" s="184"/>
      <c r="G9" s="184"/>
      <c r="H9" s="184"/>
      <c r="I9" s="184"/>
      <c r="J9" s="184"/>
      <c r="K9" s="194"/>
      <c r="L9" s="191"/>
      <c r="M9" s="184"/>
      <c r="N9" s="184"/>
      <c r="O9" s="184"/>
      <c r="P9" s="184"/>
      <c r="Q9" s="184"/>
      <c r="R9" s="184"/>
      <c r="S9" s="184"/>
      <c r="T9" s="194"/>
      <c r="U9" s="191"/>
      <c r="V9" s="184"/>
      <c r="W9" s="184"/>
      <c r="X9" s="184"/>
      <c r="Y9" s="184"/>
      <c r="Z9" s="184"/>
      <c r="AA9" s="184"/>
      <c r="AB9" s="184"/>
      <c r="AC9" s="194"/>
      <c r="AD9" s="191"/>
      <c r="AE9" s="184"/>
      <c r="AF9" s="184"/>
      <c r="AG9" s="184"/>
      <c r="AH9" s="184"/>
      <c r="AI9" s="184"/>
      <c r="AJ9" s="184"/>
      <c r="AK9" s="184"/>
      <c r="AL9" s="194"/>
      <c r="AM9" s="191"/>
      <c r="AN9" s="184"/>
      <c r="AO9" s="184"/>
      <c r="AP9" s="184"/>
      <c r="AQ9" s="184"/>
      <c r="AR9" s="184"/>
      <c r="AS9" s="184"/>
      <c r="AT9" s="184"/>
      <c r="AU9" s="192"/>
      <c r="AV9" s="203">
        <f t="shared" si="0"/>
        <v>0</v>
      </c>
    </row>
    <row r="10" spans="1:48" x14ac:dyDescent="0.25">
      <c r="A10" s="164">
        <v>6</v>
      </c>
      <c r="B10" s="186" t="str">
        <f>Anexo_01!$B25</f>
        <v>PACHO MAMANI, ALFREDO</v>
      </c>
      <c r="C10" s="191"/>
      <c r="D10" s="184"/>
      <c r="E10" s="184"/>
      <c r="F10" s="184"/>
      <c r="G10" s="184"/>
      <c r="H10" s="184"/>
      <c r="I10" s="184"/>
      <c r="J10" s="184"/>
      <c r="K10" s="194"/>
      <c r="L10" s="191"/>
      <c r="M10" s="184"/>
      <c r="N10" s="184"/>
      <c r="O10" s="184"/>
      <c r="P10" s="184"/>
      <c r="Q10" s="184"/>
      <c r="R10" s="184"/>
      <c r="S10" s="184"/>
      <c r="T10" s="194"/>
      <c r="U10" s="191"/>
      <c r="V10" s="184"/>
      <c r="W10" s="184"/>
      <c r="X10" s="184"/>
      <c r="Y10" s="184"/>
      <c r="Z10" s="184"/>
      <c r="AA10" s="184"/>
      <c r="AB10" s="184"/>
      <c r="AC10" s="194"/>
      <c r="AD10" s="191"/>
      <c r="AE10" s="184"/>
      <c r="AF10" s="184"/>
      <c r="AG10" s="184"/>
      <c r="AH10" s="184"/>
      <c r="AI10" s="184"/>
      <c r="AJ10" s="184"/>
      <c r="AK10" s="184"/>
      <c r="AL10" s="194"/>
      <c r="AM10" s="191"/>
      <c r="AN10" s="184"/>
      <c r="AO10" s="184"/>
      <c r="AP10" s="184"/>
      <c r="AQ10" s="184"/>
      <c r="AR10" s="184"/>
      <c r="AS10" s="184"/>
      <c r="AT10" s="184"/>
      <c r="AU10" s="192"/>
      <c r="AV10" s="203">
        <f t="shared" si="0"/>
        <v>0</v>
      </c>
    </row>
    <row r="11" spans="1:48" x14ac:dyDescent="0.25">
      <c r="A11" s="164">
        <v>7</v>
      </c>
      <c r="B11" s="186" t="str">
        <f>Anexo_01!$B26</f>
        <v>VARGAS CASTILLO, GINO ENRICO</v>
      </c>
      <c r="C11" s="191"/>
      <c r="D11" s="184"/>
      <c r="E11" s="184"/>
      <c r="F11" s="184"/>
      <c r="G11" s="184"/>
      <c r="H11" s="184"/>
      <c r="I11" s="184"/>
      <c r="J11" s="184"/>
      <c r="K11" s="194"/>
      <c r="L11" s="191"/>
      <c r="M11" s="184"/>
      <c r="N11" s="184"/>
      <c r="O11" s="184"/>
      <c r="P11" s="184"/>
      <c r="Q11" s="184"/>
      <c r="R11" s="184"/>
      <c r="S11" s="184"/>
      <c r="T11" s="194"/>
      <c r="U11" s="191"/>
      <c r="V11" s="184"/>
      <c r="W11" s="184"/>
      <c r="X11" s="184"/>
      <c r="Y11" s="184"/>
      <c r="Z11" s="184"/>
      <c r="AA11" s="184"/>
      <c r="AB11" s="184"/>
      <c r="AC11" s="194"/>
      <c r="AD11" s="191"/>
      <c r="AE11" s="184"/>
      <c r="AF11" s="184"/>
      <c r="AG11" s="184"/>
      <c r="AH11" s="184"/>
      <c r="AI11" s="184"/>
      <c r="AJ11" s="184"/>
      <c r="AK11" s="184"/>
      <c r="AL11" s="194"/>
      <c r="AM11" s="191"/>
      <c r="AN11" s="184"/>
      <c r="AO11" s="184"/>
      <c r="AP11" s="184"/>
      <c r="AQ11" s="184"/>
      <c r="AR11" s="184"/>
      <c r="AS11" s="184"/>
      <c r="AT11" s="184"/>
      <c r="AU11" s="192"/>
      <c r="AV11" s="203">
        <f t="shared" si="0"/>
        <v>0</v>
      </c>
    </row>
    <row r="12" spans="1:48" x14ac:dyDescent="0.25">
      <c r="A12" s="164">
        <v>8</v>
      </c>
      <c r="B12" s="186" t="str">
        <f>Anexo_01!$B27</f>
        <v>YUCRA QUISPE, GEMELO SULPICIO</v>
      </c>
      <c r="C12" s="191"/>
      <c r="D12" s="184"/>
      <c r="E12" s="184"/>
      <c r="F12" s="184"/>
      <c r="G12" s="184"/>
      <c r="H12" s="184"/>
      <c r="I12" s="184"/>
      <c r="J12" s="184"/>
      <c r="K12" s="194"/>
      <c r="L12" s="191"/>
      <c r="M12" s="184"/>
      <c r="N12" s="184"/>
      <c r="O12" s="184"/>
      <c r="P12" s="184"/>
      <c r="Q12" s="184"/>
      <c r="R12" s="184"/>
      <c r="S12" s="184"/>
      <c r="T12" s="194"/>
      <c r="U12" s="191"/>
      <c r="V12" s="184"/>
      <c r="W12" s="184"/>
      <c r="X12" s="184"/>
      <c r="Y12" s="184"/>
      <c r="Z12" s="184"/>
      <c r="AA12" s="184"/>
      <c r="AB12" s="184"/>
      <c r="AC12" s="194"/>
      <c r="AD12" s="191"/>
      <c r="AE12" s="184"/>
      <c r="AF12" s="184"/>
      <c r="AG12" s="184"/>
      <c r="AH12" s="184"/>
      <c r="AI12" s="184"/>
      <c r="AJ12" s="184"/>
      <c r="AK12" s="184"/>
      <c r="AL12" s="194"/>
      <c r="AM12" s="191"/>
      <c r="AN12" s="184"/>
      <c r="AO12" s="184"/>
      <c r="AP12" s="184"/>
      <c r="AQ12" s="184"/>
      <c r="AR12" s="184"/>
      <c r="AS12" s="184"/>
      <c r="AT12" s="184"/>
      <c r="AU12" s="192"/>
      <c r="AV12" s="203">
        <f t="shared" si="0"/>
        <v>0</v>
      </c>
    </row>
    <row r="13" spans="1:48" x14ac:dyDescent="0.25">
      <c r="A13" s="164">
        <v>9</v>
      </c>
      <c r="B13" s="186" t="str">
        <f>Anexo_01!$B28</f>
        <v>MAMANI APAZA, MIGUEL</v>
      </c>
      <c r="C13" s="191"/>
      <c r="D13" s="184"/>
      <c r="E13" s="184"/>
      <c r="F13" s="184"/>
      <c r="G13" s="184"/>
      <c r="H13" s="184"/>
      <c r="I13" s="184"/>
      <c r="J13" s="184"/>
      <c r="K13" s="194"/>
      <c r="L13" s="191"/>
      <c r="M13" s="184"/>
      <c r="N13" s="184"/>
      <c r="O13" s="184"/>
      <c r="P13" s="184"/>
      <c r="Q13" s="184"/>
      <c r="R13" s="184"/>
      <c r="S13" s="184"/>
      <c r="T13" s="194"/>
      <c r="U13" s="191"/>
      <c r="V13" s="184"/>
      <c r="W13" s="184"/>
      <c r="X13" s="184"/>
      <c r="Y13" s="184"/>
      <c r="Z13" s="184"/>
      <c r="AA13" s="184"/>
      <c r="AB13" s="184"/>
      <c r="AC13" s="194"/>
      <c r="AD13" s="191"/>
      <c r="AE13" s="184"/>
      <c r="AF13" s="184"/>
      <c r="AG13" s="184"/>
      <c r="AH13" s="184"/>
      <c r="AI13" s="184"/>
      <c r="AJ13" s="184"/>
      <c r="AK13" s="184"/>
      <c r="AL13" s="194"/>
      <c r="AM13" s="191"/>
      <c r="AN13" s="184"/>
      <c r="AO13" s="184"/>
      <c r="AP13" s="184"/>
      <c r="AQ13" s="184"/>
      <c r="AR13" s="184"/>
      <c r="AS13" s="184"/>
      <c r="AT13" s="184"/>
      <c r="AU13" s="192"/>
      <c r="AV13" s="203">
        <f t="shared" si="0"/>
        <v>0</v>
      </c>
    </row>
    <row r="14" spans="1:48" x14ac:dyDescent="0.25">
      <c r="A14" s="164">
        <v>10</v>
      </c>
      <c r="B14" s="186" t="str">
        <f>Anexo_01!$B29</f>
        <v>SALAS VALVERDE, MIRYAM DOMINGA</v>
      </c>
      <c r="C14" s="191"/>
      <c r="D14" s="184"/>
      <c r="E14" s="184"/>
      <c r="F14" s="184"/>
      <c r="G14" s="184"/>
      <c r="H14" s="184"/>
      <c r="I14" s="184"/>
      <c r="J14" s="184"/>
      <c r="K14" s="194"/>
      <c r="L14" s="191"/>
      <c r="M14" s="184"/>
      <c r="N14" s="184"/>
      <c r="O14" s="184"/>
      <c r="P14" s="184"/>
      <c r="Q14" s="184"/>
      <c r="R14" s="184"/>
      <c r="S14" s="184"/>
      <c r="T14" s="194"/>
      <c r="U14" s="191"/>
      <c r="V14" s="184"/>
      <c r="W14" s="184"/>
      <c r="X14" s="184"/>
      <c r="Y14" s="184"/>
      <c r="Z14" s="184"/>
      <c r="AA14" s="184"/>
      <c r="AB14" s="184"/>
      <c r="AC14" s="194"/>
      <c r="AD14" s="191"/>
      <c r="AE14" s="184"/>
      <c r="AF14" s="184"/>
      <c r="AG14" s="184"/>
      <c r="AH14" s="184"/>
      <c r="AI14" s="184"/>
      <c r="AJ14" s="184"/>
      <c r="AK14" s="184"/>
      <c r="AL14" s="194"/>
      <c r="AM14" s="191"/>
      <c r="AN14" s="184"/>
      <c r="AO14" s="184"/>
      <c r="AP14" s="184"/>
      <c r="AQ14" s="184"/>
      <c r="AR14" s="184"/>
      <c r="AS14" s="184"/>
      <c r="AT14" s="184"/>
      <c r="AU14" s="192"/>
      <c r="AV14" s="203">
        <f t="shared" si="0"/>
        <v>0</v>
      </c>
    </row>
    <row r="15" spans="1:48" x14ac:dyDescent="0.25">
      <c r="A15" s="164">
        <v>11</v>
      </c>
      <c r="B15" s="186" t="str">
        <f>Anexo_01!$B30</f>
        <v>VILCA TITO, GENARO</v>
      </c>
      <c r="C15" s="191" t="s">
        <v>13779</v>
      </c>
      <c r="D15" s="184"/>
      <c r="E15" s="184"/>
      <c r="F15" s="184"/>
      <c r="G15" s="184"/>
      <c r="H15" s="184"/>
      <c r="I15" s="184"/>
      <c r="J15" s="184"/>
      <c r="K15" s="194"/>
      <c r="L15" s="191"/>
      <c r="M15" s="184"/>
      <c r="N15" s="184"/>
      <c r="O15" s="184"/>
      <c r="P15" s="184"/>
      <c r="Q15" s="184"/>
      <c r="R15" s="184"/>
      <c r="S15" s="184"/>
      <c r="T15" s="194"/>
      <c r="U15" s="191"/>
      <c r="V15" s="184"/>
      <c r="W15" s="184"/>
      <c r="X15" s="184"/>
      <c r="Y15" s="184"/>
      <c r="Z15" s="184"/>
      <c r="AA15" s="184"/>
      <c r="AB15" s="184"/>
      <c r="AC15" s="194"/>
      <c r="AD15" s="191"/>
      <c r="AE15" s="184"/>
      <c r="AF15" s="184"/>
      <c r="AG15" s="184"/>
      <c r="AH15" s="184"/>
      <c r="AI15" s="184"/>
      <c r="AJ15" s="184"/>
      <c r="AK15" s="184"/>
      <c r="AL15" s="194"/>
      <c r="AM15" s="191"/>
      <c r="AN15" s="184"/>
      <c r="AO15" s="184"/>
      <c r="AP15" s="184"/>
      <c r="AQ15" s="184"/>
      <c r="AR15" s="184"/>
      <c r="AS15" s="184"/>
      <c r="AT15" s="184"/>
      <c r="AU15" s="192"/>
      <c r="AV15" s="203">
        <f t="shared" si="0"/>
        <v>1</v>
      </c>
    </row>
    <row r="16" spans="1:48" x14ac:dyDescent="0.25">
      <c r="A16" s="164">
        <v>12</v>
      </c>
      <c r="B16" s="186" t="str">
        <f>Anexo_01!$B31</f>
        <v>CONDORI FLORES, JOVANY EMPERATRIZ</v>
      </c>
      <c r="C16" s="191"/>
      <c r="D16" s="184"/>
      <c r="E16" s="184"/>
      <c r="F16" s="184"/>
      <c r="G16" s="184"/>
      <c r="H16" s="184"/>
      <c r="I16" s="184"/>
      <c r="J16" s="184"/>
      <c r="K16" s="194"/>
      <c r="L16" s="191"/>
      <c r="M16" s="184"/>
      <c r="N16" s="184"/>
      <c r="O16" s="184"/>
      <c r="P16" s="184"/>
      <c r="Q16" s="184"/>
      <c r="R16" s="184"/>
      <c r="S16" s="184"/>
      <c r="T16" s="194"/>
      <c r="U16" s="191"/>
      <c r="V16" s="184"/>
      <c r="W16" s="184"/>
      <c r="X16" s="184"/>
      <c r="Y16" s="184"/>
      <c r="Z16" s="184"/>
      <c r="AA16" s="184"/>
      <c r="AB16" s="184"/>
      <c r="AC16" s="194"/>
      <c r="AD16" s="191"/>
      <c r="AE16" s="184"/>
      <c r="AF16" s="184"/>
      <c r="AG16" s="184"/>
      <c r="AH16" s="184"/>
      <c r="AI16" s="184"/>
      <c r="AJ16" s="184"/>
      <c r="AK16" s="184"/>
      <c r="AL16" s="194"/>
      <c r="AM16" s="191"/>
      <c r="AN16" s="184"/>
      <c r="AO16" s="184"/>
      <c r="AP16" s="184"/>
      <c r="AQ16" s="184"/>
      <c r="AR16" s="184"/>
      <c r="AS16" s="184"/>
      <c r="AT16" s="184"/>
      <c r="AU16" s="192"/>
      <c r="AV16" s="203">
        <f t="shared" si="0"/>
        <v>0</v>
      </c>
    </row>
    <row r="17" spans="1:48" x14ac:dyDescent="0.25">
      <c r="A17" s="164">
        <v>13</v>
      </c>
      <c r="B17" s="186" t="str">
        <f>Anexo_01!$B32</f>
        <v>TOLEDO MAMANI, JUAN JOSE</v>
      </c>
      <c r="C17" s="191" t="s">
        <v>13779</v>
      </c>
      <c r="D17" s="184"/>
      <c r="E17" s="184"/>
      <c r="F17" s="184"/>
      <c r="G17" s="184"/>
      <c r="H17" s="184"/>
      <c r="I17" s="184"/>
      <c r="J17" s="184"/>
      <c r="K17" s="194"/>
      <c r="L17" s="191"/>
      <c r="M17" s="184"/>
      <c r="N17" s="184"/>
      <c r="O17" s="184"/>
      <c r="P17" s="184"/>
      <c r="Q17" s="184"/>
      <c r="R17" s="184"/>
      <c r="S17" s="184"/>
      <c r="T17" s="194"/>
      <c r="U17" s="191"/>
      <c r="V17" s="184"/>
      <c r="W17" s="184"/>
      <c r="X17" s="184"/>
      <c r="Y17" s="184"/>
      <c r="Z17" s="184"/>
      <c r="AA17" s="184"/>
      <c r="AB17" s="184"/>
      <c r="AC17" s="194"/>
      <c r="AD17" s="191"/>
      <c r="AE17" s="184"/>
      <c r="AF17" s="184"/>
      <c r="AG17" s="184"/>
      <c r="AH17" s="184"/>
      <c r="AI17" s="184"/>
      <c r="AJ17" s="184"/>
      <c r="AK17" s="184"/>
      <c r="AL17" s="194"/>
      <c r="AM17" s="191"/>
      <c r="AN17" s="184"/>
      <c r="AO17" s="184"/>
      <c r="AP17" s="184"/>
      <c r="AQ17" s="184"/>
      <c r="AR17" s="184"/>
      <c r="AS17" s="184"/>
      <c r="AT17" s="184"/>
      <c r="AU17" s="192"/>
      <c r="AV17" s="203">
        <f t="shared" si="0"/>
        <v>1</v>
      </c>
    </row>
    <row r="18" spans="1:48" x14ac:dyDescent="0.25">
      <c r="A18" s="164">
        <v>14</v>
      </c>
      <c r="B18" s="186" t="str">
        <f>Anexo_01!$B33</f>
        <v>CAPQUEQUI HUARACHI, MARIO IGNACIO</v>
      </c>
      <c r="C18" s="191"/>
      <c r="D18" s="184"/>
      <c r="E18" s="184"/>
      <c r="F18" s="184"/>
      <c r="G18" s="184"/>
      <c r="H18" s="184"/>
      <c r="I18" s="184"/>
      <c r="J18" s="184"/>
      <c r="K18" s="194"/>
      <c r="L18" s="191"/>
      <c r="M18" s="184"/>
      <c r="N18" s="184"/>
      <c r="O18" s="184"/>
      <c r="P18" s="184"/>
      <c r="Q18" s="184"/>
      <c r="R18" s="184"/>
      <c r="S18" s="184"/>
      <c r="T18" s="194"/>
      <c r="U18" s="191"/>
      <c r="V18" s="184"/>
      <c r="W18" s="184"/>
      <c r="X18" s="184"/>
      <c r="Y18" s="184"/>
      <c r="Z18" s="184"/>
      <c r="AA18" s="184"/>
      <c r="AB18" s="184"/>
      <c r="AC18" s="194"/>
      <c r="AD18" s="191"/>
      <c r="AE18" s="184"/>
      <c r="AF18" s="184"/>
      <c r="AG18" s="184"/>
      <c r="AH18" s="184"/>
      <c r="AI18" s="184"/>
      <c r="AJ18" s="184"/>
      <c r="AK18" s="184"/>
      <c r="AL18" s="194"/>
      <c r="AM18" s="191"/>
      <c r="AN18" s="184"/>
      <c r="AO18" s="184"/>
      <c r="AP18" s="184"/>
      <c r="AQ18" s="184"/>
      <c r="AR18" s="184"/>
      <c r="AS18" s="184"/>
      <c r="AT18" s="184"/>
      <c r="AU18" s="192"/>
      <c r="AV18" s="203">
        <f t="shared" si="0"/>
        <v>0</v>
      </c>
    </row>
    <row r="19" spans="1:48" x14ac:dyDescent="0.25">
      <c r="A19" s="164">
        <v>15</v>
      </c>
      <c r="B19" s="186" t="str">
        <f>Anexo_01!$B34</f>
        <v>FLORES SALAS, PAULINA</v>
      </c>
      <c r="C19" s="191"/>
      <c r="D19" s="184"/>
      <c r="E19" s="184"/>
      <c r="F19" s="184"/>
      <c r="G19" s="184"/>
      <c r="H19" s="184"/>
      <c r="I19" s="184"/>
      <c r="J19" s="184"/>
      <c r="K19" s="194"/>
      <c r="L19" s="191"/>
      <c r="M19" s="184"/>
      <c r="N19" s="184"/>
      <c r="O19" s="184"/>
      <c r="P19" s="184"/>
      <c r="Q19" s="184"/>
      <c r="R19" s="184"/>
      <c r="S19" s="184"/>
      <c r="T19" s="194"/>
      <c r="U19" s="191"/>
      <c r="V19" s="184"/>
      <c r="W19" s="184"/>
      <c r="X19" s="184"/>
      <c r="Y19" s="184"/>
      <c r="Z19" s="184"/>
      <c r="AA19" s="184"/>
      <c r="AB19" s="184"/>
      <c r="AC19" s="194"/>
      <c r="AD19" s="191"/>
      <c r="AE19" s="184"/>
      <c r="AF19" s="184"/>
      <c r="AG19" s="184"/>
      <c r="AH19" s="184"/>
      <c r="AI19" s="184"/>
      <c r="AJ19" s="184"/>
      <c r="AK19" s="184"/>
      <c r="AL19" s="194"/>
      <c r="AM19" s="191"/>
      <c r="AN19" s="184"/>
      <c r="AO19" s="184"/>
      <c r="AP19" s="184"/>
      <c r="AQ19" s="184"/>
      <c r="AR19" s="184"/>
      <c r="AS19" s="184"/>
      <c r="AT19" s="184"/>
      <c r="AU19" s="192"/>
      <c r="AV19" s="203">
        <f t="shared" si="0"/>
        <v>0</v>
      </c>
    </row>
    <row r="20" spans="1:48" x14ac:dyDescent="0.25">
      <c r="A20" s="164">
        <v>16</v>
      </c>
      <c r="B20" s="186" t="str">
        <f>Anexo_01!$B35</f>
        <v/>
      </c>
      <c r="C20" s="191"/>
      <c r="D20" s="184"/>
      <c r="E20" s="184"/>
      <c r="F20" s="184"/>
      <c r="G20" s="184"/>
      <c r="H20" s="184"/>
      <c r="I20" s="184"/>
      <c r="J20" s="184"/>
      <c r="K20" s="194"/>
      <c r="L20" s="191"/>
      <c r="M20" s="184"/>
      <c r="N20" s="184"/>
      <c r="O20" s="184"/>
      <c r="P20" s="184"/>
      <c r="Q20" s="184"/>
      <c r="R20" s="184"/>
      <c r="S20" s="184"/>
      <c r="T20" s="194"/>
      <c r="U20" s="191"/>
      <c r="V20" s="184"/>
      <c r="W20" s="184"/>
      <c r="X20" s="184"/>
      <c r="Y20" s="184"/>
      <c r="Z20" s="184"/>
      <c r="AA20" s="184"/>
      <c r="AB20" s="184"/>
      <c r="AC20" s="194"/>
      <c r="AD20" s="191"/>
      <c r="AE20" s="184"/>
      <c r="AF20" s="184"/>
      <c r="AG20" s="184"/>
      <c r="AH20" s="184"/>
      <c r="AI20" s="184"/>
      <c r="AJ20" s="184"/>
      <c r="AK20" s="184"/>
      <c r="AL20" s="194"/>
      <c r="AM20" s="191"/>
      <c r="AN20" s="184"/>
      <c r="AO20" s="184"/>
      <c r="AP20" s="184"/>
      <c r="AQ20" s="184"/>
      <c r="AR20" s="184"/>
      <c r="AS20" s="184"/>
      <c r="AT20" s="184"/>
      <c r="AU20" s="192"/>
      <c r="AV20" s="203">
        <f t="shared" si="0"/>
        <v>0</v>
      </c>
    </row>
    <row r="21" spans="1:48" x14ac:dyDescent="0.25">
      <c r="A21" s="164">
        <v>17</v>
      </c>
      <c r="B21" s="186" t="str">
        <f>Anexo_01!$B36</f>
        <v/>
      </c>
      <c r="C21" s="191"/>
      <c r="D21" s="184"/>
      <c r="E21" s="184"/>
      <c r="F21" s="184"/>
      <c r="G21" s="184"/>
      <c r="H21" s="184"/>
      <c r="I21" s="184"/>
      <c r="J21" s="184"/>
      <c r="K21" s="194"/>
      <c r="L21" s="191"/>
      <c r="M21" s="184"/>
      <c r="N21" s="184"/>
      <c r="O21" s="184"/>
      <c r="P21" s="184"/>
      <c r="Q21" s="184"/>
      <c r="R21" s="184"/>
      <c r="S21" s="184"/>
      <c r="T21" s="194"/>
      <c r="U21" s="191"/>
      <c r="V21" s="184"/>
      <c r="W21" s="184"/>
      <c r="X21" s="184"/>
      <c r="Y21" s="184"/>
      <c r="Z21" s="184"/>
      <c r="AA21" s="184"/>
      <c r="AB21" s="184"/>
      <c r="AC21" s="194"/>
      <c r="AD21" s="191"/>
      <c r="AE21" s="184"/>
      <c r="AF21" s="184"/>
      <c r="AG21" s="184"/>
      <c r="AH21" s="184"/>
      <c r="AI21" s="184"/>
      <c r="AJ21" s="184"/>
      <c r="AK21" s="184"/>
      <c r="AL21" s="194"/>
      <c r="AM21" s="191"/>
      <c r="AN21" s="184"/>
      <c r="AO21" s="184"/>
      <c r="AP21" s="184"/>
      <c r="AQ21" s="184"/>
      <c r="AR21" s="184"/>
      <c r="AS21" s="184"/>
      <c r="AT21" s="184"/>
      <c r="AU21" s="192"/>
      <c r="AV21" s="203">
        <f t="shared" si="0"/>
        <v>0</v>
      </c>
    </row>
    <row r="22" spans="1:48" x14ac:dyDescent="0.25">
      <c r="A22" s="164">
        <v>18</v>
      </c>
      <c r="B22" s="186" t="str">
        <f>Anexo_01!$B37</f>
        <v/>
      </c>
      <c r="C22" s="191"/>
      <c r="D22" s="184"/>
      <c r="E22" s="184"/>
      <c r="F22" s="184"/>
      <c r="G22" s="184"/>
      <c r="H22" s="184"/>
      <c r="I22" s="184"/>
      <c r="J22" s="184"/>
      <c r="K22" s="194"/>
      <c r="L22" s="191"/>
      <c r="M22" s="184"/>
      <c r="N22" s="184"/>
      <c r="O22" s="184"/>
      <c r="P22" s="184"/>
      <c r="Q22" s="184"/>
      <c r="R22" s="184"/>
      <c r="S22" s="184"/>
      <c r="T22" s="194"/>
      <c r="U22" s="191"/>
      <c r="V22" s="184"/>
      <c r="W22" s="184"/>
      <c r="X22" s="184"/>
      <c r="Y22" s="184"/>
      <c r="Z22" s="184"/>
      <c r="AA22" s="184"/>
      <c r="AB22" s="184"/>
      <c r="AC22" s="194"/>
      <c r="AD22" s="191"/>
      <c r="AE22" s="184"/>
      <c r="AF22" s="184"/>
      <c r="AG22" s="184"/>
      <c r="AH22" s="184"/>
      <c r="AI22" s="184"/>
      <c r="AJ22" s="184"/>
      <c r="AK22" s="184"/>
      <c r="AL22" s="194"/>
      <c r="AM22" s="191"/>
      <c r="AN22" s="184"/>
      <c r="AO22" s="184"/>
      <c r="AP22" s="184"/>
      <c r="AQ22" s="184"/>
      <c r="AR22" s="184"/>
      <c r="AS22" s="184"/>
      <c r="AT22" s="184"/>
      <c r="AU22" s="192"/>
      <c r="AV22" s="203">
        <f t="shared" si="0"/>
        <v>0</v>
      </c>
    </row>
    <row r="23" spans="1:48" x14ac:dyDescent="0.25">
      <c r="A23" s="164">
        <v>19</v>
      </c>
      <c r="B23" s="186" t="str">
        <f>Anexo_01!$B38</f>
        <v/>
      </c>
      <c r="C23" s="191"/>
      <c r="D23" s="184"/>
      <c r="E23" s="184"/>
      <c r="F23" s="184"/>
      <c r="G23" s="184"/>
      <c r="H23" s="184"/>
      <c r="I23" s="184"/>
      <c r="J23" s="184"/>
      <c r="K23" s="194"/>
      <c r="L23" s="191"/>
      <c r="M23" s="184"/>
      <c r="N23" s="184"/>
      <c r="O23" s="184"/>
      <c r="P23" s="184"/>
      <c r="Q23" s="184"/>
      <c r="R23" s="184"/>
      <c r="S23" s="184"/>
      <c r="T23" s="194"/>
      <c r="U23" s="191"/>
      <c r="V23" s="184"/>
      <c r="W23" s="184"/>
      <c r="X23" s="184"/>
      <c r="Y23" s="184"/>
      <c r="Z23" s="184"/>
      <c r="AA23" s="184"/>
      <c r="AB23" s="184"/>
      <c r="AC23" s="194"/>
      <c r="AD23" s="191"/>
      <c r="AE23" s="184"/>
      <c r="AF23" s="184"/>
      <c r="AG23" s="184"/>
      <c r="AH23" s="184"/>
      <c r="AI23" s="184"/>
      <c r="AJ23" s="184"/>
      <c r="AK23" s="184"/>
      <c r="AL23" s="194"/>
      <c r="AM23" s="191"/>
      <c r="AN23" s="184"/>
      <c r="AO23" s="184"/>
      <c r="AP23" s="184"/>
      <c r="AQ23" s="184"/>
      <c r="AR23" s="184"/>
      <c r="AS23" s="184"/>
      <c r="AT23" s="184"/>
      <c r="AU23" s="192"/>
      <c r="AV23" s="203">
        <f t="shared" si="0"/>
        <v>0</v>
      </c>
    </row>
    <row r="24" spans="1:48" x14ac:dyDescent="0.25">
      <c r="A24" s="164">
        <v>20</v>
      </c>
      <c r="B24" s="186" t="str">
        <f>Anexo_01!$B39</f>
        <v/>
      </c>
      <c r="C24" s="191"/>
      <c r="D24" s="184"/>
      <c r="E24" s="184"/>
      <c r="F24" s="184"/>
      <c r="G24" s="184"/>
      <c r="H24" s="184"/>
      <c r="I24" s="184"/>
      <c r="J24" s="184"/>
      <c r="K24" s="194"/>
      <c r="L24" s="191"/>
      <c r="M24" s="184"/>
      <c r="N24" s="184"/>
      <c r="O24" s="184"/>
      <c r="P24" s="184"/>
      <c r="Q24" s="184"/>
      <c r="R24" s="184"/>
      <c r="S24" s="184"/>
      <c r="T24" s="194"/>
      <c r="U24" s="191"/>
      <c r="V24" s="184"/>
      <c r="W24" s="184"/>
      <c r="X24" s="184"/>
      <c r="Y24" s="184"/>
      <c r="Z24" s="184"/>
      <c r="AA24" s="184"/>
      <c r="AB24" s="184"/>
      <c r="AC24" s="194"/>
      <c r="AD24" s="191"/>
      <c r="AE24" s="184"/>
      <c r="AF24" s="184"/>
      <c r="AG24" s="184"/>
      <c r="AH24" s="184"/>
      <c r="AI24" s="184"/>
      <c r="AJ24" s="184"/>
      <c r="AK24" s="184"/>
      <c r="AL24" s="194"/>
      <c r="AM24" s="191"/>
      <c r="AN24" s="184"/>
      <c r="AO24" s="184"/>
      <c r="AP24" s="184"/>
      <c r="AQ24" s="184"/>
      <c r="AR24" s="184"/>
      <c r="AS24" s="184"/>
      <c r="AT24" s="184"/>
      <c r="AU24" s="192"/>
      <c r="AV24" s="203">
        <f t="shared" si="0"/>
        <v>0</v>
      </c>
    </row>
    <row r="25" spans="1:48" x14ac:dyDescent="0.25">
      <c r="A25" s="164">
        <v>21</v>
      </c>
      <c r="B25" s="186" t="str">
        <f>Anexo_01!$B40</f>
        <v/>
      </c>
      <c r="C25" s="191"/>
      <c r="D25" s="184"/>
      <c r="E25" s="184"/>
      <c r="F25" s="184"/>
      <c r="G25" s="184"/>
      <c r="H25" s="184"/>
      <c r="I25" s="184"/>
      <c r="J25" s="184"/>
      <c r="K25" s="194"/>
      <c r="L25" s="191"/>
      <c r="M25" s="184"/>
      <c r="N25" s="184"/>
      <c r="O25" s="184"/>
      <c r="P25" s="184"/>
      <c r="Q25" s="184"/>
      <c r="R25" s="184"/>
      <c r="S25" s="184"/>
      <c r="T25" s="194"/>
      <c r="U25" s="191"/>
      <c r="V25" s="184"/>
      <c r="W25" s="184"/>
      <c r="X25" s="184"/>
      <c r="Y25" s="184"/>
      <c r="Z25" s="184"/>
      <c r="AA25" s="184"/>
      <c r="AB25" s="184"/>
      <c r="AC25" s="194"/>
      <c r="AD25" s="191"/>
      <c r="AE25" s="184"/>
      <c r="AF25" s="184"/>
      <c r="AG25" s="184"/>
      <c r="AH25" s="184"/>
      <c r="AI25" s="184"/>
      <c r="AJ25" s="184"/>
      <c r="AK25" s="184"/>
      <c r="AL25" s="194"/>
      <c r="AM25" s="191"/>
      <c r="AN25" s="184"/>
      <c r="AO25" s="184"/>
      <c r="AP25" s="184"/>
      <c r="AQ25" s="184"/>
      <c r="AR25" s="184"/>
      <c r="AS25" s="184"/>
      <c r="AT25" s="184"/>
      <c r="AU25" s="192"/>
      <c r="AV25" s="203">
        <f t="shared" si="0"/>
        <v>0</v>
      </c>
    </row>
    <row r="26" spans="1:48" x14ac:dyDescent="0.25">
      <c r="A26" s="164">
        <v>22</v>
      </c>
      <c r="B26" s="186" t="str">
        <f>Anexo_01!$B41</f>
        <v/>
      </c>
      <c r="C26" s="191"/>
      <c r="D26" s="184"/>
      <c r="E26" s="184"/>
      <c r="F26" s="184"/>
      <c r="G26" s="184"/>
      <c r="H26" s="184"/>
      <c r="I26" s="184"/>
      <c r="J26" s="184"/>
      <c r="K26" s="194"/>
      <c r="L26" s="191"/>
      <c r="M26" s="184"/>
      <c r="N26" s="184"/>
      <c r="O26" s="184"/>
      <c r="P26" s="184"/>
      <c r="Q26" s="184"/>
      <c r="R26" s="184"/>
      <c r="S26" s="184"/>
      <c r="T26" s="194"/>
      <c r="U26" s="191"/>
      <c r="V26" s="184"/>
      <c r="W26" s="184"/>
      <c r="X26" s="184"/>
      <c r="Y26" s="184"/>
      <c r="Z26" s="184"/>
      <c r="AA26" s="184"/>
      <c r="AB26" s="184"/>
      <c r="AC26" s="194"/>
      <c r="AD26" s="191"/>
      <c r="AE26" s="184"/>
      <c r="AF26" s="184"/>
      <c r="AG26" s="184"/>
      <c r="AH26" s="184"/>
      <c r="AI26" s="184"/>
      <c r="AJ26" s="184"/>
      <c r="AK26" s="184"/>
      <c r="AL26" s="194"/>
      <c r="AM26" s="191"/>
      <c r="AN26" s="184"/>
      <c r="AO26" s="184"/>
      <c r="AP26" s="184"/>
      <c r="AQ26" s="184"/>
      <c r="AR26" s="184"/>
      <c r="AS26" s="184"/>
      <c r="AT26" s="184"/>
      <c r="AU26" s="192"/>
      <c r="AV26" s="203">
        <f t="shared" si="0"/>
        <v>0</v>
      </c>
    </row>
    <row r="27" spans="1:48" x14ac:dyDescent="0.25">
      <c r="A27" s="164">
        <v>23</v>
      </c>
      <c r="B27" s="186" t="str">
        <f>Anexo_01!$B42</f>
        <v/>
      </c>
      <c r="C27" s="191"/>
      <c r="D27" s="184"/>
      <c r="E27" s="184"/>
      <c r="F27" s="184"/>
      <c r="G27" s="184"/>
      <c r="H27" s="184"/>
      <c r="I27" s="184"/>
      <c r="J27" s="184"/>
      <c r="K27" s="194"/>
      <c r="L27" s="191"/>
      <c r="M27" s="184"/>
      <c r="N27" s="184"/>
      <c r="O27" s="184"/>
      <c r="P27" s="184"/>
      <c r="Q27" s="184"/>
      <c r="R27" s="184"/>
      <c r="S27" s="184"/>
      <c r="T27" s="194"/>
      <c r="U27" s="191"/>
      <c r="V27" s="184"/>
      <c r="W27" s="184"/>
      <c r="X27" s="184"/>
      <c r="Y27" s="184"/>
      <c r="Z27" s="184"/>
      <c r="AA27" s="184"/>
      <c r="AB27" s="184"/>
      <c r="AC27" s="194"/>
      <c r="AD27" s="191"/>
      <c r="AE27" s="184"/>
      <c r="AF27" s="184"/>
      <c r="AG27" s="184"/>
      <c r="AH27" s="184"/>
      <c r="AI27" s="184"/>
      <c r="AJ27" s="184"/>
      <c r="AK27" s="184"/>
      <c r="AL27" s="194"/>
      <c r="AM27" s="191"/>
      <c r="AN27" s="184"/>
      <c r="AO27" s="184"/>
      <c r="AP27" s="184"/>
      <c r="AQ27" s="184"/>
      <c r="AR27" s="184"/>
      <c r="AS27" s="184"/>
      <c r="AT27" s="184"/>
      <c r="AU27" s="192"/>
      <c r="AV27" s="203">
        <f t="shared" si="0"/>
        <v>0</v>
      </c>
    </row>
    <row r="28" spans="1:48" x14ac:dyDescent="0.25">
      <c r="A28" s="164">
        <v>24</v>
      </c>
      <c r="B28" s="186">
        <f>Anexo_01!$B43</f>
        <v>0</v>
      </c>
      <c r="C28" s="191"/>
      <c r="D28" s="184"/>
      <c r="E28" s="184"/>
      <c r="F28" s="184"/>
      <c r="G28" s="184"/>
      <c r="H28" s="184"/>
      <c r="I28" s="184"/>
      <c r="J28" s="184"/>
      <c r="K28" s="194"/>
      <c r="L28" s="191"/>
      <c r="M28" s="184"/>
      <c r="N28" s="184"/>
      <c r="O28" s="184"/>
      <c r="P28" s="184"/>
      <c r="Q28" s="184"/>
      <c r="R28" s="184"/>
      <c r="S28" s="184"/>
      <c r="T28" s="194"/>
      <c r="U28" s="191"/>
      <c r="V28" s="184"/>
      <c r="W28" s="184"/>
      <c r="X28" s="184"/>
      <c r="Y28" s="184"/>
      <c r="Z28" s="184"/>
      <c r="AA28" s="184"/>
      <c r="AB28" s="184"/>
      <c r="AC28" s="194"/>
      <c r="AD28" s="191"/>
      <c r="AE28" s="184"/>
      <c r="AF28" s="184"/>
      <c r="AG28" s="184"/>
      <c r="AH28" s="184"/>
      <c r="AI28" s="184"/>
      <c r="AJ28" s="184"/>
      <c r="AK28" s="184"/>
      <c r="AL28" s="194"/>
      <c r="AM28" s="191"/>
      <c r="AN28" s="184"/>
      <c r="AO28" s="184"/>
      <c r="AP28" s="184"/>
      <c r="AQ28" s="184"/>
      <c r="AR28" s="184"/>
      <c r="AS28" s="184"/>
      <c r="AT28" s="184"/>
      <c r="AU28" s="192"/>
      <c r="AV28" s="203">
        <f t="shared" si="0"/>
        <v>0</v>
      </c>
    </row>
    <row r="29" spans="1:48" x14ac:dyDescent="0.25">
      <c r="A29" s="164">
        <v>25</v>
      </c>
      <c r="B29" s="186"/>
      <c r="C29" s="191"/>
      <c r="D29" s="184"/>
      <c r="E29" s="184"/>
      <c r="F29" s="184"/>
      <c r="G29" s="184"/>
      <c r="H29" s="184"/>
      <c r="I29" s="184"/>
      <c r="J29" s="184"/>
      <c r="K29" s="194"/>
      <c r="L29" s="191"/>
      <c r="M29" s="184"/>
      <c r="N29" s="184"/>
      <c r="O29" s="184"/>
      <c r="P29" s="184"/>
      <c r="Q29" s="184"/>
      <c r="R29" s="184"/>
      <c r="S29" s="184"/>
      <c r="T29" s="194"/>
      <c r="U29" s="191"/>
      <c r="V29" s="184"/>
      <c r="W29" s="184"/>
      <c r="X29" s="184"/>
      <c r="Y29" s="184"/>
      <c r="Z29" s="184"/>
      <c r="AA29" s="184"/>
      <c r="AB29" s="184"/>
      <c r="AC29" s="194"/>
      <c r="AD29" s="191"/>
      <c r="AE29" s="184"/>
      <c r="AF29" s="184"/>
      <c r="AG29" s="184"/>
      <c r="AH29" s="184"/>
      <c r="AI29" s="184"/>
      <c r="AJ29" s="184"/>
      <c r="AK29" s="184"/>
      <c r="AL29" s="194"/>
      <c r="AM29" s="191"/>
      <c r="AN29" s="184"/>
      <c r="AO29" s="184"/>
      <c r="AP29" s="184"/>
      <c r="AQ29" s="184"/>
      <c r="AR29" s="184"/>
      <c r="AS29" s="184"/>
      <c r="AT29" s="184"/>
      <c r="AU29" s="192"/>
      <c r="AV29" s="203">
        <f t="shared" si="0"/>
        <v>0</v>
      </c>
    </row>
    <row r="30" spans="1:48" x14ac:dyDescent="0.25">
      <c r="A30" s="164">
        <v>26</v>
      </c>
      <c r="B30" s="186" t="str">
        <f>Anexo_01!$B45</f>
        <v/>
      </c>
      <c r="C30" s="191"/>
      <c r="D30" s="184"/>
      <c r="E30" s="184"/>
      <c r="F30" s="184"/>
      <c r="G30" s="184"/>
      <c r="H30" s="184"/>
      <c r="I30" s="184"/>
      <c r="J30" s="184"/>
      <c r="K30" s="194"/>
      <c r="L30" s="191"/>
      <c r="M30" s="184"/>
      <c r="N30" s="184"/>
      <c r="O30" s="184"/>
      <c r="P30" s="184"/>
      <c r="Q30" s="184"/>
      <c r="R30" s="184"/>
      <c r="S30" s="184"/>
      <c r="T30" s="194"/>
      <c r="U30" s="191"/>
      <c r="V30" s="184"/>
      <c r="W30" s="184"/>
      <c r="X30" s="184"/>
      <c r="Y30" s="184"/>
      <c r="Z30" s="184"/>
      <c r="AA30" s="184"/>
      <c r="AB30" s="184"/>
      <c r="AC30" s="194"/>
      <c r="AD30" s="191"/>
      <c r="AE30" s="184"/>
      <c r="AF30" s="184"/>
      <c r="AG30" s="184"/>
      <c r="AH30" s="184"/>
      <c r="AI30" s="184"/>
      <c r="AJ30" s="184"/>
      <c r="AK30" s="184"/>
      <c r="AL30" s="194"/>
      <c r="AM30" s="191"/>
      <c r="AN30" s="184"/>
      <c r="AO30" s="184"/>
      <c r="AP30" s="184"/>
      <c r="AQ30" s="184"/>
      <c r="AR30" s="184"/>
      <c r="AS30" s="184"/>
      <c r="AT30" s="184"/>
      <c r="AU30" s="192"/>
      <c r="AV30" s="203">
        <f t="shared" si="0"/>
        <v>0</v>
      </c>
    </row>
    <row r="31" spans="1:48" x14ac:dyDescent="0.25">
      <c r="A31" s="164">
        <v>27</v>
      </c>
      <c r="B31" s="186" t="str">
        <f>Anexo_01!$B46</f>
        <v/>
      </c>
      <c r="C31" s="191"/>
      <c r="D31" s="184"/>
      <c r="E31" s="184"/>
      <c r="F31" s="184"/>
      <c r="G31" s="184"/>
      <c r="H31" s="184"/>
      <c r="I31" s="184"/>
      <c r="J31" s="184"/>
      <c r="K31" s="194"/>
      <c r="L31" s="191"/>
      <c r="M31" s="184"/>
      <c r="N31" s="184"/>
      <c r="O31" s="184"/>
      <c r="P31" s="184"/>
      <c r="Q31" s="184"/>
      <c r="R31" s="184"/>
      <c r="S31" s="184"/>
      <c r="T31" s="194"/>
      <c r="U31" s="191"/>
      <c r="V31" s="184"/>
      <c r="W31" s="184"/>
      <c r="X31" s="184"/>
      <c r="Y31" s="184"/>
      <c r="Z31" s="184"/>
      <c r="AA31" s="184"/>
      <c r="AB31" s="184"/>
      <c r="AC31" s="194"/>
      <c r="AD31" s="191"/>
      <c r="AE31" s="184"/>
      <c r="AF31" s="184"/>
      <c r="AG31" s="184"/>
      <c r="AH31" s="184"/>
      <c r="AI31" s="184"/>
      <c r="AJ31" s="184"/>
      <c r="AK31" s="184"/>
      <c r="AL31" s="194"/>
      <c r="AM31" s="191"/>
      <c r="AN31" s="184"/>
      <c r="AO31" s="184"/>
      <c r="AP31" s="184"/>
      <c r="AQ31" s="184"/>
      <c r="AR31" s="184"/>
      <c r="AS31" s="184"/>
      <c r="AT31" s="184"/>
      <c r="AU31" s="192"/>
      <c r="AV31" s="203">
        <f t="shared" si="0"/>
        <v>0</v>
      </c>
    </row>
    <row r="32" spans="1:48" x14ac:dyDescent="0.25">
      <c r="A32" s="164">
        <v>28</v>
      </c>
      <c r="B32" s="186" t="str">
        <f>Anexo_01!$B47</f>
        <v/>
      </c>
      <c r="C32" s="191"/>
      <c r="D32" s="184"/>
      <c r="E32" s="184"/>
      <c r="F32" s="184"/>
      <c r="G32" s="184"/>
      <c r="H32" s="184"/>
      <c r="I32" s="184"/>
      <c r="J32" s="184"/>
      <c r="K32" s="194"/>
      <c r="L32" s="191"/>
      <c r="M32" s="184"/>
      <c r="N32" s="184"/>
      <c r="O32" s="184"/>
      <c r="P32" s="184"/>
      <c r="Q32" s="184"/>
      <c r="R32" s="184"/>
      <c r="S32" s="184"/>
      <c r="T32" s="194"/>
      <c r="U32" s="191"/>
      <c r="V32" s="184"/>
      <c r="W32" s="184"/>
      <c r="X32" s="184"/>
      <c r="Y32" s="184"/>
      <c r="Z32" s="184"/>
      <c r="AA32" s="184"/>
      <c r="AB32" s="184"/>
      <c r="AC32" s="194"/>
      <c r="AD32" s="191"/>
      <c r="AE32" s="184"/>
      <c r="AF32" s="184"/>
      <c r="AG32" s="184"/>
      <c r="AH32" s="184"/>
      <c r="AI32" s="184"/>
      <c r="AJ32" s="184"/>
      <c r="AK32" s="184"/>
      <c r="AL32" s="194"/>
      <c r="AM32" s="191"/>
      <c r="AN32" s="184"/>
      <c r="AO32" s="184"/>
      <c r="AP32" s="184"/>
      <c r="AQ32" s="184"/>
      <c r="AR32" s="184"/>
      <c r="AS32" s="184"/>
      <c r="AT32" s="184"/>
      <c r="AU32" s="192"/>
      <c r="AV32" s="203">
        <f t="shared" si="0"/>
        <v>0</v>
      </c>
    </row>
    <row r="33" spans="1:48" x14ac:dyDescent="0.25">
      <c r="A33" s="164">
        <v>29</v>
      </c>
      <c r="B33" s="186" t="str">
        <f>Anexo_01!$B48</f>
        <v/>
      </c>
      <c r="C33" s="191"/>
      <c r="D33" s="184"/>
      <c r="E33" s="184"/>
      <c r="F33" s="184"/>
      <c r="G33" s="184"/>
      <c r="H33" s="184"/>
      <c r="I33" s="184"/>
      <c r="J33" s="184"/>
      <c r="K33" s="194"/>
      <c r="L33" s="191"/>
      <c r="M33" s="184"/>
      <c r="N33" s="184"/>
      <c r="O33" s="184"/>
      <c r="P33" s="184"/>
      <c r="Q33" s="184"/>
      <c r="R33" s="184"/>
      <c r="S33" s="184"/>
      <c r="T33" s="194"/>
      <c r="U33" s="191"/>
      <c r="V33" s="184"/>
      <c r="W33" s="184"/>
      <c r="X33" s="184"/>
      <c r="Y33" s="184"/>
      <c r="Z33" s="184"/>
      <c r="AA33" s="184"/>
      <c r="AB33" s="184"/>
      <c r="AC33" s="194"/>
      <c r="AD33" s="191"/>
      <c r="AE33" s="184"/>
      <c r="AF33" s="184"/>
      <c r="AG33" s="184"/>
      <c r="AH33" s="184"/>
      <c r="AI33" s="184"/>
      <c r="AJ33" s="184"/>
      <c r="AK33" s="184"/>
      <c r="AL33" s="194"/>
      <c r="AM33" s="191"/>
      <c r="AN33" s="184"/>
      <c r="AO33" s="184"/>
      <c r="AP33" s="184"/>
      <c r="AQ33" s="184"/>
      <c r="AR33" s="184"/>
      <c r="AS33" s="184"/>
      <c r="AT33" s="184"/>
      <c r="AU33" s="192"/>
      <c r="AV33" s="203">
        <f t="shared" si="0"/>
        <v>0</v>
      </c>
    </row>
    <row r="34" spans="1:48" x14ac:dyDescent="0.25">
      <c r="A34" s="164">
        <v>30</v>
      </c>
      <c r="B34" s="186" t="str">
        <f>Anexo_01!$B49</f>
        <v/>
      </c>
      <c r="C34" s="191"/>
      <c r="D34" s="184"/>
      <c r="E34" s="184"/>
      <c r="F34" s="184"/>
      <c r="G34" s="184"/>
      <c r="H34" s="184"/>
      <c r="I34" s="184"/>
      <c r="J34" s="184"/>
      <c r="K34" s="194"/>
      <c r="L34" s="191"/>
      <c r="M34" s="184"/>
      <c r="N34" s="184"/>
      <c r="O34" s="184"/>
      <c r="P34" s="184"/>
      <c r="Q34" s="184"/>
      <c r="R34" s="184"/>
      <c r="S34" s="184"/>
      <c r="T34" s="194"/>
      <c r="U34" s="191"/>
      <c r="V34" s="184"/>
      <c r="W34" s="184"/>
      <c r="X34" s="184"/>
      <c r="Y34" s="184"/>
      <c r="Z34" s="184"/>
      <c r="AA34" s="184"/>
      <c r="AB34" s="184"/>
      <c r="AC34" s="194"/>
      <c r="AD34" s="191"/>
      <c r="AE34" s="184"/>
      <c r="AF34" s="184"/>
      <c r="AG34" s="184"/>
      <c r="AH34" s="184"/>
      <c r="AI34" s="184"/>
      <c r="AJ34" s="184"/>
      <c r="AK34" s="184"/>
      <c r="AL34" s="194"/>
      <c r="AM34" s="191"/>
      <c r="AN34" s="184"/>
      <c r="AO34" s="184"/>
      <c r="AP34" s="184"/>
      <c r="AQ34" s="184"/>
      <c r="AR34" s="184"/>
      <c r="AS34" s="184"/>
      <c r="AT34" s="184"/>
      <c r="AU34" s="192"/>
      <c r="AV34" s="203">
        <f t="shared" si="0"/>
        <v>0</v>
      </c>
    </row>
    <row r="35" spans="1:48" x14ac:dyDescent="0.25">
      <c r="A35" s="164">
        <v>31</v>
      </c>
      <c r="B35" s="186" t="str">
        <f>Anexo_01!$B50</f>
        <v/>
      </c>
      <c r="C35" s="191"/>
      <c r="D35" s="184"/>
      <c r="E35" s="184"/>
      <c r="F35" s="184"/>
      <c r="G35" s="184"/>
      <c r="H35" s="184"/>
      <c r="I35" s="184"/>
      <c r="J35" s="184"/>
      <c r="K35" s="194"/>
      <c r="L35" s="191"/>
      <c r="M35" s="184"/>
      <c r="N35" s="184"/>
      <c r="O35" s="184"/>
      <c r="P35" s="184"/>
      <c r="Q35" s="184"/>
      <c r="R35" s="184"/>
      <c r="S35" s="184"/>
      <c r="T35" s="194"/>
      <c r="U35" s="191"/>
      <c r="V35" s="184"/>
      <c r="W35" s="184"/>
      <c r="X35" s="184"/>
      <c r="Y35" s="184"/>
      <c r="Z35" s="184"/>
      <c r="AA35" s="184"/>
      <c r="AB35" s="184"/>
      <c r="AC35" s="194"/>
      <c r="AD35" s="191"/>
      <c r="AE35" s="184"/>
      <c r="AF35" s="184"/>
      <c r="AG35" s="184"/>
      <c r="AH35" s="184"/>
      <c r="AI35" s="184"/>
      <c r="AJ35" s="184"/>
      <c r="AK35" s="184"/>
      <c r="AL35" s="194"/>
      <c r="AM35" s="191"/>
      <c r="AN35" s="184"/>
      <c r="AO35" s="184"/>
      <c r="AP35" s="184"/>
      <c r="AQ35" s="184"/>
      <c r="AR35" s="184"/>
      <c r="AS35" s="184"/>
      <c r="AT35" s="184"/>
      <c r="AU35" s="192"/>
      <c r="AV35" s="203">
        <f t="shared" si="0"/>
        <v>0</v>
      </c>
    </row>
    <row r="36" spans="1:48" x14ac:dyDescent="0.25">
      <c r="A36" s="164">
        <v>32</v>
      </c>
      <c r="B36" s="186" t="str">
        <f>Anexo_01!$B51</f>
        <v/>
      </c>
      <c r="C36" s="191"/>
      <c r="D36" s="184"/>
      <c r="E36" s="184"/>
      <c r="F36" s="184"/>
      <c r="G36" s="184"/>
      <c r="H36" s="184"/>
      <c r="I36" s="184"/>
      <c r="J36" s="184"/>
      <c r="K36" s="194"/>
      <c r="L36" s="191"/>
      <c r="M36" s="184"/>
      <c r="N36" s="184"/>
      <c r="O36" s="184"/>
      <c r="P36" s="184"/>
      <c r="Q36" s="184"/>
      <c r="R36" s="184"/>
      <c r="S36" s="184"/>
      <c r="T36" s="194"/>
      <c r="U36" s="191"/>
      <c r="V36" s="184"/>
      <c r="W36" s="184"/>
      <c r="X36" s="184"/>
      <c r="Y36" s="184"/>
      <c r="Z36" s="184"/>
      <c r="AA36" s="184"/>
      <c r="AB36" s="184"/>
      <c r="AC36" s="194"/>
      <c r="AD36" s="191"/>
      <c r="AE36" s="184"/>
      <c r="AF36" s="184"/>
      <c r="AG36" s="184"/>
      <c r="AH36" s="184"/>
      <c r="AI36" s="184"/>
      <c r="AJ36" s="184"/>
      <c r="AK36" s="184"/>
      <c r="AL36" s="194"/>
      <c r="AM36" s="191"/>
      <c r="AN36" s="184"/>
      <c r="AO36" s="184"/>
      <c r="AP36" s="184"/>
      <c r="AQ36" s="184"/>
      <c r="AR36" s="184"/>
      <c r="AS36" s="184"/>
      <c r="AT36" s="184"/>
      <c r="AU36" s="192"/>
      <c r="AV36" s="203">
        <f t="shared" si="0"/>
        <v>0</v>
      </c>
    </row>
    <row r="37" spans="1:48" x14ac:dyDescent="0.25">
      <c r="A37" s="164">
        <v>33</v>
      </c>
      <c r="B37" s="186" t="str">
        <f>Anexo_01!$B52</f>
        <v/>
      </c>
      <c r="C37" s="191"/>
      <c r="D37" s="184"/>
      <c r="E37" s="184"/>
      <c r="F37" s="184"/>
      <c r="G37" s="184"/>
      <c r="H37" s="184"/>
      <c r="I37" s="184"/>
      <c r="J37" s="184"/>
      <c r="K37" s="194"/>
      <c r="L37" s="191"/>
      <c r="M37" s="184"/>
      <c r="N37" s="184"/>
      <c r="O37" s="184"/>
      <c r="P37" s="184"/>
      <c r="Q37" s="184"/>
      <c r="R37" s="184"/>
      <c r="S37" s="184"/>
      <c r="T37" s="194"/>
      <c r="U37" s="191"/>
      <c r="V37" s="184"/>
      <c r="W37" s="184"/>
      <c r="X37" s="184"/>
      <c r="Y37" s="184"/>
      <c r="Z37" s="184"/>
      <c r="AA37" s="184"/>
      <c r="AB37" s="184"/>
      <c r="AC37" s="194"/>
      <c r="AD37" s="191"/>
      <c r="AE37" s="184"/>
      <c r="AF37" s="184"/>
      <c r="AG37" s="184"/>
      <c r="AH37" s="184"/>
      <c r="AI37" s="184"/>
      <c r="AJ37" s="184"/>
      <c r="AK37" s="184"/>
      <c r="AL37" s="194"/>
      <c r="AM37" s="191"/>
      <c r="AN37" s="184"/>
      <c r="AO37" s="184"/>
      <c r="AP37" s="184"/>
      <c r="AQ37" s="184"/>
      <c r="AR37" s="184"/>
      <c r="AS37" s="184"/>
      <c r="AT37" s="184"/>
      <c r="AU37" s="192"/>
      <c r="AV37" s="203">
        <f t="shared" si="0"/>
        <v>0</v>
      </c>
    </row>
    <row r="38" spans="1:48" x14ac:dyDescent="0.25">
      <c r="A38" s="164">
        <v>34</v>
      </c>
      <c r="B38" s="186" t="str">
        <f>Anexo_01!$B53</f>
        <v/>
      </c>
      <c r="C38" s="191"/>
      <c r="D38" s="184"/>
      <c r="E38" s="184"/>
      <c r="F38" s="184"/>
      <c r="G38" s="184"/>
      <c r="H38" s="184"/>
      <c r="I38" s="184"/>
      <c r="J38" s="184"/>
      <c r="K38" s="194"/>
      <c r="L38" s="191"/>
      <c r="M38" s="184"/>
      <c r="N38" s="184"/>
      <c r="O38" s="184"/>
      <c r="P38" s="184"/>
      <c r="Q38" s="184"/>
      <c r="R38" s="184"/>
      <c r="S38" s="184"/>
      <c r="T38" s="194"/>
      <c r="U38" s="191"/>
      <c r="V38" s="184"/>
      <c r="W38" s="184"/>
      <c r="X38" s="184"/>
      <c r="Y38" s="184"/>
      <c r="Z38" s="184"/>
      <c r="AA38" s="184"/>
      <c r="AB38" s="184"/>
      <c r="AC38" s="194"/>
      <c r="AD38" s="191"/>
      <c r="AE38" s="184"/>
      <c r="AF38" s="184"/>
      <c r="AG38" s="184"/>
      <c r="AH38" s="184"/>
      <c r="AI38" s="184"/>
      <c r="AJ38" s="184"/>
      <c r="AK38" s="184"/>
      <c r="AL38" s="194"/>
      <c r="AM38" s="191"/>
      <c r="AN38" s="184"/>
      <c r="AO38" s="184"/>
      <c r="AP38" s="184"/>
      <c r="AQ38" s="184"/>
      <c r="AR38" s="184"/>
      <c r="AS38" s="184"/>
      <c r="AT38" s="184"/>
      <c r="AU38" s="192"/>
      <c r="AV38" s="203">
        <f t="shared" si="0"/>
        <v>0</v>
      </c>
    </row>
    <row r="39" spans="1:48" x14ac:dyDescent="0.25">
      <c r="A39" s="164">
        <v>35</v>
      </c>
      <c r="B39" s="186" t="str">
        <f>Anexo_01!$B54</f>
        <v/>
      </c>
      <c r="C39" s="191"/>
      <c r="D39" s="184"/>
      <c r="E39" s="184"/>
      <c r="F39" s="184"/>
      <c r="G39" s="184"/>
      <c r="H39" s="184"/>
      <c r="I39" s="184"/>
      <c r="J39" s="184"/>
      <c r="K39" s="194"/>
      <c r="L39" s="191"/>
      <c r="M39" s="184"/>
      <c r="N39" s="184"/>
      <c r="O39" s="184"/>
      <c r="P39" s="184"/>
      <c r="Q39" s="184"/>
      <c r="R39" s="184"/>
      <c r="S39" s="184"/>
      <c r="T39" s="194"/>
      <c r="U39" s="191"/>
      <c r="V39" s="184"/>
      <c r="W39" s="184"/>
      <c r="X39" s="184"/>
      <c r="Y39" s="184"/>
      <c r="Z39" s="184"/>
      <c r="AA39" s="184"/>
      <c r="AB39" s="184"/>
      <c r="AC39" s="194"/>
      <c r="AD39" s="191"/>
      <c r="AE39" s="184"/>
      <c r="AF39" s="184"/>
      <c r="AG39" s="184"/>
      <c r="AH39" s="184"/>
      <c r="AI39" s="184"/>
      <c r="AJ39" s="184"/>
      <c r="AK39" s="184"/>
      <c r="AL39" s="194"/>
      <c r="AM39" s="191"/>
      <c r="AN39" s="184"/>
      <c r="AO39" s="184"/>
      <c r="AP39" s="184"/>
      <c r="AQ39" s="184"/>
      <c r="AR39" s="184"/>
      <c r="AS39" s="184"/>
      <c r="AT39" s="184"/>
      <c r="AU39" s="192"/>
      <c r="AV39" s="203">
        <f t="shared" si="0"/>
        <v>0</v>
      </c>
    </row>
    <row r="40" spans="1:48" x14ac:dyDescent="0.25">
      <c r="A40" s="164">
        <v>36</v>
      </c>
      <c r="B40" s="186" t="str">
        <f>Anexo_01!$B55</f>
        <v/>
      </c>
      <c r="C40" s="191"/>
      <c r="D40" s="184"/>
      <c r="E40" s="184"/>
      <c r="F40" s="184"/>
      <c r="G40" s="184"/>
      <c r="H40" s="184"/>
      <c r="I40" s="184"/>
      <c r="J40" s="184"/>
      <c r="K40" s="194"/>
      <c r="L40" s="191"/>
      <c r="M40" s="184"/>
      <c r="N40" s="184"/>
      <c r="O40" s="184"/>
      <c r="P40" s="184"/>
      <c r="Q40" s="184"/>
      <c r="R40" s="184"/>
      <c r="S40" s="184"/>
      <c r="T40" s="194"/>
      <c r="U40" s="191"/>
      <c r="V40" s="184"/>
      <c r="W40" s="184"/>
      <c r="X40" s="184"/>
      <c r="Y40" s="184"/>
      <c r="Z40" s="184"/>
      <c r="AA40" s="184"/>
      <c r="AB40" s="184"/>
      <c r="AC40" s="194"/>
      <c r="AD40" s="191"/>
      <c r="AE40" s="184"/>
      <c r="AF40" s="184"/>
      <c r="AG40" s="184"/>
      <c r="AH40" s="184"/>
      <c r="AI40" s="184"/>
      <c r="AJ40" s="184"/>
      <c r="AK40" s="184"/>
      <c r="AL40" s="194"/>
      <c r="AM40" s="191"/>
      <c r="AN40" s="184"/>
      <c r="AO40" s="184"/>
      <c r="AP40" s="184"/>
      <c r="AQ40" s="184"/>
      <c r="AR40" s="184"/>
      <c r="AS40" s="184"/>
      <c r="AT40" s="184"/>
      <c r="AU40" s="192"/>
      <c r="AV40" s="203">
        <f t="shared" si="0"/>
        <v>0</v>
      </c>
    </row>
    <row r="41" spans="1:48" x14ac:dyDescent="0.25">
      <c r="A41" s="164">
        <v>37</v>
      </c>
      <c r="B41" s="186" t="str">
        <f>Anexo_01!$B56</f>
        <v/>
      </c>
      <c r="C41" s="191"/>
      <c r="D41" s="184"/>
      <c r="E41" s="184"/>
      <c r="F41" s="184"/>
      <c r="G41" s="184"/>
      <c r="H41" s="184"/>
      <c r="I41" s="184"/>
      <c r="J41" s="184"/>
      <c r="K41" s="194"/>
      <c r="L41" s="191"/>
      <c r="M41" s="184"/>
      <c r="N41" s="184"/>
      <c r="O41" s="184"/>
      <c r="P41" s="184"/>
      <c r="Q41" s="184"/>
      <c r="R41" s="184"/>
      <c r="S41" s="184"/>
      <c r="T41" s="194"/>
      <c r="U41" s="191"/>
      <c r="V41" s="184"/>
      <c r="W41" s="184"/>
      <c r="X41" s="184"/>
      <c r="Y41" s="184"/>
      <c r="Z41" s="184"/>
      <c r="AA41" s="184"/>
      <c r="AB41" s="184"/>
      <c r="AC41" s="194"/>
      <c r="AD41" s="191"/>
      <c r="AE41" s="184"/>
      <c r="AF41" s="184"/>
      <c r="AG41" s="184"/>
      <c r="AH41" s="184"/>
      <c r="AI41" s="184"/>
      <c r="AJ41" s="184"/>
      <c r="AK41" s="184"/>
      <c r="AL41" s="194"/>
      <c r="AM41" s="191"/>
      <c r="AN41" s="184"/>
      <c r="AO41" s="184"/>
      <c r="AP41" s="184"/>
      <c r="AQ41" s="184"/>
      <c r="AR41" s="184"/>
      <c r="AS41" s="184"/>
      <c r="AT41" s="184"/>
      <c r="AU41" s="192"/>
      <c r="AV41" s="203">
        <f t="shared" si="0"/>
        <v>0</v>
      </c>
    </row>
    <row r="42" spans="1:48" x14ac:dyDescent="0.25">
      <c r="A42" s="164">
        <v>38</v>
      </c>
      <c r="B42" s="186" t="str">
        <f>Anexo_01!$B57</f>
        <v/>
      </c>
      <c r="C42" s="191"/>
      <c r="D42" s="184"/>
      <c r="E42" s="184"/>
      <c r="F42" s="184"/>
      <c r="G42" s="184"/>
      <c r="H42" s="184"/>
      <c r="I42" s="184"/>
      <c r="J42" s="184"/>
      <c r="K42" s="194"/>
      <c r="L42" s="191"/>
      <c r="M42" s="184"/>
      <c r="N42" s="184"/>
      <c r="O42" s="184"/>
      <c r="P42" s="184"/>
      <c r="Q42" s="184"/>
      <c r="R42" s="184"/>
      <c r="S42" s="184"/>
      <c r="T42" s="194"/>
      <c r="U42" s="191"/>
      <c r="V42" s="184"/>
      <c r="W42" s="184"/>
      <c r="X42" s="184"/>
      <c r="Y42" s="184"/>
      <c r="Z42" s="184"/>
      <c r="AA42" s="184"/>
      <c r="AB42" s="184"/>
      <c r="AC42" s="194"/>
      <c r="AD42" s="191"/>
      <c r="AE42" s="184"/>
      <c r="AF42" s="184"/>
      <c r="AG42" s="184"/>
      <c r="AH42" s="184"/>
      <c r="AI42" s="184"/>
      <c r="AJ42" s="184"/>
      <c r="AK42" s="184"/>
      <c r="AL42" s="194"/>
      <c r="AM42" s="191"/>
      <c r="AN42" s="184"/>
      <c r="AO42" s="184"/>
      <c r="AP42" s="184"/>
      <c r="AQ42" s="184"/>
      <c r="AR42" s="184"/>
      <c r="AS42" s="184"/>
      <c r="AT42" s="184"/>
      <c r="AU42" s="192"/>
      <c r="AV42" s="203">
        <f t="shared" si="0"/>
        <v>0</v>
      </c>
    </row>
    <row r="43" spans="1:48" x14ac:dyDescent="0.25">
      <c r="A43" s="164">
        <v>39</v>
      </c>
      <c r="B43" s="186" t="str">
        <f>Anexo_01!$B58</f>
        <v/>
      </c>
      <c r="C43" s="191"/>
      <c r="D43" s="184"/>
      <c r="E43" s="184"/>
      <c r="F43" s="184"/>
      <c r="G43" s="184"/>
      <c r="H43" s="184"/>
      <c r="I43" s="184"/>
      <c r="J43" s="184"/>
      <c r="K43" s="194"/>
      <c r="L43" s="191"/>
      <c r="M43" s="184"/>
      <c r="N43" s="184"/>
      <c r="O43" s="184"/>
      <c r="P43" s="184"/>
      <c r="Q43" s="184"/>
      <c r="R43" s="184"/>
      <c r="S43" s="184"/>
      <c r="T43" s="194"/>
      <c r="U43" s="191"/>
      <c r="V43" s="184"/>
      <c r="W43" s="184"/>
      <c r="X43" s="184"/>
      <c r="Y43" s="184"/>
      <c r="Z43" s="184"/>
      <c r="AA43" s="184"/>
      <c r="AB43" s="184"/>
      <c r="AC43" s="194"/>
      <c r="AD43" s="191"/>
      <c r="AE43" s="184"/>
      <c r="AF43" s="184"/>
      <c r="AG43" s="184"/>
      <c r="AH43" s="184"/>
      <c r="AI43" s="184"/>
      <c r="AJ43" s="184"/>
      <c r="AK43" s="184"/>
      <c r="AL43" s="194"/>
      <c r="AM43" s="191"/>
      <c r="AN43" s="184"/>
      <c r="AO43" s="184"/>
      <c r="AP43" s="184"/>
      <c r="AQ43" s="184"/>
      <c r="AR43" s="184"/>
      <c r="AS43" s="184"/>
      <c r="AT43" s="184"/>
      <c r="AU43" s="192"/>
      <c r="AV43" s="203">
        <f t="shared" si="0"/>
        <v>0</v>
      </c>
    </row>
    <row r="44" spans="1:48" x14ac:dyDescent="0.25">
      <c r="A44" s="164">
        <v>40</v>
      </c>
      <c r="B44" s="186" t="str">
        <f>Anexo_01!$B59</f>
        <v/>
      </c>
      <c r="C44" s="191"/>
      <c r="D44" s="184"/>
      <c r="E44" s="184"/>
      <c r="F44" s="184"/>
      <c r="G44" s="184"/>
      <c r="H44" s="184"/>
      <c r="I44" s="184"/>
      <c r="J44" s="184"/>
      <c r="K44" s="194"/>
      <c r="L44" s="191"/>
      <c r="M44" s="184"/>
      <c r="N44" s="184"/>
      <c r="O44" s="184"/>
      <c r="P44" s="184"/>
      <c r="Q44" s="184"/>
      <c r="R44" s="184"/>
      <c r="S44" s="184"/>
      <c r="T44" s="194"/>
      <c r="U44" s="191"/>
      <c r="V44" s="184"/>
      <c r="W44" s="184"/>
      <c r="X44" s="184"/>
      <c r="Y44" s="184"/>
      <c r="Z44" s="184"/>
      <c r="AA44" s="184"/>
      <c r="AB44" s="184"/>
      <c r="AC44" s="194"/>
      <c r="AD44" s="191"/>
      <c r="AE44" s="184"/>
      <c r="AF44" s="184"/>
      <c r="AG44" s="184"/>
      <c r="AH44" s="184"/>
      <c r="AI44" s="184"/>
      <c r="AJ44" s="184"/>
      <c r="AK44" s="184"/>
      <c r="AL44" s="194"/>
      <c r="AM44" s="191"/>
      <c r="AN44" s="184"/>
      <c r="AO44" s="184"/>
      <c r="AP44" s="184"/>
      <c r="AQ44" s="184"/>
      <c r="AR44" s="184"/>
      <c r="AS44" s="184"/>
      <c r="AT44" s="184"/>
      <c r="AU44" s="192"/>
      <c r="AV44" s="203">
        <f t="shared" si="0"/>
        <v>0</v>
      </c>
    </row>
    <row r="45" spans="1:48" x14ac:dyDescent="0.25">
      <c r="A45" s="164">
        <v>41</v>
      </c>
      <c r="B45" s="186" t="str">
        <f>Anexo_01!$B60</f>
        <v/>
      </c>
      <c r="C45" s="191"/>
      <c r="D45" s="184"/>
      <c r="E45" s="184"/>
      <c r="F45" s="184"/>
      <c r="G45" s="184"/>
      <c r="H45" s="184"/>
      <c r="I45" s="184"/>
      <c r="J45" s="184"/>
      <c r="K45" s="194"/>
      <c r="L45" s="191"/>
      <c r="M45" s="184"/>
      <c r="N45" s="184"/>
      <c r="O45" s="184"/>
      <c r="P45" s="184"/>
      <c r="Q45" s="184"/>
      <c r="R45" s="184"/>
      <c r="S45" s="184"/>
      <c r="T45" s="194"/>
      <c r="U45" s="191"/>
      <c r="V45" s="184"/>
      <c r="W45" s="184"/>
      <c r="X45" s="184"/>
      <c r="Y45" s="184"/>
      <c r="Z45" s="184"/>
      <c r="AA45" s="184"/>
      <c r="AB45" s="184"/>
      <c r="AC45" s="194"/>
      <c r="AD45" s="191"/>
      <c r="AE45" s="184"/>
      <c r="AF45" s="184"/>
      <c r="AG45" s="184"/>
      <c r="AH45" s="184"/>
      <c r="AI45" s="184"/>
      <c r="AJ45" s="184"/>
      <c r="AK45" s="184"/>
      <c r="AL45" s="194"/>
      <c r="AM45" s="191"/>
      <c r="AN45" s="184"/>
      <c r="AO45" s="184"/>
      <c r="AP45" s="184"/>
      <c r="AQ45" s="184"/>
      <c r="AR45" s="184"/>
      <c r="AS45" s="184"/>
      <c r="AT45" s="184"/>
      <c r="AU45" s="192"/>
      <c r="AV45" s="203">
        <f t="shared" si="0"/>
        <v>0</v>
      </c>
    </row>
    <row r="46" spans="1:48" x14ac:dyDescent="0.25">
      <c r="A46" s="164">
        <v>42</v>
      </c>
      <c r="B46" s="186" t="str">
        <f>Anexo_01!$B61</f>
        <v/>
      </c>
      <c r="C46" s="191"/>
      <c r="D46" s="184"/>
      <c r="E46" s="184"/>
      <c r="F46" s="184"/>
      <c r="G46" s="184"/>
      <c r="H46" s="184"/>
      <c r="I46" s="184"/>
      <c r="J46" s="184"/>
      <c r="K46" s="194"/>
      <c r="L46" s="191"/>
      <c r="M46" s="184"/>
      <c r="N46" s="184"/>
      <c r="O46" s="184"/>
      <c r="P46" s="184"/>
      <c r="Q46" s="184"/>
      <c r="R46" s="184"/>
      <c r="S46" s="184"/>
      <c r="T46" s="194"/>
      <c r="U46" s="191"/>
      <c r="V46" s="184"/>
      <c r="W46" s="184"/>
      <c r="X46" s="184"/>
      <c r="Y46" s="184"/>
      <c r="Z46" s="184"/>
      <c r="AA46" s="184"/>
      <c r="AB46" s="184"/>
      <c r="AC46" s="194"/>
      <c r="AD46" s="191"/>
      <c r="AE46" s="184"/>
      <c r="AF46" s="184"/>
      <c r="AG46" s="184"/>
      <c r="AH46" s="184"/>
      <c r="AI46" s="184"/>
      <c r="AJ46" s="184"/>
      <c r="AK46" s="184"/>
      <c r="AL46" s="194"/>
      <c r="AM46" s="191"/>
      <c r="AN46" s="184"/>
      <c r="AO46" s="184"/>
      <c r="AP46" s="184"/>
      <c r="AQ46" s="184"/>
      <c r="AR46" s="184"/>
      <c r="AS46" s="184"/>
      <c r="AT46" s="184"/>
      <c r="AU46" s="192"/>
      <c r="AV46" s="203">
        <f t="shared" si="0"/>
        <v>0</v>
      </c>
    </row>
    <row r="47" spans="1:48" x14ac:dyDescent="0.25">
      <c r="A47" s="164">
        <v>43</v>
      </c>
      <c r="B47" s="186" t="str">
        <f>Anexo_01!$B62</f>
        <v/>
      </c>
      <c r="C47" s="191"/>
      <c r="D47" s="184"/>
      <c r="E47" s="184"/>
      <c r="F47" s="184"/>
      <c r="G47" s="184"/>
      <c r="H47" s="184"/>
      <c r="I47" s="184"/>
      <c r="J47" s="184"/>
      <c r="K47" s="194"/>
      <c r="L47" s="191"/>
      <c r="M47" s="184"/>
      <c r="N47" s="184"/>
      <c r="O47" s="184"/>
      <c r="P47" s="184"/>
      <c r="Q47" s="184"/>
      <c r="R47" s="184"/>
      <c r="S47" s="184"/>
      <c r="T47" s="194"/>
      <c r="U47" s="191"/>
      <c r="V47" s="184"/>
      <c r="W47" s="184"/>
      <c r="X47" s="184"/>
      <c r="Y47" s="184"/>
      <c r="Z47" s="184"/>
      <c r="AA47" s="184"/>
      <c r="AB47" s="184"/>
      <c r="AC47" s="194"/>
      <c r="AD47" s="191"/>
      <c r="AE47" s="184"/>
      <c r="AF47" s="184"/>
      <c r="AG47" s="184"/>
      <c r="AH47" s="184"/>
      <c r="AI47" s="184"/>
      <c r="AJ47" s="184"/>
      <c r="AK47" s="184"/>
      <c r="AL47" s="194"/>
      <c r="AM47" s="191"/>
      <c r="AN47" s="184"/>
      <c r="AO47" s="184"/>
      <c r="AP47" s="184"/>
      <c r="AQ47" s="184"/>
      <c r="AR47" s="184"/>
      <c r="AS47" s="184"/>
      <c r="AT47" s="184"/>
      <c r="AU47" s="192"/>
      <c r="AV47" s="203">
        <f t="shared" si="0"/>
        <v>0</v>
      </c>
    </row>
    <row r="48" spans="1:48" x14ac:dyDescent="0.25">
      <c r="A48" s="164">
        <v>44</v>
      </c>
      <c r="B48" s="186" t="str">
        <f>Anexo_01!$B63</f>
        <v/>
      </c>
      <c r="C48" s="191"/>
      <c r="D48" s="184"/>
      <c r="E48" s="184"/>
      <c r="F48" s="184"/>
      <c r="G48" s="184"/>
      <c r="H48" s="184"/>
      <c r="I48" s="184"/>
      <c r="J48" s="184"/>
      <c r="K48" s="194"/>
      <c r="L48" s="191"/>
      <c r="M48" s="184"/>
      <c r="N48" s="184"/>
      <c r="O48" s="184"/>
      <c r="P48" s="184"/>
      <c r="Q48" s="184"/>
      <c r="R48" s="184"/>
      <c r="S48" s="184"/>
      <c r="T48" s="194"/>
      <c r="U48" s="191"/>
      <c r="V48" s="184"/>
      <c r="W48" s="184"/>
      <c r="X48" s="184"/>
      <c r="Y48" s="184"/>
      <c r="Z48" s="184"/>
      <c r="AA48" s="184"/>
      <c r="AB48" s="184"/>
      <c r="AC48" s="194"/>
      <c r="AD48" s="191"/>
      <c r="AE48" s="184"/>
      <c r="AF48" s="184"/>
      <c r="AG48" s="184"/>
      <c r="AH48" s="184"/>
      <c r="AI48" s="184"/>
      <c r="AJ48" s="184"/>
      <c r="AK48" s="184"/>
      <c r="AL48" s="194"/>
      <c r="AM48" s="191"/>
      <c r="AN48" s="184"/>
      <c r="AO48" s="184"/>
      <c r="AP48" s="184"/>
      <c r="AQ48" s="184"/>
      <c r="AR48" s="184"/>
      <c r="AS48" s="184"/>
      <c r="AT48" s="184"/>
      <c r="AU48" s="192"/>
      <c r="AV48" s="203">
        <f t="shared" si="0"/>
        <v>0</v>
      </c>
    </row>
    <row r="49" spans="1:48" x14ac:dyDescent="0.25">
      <c r="A49" s="164">
        <v>45</v>
      </c>
      <c r="B49" s="186" t="str">
        <f>Anexo_01!$B64</f>
        <v/>
      </c>
      <c r="C49" s="191"/>
      <c r="D49" s="184"/>
      <c r="E49" s="184"/>
      <c r="F49" s="184"/>
      <c r="G49" s="184"/>
      <c r="H49" s="184"/>
      <c r="I49" s="184"/>
      <c r="J49" s="184"/>
      <c r="K49" s="194"/>
      <c r="L49" s="191"/>
      <c r="M49" s="184"/>
      <c r="N49" s="184"/>
      <c r="O49" s="184"/>
      <c r="P49" s="184"/>
      <c r="Q49" s="184"/>
      <c r="R49" s="184"/>
      <c r="S49" s="184"/>
      <c r="T49" s="194"/>
      <c r="U49" s="191"/>
      <c r="V49" s="184"/>
      <c r="W49" s="184"/>
      <c r="X49" s="184"/>
      <c r="Y49" s="184"/>
      <c r="Z49" s="184"/>
      <c r="AA49" s="184"/>
      <c r="AB49" s="184"/>
      <c r="AC49" s="194"/>
      <c r="AD49" s="191"/>
      <c r="AE49" s="184"/>
      <c r="AF49" s="184"/>
      <c r="AG49" s="184"/>
      <c r="AH49" s="184"/>
      <c r="AI49" s="184"/>
      <c r="AJ49" s="184"/>
      <c r="AK49" s="184"/>
      <c r="AL49" s="194"/>
      <c r="AM49" s="191"/>
      <c r="AN49" s="184"/>
      <c r="AO49" s="184"/>
      <c r="AP49" s="184"/>
      <c r="AQ49" s="184"/>
      <c r="AR49" s="184"/>
      <c r="AS49" s="184"/>
      <c r="AT49" s="184"/>
      <c r="AU49" s="192"/>
      <c r="AV49" s="203">
        <f t="shared" si="0"/>
        <v>0</v>
      </c>
    </row>
    <row r="50" spans="1:48" x14ac:dyDescent="0.25">
      <c r="A50" s="164">
        <v>46</v>
      </c>
      <c r="B50" s="186" t="str">
        <f>Anexo_01!$B65</f>
        <v/>
      </c>
      <c r="C50" s="191"/>
      <c r="D50" s="184"/>
      <c r="E50" s="184"/>
      <c r="F50" s="184"/>
      <c r="G50" s="184"/>
      <c r="H50" s="184"/>
      <c r="I50" s="184"/>
      <c r="J50" s="184"/>
      <c r="K50" s="194"/>
      <c r="L50" s="191"/>
      <c r="M50" s="184"/>
      <c r="N50" s="184"/>
      <c r="O50" s="184"/>
      <c r="P50" s="184"/>
      <c r="Q50" s="184"/>
      <c r="R50" s="184"/>
      <c r="S50" s="184"/>
      <c r="T50" s="194"/>
      <c r="U50" s="191"/>
      <c r="V50" s="184"/>
      <c r="W50" s="184"/>
      <c r="X50" s="184"/>
      <c r="Y50" s="184"/>
      <c r="Z50" s="184"/>
      <c r="AA50" s="184"/>
      <c r="AB50" s="184"/>
      <c r="AC50" s="194"/>
      <c r="AD50" s="191"/>
      <c r="AE50" s="184"/>
      <c r="AF50" s="184"/>
      <c r="AG50" s="184"/>
      <c r="AH50" s="184"/>
      <c r="AI50" s="184"/>
      <c r="AJ50" s="184"/>
      <c r="AK50" s="184"/>
      <c r="AL50" s="194"/>
      <c r="AM50" s="191"/>
      <c r="AN50" s="184"/>
      <c r="AO50" s="184"/>
      <c r="AP50" s="184"/>
      <c r="AQ50" s="184"/>
      <c r="AR50" s="184"/>
      <c r="AS50" s="184"/>
      <c r="AT50" s="184"/>
      <c r="AU50" s="192"/>
      <c r="AV50" s="203">
        <f t="shared" si="0"/>
        <v>0</v>
      </c>
    </row>
    <row r="51" spans="1:48" x14ac:dyDescent="0.25">
      <c r="A51" s="164">
        <v>47</v>
      </c>
      <c r="B51" s="186" t="str">
        <f>Anexo_01!$B66</f>
        <v/>
      </c>
      <c r="C51" s="191"/>
      <c r="D51" s="184"/>
      <c r="E51" s="184"/>
      <c r="F51" s="184"/>
      <c r="G51" s="184"/>
      <c r="H51" s="184"/>
      <c r="I51" s="184"/>
      <c r="J51" s="184"/>
      <c r="K51" s="194"/>
      <c r="L51" s="191"/>
      <c r="M51" s="184"/>
      <c r="N51" s="184"/>
      <c r="O51" s="184"/>
      <c r="P51" s="184"/>
      <c r="Q51" s="184"/>
      <c r="R51" s="184"/>
      <c r="S51" s="184"/>
      <c r="T51" s="194"/>
      <c r="U51" s="191"/>
      <c r="V51" s="184"/>
      <c r="W51" s="184"/>
      <c r="X51" s="184"/>
      <c r="Y51" s="184"/>
      <c r="Z51" s="184"/>
      <c r="AA51" s="184"/>
      <c r="AB51" s="184"/>
      <c r="AC51" s="194"/>
      <c r="AD51" s="191"/>
      <c r="AE51" s="184"/>
      <c r="AF51" s="184"/>
      <c r="AG51" s="184"/>
      <c r="AH51" s="184"/>
      <c r="AI51" s="184"/>
      <c r="AJ51" s="184"/>
      <c r="AK51" s="184"/>
      <c r="AL51" s="194"/>
      <c r="AM51" s="191"/>
      <c r="AN51" s="184"/>
      <c r="AO51" s="184"/>
      <c r="AP51" s="184"/>
      <c r="AQ51" s="184"/>
      <c r="AR51" s="184"/>
      <c r="AS51" s="184"/>
      <c r="AT51" s="184"/>
      <c r="AU51" s="192"/>
      <c r="AV51" s="203">
        <f t="shared" si="0"/>
        <v>0</v>
      </c>
    </row>
    <row r="52" spans="1:48" x14ac:dyDescent="0.25">
      <c r="A52" s="164">
        <v>48</v>
      </c>
      <c r="B52" s="186" t="str">
        <f>Anexo_01!$B67</f>
        <v/>
      </c>
      <c r="C52" s="191"/>
      <c r="D52" s="184"/>
      <c r="E52" s="184"/>
      <c r="F52" s="184"/>
      <c r="G52" s="184"/>
      <c r="H52" s="184"/>
      <c r="I52" s="184"/>
      <c r="J52" s="184"/>
      <c r="K52" s="194"/>
      <c r="L52" s="191"/>
      <c r="M52" s="184"/>
      <c r="N52" s="184"/>
      <c r="O52" s="184"/>
      <c r="P52" s="184"/>
      <c r="Q52" s="184"/>
      <c r="R52" s="184"/>
      <c r="S52" s="184"/>
      <c r="T52" s="194"/>
      <c r="U52" s="191"/>
      <c r="V52" s="184"/>
      <c r="W52" s="184"/>
      <c r="X52" s="184"/>
      <c r="Y52" s="184"/>
      <c r="Z52" s="184"/>
      <c r="AA52" s="184"/>
      <c r="AB52" s="184"/>
      <c r="AC52" s="194"/>
      <c r="AD52" s="191"/>
      <c r="AE52" s="184"/>
      <c r="AF52" s="184"/>
      <c r="AG52" s="184"/>
      <c r="AH52" s="184"/>
      <c r="AI52" s="184"/>
      <c r="AJ52" s="184"/>
      <c r="AK52" s="184"/>
      <c r="AL52" s="194"/>
      <c r="AM52" s="191"/>
      <c r="AN52" s="184"/>
      <c r="AO52" s="184"/>
      <c r="AP52" s="184"/>
      <c r="AQ52" s="184"/>
      <c r="AR52" s="184"/>
      <c r="AS52" s="184"/>
      <c r="AT52" s="184"/>
      <c r="AU52" s="192"/>
      <c r="AV52" s="203">
        <f t="shared" si="0"/>
        <v>0</v>
      </c>
    </row>
    <row r="53" spans="1:48" x14ac:dyDescent="0.25">
      <c r="A53" s="164">
        <v>49</v>
      </c>
      <c r="B53" s="186" t="str">
        <f>Anexo_01!$B68</f>
        <v/>
      </c>
      <c r="C53" s="191"/>
      <c r="D53" s="184"/>
      <c r="E53" s="184"/>
      <c r="F53" s="184"/>
      <c r="G53" s="184"/>
      <c r="H53" s="184"/>
      <c r="I53" s="184"/>
      <c r="J53" s="184"/>
      <c r="K53" s="194"/>
      <c r="L53" s="191"/>
      <c r="M53" s="184"/>
      <c r="N53" s="184"/>
      <c r="O53" s="184"/>
      <c r="P53" s="184"/>
      <c r="Q53" s="184"/>
      <c r="R53" s="184"/>
      <c r="S53" s="184"/>
      <c r="T53" s="194"/>
      <c r="U53" s="191"/>
      <c r="V53" s="184"/>
      <c r="W53" s="184"/>
      <c r="X53" s="184"/>
      <c r="Y53" s="184"/>
      <c r="Z53" s="184"/>
      <c r="AA53" s="184"/>
      <c r="AB53" s="184"/>
      <c r="AC53" s="194"/>
      <c r="AD53" s="191"/>
      <c r="AE53" s="184"/>
      <c r="AF53" s="184"/>
      <c r="AG53" s="184"/>
      <c r="AH53" s="184"/>
      <c r="AI53" s="184"/>
      <c r="AJ53" s="184"/>
      <c r="AK53" s="184"/>
      <c r="AL53" s="194"/>
      <c r="AM53" s="191"/>
      <c r="AN53" s="184"/>
      <c r="AO53" s="184"/>
      <c r="AP53" s="184"/>
      <c r="AQ53" s="184"/>
      <c r="AR53" s="184"/>
      <c r="AS53" s="184"/>
      <c r="AT53" s="184"/>
      <c r="AU53" s="192"/>
      <c r="AV53" s="203">
        <f t="shared" si="0"/>
        <v>0</v>
      </c>
    </row>
    <row r="54" spans="1:48" x14ac:dyDescent="0.25">
      <c r="A54" s="164">
        <v>50</v>
      </c>
      <c r="B54" s="186" t="str">
        <f>Anexo_01!$B69</f>
        <v/>
      </c>
      <c r="C54" s="191"/>
      <c r="D54" s="184"/>
      <c r="E54" s="184"/>
      <c r="F54" s="184"/>
      <c r="G54" s="184"/>
      <c r="H54" s="184"/>
      <c r="I54" s="184"/>
      <c r="J54" s="184"/>
      <c r="K54" s="194"/>
      <c r="L54" s="191"/>
      <c r="M54" s="184"/>
      <c r="N54" s="184"/>
      <c r="O54" s="184"/>
      <c r="P54" s="184"/>
      <c r="Q54" s="184"/>
      <c r="R54" s="184"/>
      <c r="S54" s="184"/>
      <c r="T54" s="194"/>
      <c r="U54" s="191"/>
      <c r="V54" s="184"/>
      <c r="W54" s="184"/>
      <c r="X54" s="184"/>
      <c r="Y54" s="184"/>
      <c r="Z54" s="184"/>
      <c r="AA54" s="184"/>
      <c r="AB54" s="184"/>
      <c r="AC54" s="194"/>
      <c r="AD54" s="191"/>
      <c r="AE54" s="184"/>
      <c r="AF54" s="184"/>
      <c r="AG54" s="184"/>
      <c r="AH54" s="184"/>
      <c r="AI54" s="184"/>
      <c r="AJ54" s="184"/>
      <c r="AK54" s="184"/>
      <c r="AL54" s="194"/>
      <c r="AM54" s="191"/>
      <c r="AN54" s="184"/>
      <c r="AO54" s="184"/>
      <c r="AP54" s="184"/>
      <c r="AQ54" s="184"/>
      <c r="AR54" s="184"/>
      <c r="AS54" s="184"/>
      <c r="AT54" s="184"/>
      <c r="AU54" s="192"/>
      <c r="AV54" s="203">
        <f t="shared" si="0"/>
        <v>0</v>
      </c>
    </row>
    <row r="55" spans="1:48" x14ac:dyDescent="0.25">
      <c r="A55" s="164">
        <v>51</v>
      </c>
      <c r="B55" s="186" t="str">
        <f>Anexo_01!$B70</f>
        <v/>
      </c>
      <c r="C55" s="191"/>
      <c r="D55" s="184"/>
      <c r="E55" s="184"/>
      <c r="F55" s="184"/>
      <c r="G55" s="184"/>
      <c r="H55" s="184"/>
      <c r="I55" s="184"/>
      <c r="J55" s="184"/>
      <c r="K55" s="194"/>
      <c r="L55" s="191"/>
      <c r="M55" s="184"/>
      <c r="N55" s="184"/>
      <c r="O55" s="184"/>
      <c r="P55" s="184"/>
      <c r="Q55" s="184"/>
      <c r="R55" s="184"/>
      <c r="S55" s="184"/>
      <c r="T55" s="194"/>
      <c r="U55" s="191"/>
      <c r="V55" s="184"/>
      <c r="W55" s="184"/>
      <c r="X55" s="184"/>
      <c r="Y55" s="184"/>
      <c r="Z55" s="184"/>
      <c r="AA55" s="184"/>
      <c r="AB55" s="184"/>
      <c r="AC55" s="194"/>
      <c r="AD55" s="191"/>
      <c r="AE55" s="184"/>
      <c r="AF55" s="184"/>
      <c r="AG55" s="184"/>
      <c r="AH55" s="184"/>
      <c r="AI55" s="184"/>
      <c r="AJ55" s="184"/>
      <c r="AK55" s="184"/>
      <c r="AL55" s="194"/>
      <c r="AM55" s="191"/>
      <c r="AN55" s="184"/>
      <c r="AO55" s="184"/>
      <c r="AP55" s="184"/>
      <c r="AQ55" s="184"/>
      <c r="AR55" s="184"/>
      <c r="AS55" s="184"/>
      <c r="AT55" s="184"/>
      <c r="AU55" s="192"/>
      <c r="AV55" s="203">
        <f t="shared" si="0"/>
        <v>0</v>
      </c>
    </row>
    <row r="56" spans="1:48" x14ac:dyDescent="0.25">
      <c r="A56" s="164">
        <v>52</v>
      </c>
      <c r="B56" s="186" t="str">
        <f>Anexo_01!$B71</f>
        <v/>
      </c>
      <c r="C56" s="191"/>
      <c r="D56" s="184"/>
      <c r="E56" s="184"/>
      <c r="F56" s="184"/>
      <c r="G56" s="184"/>
      <c r="H56" s="184"/>
      <c r="I56" s="184"/>
      <c r="J56" s="184"/>
      <c r="K56" s="194"/>
      <c r="L56" s="191"/>
      <c r="M56" s="184"/>
      <c r="N56" s="184"/>
      <c r="O56" s="184"/>
      <c r="P56" s="184"/>
      <c r="Q56" s="184"/>
      <c r="R56" s="184"/>
      <c r="S56" s="184"/>
      <c r="T56" s="194"/>
      <c r="U56" s="191"/>
      <c r="V56" s="184"/>
      <c r="W56" s="184"/>
      <c r="X56" s="184"/>
      <c r="Y56" s="184"/>
      <c r="Z56" s="184"/>
      <c r="AA56" s="184"/>
      <c r="AB56" s="184"/>
      <c r="AC56" s="194"/>
      <c r="AD56" s="191"/>
      <c r="AE56" s="184"/>
      <c r="AF56" s="184"/>
      <c r="AG56" s="184"/>
      <c r="AH56" s="184"/>
      <c r="AI56" s="184"/>
      <c r="AJ56" s="184"/>
      <c r="AK56" s="184"/>
      <c r="AL56" s="194"/>
      <c r="AM56" s="191"/>
      <c r="AN56" s="184"/>
      <c r="AO56" s="184"/>
      <c r="AP56" s="184"/>
      <c r="AQ56" s="184"/>
      <c r="AR56" s="184"/>
      <c r="AS56" s="184"/>
      <c r="AT56" s="184"/>
      <c r="AU56" s="192"/>
      <c r="AV56" s="203">
        <f t="shared" si="0"/>
        <v>0</v>
      </c>
    </row>
    <row r="57" spans="1:48" x14ac:dyDescent="0.25">
      <c r="A57" s="164">
        <v>53</v>
      </c>
      <c r="B57" s="186" t="str">
        <f>Anexo_01!$B72</f>
        <v/>
      </c>
      <c r="C57" s="191"/>
      <c r="D57" s="184"/>
      <c r="E57" s="184"/>
      <c r="F57" s="184"/>
      <c r="G57" s="184"/>
      <c r="H57" s="184"/>
      <c r="I57" s="184"/>
      <c r="J57" s="184"/>
      <c r="K57" s="194"/>
      <c r="L57" s="191"/>
      <c r="M57" s="184"/>
      <c r="N57" s="184"/>
      <c r="O57" s="184"/>
      <c r="P57" s="184"/>
      <c r="Q57" s="184"/>
      <c r="R57" s="184"/>
      <c r="S57" s="184"/>
      <c r="T57" s="194"/>
      <c r="U57" s="191"/>
      <c r="V57" s="184"/>
      <c r="W57" s="184"/>
      <c r="X57" s="184"/>
      <c r="Y57" s="184"/>
      <c r="Z57" s="184"/>
      <c r="AA57" s="184"/>
      <c r="AB57" s="184"/>
      <c r="AC57" s="194"/>
      <c r="AD57" s="191"/>
      <c r="AE57" s="184"/>
      <c r="AF57" s="184"/>
      <c r="AG57" s="184"/>
      <c r="AH57" s="184"/>
      <c r="AI57" s="184"/>
      <c r="AJ57" s="184"/>
      <c r="AK57" s="184"/>
      <c r="AL57" s="194"/>
      <c r="AM57" s="191"/>
      <c r="AN57" s="184"/>
      <c r="AO57" s="184"/>
      <c r="AP57" s="184"/>
      <c r="AQ57" s="184"/>
      <c r="AR57" s="184"/>
      <c r="AS57" s="184"/>
      <c r="AT57" s="184"/>
      <c r="AU57" s="192"/>
      <c r="AV57" s="203">
        <f t="shared" si="0"/>
        <v>0</v>
      </c>
    </row>
    <row r="58" spans="1:48" x14ac:dyDescent="0.25">
      <c r="A58" s="164">
        <v>54</v>
      </c>
      <c r="B58" s="186" t="str">
        <f>Anexo_01!$B73</f>
        <v/>
      </c>
      <c r="C58" s="191"/>
      <c r="D58" s="184"/>
      <c r="E58" s="184"/>
      <c r="F58" s="184"/>
      <c r="G58" s="184"/>
      <c r="H58" s="184"/>
      <c r="I58" s="184"/>
      <c r="J58" s="184"/>
      <c r="K58" s="194"/>
      <c r="L58" s="191"/>
      <c r="M58" s="184"/>
      <c r="N58" s="184"/>
      <c r="O58" s="184"/>
      <c r="P58" s="184"/>
      <c r="Q58" s="184"/>
      <c r="R58" s="184"/>
      <c r="S58" s="184"/>
      <c r="T58" s="194"/>
      <c r="U58" s="191"/>
      <c r="V58" s="184"/>
      <c r="W58" s="184"/>
      <c r="X58" s="184"/>
      <c r="Y58" s="184"/>
      <c r="Z58" s="184"/>
      <c r="AA58" s="184"/>
      <c r="AB58" s="184"/>
      <c r="AC58" s="194"/>
      <c r="AD58" s="191"/>
      <c r="AE58" s="184"/>
      <c r="AF58" s="184"/>
      <c r="AG58" s="184"/>
      <c r="AH58" s="184"/>
      <c r="AI58" s="184"/>
      <c r="AJ58" s="184"/>
      <c r="AK58" s="184"/>
      <c r="AL58" s="194"/>
      <c r="AM58" s="191"/>
      <c r="AN58" s="184"/>
      <c r="AO58" s="184"/>
      <c r="AP58" s="184"/>
      <c r="AQ58" s="184"/>
      <c r="AR58" s="184"/>
      <c r="AS58" s="184"/>
      <c r="AT58" s="184"/>
      <c r="AU58" s="192"/>
      <c r="AV58" s="203">
        <f t="shared" si="0"/>
        <v>0</v>
      </c>
    </row>
    <row r="59" spans="1:48" x14ac:dyDescent="0.25">
      <c r="A59" s="164">
        <v>55</v>
      </c>
      <c r="B59" s="186" t="str">
        <f>Anexo_01!$B74</f>
        <v/>
      </c>
      <c r="C59" s="191"/>
      <c r="D59" s="184"/>
      <c r="E59" s="184"/>
      <c r="F59" s="184"/>
      <c r="G59" s="184"/>
      <c r="H59" s="184"/>
      <c r="I59" s="184"/>
      <c r="J59" s="184"/>
      <c r="K59" s="194"/>
      <c r="L59" s="191"/>
      <c r="M59" s="184"/>
      <c r="N59" s="184"/>
      <c r="O59" s="184"/>
      <c r="P59" s="184"/>
      <c r="Q59" s="184"/>
      <c r="R59" s="184"/>
      <c r="S59" s="184"/>
      <c r="T59" s="194"/>
      <c r="U59" s="191"/>
      <c r="V59" s="184"/>
      <c r="W59" s="184"/>
      <c r="X59" s="184"/>
      <c r="Y59" s="184"/>
      <c r="Z59" s="184"/>
      <c r="AA59" s="184"/>
      <c r="AB59" s="184"/>
      <c r="AC59" s="194"/>
      <c r="AD59" s="191"/>
      <c r="AE59" s="184"/>
      <c r="AF59" s="184"/>
      <c r="AG59" s="184"/>
      <c r="AH59" s="184"/>
      <c r="AI59" s="184"/>
      <c r="AJ59" s="184"/>
      <c r="AK59" s="184"/>
      <c r="AL59" s="194"/>
      <c r="AM59" s="191"/>
      <c r="AN59" s="184"/>
      <c r="AO59" s="184"/>
      <c r="AP59" s="184"/>
      <c r="AQ59" s="184"/>
      <c r="AR59" s="184"/>
      <c r="AS59" s="184"/>
      <c r="AT59" s="184"/>
      <c r="AU59" s="192"/>
      <c r="AV59" s="203">
        <f t="shared" si="0"/>
        <v>0</v>
      </c>
    </row>
    <row r="60" spans="1:48" x14ac:dyDescent="0.25">
      <c r="A60" s="164">
        <v>56</v>
      </c>
      <c r="B60" s="186" t="str">
        <f>Anexo_01!$B75</f>
        <v/>
      </c>
      <c r="C60" s="191"/>
      <c r="D60" s="184"/>
      <c r="E60" s="184"/>
      <c r="F60" s="184"/>
      <c r="G60" s="184"/>
      <c r="H60" s="184"/>
      <c r="I60" s="184"/>
      <c r="J60" s="184"/>
      <c r="K60" s="194"/>
      <c r="L60" s="191"/>
      <c r="M60" s="184"/>
      <c r="N60" s="184"/>
      <c r="O60" s="184"/>
      <c r="P60" s="184"/>
      <c r="Q60" s="184"/>
      <c r="R60" s="184"/>
      <c r="S60" s="184"/>
      <c r="T60" s="194"/>
      <c r="U60" s="191"/>
      <c r="V60" s="184"/>
      <c r="W60" s="184"/>
      <c r="X60" s="184"/>
      <c r="Y60" s="184"/>
      <c r="Z60" s="184"/>
      <c r="AA60" s="184"/>
      <c r="AB60" s="184"/>
      <c r="AC60" s="194"/>
      <c r="AD60" s="191"/>
      <c r="AE60" s="184"/>
      <c r="AF60" s="184"/>
      <c r="AG60" s="184"/>
      <c r="AH60" s="184"/>
      <c r="AI60" s="184"/>
      <c r="AJ60" s="184"/>
      <c r="AK60" s="184"/>
      <c r="AL60" s="194"/>
      <c r="AM60" s="191"/>
      <c r="AN60" s="184"/>
      <c r="AO60" s="184"/>
      <c r="AP60" s="184"/>
      <c r="AQ60" s="184"/>
      <c r="AR60" s="184"/>
      <c r="AS60" s="184"/>
      <c r="AT60" s="184"/>
      <c r="AU60" s="192"/>
      <c r="AV60" s="203">
        <f t="shared" si="0"/>
        <v>0</v>
      </c>
    </row>
    <row r="61" spans="1:48" x14ac:dyDescent="0.25">
      <c r="A61" s="164">
        <v>57</v>
      </c>
      <c r="B61" s="186" t="str">
        <f>Anexo_01!$B76</f>
        <v/>
      </c>
      <c r="C61" s="191"/>
      <c r="D61" s="184"/>
      <c r="E61" s="184"/>
      <c r="F61" s="184"/>
      <c r="G61" s="184"/>
      <c r="H61" s="184"/>
      <c r="I61" s="184"/>
      <c r="J61" s="184"/>
      <c r="K61" s="194"/>
      <c r="L61" s="191"/>
      <c r="M61" s="184"/>
      <c r="N61" s="184"/>
      <c r="O61" s="184"/>
      <c r="P61" s="184"/>
      <c r="Q61" s="184"/>
      <c r="R61" s="184"/>
      <c r="S61" s="184"/>
      <c r="T61" s="194"/>
      <c r="U61" s="191"/>
      <c r="V61" s="184"/>
      <c r="W61" s="184"/>
      <c r="X61" s="184"/>
      <c r="Y61" s="184"/>
      <c r="Z61" s="184"/>
      <c r="AA61" s="184"/>
      <c r="AB61" s="184"/>
      <c r="AC61" s="194"/>
      <c r="AD61" s="191"/>
      <c r="AE61" s="184"/>
      <c r="AF61" s="184"/>
      <c r="AG61" s="184"/>
      <c r="AH61" s="184"/>
      <c r="AI61" s="184"/>
      <c r="AJ61" s="184"/>
      <c r="AK61" s="184"/>
      <c r="AL61" s="194"/>
      <c r="AM61" s="191"/>
      <c r="AN61" s="184"/>
      <c r="AO61" s="184"/>
      <c r="AP61" s="184"/>
      <c r="AQ61" s="184"/>
      <c r="AR61" s="184"/>
      <c r="AS61" s="184"/>
      <c r="AT61" s="184"/>
      <c r="AU61" s="192"/>
      <c r="AV61" s="203">
        <f t="shared" si="0"/>
        <v>0</v>
      </c>
    </row>
    <row r="62" spans="1:48" x14ac:dyDescent="0.25">
      <c r="A62" s="164">
        <v>58</v>
      </c>
      <c r="B62" s="186" t="str">
        <f>Anexo_01!$B77</f>
        <v/>
      </c>
      <c r="C62" s="191"/>
      <c r="D62" s="184"/>
      <c r="E62" s="184"/>
      <c r="F62" s="184"/>
      <c r="G62" s="184"/>
      <c r="H62" s="184"/>
      <c r="I62" s="184"/>
      <c r="J62" s="184"/>
      <c r="K62" s="194"/>
      <c r="L62" s="191"/>
      <c r="M62" s="184"/>
      <c r="N62" s="184"/>
      <c r="O62" s="184"/>
      <c r="P62" s="184"/>
      <c r="Q62" s="184"/>
      <c r="R62" s="184"/>
      <c r="S62" s="184"/>
      <c r="T62" s="194"/>
      <c r="U62" s="191"/>
      <c r="V62" s="184"/>
      <c r="W62" s="184"/>
      <c r="X62" s="184"/>
      <c r="Y62" s="184"/>
      <c r="Z62" s="184"/>
      <c r="AA62" s="184"/>
      <c r="AB62" s="184"/>
      <c r="AC62" s="194"/>
      <c r="AD62" s="191"/>
      <c r="AE62" s="184"/>
      <c r="AF62" s="184"/>
      <c r="AG62" s="184"/>
      <c r="AH62" s="184"/>
      <c r="AI62" s="184"/>
      <c r="AJ62" s="184"/>
      <c r="AK62" s="184"/>
      <c r="AL62" s="194"/>
      <c r="AM62" s="191"/>
      <c r="AN62" s="184"/>
      <c r="AO62" s="184"/>
      <c r="AP62" s="184"/>
      <c r="AQ62" s="184"/>
      <c r="AR62" s="184"/>
      <c r="AS62" s="184"/>
      <c r="AT62" s="184"/>
      <c r="AU62" s="192"/>
      <c r="AV62" s="203">
        <f t="shared" si="0"/>
        <v>0</v>
      </c>
    </row>
    <row r="63" spans="1:48" x14ac:dyDescent="0.25">
      <c r="A63" s="164">
        <v>59</v>
      </c>
      <c r="B63" s="186" t="str">
        <f>Anexo_01!$B78</f>
        <v/>
      </c>
      <c r="C63" s="191"/>
      <c r="D63" s="184"/>
      <c r="E63" s="184"/>
      <c r="F63" s="184"/>
      <c r="G63" s="184"/>
      <c r="H63" s="184"/>
      <c r="I63" s="184"/>
      <c r="J63" s="184"/>
      <c r="K63" s="194"/>
      <c r="L63" s="191"/>
      <c r="M63" s="184"/>
      <c r="N63" s="184"/>
      <c r="O63" s="184"/>
      <c r="P63" s="184"/>
      <c r="Q63" s="184"/>
      <c r="R63" s="184"/>
      <c r="S63" s="184"/>
      <c r="T63" s="194"/>
      <c r="U63" s="191"/>
      <c r="V63" s="184"/>
      <c r="W63" s="184"/>
      <c r="X63" s="184"/>
      <c r="Y63" s="184"/>
      <c r="Z63" s="184"/>
      <c r="AA63" s="184"/>
      <c r="AB63" s="184"/>
      <c r="AC63" s="194"/>
      <c r="AD63" s="191"/>
      <c r="AE63" s="184"/>
      <c r="AF63" s="184"/>
      <c r="AG63" s="184"/>
      <c r="AH63" s="184"/>
      <c r="AI63" s="184"/>
      <c r="AJ63" s="184"/>
      <c r="AK63" s="184"/>
      <c r="AL63" s="194"/>
      <c r="AM63" s="191"/>
      <c r="AN63" s="184"/>
      <c r="AO63" s="184"/>
      <c r="AP63" s="184"/>
      <c r="AQ63" s="184"/>
      <c r="AR63" s="184"/>
      <c r="AS63" s="184"/>
      <c r="AT63" s="184"/>
      <c r="AU63" s="192"/>
      <c r="AV63" s="203">
        <f t="shared" si="0"/>
        <v>0</v>
      </c>
    </row>
    <row r="64" spans="1:48" x14ac:dyDescent="0.25">
      <c r="A64" s="164">
        <v>60</v>
      </c>
      <c r="B64" s="186" t="str">
        <f>Anexo_01!$B79</f>
        <v/>
      </c>
      <c r="C64" s="191"/>
      <c r="D64" s="184"/>
      <c r="E64" s="184"/>
      <c r="F64" s="184"/>
      <c r="G64" s="184"/>
      <c r="H64" s="184"/>
      <c r="I64" s="184"/>
      <c r="J64" s="184"/>
      <c r="K64" s="194"/>
      <c r="L64" s="191"/>
      <c r="M64" s="184"/>
      <c r="N64" s="184"/>
      <c r="O64" s="184"/>
      <c r="P64" s="184"/>
      <c r="Q64" s="184"/>
      <c r="R64" s="184"/>
      <c r="S64" s="184"/>
      <c r="T64" s="194"/>
      <c r="U64" s="191"/>
      <c r="V64" s="184"/>
      <c r="W64" s="184"/>
      <c r="X64" s="184"/>
      <c r="Y64" s="184"/>
      <c r="Z64" s="184"/>
      <c r="AA64" s="184"/>
      <c r="AB64" s="184"/>
      <c r="AC64" s="194"/>
      <c r="AD64" s="191"/>
      <c r="AE64" s="184"/>
      <c r="AF64" s="184"/>
      <c r="AG64" s="184"/>
      <c r="AH64" s="184"/>
      <c r="AI64" s="184"/>
      <c r="AJ64" s="184"/>
      <c r="AK64" s="184"/>
      <c r="AL64" s="194"/>
      <c r="AM64" s="191"/>
      <c r="AN64" s="184"/>
      <c r="AO64" s="184"/>
      <c r="AP64" s="184"/>
      <c r="AQ64" s="184"/>
      <c r="AR64" s="184"/>
      <c r="AS64" s="184"/>
      <c r="AT64" s="184"/>
      <c r="AU64" s="192"/>
      <c r="AV64" s="203">
        <f t="shared" si="0"/>
        <v>0</v>
      </c>
    </row>
    <row r="65" spans="1:48" x14ac:dyDescent="0.25">
      <c r="A65" s="164">
        <v>61</v>
      </c>
      <c r="B65" s="186" t="str">
        <f>Anexo_01!$B80</f>
        <v/>
      </c>
      <c r="C65" s="191"/>
      <c r="D65" s="184"/>
      <c r="E65" s="184"/>
      <c r="F65" s="184"/>
      <c r="G65" s="184"/>
      <c r="H65" s="184"/>
      <c r="I65" s="184"/>
      <c r="J65" s="184"/>
      <c r="K65" s="194"/>
      <c r="L65" s="191"/>
      <c r="M65" s="184"/>
      <c r="N65" s="184"/>
      <c r="O65" s="184"/>
      <c r="P65" s="184"/>
      <c r="Q65" s="184"/>
      <c r="R65" s="184"/>
      <c r="S65" s="184"/>
      <c r="T65" s="194"/>
      <c r="U65" s="191"/>
      <c r="V65" s="184"/>
      <c r="W65" s="184"/>
      <c r="X65" s="184"/>
      <c r="Y65" s="184"/>
      <c r="Z65" s="184"/>
      <c r="AA65" s="184"/>
      <c r="AB65" s="184"/>
      <c r="AC65" s="194"/>
      <c r="AD65" s="191"/>
      <c r="AE65" s="184"/>
      <c r="AF65" s="184"/>
      <c r="AG65" s="184"/>
      <c r="AH65" s="184"/>
      <c r="AI65" s="184"/>
      <c r="AJ65" s="184"/>
      <c r="AK65" s="184"/>
      <c r="AL65" s="194"/>
      <c r="AM65" s="191"/>
      <c r="AN65" s="184"/>
      <c r="AO65" s="184"/>
      <c r="AP65" s="184"/>
      <c r="AQ65" s="184"/>
      <c r="AR65" s="184"/>
      <c r="AS65" s="184"/>
      <c r="AT65" s="184"/>
      <c r="AU65" s="192"/>
      <c r="AV65" s="203">
        <f t="shared" si="0"/>
        <v>0</v>
      </c>
    </row>
    <row r="66" spans="1:48" x14ac:dyDescent="0.25">
      <c r="A66" s="164">
        <v>62</v>
      </c>
      <c r="B66" s="186" t="str">
        <f>Anexo_01!$B81</f>
        <v/>
      </c>
      <c r="C66" s="191"/>
      <c r="D66" s="184"/>
      <c r="E66" s="184"/>
      <c r="F66" s="184"/>
      <c r="G66" s="184"/>
      <c r="H66" s="184"/>
      <c r="I66" s="184"/>
      <c r="J66" s="184"/>
      <c r="K66" s="194"/>
      <c r="L66" s="191"/>
      <c r="M66" s="184"/>
      <c r="N66" s="184"/>
      <c r="O66" s="184"/>
      <c r="P66" s="184"/>
      <c r="Q66" s="184"/>
      <c r="R66" s="184"/>
      <c r="S66" s="184"/>
      <c r="T66" s="194"/>
      <c r="U66" s="191"/>
      <c r="V66" s="184"/>
      <c r="W66" s="184"/>
      <c r="X66" s="184"/>
      <c r="Y66" s="184"/>
      <c r="Z66" s="184"/>
      <c r="AA66" s="184"/>
      <c r="AB66" s="184"/>
      <c r="AC66" s="194"/>
      <c r="AD66" s="191"/>
      <c r="AE66" s="184"/>
      <c r="AF66" s="184"/>
      <c r="AG66" s="184"/>
      <c r="AH66" s="184"/>
      <c r="AI66" s="184"/>
      <c r="AJ66" s="184"/>
      <c r="AK66" s="184"/>
      <c r="AL66" s="194"/>
      <c r="AM66" s="191"/>
      <c r="AN66" s="184"/>
      <c r="AO66" s="184"/>
      <c r="AP66" s="184"/>
      <c r="AQ66" s="184"/>
      <c r="AR66" s="184"/>
      <c r="AS66" s="184"/>
      <c r="AT66" s="184"/>
      <c r="AU66" s="192"/>
      <c r="AV66" s="203">
        <f t="shared" si="0"/>
        <v>0</v>
      </c>
    </row>
    <row r="67" spans="1:48" x14ac:dyDescent="0.25">
      <c r="A67" s="164">
        <v>63</v>
      </c>
      <c r="B67" s="186" t="str">
        <f>Anexo_01!$B82</f>
        <v/>
      </c>
      <c r="C67" s="191"/>
      <c r="D67" s="184"/>
      <c r="E67" s="184"/>
      <c r="F67" s="184"/>
      <c r="G67" s="184"/>
      <c r="H67" s="184"/>
      <c r="I67" s="184"/>
      <c r="J67" s="184"/>
      <c r="K67" s="194"/>
      <c r="L67" s="191"/>
      <c r="M67" s="184"/>
      <c r="N67" s="184"/>
      <c r="O67" s="184"/>
      <c r="P67" s="184"/>
      <c r="Q67" s="184"/>
      <c r="R67" s="184"/>
      <c r="S67" s="184"/>
      <c r="T67" s="194"/>
      <c r="U67" s="191"/>
      <c r="V67" s="184"/>
      <c r="W67" s="184"/>
      <c r="X67" s="184"/>
      <c r="Y67" s="184"/>
      <c r="Z67" s="184"/>
      <c r="AA67" s="184"/>
      <c r="AB67" s="184"/>
      <c r="AC67" s="194"/>
      <c r="AD67" s="191"/>
      <c r="AE67" s="184"/>
      <c r="AF67" s="184"/>
      <c r="AG67" s="184"/>
      <c r="AH67" s="184"/>
      <c r="AI67" s="184"/>
      <c r="AJ67" s="184"/>
      <c r="AK67" s="184"/>
      <c r="AL67" s="194"/>
      <c r="AM67" s="191"/>
      <c r="AN67" s="184"/>
      <c r="AO67" s="184"/>
      <c r="AP67" s="184"/>
      <c r="AQ67" s="184"/>
      <c r="AR67" s="184"/>
      <c r="AS67" s="184"/>
      <c r="AT67" s="184"/>
      <c r="AU67" s="192"/>
      <c r="AV67" s="203">
        <f t="shared" si="0"/>
        <v>0</v>
      </c>
    </row>
    <row r="68" spans="1:48" x14ac:dyDescent="0.25">
      <c r="A68" s="164">
        <v>64</v>
      </c>
      <c r="B68" s="186" t="str">
        <f>Anexo_01!$B83</f>
        <v/>
      </c>
      <c r="C68" s="191"/>
      <c r="D68" s="184"/>
      <c r="E68" s="184"/>
      <c r="F68" s="184"/>
      <c r="G68" s="184"/>
      <c r="H68" s="184"/>
      <c r="I68" s="184"/>
      <c r="J68" s="184"/>
      <c r="K68" s="194"/>
      <c r="L68" s="191"/>
      <c r="M68" s="184"/>
      <c r="N68" s="184"/>
      <c r="O68" s="184"/>
      <c r="P68" s="184"/>
      <c r="Q68" s="184"/>
      <c r="R68" s="184"/>
      <c r="S68" s="184"/>
      <c r="T68" s="194"/>
      <c r="U68" s="191"/>
      <c r="V68" s="184"/>
      <c r="W68" s="184"/>
      <c r="X68" s="184"/>
      <c r="Y68" s="184"/>
      <c r="Z68" s="184"/>
      <c r="AA68" s="184"/>
      <c r="AB68" s="184"/>
      <c r="AC68" s="194"/>
      <c r="AD68" s="191"/>
      <c r="AE68" s="184"/>
      <c r="AF68" s="184"/>
      <c r="AG68" s="184"/>
      <c r="AH68" s="184"/>
      <c r="AI68" s="184"/>
      <c r="AJ68" s="184"/>
      <c r="AK68" s="184"/>
      <c r="AL68" s="194"/>
      <c r="AM68" s="191"/>
      <c r="AN68" s="184"/>
      <c r="AO68" s="184"/>
      <c r="AP68" s="184"/>
      <c r="AQ68" s="184"/>
      <c r="AR68" s="184"/>
      <c r="AS68" s="184"/>
      <c r="AT68" s="184"/>
      <c r="AU68" s="192"/>
      <c r="AV68" s="203">
        <f t="shared" si="0"/>
        <v>0</v>
      </c>
    </row>
    <row r="69" spans="1:48" x14ac:dyDescent="0.25">
      <c r="A69" s="164">
        <v>65</v>
      </c>
      <c r="B69" s="186" t="str">
        <f>Anexo_01!$B84</f>
        <v/>
      </c>
      <c r="C69" s="191"/>
      <c r="D69" s="184"/>
      <c r="E69" s="184"/>
      <c r="F69" s="184"/>
      <c r="G69" s="184"/>
      <c r="H69" s="184"/>
      <c r="I69" s="184"/>
      <c r="J69" s="184"/>
      <c r="K69" s="194"/>
      <c r="L69" s="191"/>
      <c r="M69" s="184"/>
      <c r="N69" s="184"/>
      <c r="O69" s="184"/>
      <c r="P69" s="184"/>
      <c r="Q69" s="184"/>
      <c r="R69" s="184"/>
      <c r="S69" s="184"/>
      <c r="T69" s="194"/>
      <c r="U69" s="191"/>
      <c r="V69" s="184"/>
      <c r="W69" s="184"/>
      <c r="X69" s="184"/>
      <c r="Y69" s="184"/>
      <c r="Z69" s="184"/>
      <c r="AA69" s="184"/>
      <c r="AB69" s="184"/>
      <c r="AC69" s="194"/>
      <c r="AD69" s="191"/>
      <c r="AE69" s="184"/>
      <c r="AF69" s="184"/>
      <c r="AG69" s="184"/>
      <c r="AH69" s="184"/>
      <c r="AI69" s="184"/>
      <c r="AJ69" s="184"/>
      <c r="AK69" s="184"/>
      <c r="AL69" s="194"/>
      <c r="AM69" s="191"/>
      <c r="AN69" s="184"/>
      <c r="AO69" s="184"/>
      <c r="AP69" s="184"/>
      <c r="AQ69" s="184"/>
      <c r="AR69" s="184"/>
      <c r="AS69" s="184"/>
      <c r="AT69" s="184"/>
      <c r="AU69" s="192"/>
      <c r="AV69" s="203">
        <f t="shared" si="0"/>
        <v>0</v>
      </c>
    </row>
    <row r="70" spans="1:48" x14ac:dyDescent="0.25">
      <c r="A70" s="164">
        <v>66</v>
      </c>
      <c r="B70" s="186" t="str">
        <f>Anexo_01!$B85</f>
        <v/>
      </c>
      <c r="C70" s="191"/>
      <c r="D70" s="184"/>
      <c r="E70" s="184"/>
      <c r="F70" s="184"/>
      <c r="G70" s="184"/>
      <c r="H70" s="184"/>
      <c r="I70" s="184"/>
      <c r="J70" s="184"/>
      <c r="K70" s="194"/>
      <c r="L70" s="191"/>
      <c r="M70" s="184"/>
      <c r="N70" s="184"/>
      <c r="O70" s="184"/>
      <c r="P70" s="184"/>
      <c r="Q70" s="184"/>
      <c r="R70" s="184"/>
      <c r="S70" s="184"/>
      <c r="T70" s="194"/>
      <c r="U70" s="191"/>
      <c r="V70" s="184"/>
      <c r="W70" s="184"/>
      <c r="X70" s="184"/>
      <c r="Y70" s="184"/>
      <c r="Z70" s="184"/>
      <c r="AA70" s="184"/>
      <c r="AB70" s="184"/>
      <c r="AC70" s="194"/>
      <c r="AD70" s="191"/>
      <c r="AE70" s="184"/>
      <c r="AF70" s="184"/>
      <c r="AG70" s="184"/>
      <c r="AH70" s="184"/>
      <c r="AI70" s="184"/>
      <c r="AJ70" s="184"/>
      <c r="AK70" s="184"/>
      <c r="AL70" s="194"/>
      <c r="AM70" s="191"/>
      <c r="AN70" s="184"/>
      <c r="AO70" s="184"/>
      <c r="AP70" s="184"/>
      <c r="AQ70" s="184"/>
      <c r="AR70" s="184"/>
      <c r="AS70" s="184"/>
      <c r="AT70" s="184"/>
      <c r="AU70" s="192"/>
      <c r="AV70" s="203">
        <f t="shared" ref="AV70:AV133" si="1">COUNTA(C70:AU70)</f>
        <v>0</v>
      </c>
    </row>
    <row r="71" spans="1:48" x14ac:dyDescent="0.25">
      <c r="A71" s="164">
        <v>67</v>
      </c>
      <c r="B71" s="186" t="str">
        <f>Anexo_01!$B86</f>
        <v/>
      </c>
      <c r="C71" s="191"/>
      <c r="D71" s="184"/>
      <c r="E71" s="184"/>
      <c r="F71" s="184"/>
      <c r="G71" s="184"/>
      <c r="H71" s="184"/>
      <c r="I71" s="184"/>
      <c r="J71" s="184"/>
      <c r="K71" s="194"/>
      <c r="L71" s="191"/>
      <c r="M71" s="184"/>
      <c r="N71" s="184"/>
      <c r="O71" s="184"/>
      <c r="P71" s="184"/>
      <c r="Q71" s="184"/>
      <c r="R71" s="184"/>
      <c r="S71" s="184"/>
      <c r="T71" s="194"/>
      <c r="U71" s="191"/>
      <c r="V71" s="184"/>
      <c r="W71" s="184"/>
      <c r="X71" s="184"/>
      <c r="Y71" s="184"/>
      <c r="Z71" s="184"/>
      <c r="AA71" s="184"/>
      <c r="AB71" s="184"/>
      <c r="AC71" s="194"/>
      <c r="AD71" s="191"/>
      <c r="AE71" s="184"/>
      <c r="AF71" s="184"/>
      <c r="AG71" s="184"/>
      <c r="AH71" s="184"/>
      <c r="AI71" s="184"/>
      <c r="AJ71" s="184"/>
      <c r="AK71" s="184"/>
      <c r="AL71" s="194"/>
      <c r="AM71" s="191"/>
      <c r="AN71" s="184"/>
      <c r="AO71" s="184"/>
      <c r="AP71" s="184"/>
      <c r="AQ71" s="184"/>
      <c r="AR71" s="184"/>
      <c r="AS71" s="184"/>
      <c r="AT71" s="184"/>
      <c r="AU71" s="192"/>
      <c r="AV71" s="203">
        <f t="shared" si="1"/>
        <v>0</v>
      </c>
    </row>
    <row r="72" spans="1:48" x14ac:dyDescent="0.25">
      <c r="A72" s="164">
        <v>68</v>
      </c>
      <c r="B72" s="186" t="str">
        <f>Anexo_01!$B87</f>
        <v/>
      </c>
      <c r="C72" s="191"/>
      <c r="D72" s="184"/>
      <c r="E72" s="184"/>
      <c r="F72" s="184"/>
      <c r="G72" s="184"/>
      <c r="H72" s="184"/>
      <c r="I72" s="184"/>
      <c r="J72" s="184"/>
      <c r="K72" s="194"/>
      <c r="L72" s="191"/>
      <c r="M72" s="184"/>
      <c r="N72" s="184"/>
      <c r="O72" s="184"/>
      <c r="P72" s="184"/>
      <c r="Q72" s="184"/>
      <c r="R72" s="184"/>
      <c r="S72" s="184"/>
      <c r="T72" s="194"/>
      <c r="U72" s="191"/>
      <c r="V72" s="184"/>
      <c r="W72" s="184"/>
      <c r="X72" s="184"/>
      <c r="Y72" s="184"/>
      <c r="Z72" s="184"/>
      <c r="AA72" s="184"/>
      <c r="AB72" s="184"/>
      <c r="AC72" s="194"/>
      <c r="AD72" s="191"/>
      <c r="AE72" s="184"/>
      <c r="AF72" s="184"/>
      <c r="AG72" s="184"/>
      <c r="AH72" s="184"/>
      <c r="AI72" s="184"/>
      <c r="AJ72" s="184"/>
      <c r="AK72" s="184"/>
      <c r="AL72" s="194"/>
      <c r="AM72" s="191"/>
      <c r="AN72" s="184"/>
      <c r="AO72" s="184"/>
      <c r="AP72" s="184"/>
      <c r="AQ72" s="184"/>
      <c r="AR72" s="184"/>
      <c r="AS72" s="184"/>
      <c r="AT72" s="184"/>
      <c r="AU72" s="192"/>
      <c r="AV72" s="203">
        <f t="shared" si="1"/>
        <v>0</v>
      </c>
    </row>
    <row r="73" spans="1:48" x14ac:dyDescent="0.25">
      <c r="A73" s="164">
        <v>69</v>
      </c>
      <c r="B73" s="186" t="str">
        <f>Anexo_01!$B88</f>
        <v/>
      </c>
      <c r="C73" s="191"/>
      <c r="D73" s="184"/>
      <c r="E73" s="184"/>
      <c r="F73" s="184"/>
      <c r="G73" s="184"/>
      <c r="H73" s="184"/>
      <c r="I73" s="184"/>
      <c r="J73" s="184"/>
      <c r="K73" s="194"/>
      <c r="L73" s="191"/>
      <c r="M73" s="184"/>
      <c r="N73" s="184"/>
      <c r="O73" s="184"/>
      <c r="P73" s="184"/>
      <c r="Q73" s="184"/>
      <c r="R73" s="184"/>
      <c r="S73" s="184"/>
      <c r="T73" s="194"/>
      <c r="U73" s="191"/>
      <c r="V73" s="184"/>
      <c r="W73" s="184"/>
      <c r="X73" s="184"/>
      <c r="Y73" s="184"/>
      <c r="Z73" s="184"/>
      <c r="AA73" s="184"/>
      <c r="AB73" s="184"/>
      <c r="AC73" s="194"/>
      <c r="AD73" s="191"/>
      <c r="AE73" s="184"/>
      <c r="AF73" s="184"/>
      <c r="AG73" s="184"/>
      <c r="AH73" s="184"/>
      <c r="AI73" s="184"/>
      <c r="AJ73" s="184"/>
      <c r="AK73" s="184"/>
      <c r="AL73" s="194"/>
      <c r="AM73" s="191"/>
      <c r="AN73" s="184"/>
      <c r="AO73" s="184"/>
      <c r="AP73" s="184"/>
      <c r="AQ73" s="184"/>
      <c r="AR73" s="184"/>
      <c r="AS73" s="184"/>
      <c r="AT73" s="184"/>
      <c r="AU73" s="192"/>
      <c r="AV73" s="203">
        <f t="shared" si="1"/>
        <v>0</v>
      </c>
    </row>
    <row r="74" spans="1:48" x14ac:dyDescent="0.25">
      <c r="A74" s="164">
        <v>70</v>
      </c>
      <c r="B74" s="186" t="str">
        <f>Anexo_01!$B89</f>
        <v/>
      </c>
      <c r="C74" s="191"/>
      <c r="D74" s="184"/>
      <c r="E74" s="184"/>
      <c r="F74" s="184"/>
      <c r="G74" s="184"/>
      <c r="H74" s="184"/>
      <c r="I74" s="184"/>
      <c r="J74" s="184"/>
      <c r="K74" s="194"/>
      <c r="L74" s="191"/>
      <c r="M74" s="184"/>
      <c r="N74" s="184"/>
      <c r="O74" s="184"/>
      <c r="P74" s="184"/>
      <c r="Q74" s="184"/>
      <c r="R74" s="184"/>
      <c r="S74" s="184"/>
      <c r="T74" s="194"/>
      <c r="U74" s="191"/>
      <c r="V74" s="184"/>
      <c r="W74" s="184"/>
      <c r="X74" s="184"/>
      <c r="Y74" s="184"/>
      <c r="Z74" s="184"/>
      <c r="AA74" s="184"/>
      <c r="AB74" s="184"/>
      <c r="AC74" s="194"/>
      <c r="AD74" s="191"/>
      <c r="AE74" s="184"/>
      <c r="AF74" s="184"/>
      <c r="AG74" s="184"/>
      <c r="AH74" s="184"/>
      <c r="AI74" s="184"/>
      <c r="AJ74" s="184"/>
      <c r="AK74" s="184"/>
      <c r="AL74" s="194"/>
      <c r="AM74" s="191"/>
      <c r="AN74" s="184"/>
      <c r="AO74" s="184"/>
      <c r="AP74" s="184"/>
      <c r="AQ74" s="184"/>
      <c r="AR74" s="184"/>
      <c r="AS74" s="184"/>
      <c r="AT74" s="184"/>
      <c r="AU74" s="192"/>
      <c r="AV74" s="203">
        <f t="shared" si="1"/>
        <v>0</v>
      </c>
    </row>
    <row r="75" spans="1:48" x14ac:dyDescent="0.25">
      <c r="A75" s="164">
        <v>71</v>
      </c>
      <c r="B75" s="186" t="str">
        <f>Anexo_01!$B90</f>
        <v/>
      </c>
      <c r="C75" s="191"/>
      <c r="D75" s="184"/>
      <c r="E75" s="184"/>
      <c r="F75" s="184"/>
      <c r="G75" s="184"/>
      <c r="H75" s="184"/>
      <c r="I75" s="184"/>
      <c r="J75" s="184"/>
      <c r="K75" s="194"/>
      <c r="L75" s="191"/>
      <c r="M75" s="184"/>
      <c r="N75" s="184"/>
      <c r="O75" s="184"/>
      <c r="P75" s="184"/>
      <c r="Q75" s="184"/>
      <c r="R75" s="184"/>
      <c r="S75" s="184"/>
      <c r="T75" s="194"/>
      <c r="U75" s="191"/>
      <c r="V75" s="184"/>
      <c r="W75" s="184"/>
      <c r="X75" s="184"/>
      <c r="Y75" s="184"/>
      <c r="Z75" s="184"/>
      <c r="AA75" s="184"/>
      <c r="AB75" s="184"/>
      <c r="AC75" s="194"/>
      <c r="AD75" s="191"/>
      <c r="AE75" s="184"/>
      <c r="AF75" s="184"/>
      <c r="AG75" s="184"/>
      <c r="AH75" s="184"/>
      <c r="AI75" s="184"/>
      <c r="AJ75" s="184"/>
      <c r="AK75" s="184"/>
      <c r="AL75" s="194"/>
      <c r="AM75" s="191"/>
      <c r="AN75" s="184"/>
      <c r="AO75" s="184"/>
      <c r="AP75" s="184"/>
      <c r="AQ75" s="184"/>
      <c r="AR75" s="184"/>
      <c r="AS75" s="184"/>
      <c r="AT75" s="184"/>
      <c r="AU75" s="192"/>
      <c r="AV75" s="203">
        <f t="shared" si="1"/>
        <v>0</v>
      </c>
    </row>
    <row r="76" spans="1:48" x14ac:dyDescent="0.25">
      <c r="A76" s="164">
        <v>72</v>
      </c>
      <c r="B76" s="186" t="str">
        <f>Anexo_01!$B91</f>
        <v/>
      </c>
      <c r="C76" s="191"/>
      <c r="D76" s="184"/>
      <c r="E76" s="184"/>
      <c r="F76" s="184"/>
      <c r="G76" s="184"/>
      <c r="H76" s="184"/>
      <c r="I76" s="184"/>
      <c r="J76" s="184"/>
      <c r="K76" s="194"/>
      <c r="L76" s="191"/>
      <c r="M76" s="184"/>
      <c r="N76" s="184"/>
      <c r="O76" s="184"/>
      <c r="P76" s="184"/>
      <c r="Q76" s="184"/>
      <c r="R76" s="184"/>
      <c r="S76" s="184"/>
      <c r="T76" s="194"/>
      <c r="U76" s="191"/>
      <c r="V76" s="184"/>
      <c r="W76" s="184"/>
      <c r="X76" s="184"/>
      <c r="Y76" s="184"/>
      <c r="Z76" s="184"/>
      <c r="AA76" s="184"/>
      <c r="AB76" s="184"/>
      <c r="AC76" s="194"/>
      <c r="AD76" s="191"/>
      <c r="AE76" s="184"/>
      <c r="AF76" s="184"/>
      <c r="AG76" s="184"/>
      <c r="AH76" s="184"/>
      <c r="AI76" s="184"/>
      <c r="AJ76" s="184"/>
      <c r="AK76" s="184"/>
      <c r="AL76" s="194"/>
      <c r="AM76" s="191"/>
      <c r="AN76" s="184"/>
      <c r="AO76" s="184"/>
      <c r="AP76" s="184"/>
      <c r="AQ76" s="184"/>
      <c r="AR76" s="184"/>
      <c r="AS76" s="184"/>
      <c r="AT76" s="184"/>
      <c r="AU76" s="192"/>
      <c r="AV76" s="203">
        <f t="shared" si="1"/>
        <v>0</v>
      </c>
    </row>
    <row r="77" spans="1:48" x14ac:dyDescent="0.25">
      <c r="A77" s="164">
        <v>73</v>
      </c>
      <c r="B77" s="186" t="str">
        <f>Anexo_01!$B92</f>
        <v/>
      </c>
      <c r="C77" s="191"/>
      <c r="D77" s="184"/>
      <c r="E77" s="184"/>
      <c r="F77" s="184"/>
      <c r="G77" s="184"/>
      <c r="H77" s="184"/>
      <c r="I77" s="184"/>
      <c r="J77" s="184"/>
      <c r="K77" s="194"/>
      <c r="L77" s="191"/>
      <c r="M77" s="184"/>
      <c r="N77" s="184"/>
      <c r="O77" s="184"/>
      <c r="P77" s="184"/>
      <c r="Q77" s="184"/>
      <c r="R77" s="184"/>
      <c r="S77" s="184"/>
      <c r="T77" s="194"/>
      <c r="U77" s="191"/>
      <c r="V77" s="184"/>
      <c r="W77" s="184"/>
      <c r="X77" s="184"/>
      <c r="Y77" s="184"/>
      <c r="Z77" s="184"/>
      <c r="AA77" s="184"/>
      <c r="AB77" s="184"/>
      <c r="AC77" s="194"/>
      <c r="AD77" s="191"/>
      <c r="AE77" s="184"/>
      <c r="AF77" s="184"/>
      <c r="AG77" s="184"/>
      <c r="AH77" s="184"/>
      <c r="AI77" s="184"/>
      <c r="AJ77" s="184"/>
      <c r="AK77" s="184"/>
      <c r="AL77" s="194"/>
      <c r="AM77" s="191"/>
      <c r="AN77" s="184"/>
      <c r="AO77" s="184"/>
      <c r="AP77" s="184"/>
      <c r="AQ77" s="184"/>
      <c r="AR77" s="184"/>
      <c r="AS77" s="184"/>
      <c r="AT77" s="184"/>
      <c r="AU77" s="192"/>
      <c r="AV77" s="203">
        <f t="shared" si="1"/>
        <v>0</v>
      </c>
    </row>
    <row r="78" spans="1:48" x14ac:dyDescent="0.25">
      <c r="A78" s="164">
        <v>74</v>
      </c>
      <c r="B78" s="186" t="str">
        <f>Anexo_01!$B93</f>
        <v/>
      </c>
      <c r="C78" s="191"/>
      <c r="D78" s="184"/>
      <c r="E78" s="184"/>
      <c r="F78" s="184"/>
      <c r="G78" s="184"/>
      <c r="H78" s="184"/>
      <c r="I78" s="184"/>
      <c r="J78" s="184"/>
      <c r="K78" s="194"/>
      <c r="L78" s="191"/>
      <c r="M78" s="184"/>
      <c r="N78" s="184"/>
      <c r="O78" s="184"/>
      <c r="P78" s="184"/>
      <c r="Q78" s="184"/>
      <c r="R78" s="184"/>
      <c r="S78" s="184"/>
      <c r="T78" s="194"/>
      <c r="U78" s="191"/>
      <c r="V78" s="184"/>
      <c r="W78" s="184"/>
      <c r="X78" s="184"/>
      <c r="Y78" s="184"/>
      <c r="Z78" s="184"/>
      <c r="AA78" s="184"/>
      <c r="AB78" s="184"/>
      <c r="AC78" s="194"/>
      <c r="AD78" s="191"/>
      <c r="AE78" s="184"/>
      <c r="AF78" s="184"/>
      <c r="AG78" s="184"/>
      <c r="AH78" s="184"/>
      <c r="AI78" s="184"/>
      <c r="AJ78" s="184"/>
      <c r="AK78" s="184"/>
      <c r="AL78" s="194"/>
      <c r="AM78" s="191"/>
      <c r="AN78" s="184"/>
      <c r="AO78" s="184"/>
      <c r="AP78" s="184"/>
      <c r="AQ78" s="184"/>
      <c r="AR78" s="184"/>
      <c r="AS78" s="184"/>
      <c r="AT78" s="184"/>
      <c r="AU78" s="192"/>
      <c r="AV78" s="203">
        <f t="shared" si="1"/>
        <v>0</v>
      </c>
    </row>
    <row r="79" spans="1:48" x14ac:dyDescent="0.25">
      <c r="A79" s="164">
        <v>75</v>
      </c>
      <c r="B79" s="186" t="str">
        <f>Anexo_01!$B94</f>
        <v/>
      </c>
      <c r="C79" s="191"/>
      <c r="D79" s="184"/>
      <c r="E79" s="184"/>
      <c r="F79" s="184"/>
      <c r="G79" s="184"/>
      <c r="H79" s="184"/>
      <c r="I79" s="184"/>
      <c r="J79" s="184"/>
      <c r="K79" s="194"/>
      <c r="L79" s="191"/>
      <c r="M79" s="184"/>
      <c r="N79" s="184"/>
      <c r="O79" s="184"/>
      <c r="P79" s="184"/>
      <c r="Q79" s="184"/>
      <c r="R79" s="184"/>
      <c r="S79" s="184"/>
      <c r="T79" s="194"/>
      <c r="U79" s="191"/>
      <c r="V79" s="184"/>
      <c r="W79" s="184"/>
      <c r="X79" s="184"/>
      <c r="Y79" s="184"/>
      <c r="Z79" s="184"/>
      <c r="AA79" s="184"/>
      <c r="AB79" s="184"/>
      <c r="AC79" s="194"/>
      <c r="AD79" s="191"/>
      <c r="AE79" s="184"/>
      <c r="AF79" s="184"/>
      <c r="AG79" s="184"/>
      <c r="AH79" s="184"/>
      <c r="AI79" s="184"/>
      <c r="AJ79" s="184"/>
      <c r="AK79" s="184"/>
      <c r="AL79" s="194"/>
      <c r="AM79" s="191"/>
      <c r="AN79" s="184"/>
      <c r="AO79" s="184"/>
      <c r="AP79" s="184"/>
      <c r="AQ79" s="184"/>
      <c r="AR79" s="184"/>
      <c r="AS79" s="184"/>
      <c r="AT79" s="184"/>
      <c r="AU79" s="192"/>
      <c r="AV79" s="203">
        <f t="shared" si="1"/>
        <v>0</v>
      </c>
    </row>
    <row r="80" spans="1:48" x14ac:dyDescent="0.25">
      <c r="A80" s="164">
        <v>76</v>
      </c>
      <c r="B80" s="186" t="str">
        <f>Anexo_01!$B95</f>
        <v/>
      </c>
      <c r="C80" s="191"/>
      <c r="D80" s="184"/>
      <c r="E80" s="184"/>
      <c r="F80" s="184"/>
      <c r="G80" s="184"/>
      <c r="H80" s="184"/>
      <c r="I80" s="184"/>
      <c r="J80" s="184"/>
      <c r="K80" s="194"/>
      <c r="L80" s="191"/>
      <c r="M80" s="184"/>
      <c r="N80" s="184"/>
      <c r="O80" s="184"/>
      <c r="P80" s="184"/>
      <c r="Q80" s="184"/>
      <c r="R80" s="184"/>
      <c r="S80" s="184"/>
      <c r="T80" s="194"/>
      <c r="U80" s="191"/>
      <c r="V80" s="184"/>
      <c r="W80" s="184"/>
      <c r="X80" s="184"/>
      <c r="Y80" s="184"/>
      <c r="Z80" s="184"/>
      <c r="AA80" s="184"/>
      <c r="AB80" s="184"/>
      <c r="AC80" s="194"/>
      <c r="AD80" s="191"/>
      <c r="AE80" s="184"/>
      <c r="AF80" s="184"/>
      <c r="AG80" s="184"/>
      <c r="AH80" s="184"/>
      <c r="AI80" s="184"/>
      <c r="AJ80" s="184"/>
      <c r="AK80" s="184"/>
      <c r="AL80" s="194"/>
      <c r="AM80" s="191"/>
      <c r="AN80" s="184"/>
      <c r="AO80" s="184"/>
      <c r="AP80" s="184"/>
      <c r="AQ80" s="184"/>
      <c r="AR80" s="184"/>
      <c r="AS80" s="184"/>
      <c r="AT80" s="184"/>
      <c r="AU80" s="192"/>
      <c r="AV80" s="203">
        <f t="shared" si="1"/>
        <v>0</v>
      </c>
    </row>
    <row r="81" spans="1:48" x14ac:dyDescent="0.25">
      <c r="A81" s="164">
        <v>77</v>
      </c>
      <c r="B81" s="186" t="str">
        <f>Anexo_01!$B96</f>
        <v/>
      </c>
      <c r="C81" s="191"/>
      <c r="D81" s="184"/>
      <c r="E81" s="184"/>
      <c r="F81" s="184"/>
      <c r="G81" s="184"/>
      <c r="H81" s="184"/>
      <c r="I81" s="184"/>
      <c r="J81" s="184"/>
      <c r="K81" s="194"/>
      <c r="L81" s="191"/>
      <c r="M81" s="184"/>
      <c r="N81" s="184"/>
      <c r="O81" s="184"/>
      <c r="P81" s="184"/>
      <c r="Q81" s="184"/>
      <c r="R81" s="184"/>
      <c r="S81" s="184"/>
      <c r="T81" s="194"/>
      <c r="U81" s="191"/>
      <c r="V81" s="184"/>
      <c r="W81" s="184"/>
      <c r="X81" s="184"/>
      <c r="Y81" s="184"/>
      <c r="Z81" s="184"/>
      <c r="AA81" s="184"/>
      <c r="AB81" s="184"/>
      <c r="AC81" s="194"/>
      <c r="AD81" s="191"/>
      <c r="AE81" s="184"/>
      <c r="AF81" s="184"/>
      <c r="AG81" s="184"/>
      <c r="AH81" s="184"/>
      <c r="AI81" s="184"/>
      <c r="AJ81" s="184"/>
      <c r="AK81" s="184"/>
      <c r="AL81" s="194"/>
      <c r="AM81" s="191"/>
      <c r="AN81" s="184"/>
      <c r="AO81" s="184"/>
      <c r="AP81" s="184"/>
      <c r="AQ81" s="184"/>
      <c r="AR81" s="184"/>
      <c r="AS81" s="184"/>
      <c r="AT81" s="184"/>
      <c r="AU81" s="192"/>
      <c r="AV81" s="203">
        <f t="shared" si="1"/>
        <v>0</v>
      </c>
    </row>
    <row r="82" spans="1:48" x14ac:dyDescent="0.25">
      <c r="A82" s="164">
        <v>78</v>
      </c>
      <c r="B82" s="186" t="str">
        <f>Anexo_01!$B97</f>
        <v/>
      </c>
      <c r="C82" s="191"/>
      <c r="D82" s="184"/>
      <c r="E82" s="184"/>
      <c r="F82" s="184"/>
      <c r="G82" s="184"/>
      <c r="H82" s="184"/>
      <c r="I82" s="184"/>
      <c r="J82" s="184"/>
      <c r="K82" s="194"/>
      <c r="L82" s="191"/>
      <c r="M82" s="184"/>
      <c r="N82" s="184"/>
      <c r="O82" s="184"/>
      <c r="P82" s="184"/>
      <c r="Q82" s="184"/>
      <c r="R82" s="184"/>
      <c r="S82" s="184"/>
      <c r="T82" s="194"/>
      <c r="U82" s="191"/>
      <c r="V82" s="184"/>
      <c r="W82" s="184"/>
      <c r="X82" s="184"/>
      <c r="Y82" s="184"/>
      <c r="Z82" s="184"/>
      <c r="AA82" s="184"/>
      <c r="AB82" s="184"/>
      <c r="AC82" s="194"/>
      <c r="AD82" s="191"/>
      <c r="AE82" s="184"/>
      <c r="AF82" s="184"/>
      <c r="AG82" s="184"/>
      <c r="AH82" s="184"/>
      <c r="AI82" s="184"/>
      <c r="AJ82" s="184"/>
      <c r="AK82" s="184"/>
      <c r="AL82" s="194"/>
      <c r="AM82" s="191"/>
      <c r="AN82" s="184"/>
      <c r="AO82" s="184"/>
      <c r="AP82" s="184"/>
      <c r="AQ82" s="184"/>
      <c r="AR82" s="184"/>
      <c r="AS82" s="184"/>
      <c r="AT82" s="184"/>
      <c r="AU82" s="192"/>
      <c r="AV82" s="203">
        <f t="shared" si="1"/>
        <v>0</v>
      </c>
    </row>
    <row r="83" spans="1:48" x14ac:dyDescent="0.25">
      <c r="A83" s="164">
        <v>79</v>
      </c>
      <c r="B83" s="186" t="str">
        <f>Anexo_01!$B98</f>
        <v/>
      </c>
      <c r="C83" s="191"/>
      <c r="D83" s="184"/>
      <c r="E83" s="184"/>
      <c r="F83" s="184"/>
      <c r="G83" s="184"/>
      <c r="H83" s="184"/>
      <c r="I83" s="184"/>
      <c r="J83" s="184"/>
      <c r="K83" s="194"/>
      <c r="L83" s="191"/>
      <c r="M83" s="184"/>
      <c r="N83" s="184"/>
      <c r="O83" s="184"/>
      <c r="P83" s="184"/>
      <c r="Q83" s="184"/>
      <c r="R83" s="184"/>
      <c r="S83" s="184"/>
      <c r="T83" s="194"/>
      <c r="U83" s="191"/>
      <c r="V83" s="184"/>
      <c r="W83" s="184"/>
      <c r="X83" s="184"/>
      <c r="Y83" s="184"/>
      <c r="Z83" s="184"/>
      <c r="AA83" s="184"/>
      <c r="AB83" s="184"/>
      <c r="AC83" s="194"/>
      <c r="AD83" s="191"/>
      <c r="AE83" s="184"/>
      <c r="AF83" s="184"/>
      <c r="AG83" s="184"/>
      <c r="AH83" s="184"/>
      <c r="AI83" s="184"/>
      <c r="AJ83" s="184"/>
      <c r="AK83" s="184"/>
      <c r="AL83" s="194"/>
      <c r="AM83" s="191"/>
      <c r="AN83" s="184"/>
      <c r="AO83" s="184"/>
      <c r="AP83" s="184"/>
      <c r="AQ83" s="184"/>
      <c r="AR83" s="184"/>
      <c r="AS83" s="184"/>
      <c r="AT83" s="184"/>
      <c r="AU83" s="192"/>
      <c r="AV83" s="203">
        <f t="shared" si="1"/>
        <v>0</v>
      </c>
    </row>
    <row r="84" spans="1:48" x14ac:dyDescent="0.25">
      <c r="A84" s="164">
        <v>80</v>
      </c>
      <c r="B84" s="186" t="str">
        <f>Anexo_01!$B99</f>
        <v/>
      </c>
      <c r="C84" s="191"/>
      <c r="D84" s="184"/>
      <c r="E84" s="184"/>
      <c r="F84" s="184"/>
      <c r="G84" s="184"/>
      <c r="H84" s="184"/>
      <c r="I84" s="184"/>
      <c r="J84" s="184"/>
      <c r="K84" s="194"/>
      <c r="L84" s="191"/>
      <c r="M84" s="184"/>
      <c r="N84" s="184"/>
      <c r="O84" s="184"/>
      <c r="P84" s="184"/>
      <c r="Q84" s="184"/>
      <c r="R84" s="184"/>
      <c r="S84" s="184"/>
      <c r="T84" s="194"/>
      <c r="U84" s="191"/>
      <c r="V84" s="184"/>
      <c r="W84" s="184"/>
      <c r="X84" s="184"/>
      <c r="Y84" s="184"/>
      <c r="Z84" s="184"/>
      <c r="AA84" s="184"/>
      <c r="AB84" s="184"/>
      <c r="AC84" s="194"/>
      <c r="AD84" s="191"/>
      <c r="AE84" s="184"/>
      <c r="AF84" s="184"/>
      <c r="AG84" s="184"/>
      <c r="AH84" s="184"/>
      <c r="AI84" s="184"/>
      <c r="AJ84" s="184"/>
      <c r="AK84" s="184"/>
      <c r="AL84" s="194"/>
      <c r="AM84" s="191"/>
      <c r="AN84" s="184"/>
      <c r="AO84" s="184"/>
      <c r="AP84" s="184"/>
      <c r="AQ84" s="184"/>
      <c r="AR84" s="184"/>
      <c r="AS84" s="184"/>
      <c r="AT84" s="184"/>
      <c r="AU84" s="192"/>
      <c r="AV84" s="203">
        <f t="shared" si="1"/>
        <v>0</v>
      </c>
    </row>
    <row r="85" spans="1:48" x14ac:dyDescent="0.25">
      <c r="A85" s="164">
        <v>81</v>
      </c>
      <c r="B85" s="186" t="str">
        <f>Anexo_01!$B100</f>
        <v/>
      </c>
      <c r="C85" s="191"/>
      <c r="D85" s="184"/>
      <c r="E85" s="184"/>
      <c r="F85" s="184"/>
      <c r="G85" s="184"/>
      <c r="H85" s="184"/>
      <c r="I85" s="184"/>
      <c r="J85" s="184"/>
      <c r="K85" s="194"/>
      <c r="L85" s="191"/>
      <c r="M85" s="184"/>
      <c r="N85" s="184"/>
      <c r="O85" s="184"/>
      <c r="P85" s="184"/>
      <c r="Q85" s="184"/>
      <c r="R85" s="184"/>
      <c r="S85" s="184"/>
      <c r="T85" s="194"/>
      <c r="U85" s="191"/>
      <c r="V85" s="184"/>
      <c r="W85" s="184"/>
      <c r="X85" s="184"/>
      <c r="Y85" s="184"/>
      <c r="Z85" s="184"/>
      <c r="AA85" s="184"/>
      <c r="AB85" s="184"/>
      <c r="AC85" s="194"/>
      <c r="AD85" s="191"/>
      <c r="AE85" s="184"/>
      <c r="AF85" s="184"/>
      <c r="AG85" s="184"/>
      <c r="AH85" s="184"/>
      <c r="AI85" s="184"/>
      <c r="AJ85" s="184"/>
      <c r="AK85" s="184"/>
      <c r="AL85" s="194"/>
      <c r="AM85" s="191"/>
      <c r="AN85" s="184"/>
      <c r="AO85" s="184"/>
      <c r="AP85" s="184"/>
      <c r="AQ85" s="184"/>
      <c r="AR85" s="184"/>
      <c r="AS85" s="184"/>
      <c r="AT85" s="184"/>
      <c r="AU85" s="192"/>
      <c r="AV85" s="203">
        <f t="shared" si="1"/>
        <v>0</v>
      </c>
    </row>
    <row r="86" spans="1:48" x14ac:dyDescent="0.25">
      <c r="A86" s="164">
        <v>82</v>
      </c>
      <c r="B86" s="186" t="str">
        <f>Anexo_01!$B101</f>
        <v/>
      </c>
      <c r="C86" s="191"/>
      <c r="D86" s="184"/>
      <c r="E86" s="184"/>
      <c r="F86" s="184"/>
      <c r="G86" s="184"/>
      <c r="H86" s="184"/>
      <c r="I86" s="184"/>
      <c r="J86" s="184"/>
      <c r="K86" s="194"/>
      <c r="L86" s="191"/>
      <c r="M86" s="184"/>
      <c r="N86" s="184"/>
      <c r="O86" s="184"/>
      <c r="P86" s="184"/>
      <c r="Q86" s="184"/>
      <c r="R86" s="184"/>
      <c r="S86" s="184"/>
      <c r="T86" s="194"/>
      <c r="U86" s="191"/>
      <c r="V86" s="184"/>
      <c r="W86" s="184"/>
      <c r="X86" s="184"/>
      <c r="Y86" s="184"/>
      <c r="Z86" s="184"/>
      <c r="AA86" s="184"/>
      <c r="AB86" s="184"/>
      <c r="AC86" s="194"/>
      <c r="AD86" s="191"/>
      <c r="AE86" s="184"/>
      <c r="AF86" s="184"/>
      <c r="AG86" s="184"/>
      <c r="AH86" s="184"/>
      <c r="AI86" s="184"/>
      <c r="AJ86" s="184"/>
      <c r="AK86" s="184"/>
      <c r="AL86" s="194"/>
      <c r="AM86" s="191"/>
      <c r="AN86" s="184"/>
      <c r="AO86" s="184"/>
      <c r="AP86" s="184"/>
      <c r="AQ86" s="184"/>
      <c r="AR86" s="184"/>
      <c r="AS86" s="184"/>
      <c r="AT86" s="184"/>
      <c r="AU86" s="192"/>
      <c r="AV86" s="203">
        <f t="shared" si="1"/>
        <v>0</v>
      </c>
    </row>
    <row r="87" spans="1:48" x14ac:dyDescent="0.25">
      <c r="A87" s="164">
        <v>83</v>
      </c>
      <c r="B87" s="186" t="str">
        <f>Anexo_01!$B102</f>
        <v/>
      </c>
      <c r="C87" s="191"/>
      <c r="D87" s="184"/>
      <c r="E87" s="184"/>
      <c r="F87" s="184"/>
      <c r="G87" s="184"/>
      <c r="H87" s="184"/>
      <c r="I87" s="184"/>
      <c r="J87" s="184"/>
      <c r="K87" s="194"/>
      <c r="L87" s="191"/>
      <c r="M87" s="184"/>
      <c r="N87" s="184"/>
      <c r="O87" s="184"/>
      <c r="P87" s="184"/>
      <c r="Q87" s="184"/>
      <c r="R87" s="184"/>
      <c r="S87" s="184"/>
      <c r="T87" s="194"/>
      <c r="U87" s="191"/>
      <c r="V87" s="184"/>
      <c r="W87" s="184"/>
      <c r="X87" s="184"/>
      <c r="Y87" s="184"/>
      <c r="Z87" s="184"/>
      <c r="AA87" s="184"/>
      <c r="AB87" s="184"/>
      <c r="AC87" s="194"/>
      <c r="AD87" s="191"/>
      <c r="AE87" s="184"/>
      <c r="AF87" s="184"/>
      <c r="AG87" s="184"/>
      <c r="AH87" s="184"/>
      <c r="AI87" s="184"/>
      <c r="AJ87" s="184"/>
      <c r="AK87" s="184"/>
      <c r="AL87" s="194"/>
      <c r="AM87" s="191"/>
      <c r="AN87" s="184"/>
      <c r="AO87" s="184"/>
      <c r="AP87" s="184"/>
      <c r="AQ87" s="184"/>
      <c r="AR87" s="184"/>
      <c r="AS87" s="184"/>
      <c r="AT87" s="184"/>
      <c r="AU87" s="192"/>
      <c r="AV87" s="203">
        <f t="shared" si="1"/>
        <v>0</v>
      </c>
    </row>
    <row r="88" spans="1:48" x14ac:dyDescent="0.25">
      <c r="A88" s="164">
        <v>84</v>
      </c>
      <c r="B88" s="186" t="str">
        <f>Anexo_01!$B103</f>
        <v/>
      </c>
      <c r="C88" s="191"/>
      <c r="D88" s="184"/>
      <c r="E88" s="184"/>
      <c r="F88" s="184"/>
      <c r="G88" s="184"/>
      <c r="H88" s="184"/>
      <c r="I88" s="184"/>
      <c r="J88" s="184"/>
      <c r="K88" s="194"/>
      <c r="L88" s="191"/>
      <c r="M88" s="184"/>
      <c r="N88" s="184"/>
      <c r="O88" s="184"/>
      <c r="P88" s="184"/>
      <c r="Q88" s="184"/>
      <c r="R88" s="184"/>
      <c r="S88" s="184"/>
      <c r="T88" s="194"/>
      <c r="U88" s="191"/>
      <c r="V88" s="184"/>
      <c r="W88" s="184"/>
      <c r="X88" s="184"/>
      <c r="Y88" s="184"/>
      <c r="Z88" s="184"/>
      <c r="AA88" s="184"/>
      <c r="AB88" s="184"/>
      <c r="AC88" s="194"/>
      <c r="AD88" s="191"/>
      <c r="AE88" s="184"/>
      <c r="AF88" s="184"/>
      <c r="AG88" s="184"/>
      <c r="AH88" s="184"/>
      <c r="AI88" s="184"/>
      <c r="AJ88" s="184"/>
      <c r="AK88" s="184"/>
      <c r="AL88" s="194"/>
      <c r="AM88" s="191"/>
      <c r="AN88" s="184"/>
      <c r="AO88" s="184"/>
      <c r="AP88" s="184"/>
      <c r="AQ88" s="184"/>
      <c r="AR88" s="184"/>
      <c r="AS88" s="184"/>
      <c r="AT88" s="184"/>
      <c r="AU88" s="192"/>
      <c r="AV88" s="203">
        <f t="shared" si="1"/>
        <v>0</v>
      </c>
    </row>
    <row r="89" spans="1:48" x14ac:dyDescent="0.25">
      <c r="A89" s="164">
        <v>85</v>
      </c>
      <c r="B89" s="186" t="str">
        <f>Anexo_01!$B104</f>
        <v/>
      </c>
      <c r="C89" s="191"/>
      <c r="D89" s="184"/>
      <c r="E89" s="184"/>
      <c r="F89" s="184"/>
      <c r="G89" s="184"/>
      <c r="H89" s="184"/>
      <c r="I89" s="184"/>
      <c r="J89" s="184"/>
      <c r="K89" s="194"/>
      <c r="L89" s="191"/>
      <c r="M89" s="184"/>
      <c r="N89" s="184"/>
      <c r="O89" s="184"/>
      <c r="P89" s="184"/>
      <c r="Q89" s="184"/>
      <c r="R89" s="184"/>
      <c r="S89" s="184"/>
      <c r="T89" s="194"/>
      <c r="U89" s="191"/>
      <c r="V89" s="184"/>
      <c r="W89" s="184"/>
      <c r="X89" s="184"/>
      <c r="Y89" s="184"/>
      <c r="Z89" s="184"/>
      <c r="AA89" s="184"/>
      <c r="AB89" s="184"/>
      <c r="AC89" s="194"/>
      <c r="AD89" s="191"/>
      <c r="AE89" s="184"/>
      <c r="AF89" s="184"/>
      <c r="AG89" s="184"/>
      <c r="AH89" s="184"/>
      <c r="AI89" s="184"/>
      <c r="AJ89" s="184"/>
      <c r="AK89" s="184"/>
      <c r="AL89" s="194"/>
      <c r="AM89" s="191"/>
      <c r="AN89" s="184"/>
      <c r="AO89" s="184"/>
      <c r="AP89" s="184"/>
      <c r="AQ89" s="184"/>
      <c r="AR89" s="184"/>
      <c r="AS89" s="184"/>
      <c r="AT89" s="184"/>
      <c r="AU89" s="192"/>
      <c r="AV89" s="203">
        <f t="shared" si="1"/>
        <v>0</v>
      </c>
    </row>
    <row r="90" spans="1:48" x14ac:dyDescent="0.25">
      <c r="A90" s="164">
        <v>86</v>
      </c>
      <c r="B90" s="186" t="str">
        <f>Anexo_01!$B105</f>
        <v/>
      </c>
      <c r="C90" s="191"/>
      <c r="D90" s="184"/>
      <c r="E90" s="184"/>
      <c r="F90" s="184"/>
      <c r="G90" s="184"/>
      <c r="H90" s="184"/>
      <c r="I90" s="184"/>
      <c r="J90" s="184"/>
      <c r="K90" s="194"/>
      <c r="L90" s="191"/>
      <c r="M90" s="184"/>
      <c r="N90" s="184"/>
      <c r="O90" s="184"/>
      <c r="P90" s="184"/>
      <c r="Q90" s="184"/>
      <c r="R90" s="184"/>
      <c r="S90" s="184"/>
      <c r="T90" s="194"/>
      <c r="U90" s="191"/>
      <c r="V90" s="184"/>
      <c r="W90" s="184"/>
      <c r="X90" s="184"/>
      <c r="Y90" s="184"/>
      <c r="Z90" s="184"/>
      <c r="AA90" s="184"/>
      <c r="AB90" s="184"/>
      <c r="AC90" s="194"/>
      <c r="AD90" s="191"/>
      <c r="AE90" s="184"/>
      <c r="AF90" s="184"/>
      <c r="AG90" s="184"/>
      <c r="AH90" s="184"/>
      <c r="AI90" s="184"/>
      <c r="AJ90" s="184"/>
      <c r="AK90" s="184"/>
      <c r="AL90" s="194"/>
      <c r="AM90" s="191"/>
      <c r="AN90" s="184"/>
      <c r="AO90" s="184"/>
      <c r="AP90" s="184"/>
      <c r="AQ90" s="184"/>
      <c r="AR90" s="184"/>
      <c r="AS90" s="184"/>
      <c r="AT90" s="184"/>
      <c r="AU90" s="192"/>
      <c r="AV90" s="203">
        <f t="shared" si="1"/>
        <v>0</v>
      </c>
    </row>
    <row r="91" spans="1:48" x14ac:dyDescent="0.25">
      <c r="A91" s="164">
        <v>87</v>
      </c>
      <c r="B91" s="186" t="str">
        <f>Anexo_01!$B106</f>
        <v/>
      </c>
      <c r="C91" s="191"/>
      <c r="D91" s="184"/>
      <c r="E91" s="184"/>
      <c r="F91" s="184"/>
      <c r="G91" s="184"/>
      <c r="H91" s="184"/>
      <c r="I91" s="184"/>
      <c r="J91" s="184"/>
      <c r="K91" s="194"/>
      <c r="L91" s="191"/>
      <c r="M91" s="184"/>
      <c r="N91" s="184"/>
      <c r="O91" s="184"/>
      <c r="P91" s="184"/>
      <c r="Q91" s="184"/>
      <c r="R91" s="184"/>
      <c r="S91" s="184"/>
      <c r="T91" s="194"/>
      <c r="U91" s="191"/>
      <c r="V91" s="184"/>
      <c r="W91" s="184"/>
      <c r="X91" s="184"/>
      <c r="Y91" s="184"/>
      <c r="Z91" s="184"/>
      <c r="AA91" s="184"/>
      <c r="AB91" s="184"/>
      <c r="AC91" s="194"/>
      <c r="AD91" s="191"/>
      <c r="AE91" s="184"/>
      <c r="AF91" s="184"/>
      <c r="AG91" s="184"/>
      <c r="AH91" s="184"/>
      <c r="AI91" s="184"/>
      <c r="AJ91" s="184"/>
      <c r="AK91" s="184"/>
      <c r="AL91" s="194"/>
      <c r="AM91" s="191"/>
      <c r="AN91" s="184"/>
      <c r="AO91" s="184"/>
      <c r="AP91" s="184"/>
      <c r="AQ91" s="184"/>
      <c r="AR91" s="184"/>
      <c r="AS91" s="184"/>
      <c r="AT91" s="184"/>
      <c r="AU91" s="192"/>
      <c r="AV91" s="203">
        <f t="shared" si="1"/>
        <v>0</v>
      </c>
    </row>
    <row r="92" spans="1:48" x14ac:dyDescent="0.25">
      <c r="A92" s="164">
        <v>88</v>
      </c>
      <c r="B92" s="186" t="str">
        <f>Anexo_01!$B107</f>
        <v/>
      </c>
      <c r="C92" s="191"/>
      <c r="D92" s="184"/>
      <c r="E92" s="184"/>
      <c r="F92" s="184"/>
      <c r="G92" s="184"/>
      <c r="H92" s="184"/>
      <c r="I92" s="184"/>
      <c r="J92" s="184"/>
      <c r="K92" s="194"/>
      <c r="L92" s="191"/>
      <c r="M92" s="184"/>
      <c r="N92" s="184"/>
      <c r="O92" s="184"/>
      <c r="P92" s="184"/>
      <c r="Q92" s="184"/>
      <c r="R92" s="184"/>
      <c r="S92" s="184"/>
      <c r="T92" s="194"/>
      <c r="U92" s="191"/>
      <c r="V92" s="184"/>
      <c r="W92" s="184"/>
      <c r="X92" s="184"/>
      <c r="Y92" s="184"/>
      <c r="Z92" s="184"/>
      <c r="AA92" s="184"/>
      <c r="AB92" s="184"/>
      <c r="AC92" s="194"/>
      <c r="AD92" s="191"/>
      <c r="AE92" s="184"/>
      <c r="AF92" s="184"/>
      <c r="AG92" s="184"/>
      <c r="AH92" s="184"/>
      <c r="AI92" s="184"/>
      <c r="AJ92" s="184"/>
      <c r="AK92" s="184"/>
      <c r="AL92" s="194"/>
      <c r="AM92" s="191"/>
      <c r="AN92" s="184"/>
      <c r="AO92" s="184"/>
      <c r="AP92" s="184"/>
      <c r="AQ92" s="184"/>
      <c r="AR92" s="184"/>
      <c r="AS92" s="184"/>
      <c r="AT92" s="184"/>
      <c r="AU92" s="192"/>
      <c r="AV92" s="203">
        <f t="shared" si="1"/>
        <v>0</v>
      </c>
    </row>
    <row r="93" spans="1:48" x14ac:dyDescent="0.25">
      <c r="A93" s="164">
        <v>89</v>
      </c>
      <c r="B93" s="186" t="str">
        <f>Anexo_01!$B108</f>
        <v/>
      </c>
      <c r="C93" s="191"/>
      <c r="D93" s="184"/>
      <c r="E93" s="184"/>
      <c r="F93" s="184"/>
      <c r="G93" s="184"/>
      <c r="H93" s="184"/>
      <c r="I93" s="184"/>
      <c r="J93" s="184"/>
      <c r="K93" s="194"/>
      <c r="L93" s="191"/>
      <c r="M93" s="184"/>
      <c r="N93" s="184"/>
      <c r="O93" s="184"/>
      <c r="P93" s="184"/>
      <c r="Q93" s="184"/>
      <c r="R93" s="184"/>
      <c r="S93" s="184"/>
      <c r="T93" s="194"/>
      <c r="U93" s="191"/>
      <c r="V93" s="184"/>
      <c r="W93" s="184"/>
      <c r="X93" s="184"/>
      <c r="Y93" s="184"/>
      <c r="Z93" s="184"/>
      <c r="AA93" s="184"/>
      <c r="AB93" s="184"/>
      <c r="AC93" s="194"/>
      <c r="AD93" s="191"/>
      <c r="AE93" s="184"/>
      <c r="AF93" s="184"/>
      <c r="AG93" s="184"/>
      <c r="AH93" s="184"/>
      <c r="AI93" s="184"/>
      <c r="AJ93" s="184"/>
      <c r="AK93" s="184"/>
      <c r="AL93" s="194"/>
      <c r="AM93" s="191"/>
      <c r="AN93" s="184"/>
      <c r="AO93" s="184"/>
      <c r="AP93" s="184"/>
      <c r="AQ93" s="184"/>
      <c r="AR93" s="184"/>
      <c r="AS93" s="184"/>
      <c r="AT93" s="184"/>
      <c r="AU93" s="192"/>
      <c r="AV93" s="203">
        <f t="shared" si="1"/>
        <v>0</v>
      </c>
    </row>
    <row r="94" spans="1:48" x14ac:dyDescent="0.25">
      <c r="A94" s="164">
        <v>90</v>
      </c>
      <c r="B94" s="186" t="str">
        <f>Anexo_01!$B109</f>
        <v/>
      </c>
      <c r="C94" s="191"/>
      <c r="D94" s="184"/>
      <c r="E94" s="184"/>
      <c r="F94" s="184"/>
      <c r="G94" s="184"/>
      <c r="H94" s="184"/>
      <c r="I94" s="184"/>
      <c r="J94" s="184"/>
      <c r="K94" s="194"/>
      <c r="L94" s="191"/>
      <c r="M94" s="184"/>
      <c r="N94" s="184"/>
      <c r="O94" s="184"/>
      <c r="P94" s="184"/>
      <c r="Q94" s="184"/>
      <c r="R94" s="184"/>
      <c r="S94" s="184"/>
      <c r="T94" s="194"/>
      <c r="U94" s="191"/>
      <c r="V94" s="184"/>
      <c r="W94" s="184"/>
      <c r="X94" s="184"/>
      <c r="Y94" s="184"/>
      <c r="Z94" s="184"/>
      <c r="AA94" s="184"/>
      <c r="AB94" s="184"/>
      <c r="AC94" s="194"/>
      <c r="AD94" s="191"/>
      <c r="AE94" s="184"/>
      <c r="AF94" s="184"/>
      <c r="AG94" s="184"/>
      <c r="AH94" s="184"/>
      <c r="AI94" s="184"/>
      <c r="AJ94" s="184"/>
      <c r="AK94" s="184"/>
      <c r="AL94" s="194"/>
      <c r="AM94" s="191"/>
      <c r="AN94" s="184"/>
      <c r="AO94" s="184"/>
      <c r="AP94" s="184"/>
      <c r="AQ94" s="184"/>
      <c r="AR94" s="184"/>
      <c r="AS94" s="184"/>
      <c r="AT94" s="184"/>
      <c r="AU94" s="192"/>
      <c r="AV94" s="203">
        <f t="shared" si="1"/>
        <v>0</v>
      </c>
    </row>
    <row r="95" spans="1:48" x14ac:dyDescent="0.25">
      <c r="A95" s="164">
        <v>91</v>
      </c>
      <c r="B95" s="186" t="str">
        <f>Anexo_01!$B110</f>
        <v/>
      </c>
      <c r="C95" s="191"/>
      <c r="D95" s="184"/>
      <c r="E95" s="184"/>
      <c r="F95" s="184"/>
      <c r="G95" s="184"/>
      <c r="H95" s="184"/>
      <c r="I95" s="184"/>
      <c r="J95" s="184"/>
      <c r="K95" s="194"/>
      <c r="L95" s="191"/>
      <c r="M95" s="184"/>
      <c r="N95" s="184"/>
      <c r="O95" s="184"/>
      <c r="P95" s="184"/>
      <c r="Q95" s="184"/>
      <c r="R95" s="184"/>
      <c r="S95" s="184"/>
      <c r="T95" s="194"/>
      <c r="U95" s="191"/>
      <c r="V95" s="184"/>
      <c r="W95" s="184"/>
      <c r="X95" s="184"/>
      <c r="Y95" s="184"/>
      <c r="Z95" s="184"/>
      <c r="AA95" s="184"/>
      <c r="AB95" s="184"/>
      <c r="AC95" s="194"/>
      <c r="AD95" s="191"/>
      <c r="AE95" s="184"/>
      <c r="AF95" s="184"/>
      <c r="AG95" s="184"/>
      <c r="AH95" s="184"/>
      <c r="AI95" s="184"/>
      <c r="AJ95" s="184"/>
      <c r="AK95" s="184"/>
      <c r="AL95" s="194"/>
      <c r="AM95" s="191"/>
      <c r="AN95" s="184"/>
      <c r="AO95" s="184"/>
      <c r="AP95" s="184"/>
      <c r="AQ95" s="184"/>
      <c r="AR95" s="184"/>
      <c r="AS95" s="184"/>
      <c r="AT95" s="184"/>
      <c r="AU95" s="192"/>
      <c r="AV95" s="203">
        <f t="shared" si="1"/>
        <v>0</v>
      </c>
    </row>
    <row r="96" spans="1:48" x14ac:dyDescent="0.25">
      <c r="A96" s="164">
        <v>92</v>
      </c>
      <c r="B96" s="186" t="str">
        <f>Anexo_01!$B111</f>
        <v/>
      </c>
      <c r="C96" s="191"/>
      <c r="D96" s="184"/>
      <c r="E96" s="184"/>
      <c r="F96" s="184"/>
      <c r="G96" s="184"/>
      <c r="H96" s="184"/>
      <c r="I96" s="184"/>
      <c r="J96" s="184"/>
      <c r="K96" s="194"/>
      <c r="L96" s="191"/>
      <c r="M96" s="184"/>
      <c r="N96" s="184"/>
      <c r="O96" s="184"/>
      <c r="P96" s="184"/>
      <c r="Q96" s="184"/>
      <c r="R96" s="184"/>
      <c r="S96" s="184"/>
      <c r="T96" s="194"/>
      <c r="U96" s="191"/>
      <c r="V96" s="184"/>
      <c r="W96" s="184"/>
      <c r="X96" s="184"/>
      <c r="Y96" s="184"/>
      <c r="Z96" s="184"/>
      <c r="AA96" s="184"/>
      <c r="AB96" s="184"/>
      <c r="AC96" s="194"/>
      <c r="AD96" s="191"/>
      <c r="AE96" s="184"/>
      <c r="AF96" s="184"/>
      <c r="AG96" s="184"/>
      <c r="AH96" s="184"/>
      <c r="AI96" s="184"/>
      <c r="AJ96" s="184"/>
      <c r="AK96" s="184"/>
      <c r="AL96" s="194"/>
      <c r="AM96" s="191"/>
      <c r="AN96" s="184"/>
      <c r="AO96" s="184"/>
      <c r="AP96" s="184"/>
      <c r="AQ96" s="184"/>
      <c r="AR96" s="184"/>
      <c r="AS96" s="184"/>
      <c r="AT96" s="184"/>
      <c r="AU96" s="192"/>
      <c r="AV96" s="203">
        <f t="shared" si="1"/>
        <v>0</v>
      </c>
    </row>
    <row r="97" spans="1:48" x14ac:dyDescent="0.25">
      <c r="A97" s="164">
        <v>93</v>
      </c>
      <c r="B97" s="186" t="str">
        <f>Anexo_01!$B112</f>
        <v/>
      </c>
      <c r="C97" s="191"/>
      <c r="D97" s="184"/>
      <c r="E97" s="184"/>
      <c r="F97" s="184"/>
      <c r="G97" s="184"/>
      <c r="H97" s="184"/>
      <c r="I97" s="184"/>
      <c r="J97" s="184"/>
      <c r="K97" s="194"/>
      <c r="L97" s="191"/>
      <c r="M97" s="184"/>
      <c r="N97" s="184"/>
      <c r="O97" s="184"/>
      <c r="P97" s="184"/>
      <c r="Q97" s="184"/>
      <c r="R97" s="184"/>
      <c r="S97" s="184"/>
      <c r="T97" s="194"/>
      <c r="U97" s="191"/>
      <c r="V97" s="184"/>
      <c r="W97" s="184"/>
      <c r="X97" s="184"/>
      <c r="Y97" s="184"/>
      <c r="Z97" s="184"/>
      <c r="AA97" s="184"/>
      <c r="AB97" s="184"/>
      <c r="AC97" s="194"/>
      <c r="AD97" s="191"/>
      <c r="AE97" s="184"/>
      <c r="AF97" s="184"/>
      <c r="AG97" s="184"/>
      <c r="AH97" s="184"/>
      <c r="AI97" s="184"/>
      <c r="AJ97" s="184"/>
      <c r="AK97" s="184"/>
      <c r="AL97" s="194"/>
      <c r="AM97" s="191"/>
      <c r="AN97" s="184"/>
      <c r="AO97" s="184"/>
      <c r="AP97" s="184"/>
      <c r="AQ97" s="184"/>
      <c r="AR97" s="184"/>
      <c r="AS97" s="184"/>
      <c r="AT97" s="184"/>
      <c r="AU97" s="192"/>
      <c r="AV97" s="203">
        <f t="shared" si="1"/>
        <v>0</v>
      </c>
    </row>
    <row r="98" spans="1:48" x14ac:dyDescent="0.25">
      <c r="A98" s="164">
        <v>94</v>
      </c>
      <c r="B98" s="186" t="str">
        <f>Anexo_01!$B113</f>
        <v/>
      </c>
      <c r="C98" s="191"/>
      <c r="D98" s="184"/>
      <c r="E98" s="184"/>
      <c r="F98" s="184"/>
      <c r="G98" s="184"/>
      <c r="H98" s="184"/>
      <c r="I98" s="184"/>
      <c r="J98" s="184"/>
      <c r="K98" s="194"/>
      <c r="L98" s="191"/>
      <c r="M98" s="184"/>
      <c r="N98" s="184"/>
      <c r="O98" s="184"/>
      <c r="P98" s="184"/>
      <c r="Q98" s="184"/>
      <c r="R98" s="184"/>
      <c r="S98" s="184"/>
      <c r="T98" s="194"/>
      <c r="U98" s="191"/>
      <c r="V98" s="184"/>
      <c r="W98" s="184"/>
      <c r="X98" s="184"/>
      <c r="Y98" s="184"/>
      <c r="Z98" s="184"/>
      <c r="AA98" s="184"/>
      <c r="AB98" s="184"/>
      <c r="AC98" s="194"/>
      <c r="AD98" s="191"/>
      <c r="AE98" s="184"/>
      <c r="AF98" s="184"/>
      <c r="AG98" s="184"/>
      <c r="AH98" s="184"/>
      <c r="AI98" s="184"/>
      <c r="AJ98" s="184"/>
      <c r="AK98" s="184"/>
      <c r="AL98" s="194"/>
      <c r="AM98" s="191"/>
      <c r="AN98" s="184"/>
      <c r="AO98" s="184"/>
      <c r="AP98" s="184"/>
      <c r="AQ98" s="184"/>
      <c r="AR98" s="184"/>
      <c r="AS98" s="184"/>
      <c r="AT98" s="184"/>
      <c r="AU98" s="192"/>
      <c r="AV98" s="203">
        <f t="shared" si="1"/>
        <v>0</v>
      </c>
    </row>
    <row r="99" spans="1:48" x14ac:dyDescent="0.25">
      <c r="A99" s="164">
        <v>95</v>
      </c>
      <c r="B99" s="186" t="str">
        <f>Anexo_01!$B114</f>
        <v/>
      </c>
      <c r="C99" s="191"/>
      <c r="D99" s="184"/>
      <c r="E99" s="184"/>
      <c r="F99" s="184"/>
      <c r="G99" s="184"/>
      <c r="H99" s="184"/>
      <c r="I99" s="184"/>
      <c r="J99" s="184"/>
      <c r="K99" s="194"/>
      <c r="L99" s="191"/>
      <c r="M99" s="184"/>
      <c r="N99" s="184"/>
      <c r="O99" s="184"/>
      <c r="P99" s="184"/>
      <c r="Q99" s="184"/>
      <c r="R99" s="184"/>
      <c r="S99" s="184"/>
      <c r="T99" s="194"/>
      <c r="U99" s="191"/>
      <c r="V99" s="184"/>
      <c r="W99" s="184"/>
      <c r="X99" s="184"/>
      <c r="Y99" s="184"/>
      <c r="Z99" s="184"/>
      <c r="AA99" s="184"/>
      <c r="AB99" s="184"/>
      <c r="AC99" s="194"/>
      <c r="AD99" s="191"/>
      <c r="AE99" s="184"/>
      <c r="AF99" s="184"/>
      <c r="AG99" s="184"/>
      <c r="AH99" s="184"/>
      <c r="AI99" s="184"/>
      <c r="AJ99" s="184"/>
      <c r="AK99" s="184"/>
      <c r="AL99" s="194"/>
      <c r="AM99" s="191"/>
      <c r="AN99" s="184"/>
      <c r="AO99" s="184"/>
      <c r="AP99" s="184"/>
      <c r="AQ99" s="184"/>
      <c r="AR99" s="184"/>
      <c r="AS99" s="184"/>
      <c r="AT99" s="184"/>
      <c r="AU99" s="192"/>
      <c r="AV99" s="203">
        <f t="shared" si="1"/>
        <v>0</v>
      </c>
    </row>
    <row r="100" spans="1:48" x14ac:dyDescent="0.25">
      <c r="A100" s="164">
        <v>96</v>
      </c>
      <c r="B100" s="186" t="str">
        <f>Anexo_01!$B115</f>
        <v/>
      </c>
      <c r="C100" s="191"/>
      <c r="D100" s="184"/>
      <c r="E100" s="184"/>
      <c r="F100" s="184"/>
      <c r="G100" s="184"/>
      <c r="H100" s="184"/>
      <c r="I100" s="184"/>
      <c r="J100" s="184"/>
      <c r="K100" s="194"/>
      <c r="L100" s="191"/>
      <c r="M100" s="184"/>
      <c r="N100" s="184"/>
      <c r="O100" s="184"/>
      <c r="P100" s="184"/>
      <c r="Q100" s="184"/>
      <c r="R100" s="184"/>
      <c r="S100" s="184"/>
      <c r="T100" s="194"/>
      <c r="U100" s="191"/>
      <c r="V100" s="184"/>
      <c r="W100" s="184"/>
      <c r="X100" s="184"/>
      <c r="Y100" s="184"/>
      <c r="Z100" s="184"/>
      <c r="AA100" s="184"/>
      <c r="AB100" s="184"/>
      <c r="AC100" s="194"/>
      <c r="AD100" s="191"/>
      <c r="AE100" s="184"/>
      <c r="AF100" s="184"/>
      <c r="AG100" s="184"/>
      <c r="AH100" s="184"/>
      <c r="AI100" s="184"/>
      <c r="AJ100" s="184"/>
      <c r="AK100" s="184"/>
      <c r="AL100" s="194"/>
      <c r="AM100" s="191"/>
      <c r="AN100" s="184"/>
      <c r="AO100" s="184"/>
      <c r="AP100" s="184"/>
      <c r="AQ100" s="184"/>
      <c r="AR100" s="184"/>
      <c r="AS100" s="184"/>
      <c r="AT100" s="184"/>
      <c r="AU100" s="192"/>
      <c r="AV100" s="203">
        <f t="shared" si="1"/>
        <v>0</v>
      </c>
    </row>
    <row r="101" spans="1:48" x14ac:dyDescent="0.25">
      <c r="A101" s="164">
        <v>97</v>
      </c>
      <c r="B101" s="186" t="str">
        <f>Anexo_01!$B116</f>
        <v/>
      </c>
      <c r="C101" s="191"/>
      <c r="D101" s="184"/>
      <c r="E101" s="184"/>
      <c r="F101" s="184"/>
      <c r="G101" s="184"/>
      <c r="H101" s="184"/>
      <c r="I101" s="184"/>
      <c r="J101" s="184"/>
      <c r="K101" s="194"/>
      <c r="L101" s="191"/>
      <c r="M101" s="184"/>
      <c r="N101" s="184"/>
      <c r="O101" s="184"/>
      <c r="P101" s="184"/>
      <c r="Q101" s="184"/>
      <c r="R101" s="184"/>
      <c r="S101" s="184"/>
      <c r="T101" s="194"/>
      <c r="U101" s="191"/>
      <c r="V101" s="184"/>
      <c r="W101" s="184"/>
      <c r="X101" s="184"/>
      <c r="Y101" s="184"/>
      <c r="Z101" s="184"/>
      <c r="AA101" s="184"/>
      <c r="AB101" s="184"/>
      <c r="AC101" s="194"/>
      <c r="AD101" s="191"/>
      <c r="AE101" s="184"/>
      <c r="AF101" s="184"/>
      <c r="AG101" s="184"/>
      <c r="AH101" s="184"/>
      <c r="AI101" s="184"/>
      <c r="AJ101" s="184"/>
      <c r="AK101" s="184"/>
      <c r="AL101" s="194"/>
      <c r="AM101" s="191"/>
      <c r="AN101" s="184"/>
      <c r="AO101" s="184"/>
      <c r="AP101" s="184"/>
      <c r="AQ101" s="184"/>
      <c r="AR101" s="184"/>
      <c r="AS101" s="184"/>
      <c r="AT101" s="184"/>
      <c r="AU101" s="192"/>
      <c r="AV101" s="203">
        <f t="shared" si="1"/>
        <v>0</v>
      </c>
    </row>
    <row r="102" spans="1:48" x14ac:dyDescent="0.25">
      <c r="A102" s="164">
        <v>98</v>
      </c>
      <c r="B102" s="186" t="str">
        <f>Anexo_01!$B117</f>
        <v/>
      </c>
      <c r="C102" s="191"/>
      <c r="D102" s="184"/>
      <c r="E102" s="184"/>
      <c r="F102" s="184"/>
      <c r="G102" s="184"/>
      <c r="H102" s="184"/>
      <c r="I102" s="184"/>
      <c r="J102" s="184"/>
      <c r="K102" s="194"/>
      <c r="L102" s="191"/>
      <c r="M102" s="184"/>
      <c r="N102" s="184"/>
      <c r="O102" s="184"/>
      <c r="P102" s="184"/>
      <c r="Q102" s="184"/>
      <c r="R102" s="184"/>
      <c r="S102" s="184"/>
      <c r="T102" s="194"/>
      <c r="U102" s="191"/>
      <c r="V102" s="184"/>
      <c r="W102" s="184"/>
      <c r="X102" s="184"/>
      <c r="Y102" s="184"/>
      <c r="Z102" s="184"/>
      <c r="AA102" s="184"/>
      <c r="AB102" s="184"/>
      <c r="AC102" s="194"/>
      <c r="AD102" s="191"/>
      <c r="AE102" s="184"/>
      <c r="AF102" s="184"/>
      <c r="AG102" s="184"/>
      <c r="AH102" s="184"/>
      <c r="AI102" s="184"/>
      <c r="AJ102" s="184"/>
      <c r="AK102" s="184"/>
      <c r="AL102" s="194"/>
      <c r="AM102" s="191"/>
      <c r="AN102" s="184"/>
      <c r="AO102" s="184"/>
      <c r="AP102" s="184"/>
      <c r="AQ102" s="184"/>
      <c r="AR102" s="184"/>
      <c r="AS102" s="184"/>
      <c r="AT102" s="184"/>
      <c r="AU102" s="192"/>
      <c r="AV102" s="203">
        <f t="shared" si="1"/>
        <v>0</v>
      </c>
    </row>
    <row r="103" spans="1:48" x14ac:dyDescent="0.25">
      <c r="A103" s="164">
        <v>99</v>
      </c>
      <c r="B103" s="186" t="str">
        <f>Anexo_01!$B118</f>
        <v/>
      </c>
      <c r="C103" s="191"/>
      <c r="D103" s="184"/>
      <c r="E103" s="184"/>
      <c r="F103" s="184"/>
      <c r="G103" s="184"/>
      <c r="H103" s="184"/>
      <c r="I103" s="184"/>
      <c r="J103" s="184"/>
      <c r="K103" s="194"/>
      <c r="L103" s="191"/>
      <c r="M103" s="184"/>
      <c r="N103" s="184"/>
      <c r="O103" s="184"/>
      <c r="P103" s="184"/>
      <c r="Q103" s="184"/>
      <c r="R103" s="184"/>
      <c r="S103" s="184"/>
      <c r="T103" s="194"/>
      <c r="U103" s="191"/>
      <c r="V103" s="184"/>
      <c r="W103" s="184"/>
      <c r="X103" s="184"/>
      <c r="Y103" s="184"/>
      <c r="Z103" s="184"/>
      <c r="AA103" s="184"/>
      <c r="AB103" s="184"/>
      <c r="AC103" s="194"/>
      <c r="AD103" s="191"/>
      <c r="AE103" s="184"/>
      <c r="AF103" s="184"/>
      <c r="AG103" s="184"/>
      <c r="AH103" s="184"/>
      <c r="AI103" s="184"/>
      <c r="AJ103" s="184"/>
      <c r="AK103" s="184"/>
      <c r="AL103" s="194"/>
      <c r="AM103" s="191"/>
      <c r="AN103" s="184"/>
      <c r="AO103" s="184"/>
      <c r="AP103" s="184"/>
      <c r="AQ103" s="184"/>
      <c r="AR103" s="184"/>
      <c r="AS103" s="184"/>
      <c r="AT103" s="184"/>
      <c r="AU103" s="192"/>
      <c r="AV103" s="203">
        <f t="shared" si="1"/>
        <v>0</v>
      </c>
    </row>
    <row r="104" spans="1:48" x14ac:dyDescent="0.25">
      <c r="A104" s="164">
        <v>100</v>
      </c>
      <c r="B104" s="186" t="str">
        <f>Anexo_01!$B119</f>
        <v/>
      </c>
      <c r="C104" s="191"/>
      <c r="D104" s="184"/>
      <c r="E104" s="184"/>
      <c r="F104" s="184"/>
      <c r="G104" s="184"/>
      <c r="H104" s="184"/>
      <c r="I104" s="184"/>
      <c r="J104" s="184"/>
      <c r="K104" s="194"/>
      <c r="L104" s="191"/>
      <c r="M104" s="184"/>
      <c r="N104" s="184"/>
      <c r="O104" s="184"/>
      <c r="P104" s="184"/>
      <c r="Q104" s="184"/>
      <c r="R104" s="184"/>
      <c r="S104" s="184"/>
      <c r="T104" s="194"/>
      <c r="U104" s="191"/>
      <c r="V104" s="184"/>
      <c r="W104" s="184"/>
      <c r="X104" s="184"/>
      <c r="Y104" s="184"/>
      <c r="Z104" s="184"/>
      <c r="AA104" s="184"/>
      <c r="AB104" s="184"/>
      <c r="AC104" s="194"/>
      <c r="AD104" s="191"/>
      <c r="AE104" s="184"/>
      <c r="AF104" s="184"/>
      <c r="AG104" s="184"/>
      <c r="AH104" s="184"/>
      <c r="AI104" s="184"/>
      <c r="AJ104" s="184"/>
      <c r="AK104" s="184"/>
      <c r="AL104" s="194"/>
      <c r="AM104" s="191"/>
      <c r="AN104" s="184"/>
      <c r="AO104" s="184"/>
      <c r="AP104" s="184"/>
      <c r="AQ104" s="184"/>
      <c r="AR104" s="184"/>
      <c r="AS104" s="184"/>
      <c r="AT104" s="184"/>
      <c r="AU104" s="192"/>
      <c r="AV104" s="203">
        <f t="shared" si="1"/>
        <v>0</v>
      </c>
    </row>
    <row r="105" spans="1:48" x14ac:dyDescent="0.25">
      <c r="A105" s="164">
        <v>101</v>
      </c>
      <c r="B105" s="186" t="str">
        <f>Anexo_01!$B120</f>
        <v/>
      </c>
      <c r="C105" s="191"/>
      <c r="D105" s="184"/>
      <c r="E105" s="184"/>
      <c r="F105" s="184"/>
      <c r="G105" s="184"/>
      <c r="H105" s="184"/>
      <c r="I105" s="184"/>
      <c r="J105" s="184"/>
      <c r="K105" s="194"/>
      <c r="L105" s="191"/>
      <c r="M105" s="184"/>
      <c r="N105" s="184"/>
      <c r="O105" s="184"/>
      <c r="P105" s="184"/>
      <c r="Q105" s="184"/>
      <c r="R105" s="184"/>
      <c r="S105" s="184"/>
      <c r="T105" s="194"/>
      <c r="U105" s="191"/>
      <c r="V105" s="184"/>
      <c r="W105" s="184"/>
      <c r="X105" s="184"/>
      <c r="Y105" s="184"/>
      <c r="Z105" s="184"/>
      <c r="AA105" s="184"/>
      <c r="AB105" s="184"/>
      <c r="AC105" s="194"/>
      <c r="AD105" s="191"/>
      <c r="AE105" s="184"/>
      <c r="AF105" s="184"/>
      <c r="AG105" s="184"/>
      <c r="AH105" s="184"/>
      <c r="AI105" s="184"/>
      <c r="AJ105" s="184"/>
      <c r="AK105" s="184"/>
      <c r="AL105" s="194"/>
      <c r="AM105" s="191"/>
      <c r="AN105" s="184"/>
      <c r="AO105" s="184"/>
      <c r="AP105" s="184"/>
      <c r="AQ105" s="184"/>
      <c r="AR105" s="184"/>
      <c r="AS105" s="184"/>
      <c r="AT105" s="184"/>
      <c r="AU105" s="192"/>
      <c r="AV105" s="203">
        <f t="shared" si="1"/>
        <v>0</v>
      </c>
    </row>
    <row r="106" spans="1:48" x14ac:dyDescent="0.25">
      <c r="A106" s="164">
        <v>102</v>
      </c>
      <c r="B106" s="186" t="str">
        <f>Anexo_01!$B121</f>
        <v/>
      </c>
      <c r="C106" s="191"/>
      <c r="D106" s="184"/>
      <c r="E106" s="184"/>
      <c r="F106" s="184"/>
      <c r="G106" s="184"/>
      <c r="H106" s="184"/>
      <c r="I106" s="184"/>
      <c r="J106" s="184"/>
      <c r="K106" s="194"/>
      <c r="L106" s="191"/>
      <c r="M106" s="184"/>
      <c r="N106" s="184"/>
      <c r="O106" s="184"/>
      <c r="P106" s="184"/>
      <c r="Q106" s="184"/>
      <c r="R106" s="184"/>
      <c r="S106" s="184"/>
      <c r="T106" s="194"/>
      <c r="U106" s="191"/>
      <c r="V106" s="184"/>
      <c r="W106" s="184"/>
      <c r="X106" s="184"/>
      <c r="Y106" s="184"/>
      <c r="Z106" s="184"/>
      <c r="AA106" s="184"/>
      <c r="AB106" s="184"/>
      <c r="AC106" s="194"/>
      <c r="AD106" s="191"/>
      <c r="AE106" s="184"/>
      <c r="AF106" s="184"/>
      <c r="AG106" s="184"/>
      <c r="AH106" s="184"/>
      <c r="AI106" s="184"/>
      <c r="AJ106" s="184"/>
      <c r="AK106" s="184"/>
      <c r="AL106" s="194"/>
      <c r="AM106" s="191"/>
      <c r="AN106" s="184"/>
      <c r="AO106" s="184"/>
      <c r="AP106" s="184"/>
      <c r="AQ106" s="184"/>
      <c r="AR106" s="184"/>
      <c r="AS106" s="184"/>
      <c r="AT106" s="184"/>
      <c r="AU106" s="192"/>
      <c r="AV106" s="203">
        <f t="shared" si="1"/>
        <v>0</v>
      </c>
    </row>
    <row r="107" spans="1:48" x14ac:dyDescent="0.25">
      <c r="A107" s="164">
        <v>103</v>
      </c>
      <c r="B107" s="186" t="str">
        <f>Anexo_01!$B122</f>
        <v/>
      </c>
      <c r="C107" s="191"/>
      <c r="D107" s="184"/>
      <c r="E107" s="184"/>
      <c r="F107" s="184"/>
      <c r="G107" s="184"/>
      <c r="H107" s="184"/>
      <c r="I107" s="184"/>
      <c r="J107" s="184"/>
      <c r="K107" s="194"/>
      <c r="L107" s="191"/>
      <c r="M107" s="184"/>
      <c r="N107" s="184"/>
      <c r="O107" s="184"/>
      <c r="P107" s="184"/>
      <c r="Q107" s="184"/>
      <c r="R107" s="184"/>
      <c r="S107" s="184"/>
      <c r="T107" s="194"/>
      <c r="U107" s="191"/>
      <c r="V107" s="184"/>
      <c r="W107" s="184"/>
      <c r="X107" s="184"/>
      <c r="Y107" s="184"/>
      <c r="Z107" s="184"/>
      <c r="AA107" s="184"/>
      <c r="AB107" s="184"/>
      <c r="AC107" s="194"/>
      <c r="AD107" s="191"/>
      <c r="AE107" s="184"/>
      <c r="AF107" s="184"/>
      <c r="AG107" s="184"/>
      <c r="AH107" s="184"/>
      <c r="AI107" s="184"/>
      <c r="AJ107" s="184"/>
      <c r="AK107" s="184"/>
      <c r="AL107" s="194"/>
      <c r="AM107" s="191"/>
      <c r="AN107" s="184"/>
      <c r="AO107" s="184"/>
      <c r="AP107" s="184"/>
      <c r="AQ107" s="184"/>
      <c r="AR107" s="184"/>
      <c r="AS107" s="184"/>
      <c r="AT107" s="184"/>
      <c r="AU107" s="192"/>
      <c r="AV107" s="203">
        <f t="shared" si="1"/>
        <v>0</v>
      </c>
    </row>
    <row r="108" spans="1:48" x14ac:dyDescent="0.25">
      <c r="A108" s="164">
        <v>104</v>
      </c>
      <c r="B108" s="186" t="str">
        <f>Anexo_01!$B123</f>
        <v/>
      </c>
      <c r="C108" s="191"/>
      <c r="D108" s="184"/>
      <c r="E108" s="184"/>
      <c r="F108" s="184"/>
      <c r="G108" s="184"/>
      <c r="H108" s="184"/>
      <c r="I108" s="184"/>
      <c r="J108" s="184"/>
      <c r="K108" s="194"/>
      <c r="L108" s="191"/>
      <c r="M108" s="184"/>
      <c r="N108" s="184"/>
      <c r="O108" s="184"/>
      <c r="P108" s="184"/>
      <c r="Q108" s="184"/>
      <c r="R108" s="184"/>
      <c r="S108" s="184"/>
      <c r="T108" s="194"/>
      <c r="U108" s="191"/>
      <c r="V108" s="184"/>
      <c r="W108" s="184"/>
      <c r="X108" s="184"/>
      <c r="Y108" s="184"/>
      <c r="Z108" s="184"/>
      <c r="AA108" s="184"/>
      <c r="AB108" s="184"/>
      <c r="AC108" s="194"/>
      <c r="AD108" s="191"/>
      <c r="AE108" s="184"/>
      <c r="AF108" s="184"/>
      <c r="AG108" s="184"/>
      <c r="AH108" s="184"/>
      <c r="AI108" s="184"/>
      <c r="AJ108" s="184"/>
      <c r="AK108" s="184"/>
      <c r="AL108" s="194"/>
      <c r="AM108" s="191"/>
      <c r="AN108" s="184"/>
      <c r="AO108" s="184"/>
      <c r="AP108" s="184"/>
      <c r="AQ108" s="184"/>
      <c r="AR108" s="184"/>
      <c r="AS108" s="184"/>
      <c r="AT108" s="184"/>
      <c r="AU108" s="192"/>
      <c r="AV108" s="203">
        <f t="shared" si="1"/>
        <v>0</v>
      </c>
    </row>
    <row r="109" spans="1:48" x14ac:dyDescent="0.25">
      <c r="A109" s="164">
        <v>105</v>
      </c>
      <c r="B109" s="186" t="str">
        <f>Anexo_01!$B124</f>
        <v/>
      </c>
      <c r="C109" s="191"/>
      <c r="D109" s="184"/>
      <c r="E109" s="184"/>
      <c r="F109" s="184"/>
      <c r="G109" s="184"/>
      <c r="H109" s="184"/>
      <c r="I109" s="184"/>
      <c r="J109" s="184"/>
      <c r="K109" s="194"/>
      <c r="L109" s="191"/>
      <c r="M109" s="184"/>
      <c r="N109" s="184"/>
      <c r="O109" s="184"/>
      <c r="P109" s="184"/>
      <c r="Q109" s="184"/>
      <c r="R109" s="184"/>
      <c r="S109" s="184"/>
      <c r="T109" s="194"/>
      <c r="U109" s="191"/>
      <c r="V109" s="184"/>
      <c r="W109" s="184"/>
      <c r="X109" s="184"/>
      <c r="Y109" s="184"/>
      <c r="Z109" s="184"/>
      <c r="AA109" s="184"/>
      <c r="AB109" s="184"/>
      <c r="AC109" s="194"/>
      <c r="AD109" s="191"/>
      <c r="AE109" s="184"/>
      <c r="AF109" s="184"/>
      <c r="AG109" s="184"/>
      <c r="AH109" s="184"/>
      <c r="AI109" s="184"/>
      <c r="AJ109" s="184"/>
      <c r="AK109" s="184"/>
      <c r="AL109" s="194"/>
      <c r="AM109" s="191"/>
      <c r="AN109" s="184"/>
      <c r="AO109" s="184"/>
      <c r="AP109" s="184"/>
      <c r="AQ109" s="184"/>
      <c r="AR109" s="184"/>
      <c r="AS109" s="184"/>
      <c r="AT109" s="184"/>
      <c r="AU109" s="192"/>
      <c r="AV109" s="203">
        <f t="shared" si="1"/>
        <v>0</v>
      </c>
    </row>
    <row r="110" spans="1:48" x14ac:dyDescent="0.25">
      <c r="A110" s="164">
        <v>106</v>
      </c>
      <c r="B110" s="186" t="str">
        <f>Anexo_01!$B125</f>
        <v/>
      </c>
      <c r="C110" s="191"/>
      <c r="D110" s="184"/>
      <c r="E110" s="184"/>
      <c r="F110" s="184"/>
      <c r="G110" s="184"/>
      <c r="H110" s="184"/>
      <c r="I110" s="184"/>
      <c r="J110" s="184"/>
      <c r="K110" s="194"/>
      <c r="L110" s="191"/>
      <c r="M110" s="184"/>
      <c r="N110" s="184"/>
      <c r="O110" s="184"/>
      <c r="P110" s="184"/>
      <c r="Q110" s="184"/>
      <c r="R110" s="184"/>
      <c r="S110" s="184"/>
      <c r="T110" s="194"/>
      <c r="U110" s="191"/>
      <c r="V110" s="184"/>
      <c r="W110" s="184"/>
      <c r="X110" s="184"/>
      <c r="Y110" s="184"/>
      <c r="Z110" s="184"/>
      <c r="AA110" s="184"/>
      <c r="AB110" s="184"/>
      <c r="AC110" s="194"/>
      <c r="AD110" s="191"/>
      <c r="AE110" s="184"/>
      <c r="AF110" s="184"/>
      <c r="AG110" s="184"/>
      <c r="AH110" s="184"/>
      <c r="AI110" s="184"/>
      <c r="AJ110" s="184"/>
      <c r="AK110" s="184"/>
      <c r="AL110" s="194"/>
      <c r="AM110" s="191"/>
      <c r="AN110" s="184"/>
      <c r="AO110" s="184"/>
      <c r="AP110" s="184"/>
      <c r="AQ110" s="184"/>
      <c r="AR110" s="184"/>
      <c r="AS110" s="184"/>
      <c r="AT110" s="184"/>
      <c r="AU110" s="192"/>
      <c r="AV110" s="203">
        <f t="shared" si="1"/>
        <v>0</v>
      </c>
    </row>
    <row r="111" spans="1:48" x14ac:dyDescent="0.25">
      <c r="A111" s="164">
        <v>107</v>
      </c>
      <c r="B111" s="186" t="str">
        <f>Anexo_01!$B126</f>
        <v/>
      </c>
      <c r="C111" s="191"/>
      <c r="D111" s="184"/>
      <c r="E111" s="184"/>
      <c r="F111" s="184"/>
      <c r="G111" s="184"/>
      <c r="H111" s="184"/>
      <c r="I111" s="184"/>
      <c r="J111" s="184"/>
      <c r="K111" s="194"/>
      <c r="L111" s="191"/>
      <c r="M111" s="184"/>
      <c r="N111" s="184"/>
      <c r="O111" s="184"/>
      <c r="P111" s="184"/>
      <c r="Q111" s="184"/>
      <c r="R111" s="184"/>
      <c r="S111" s="184"/>
      <c r="T111" s="194"/>
      <c r="U111" s="191"/>
      <c r="V111" s="184"/>
      <c r="W111" s="184"/>
      <c r="X111" s="184"/>
      <c r="Y111" s="184"/>
      <c r="Z111" s="184"/>
      <c r="AA111" s="184"/>
      <c r="AB111" s="184"/>
      <c r="AC111" s="194"/>
      <c r="AD111" s="191"/>
      <c r="AE111" s="184"/>
      <c r="AF111" s="184"/>
      <c r="AG111" s="184"/>
      <c r="AH111" s="184"/>
      <c r="AI111" s="184"/>
      <c r="AJ111" s="184"/>
      <c r="AK111" s="184"/>
      <c r="AL111" s="194"/>
      <c r="AM111" s="191"/>
      <c r="AN111" s="184"/>
      <c r="AO111" s="184"/>
      <c r="AP111" s="184"/>
      <c r="AQ111" s="184"/>
      <c r="AR111" s="184"/>
      <c r="AS111" s="184"/>
      <c r="AT111" s="184"/>
      <c r="AU111" s="192"/>
      <c r="AV111" s="203">
        <f t="shared" si="1"/>
        <v>0</v>
      </c>
    </row>
    <row r="112" spans="1:48" x14ac:dyDescent="0.25">
      <c r="A112" s="164">
        <v>108</v>
      </c>
      <c r="B112" s="186" t="str">
        <f>Anexo_01!$B127</f>
        <v/>
      </c>
      <c r="C112" s="191"/>
      <c r="D112" s="184"/>
      <c r="E112" s="184"/>
      <c r="F112" s="184"/>
      <c r="G112" s="184"/>
      <c r="H112" s="184"/>
      <c r="I112" s="184"/>
      <c r="J112" s="184"/>
      <c r="K112" s="194"/>
      <c r="L112" s="191"/>
      <c r="M112" s="184"/>
      <c r="N112" s="184"/>
      <c r="O112" s="184"/>
      <c r="P112" s="184"/>
      <c r="Q112" s="184"/>
      <c r="R112" s="184"/>
      <c r="S112" s="184"/>
      <c r="T112" s="194"/>
      <c r="U112" s="191"/>
      <c r="V112" s="184"/>
      <c r="W112" s="184"/>
      <c r="X112" s="184"/>
      <c r="Y112" s="184"/>
      <c r="Z112" s="184"/>
      <c r="AA112" s="184"/>
      <c r="AB112" s="184"/>
      <c r="AC112" s="194"/>
      <c r="AD112" s="191"/>
      <c r="AE112" s="184"/>
      <c r="AF112" s="184"/>
      <c r="AG112" s="184"/>
      <c r="AH112" s="184"/>
      <c r="AI112" s="184"/>
      <c r="AJ112" s="184"/>
      <c r="AK112" s="184"/>
      <c r="AL112" s="194"/>
      <c r="AM112" s="191"/>
      <c r="AN112" s="184"/>
      <c r="AO112" s="184"/>
      <c r="AP112" s="184"/>
      <c r="AQ112" s="184"/>
      <c r="AR112" s="184"/>
      <c r="AS112" s="184"/>
      <c r="AT112" s="184"/>
      <c r="AU112" s="192"/>
      <c r="AV112" s="203">
        <f t="shared" si="1"/>
        <v>0</v>
      </c>
    </row>
    <row r="113" spans="1:48" x14ac:dyDescent="0.25">
      <c r="A113" s="164">
        <v>109</v>
      </c>
      <c r="B113" s="186" t="str">
        <f>Anexo_01!$B128</f>
        <v/>
      </c>
      <c r="C113" s="191"/>
      <c r="D113" s="184"/>
      <c r="E113" s="184"/>
      <c r="F113" s="184"/>
      <c r="G113" s="184"/>
      <c r="H113" s="184"/>
      <c r="I113" s="184"/>
      <c r="J113" s="184"/>
      <c r="K113" s="194"/>
      <c r="L113" s="191"/>
      <c r="M113" s="184"/>
      <c r="N113" s="184"/>
      <c r="O113" s="184"/>
      <c r="P113" s="184"/>
      <c r="Q113" s="184"/>
      <c r="R113" s="184"/>
      <c r="S113" s="184"/>
      <c r="T113" s="194"/>
      <c r="U113" s="191"/>
      <c r="V113" s="184"/>
      <c r="W113" s="184"/>
      <c r="X113" s="184"/>
      <c r="Y113" s="184"/>
      <c r="Z113" s="184"/>
      <c r="AA113" s="184"/>
      <c r="AB113" s="184"/>
      <c r="AC113" s="194"/>
      <c r="AD113" s="191"/>
      <c r="AE113" s="184"/>
      <c r="AF113" s="184"/>
      <c r="AG113" s="184"/>
      <c r="AH113" s="184"/>
      <c r="AI113" s="184"/>
      <c r="AJ113" s="184"/>
      <c r="AK113" s="184"/>
      <c r="AL113" s="194"/>
      <c r="AM113" s="191"/>
      <c r="AN113" s="184"/>
      <c r="AO113" s="184"/>
      <c r="AP113" s="184"/>
      <c r="AQ113" s="184"/>
      <c r="AR113" s="184"/>
      <c r="AS113" s="184"/>
      <c r="AT113" s="184"/>
      <c r="AU113" s="192"/>
      <c r="AV113" s="203">
        <f t="shared" si="1"/>
        <v>0</v>
      </c>
    </row>
    <row r="114" spans="1:48" x14ac:dyDescent="0.25">
      <c r="A114" s="164">
        <v>110</v>
      </c>
      <c r="B114" s="186" t="str">
        <f>Anexo_01!$B129</f>
        <v/>
      </c>
      <c r="C114" s="191"/>
      <c r="D114" s="184"/>
      <c r="E114" s="184"/>
      <c r="F114" s="184"/>
      <c r="G114" s="184"/>
      <c r="H114" s="184"/>
      <c r="I114" s="184"/>
      <c r="J114" s="184"/>
      <c r="K114" s="194"/>
      <c r="L114" s="191"/>
      <c r="M114" s="184"/>
      <c r="N114" s="184"/>
      <c r="O114" s="184"/>
      <c r="P114" s="184"/>
      <c r="Q114" s="184"/>
      <c r="R114" s="184"/>
      <c r="S114" s="184"/>
      <c r="T114" s="194"/>
      <c r="U114" s="191"/>
      <c r="V114" s="184"/>
      <c r="W114" s="184"/>
      <c r="X114" s="184"/>
      <c r="Y114" s="184"/>
      <c r="Z114" s="184"/>
      <c r="AA114" s="184"/>
      <c r="AB114" s="184"/>
      <c r="AC114" s="194"/>
      <c r="AD114" s="191"/>
      <c r="AE114" s="184"/>
      <c r="AF114" s="184"/>
      <c r="AG114" s="184"/>
      <c r="AH114" s="184"/>
      <c r="AI114" s="184"/>
      <c r="AJ114" s="184"/>
      <c r="AK114" s="184"/>
      <c r="AL114" s="194"/>
      <c r="AM114" s="191"/>
      <c r="AN114" s="184"/>
      <c r="AO114" s="184"/>
      <c r="AP114" s="184"/>
      <c r="AQ114" s="184"/>
      <c r="AR114" s="184"/>
      <c r="AS114" s="184"/>
      <c r="AT114" s="184"/>
      <c r="AU114" s="192"/>
      <c r="AV114" s="203">
        <f t="shared" si="1"/>
        <v>0</v>
      </c>
    </row>
    <row r="115" spans="1:48" x14ac:dyDescent="0.25">
      <c r="A115" s="164">
        <v>111</v>
      </c>
      <c r="B115" s="186" t="str">
        <f>Anexo_01!$B130</f>
        <v/>
      </c>
      <c r="C115" s="191"/>
      <c r="D115" s="184"/>
      <c r="E115" s="184"/>
      <c r="F115" s="184"/>
      <c r="G115" s="184"/>
      <c r="H115" s="184"/>
      <c r="I115" s="184"/>
      <c r="J115" s="184"/>
      <c r="K115" s="194"/>
      <c r="L115" s="191"/>
      <c r="M115" s="184"/>
      <c r="N115" s="184"/>
      <c r="O115" s="184"/>
      <c r="P115" s="184"/>
      <c r="Q115" s="184"/>
      <c r="R115" s="184"/>
      <c r="S115" s="184"/>
      <c r="T115" s="194"/>
      <c r="U115" s="191"/>
      <c r="V115" s="184"/>
      <c r="W115" s="184"/>
      <c r="X115" s="184"/>
      <c r="Y115" s="184"/>
      <c r="Z115" s="184"/>
      <c r="AA115" s="184"/>
      <c r="AB115" s="184"/>
      <c r="AC115" s="194"/>
      <c r="AD115" s="191"/>
      <c r="AE115" s="184"/>
      <c r="AF115" s="184"/>
      <c r="AG115" s="184"/>
      <c r="AH115" s="184"/>
      <c r="AI115" s="184"/>
      <c r="AJ115" s="184"/>
      <c r="AK115" s="184"/>
      <c r="AL115" s="194"/>
      <c r="AM115" s="191"/>
      <c r="AN115" s="184"/>
      <c r="AO115" s="184"/>
      <c r="AP115" s="184"/>
      <c r="AQ115" s="184"/>
      <c r="AR115" s="184"/>
      <c r="AS115" s="184"/>
      <c r="AT115" s="184"/>
      <c r="AU115" s="192"/>
      <c r="AV115" s="203">
        <f t="shared" si="1"/>
        <v>0</v>
      </c>
    </row>
    <row r="116" spans="1:48" x14ac:dyDescent="0.25">
      <c r="A116" s="164">
        <v>112</v>
      </c>
      <c r="B116" s="186" t="str">
        <f>Anexo_01!$B131</f>
        <v/>
      </c>
      <c r="C116" s="191"/>
      <c r="D116" s="184"/>
      <c r="E116" s="184"/>
      <c r="F116" s="184"/>
      <c r="G116" s="184"/>
      <c r="H116" s="184"/>
      <c r="I116" s="184"/>
      <c r="J116" s="184"/>
      <c r="K116" s="194"/>
      <c r="L116" s="191"/>
      <c r="M116" s="184"/>
      <c r="N116" s="184"/>
      <c r="O116" s="184"/>
      <c r="P116" s="184"/>
      <c r="Q116" s="184"/>
      <c r="R116" s="184"/>
      <c r="S116" s="184"/>
      <c r="T116" s="194"/>
      <c r="U116" s="191"/>
      <c r="V116" s="184"/>
      <c r="W116" s="184"/>
      <c r="X116" s="184"/>
      <c r="Y116" s="184"/>
      <c r="Z116" s="184"/>
      <c r="AA116" s="184"/>
      <c r="AB116" s="184"/>
      <c r="AC116" s="194"/>
      <c r="AD116" s="191"/>
      <c r="AE116" s="184"/>
      <c r="AF116" s="184"/>
      <c r="AG116" s="184"/>
      <c r="AH116" s="184"/>
      <c r="AI116" s="184"/>
      <c r="AJ116" s="184"/>
      <c r="AK116" s="184"/>
      <c r="AL116" s="194"/>
      <c r="AM116" s="191"/>
      <c r="AN116" s="184"/>
      <c r="AO116" s="184"/>
      <c r="AP116" s="184"/>
      <c r="AQ116" s="184"/>
      <c r="AR116" s="184"/>
      <c r="AS116" s="184"/>
      <c r="AT116" s="184"/>
      <c r="AU116" s="192"/>
      <c r="AV116" s="203">
        <f t="shared" si="1"/>
        <v>0</v>
      </c>
    </row>
    <row r="117" spans="1:48" x14ac:dyDescent="0.25">
      <c r="A117" s="164">
        <v>113</v>
      </c>
      <c r="B117" s="186" t="str">
        <f>Anexo_01!$B132</f>
        <v/>
      </c>
      <c r="C117" s="191"/>
      <c r="D117" s="184"/>
      <c r="E117" s="184"/>
      <c r="F117" s="184"/>
      <c r="G117" s="184"/>
      <c r="H117" s="184"/>
      <c r="I117" s="184"/>
      <c r="J117" s="184"/>
      <c r="K117" s="194"/>
      <c r="L117" s="191"/>
      <c r="M117" s="184"/>
      <c r="N117" s="184"/>
      <c r="O117" s="184"/>
      <c r="P117" s="184"/>
      <c r="Q117" s="184"/>
      <c r="R117" s="184"/>
      <c r="S117" s="184"/>
      <c r="T117" s="194"/>
      <c r="U117" s="191"/>
      <c r="V117" s="184"/>
      <c r="W117" s="184"/>
      <c r="X117" s="184"/>
      <c r="Y117" s="184"/>
      <c r="Z117" s="184"/>
      <c r="AA117" s="184"/>
      <c r="AB117" s="184"/>
      <c r="AC117" s="194"/>
      <c r="AD117" s="191"/>
      <c r="AE117" s="184"/>
      <c r="AF117" s="184"/>
      <c r="AG117" s="184"/>
      <c r="AH117" s="184"/>
      <c r="AI117" s="184"/>
      <c r="AJ117" s="184"/>
      <c r="AK117" s="184"/>
      <c r="AL117" s="194"/>
      <c r="AM117" s="191"/>
      <c r="AN117" s="184"/>
      <c r="AO117" s="184"/>
      <c r="AP117" s="184"/>
      <c r="AQ117" s="184"/>
      <c r="AR117" s="184"/>
      <c r="AS117" s="184"/>
      <c r="AT117" s="184"/>
      <c r="AU117" s="192"/>
      <c r="AV117" s="203">
        <f t="shared" si="1"/>
        <v>0</v>
      </c>
    </row>
    <row r="118" spans="1:48" x14ac:dyDescent="0.25">
      <c r="A118" s="164">
        <v>114</v>
      </c>
      <c r="B118" s="186" t="str">
        <f>Anexo_01!$B133</f>
        <v/>
      </c>
      <c r="C118" s="191"/>
      <c r="D118" s="184"/>
      <c r="E118" s="184"/>
      <c r="F118" s="184"/>
      <c r="G118" s="184"/>
      <c r="H118" s="184"/>
      <c r="I118" s="184"/>
      <c r="J118" s="184"/>
      <c r="K118" s="194"/>
      <c r="L118" s="191"/>
      <c r="M118" s="184"/>
      <c r="N118" s="184"/>
      <c r="O118" s="184"/>
      <c r="P118" s="184"/>
      <c r="Q118" s="184"/>
      <c r="R118" s="184"/>
      <c r="S118" s="184"/>
      <c r="T118" s="194"/>
      <c r="U118" s="191"/>
      <c r="V118" s="184"/>
      <c r="W118" s="184"/>
      <c r="X118" s="184"/>
      <c r="Y118" s="184"/>
      <c r="Z118" s="184"/>
      <c r="AA118" s="184"/>
      <c r="AB118" s="184"/>
      <c r="AC118" s="194"/>
      <c r="AD118" s="191"/>
      <c r="AE118" s="184"/>
      <c r="AF118" s="184"/>
      <c r="AG118" s="184"/>
      <c r="AH118" s="184"/>
      <c r="AI118" s="184"/>
      <c r="AJ118" s="184"/>
      <c r="AK118" s="184"/>
      <c r="AL118" s="194"/>
      <c r="AM118" s="191"/>
      <c r="AN118" s="184"/>
      <c r="AO118" s="184"/>
      <c r="AP118" s="184"/>
      <c r="AQ118" s="184"/>
      <c r="AR118" s="184"/>
      <c r="AS118" s="184"/>
      <c r="AT118" s="184"/>
      <c r="AU118" s="192"/>
      <c r="AV118" s="203">
        <f t="shared" si="1"/>
        <v>0</v>
      </c>
    </row>
    <row r="119" spans="1:48" x14ac:dyDescent="0.25">
      <c r="A119" s="164">
        <v>115</v>
      </c>
      <c r="B119" s="186" t="str">
        <f>Anexo_01!$B134</f>
        <v/>
      </c>
      <c r="C119" s="191"/>
      <c r="D119" s="184"/>
      <c r="E119" s="184"/>
      <c r="F119" s="184"/>
      <c r="G119" s="184"/>
      <c r="H119" s="184"/>
      <c r="I119" s="184"/>
      <c r="J119" s="184"/>
      <c r="K119" s="194"/>
      <c r="L119" s="191"/>
      <c r="M119" s="184"/>
      <c r="N119" s="184"/>
      <c r="O119" s="184"/>
      <c r="P119" s="184"/>
      <c r="Q119" s="184"/>
      <c r="R119" s="184"/>
      <c r="S119" s="184"/>
      <c r="T119" s="194"/>
      <c r="U119" s="191"/>
      <c r="V119" s="184"/>
      <c r="W119" s="184"/>
      <c r="X119" s="184"/>
      <c r="Y119" s="184"/>
      <c r="Z119" s="184"/>
      <c r="AA119" s="184"/>
      <c r="AB119" s="184"/>
      <c r="AC119" s="194"/>
      <c r="AD119" s="191"/>
      <c r="AE119" s="184"/>
      <c r="AF119" s="184"/>
      <c r="AG119" s="184"/>
      <c r="AH119" s="184"/>
      <c r="AI119" s="184"/>
      <c r="AJ119" s="184"/>
      <c r="AK119" s="184"/>
      <c r="AL119" s="194"/>
      <c r="AM119" s="191"/>
      <c r="AN119" s="184"/>
      <c r="AO119" s="184"/>
      <c r="AP119" s="184"/>
      <c r="AQ119" s="184"/>
      <c r="AR119" s="184"/>
      <c r="AS119" s="184"/>
      <c r="AT119" s="184"/>
      <c r="AU119" s="192"/>
      <c r="AV119" s="203">
        <f t="shared" si="1"/>
        <v>0</v>
      </c>
    </row>
    <row r="120" spans="1:48" x14ac:dyDescent="0.25">
      <c r="A120" s="164">
        <v>116</v>
      </c>
      <c r="B120" s="186" t="str">
        <f>Anexo_01!$B135</f>
        <v/>
      </c>
      <c r="C120" s="191"/>
      <c r="D120" s="184"/>
      <c r="E120" s="184"/>
      <c r="F120" s="184"/>
      <c r="G120" s="184"/>
      <c r="H120" s="184"/>
      <c r="I120" s="184"/>
      <c r="J120" s="184"/>
      <c r="K120" s="194"/>
      <c r="L120" s="191"/>
      <c r="M120" s="184"/>
      <c r="N120" s="184"/>
      <c r="O120" s="184"/>
      <c r="P120" s="184"/>
      <c r="Q120" s="184"/>
      <c r="R120" s="184"/>
      <c r="S120" s="184"/>
      <c r="T120" s="194"/>
      <c r="U120" s="191"/>
      <c r="V120" s="184"/>
      <c r="W120" s="184"/>
      <c r="X120" s="184"/>
      <c r="Y120" s="184"/>
      <c r="Z120" s="184"/>
      <c r="AA120" s="184"/>
      <c r="AB120" s="184"/>
      <c r="AC120" s="194"/>
      <c r="AD120" s="191"/>
      <c r="AE120" s="184"/>
      <c r="AF120" s="184"/>
      <c r="AG120" s="184"/>
      <c r="AH120" s="184"/>
      <c r="AI120" s="184"/>
      <c r="AJ120" s="184"/>
      <c r="AK120" s="184"/>
      <c r="AL120" s="194"/>
      <c r="AM120" s="191"/>
      <c r="AN120" s="184"/>
      <c r="AO120" s="184"/>
      <c r="AP120" s="184"/>
      <c r="AQ120" s="184"/>
      <c r="AR120" s="184"/>
      <c r="AS120" s="184"/>
      <c r="AT120" s="184"/>
      <c r="AU120" s="192"/>
      <c r="AV120" s="203">
        <f t="shared" si="1"/>
        <v>0</v>
      </c>
    </row>
    <row r="121" spans="1:48" x14ac:dyDescent="0.25">
      <c r="A121" s="164">
        <v>117</v>
      </c>
      <c r="B121" s="186" t="str">
        <f>Anexo_01!$B136</f>
        <v/>
      </c>
      <c r="C121" s="191"/>
      <c r="D121" s="184"/>
      <c r="E121" s="184"/>
      <c r="F121" s="184"/>
      <c r="G121" s="184"/>
      <c r="H121" s="184"/>
      <c r="I121" s="184"/>
      <c r="J121" s="184"/>
      <c r="K121" s="194"/>
      <c r="L121" s="191"/>
      <c r="M121" s="184"/>
      <c r="N121" s="184"/>
      <c r="O121" s="184"/>
      <c r="P121" s="184"/>
      <c r="Q121" s="184"/>
      <c r="R121" s="184"/>
      <c r="S121" s="184"/>
      <c r="T121" s="194"/>
      <c r="U121" s="191"/>
      <c r="V121" s="184"/>
      <c r="W121" s="184"/>
      <c r="X121" s="184"/>
      <c r="Y121" s="184"/>
      <c r="Z121" s="184"/>
      <c r="AA121" s="184"/>
      <c r="AB121" s="184"/>
      <c r="AC121" s="194"/>
      <c r="AD121" s="191"/>
      <c r="AE121" s="184"/>
      <c r="AF121" s="184"/>
      <c r="AG121" s="184"/>
      <c r="AH121" s="184"/>
      <c r="AI121" s="184"/>
      <c r="AJ121" s="184"/>
      <c r="AK121" s="184"/>
      <c r="AL121" s="194"/>
      <c r="AM121" s="191"/>
      <c r="AN121" s="184"/>
      <c r="AO121" s="184"/>
      <c r="AP121" s="184"/>
      <c r="AQ121" s="184"/>
      <c r="AR121" s="184"/>
      <c r="AS121" s="184"/>
      <c r="AT121" s="184"/>
      <c r="AU121" s="192"/>
      <c r="AV121" s="203">
        <f t="shared" si="1"/>
        <v>0</v>
      </c>
    </row>
    <row r="122" spans="1:48" x14ac:dyDescent="0.25">
      <c r="A122" s="164">
        <v>118</v>
      </c>
      <c r="B122" s="186" t="str">
        <f>Anexo_01!$B137</f>
        <v/>
      </c>
      <c r="C122" s="191"/>
      <c r="D122" s="184"/>
      <c r="E122" s="184"/>
      <c r="F122" s="184"/>
      <c r="G122" s="184"/>
      <c r="H122" s="184"/>
      <c r="I122" s="184"/>
      <c r="J122" s="184"/>
      <c r="K122" s="194"/>
      <c r="L122" s="191"/>
      <c r="M122" s="184"/>
      <c r="N122" s="184"/>
      <c r="O122" s="184"/>
      <c r="P122" s="184"/>
      <c r="Q122" s="184"/>
      <c r="R122" s="184"/>
      <c r="S122" s="184"/>
      <c r="T122" s="194"/>
      <c r="U122" s="191"/>
      <c r="V122" s="184"/>
      <c r="W122" s="184"/>
      <c r="X122" s="184"/>
      <c r="Y122" s="184"/>
      <c r="Z122" s="184"/>
      <c r="AA122" s="184"/>
      <c r="AB122" s="184"/>
      <c r="AC122" s="194"/>
      <c r="AD122" s="191"/>
      <c r="AE122" s="184"/>
      <c r="AF122" s="184"/>
      <c r="AG122" s="184"/>
      <c r="AH122" s="184"/>
      <c r="AI122" s="184"/>
      <c r="AJ122" s="184"/>
      <c r="AK122" s="184"/>
      <c r="AL122" s="194"/>
      <c r="AM122" s="191"/>
      <c r="AN122" s="184"/>
      <c r="AO122" s="184"/>
      <c r="AP122" s="184"/>
      <c r="AQ122" s="184"/>
      <c r="AR122" s="184"/>
      <c r="AS122" s="184"/>
      <c r="AT122" s="184"/>
      <c r="AU122" s="192"/>
      <c r="AV122" s="203">
        <f t="shared" si="1"/>
        <v>0</v>
      </c>
    </row>
    <row r="123" spans="1:48" x14ac:dyDescent="0.25">
      <c r="A123" s="164">
        <v>119</v>
      </c>
      <c r="B123" s="186" t="str">
        <f>Anexo_01!$B138</f>
        <v/>
      </c>
      <c r="C123" s="191"/>
      <c r="D123" s="184"/>
      <c r="E123" s="184"/>
      <c r="F123" s="184"/>
      <c r="G123" s="184"/>
      <c r="H123" s="184"/>
      <c r="I123" s="184"/>
      <c r="J123" s="184"/>
      <c r="K123" s="194"/>
      <c r="L123" s="191"/>
      <c r="M123" s="184"/>
      <c r="N123" s="184"/>
      <c r="O123" s="184"/>
      <c r="P123" s="184"/>
      <c r="Q123" s="184"/>
      <c r="R123" s="184"/>
      <c r="S123" s="184"/>
      <c r="T123" s="194"/>
      <c r="U123" s="191"/>
      <c r="V123" s="184"/>
      <c r="W123" s="184"/>
      <c r="X123" s="184"/>
      <c r="Y123" s="184"/>
      <c r="Z123" s="184"/>
      <c r="AA123" s="184"/>
      <c r="AB123" s="184"/>
      <c r="AC123" s="194"/>
      <c r="AD123" s="191"/>
      <c r="AE123" s="184"/>
      <c r="AF123" s="184"/>
      <c r="AG123" s="184"/>
      <c r="AH123" s="184"/>
      <c r="AI123" s="184"/>
      <c r="AJ123" s="184"/>
      <c r="AK123" s="184"/>
      <c r="AL123" s="194"/>
      <c r="AM123" s="191"/>
      <c r="AN123" s="184"/>
      <c r="AO123" s="184"/>
      <c r="AP123" s="184"/>
      <c r="AQ123" s="184"/>
      <c r="AR123" s="184"/>
      <c r="AS123" s="184"/>
      <c r="AT123" s="184"/>
      <c r="AU123" s="192"/>
      <c r="AV123" s="203">
        <f t="shared" si="1"/>
        <v>0</v>
      </c>
    </row>
    <row r="124" spans="1:48" x14ac:dyDescent="0.25">
      <c r="A124" s="164">
        <v>120</v>
      </c>
      <c r="B124" s="186" t="str">
        <f>Anexo_01!$B139</f>
        <v/>
      </c>
      <c r="C124" s="191"/>
      <c r="D124" s="184"/>
      <c r="E124" s="184"/>
      <c r="F124" s="184"/>
      <c r="G124" s="184"/>
      <c r="H124" s="184"/>
      <c r="I124" s="184"/>
      <c r="J124" s="184"/>
      <c r="K124" s="194"/>
      <c r="L124" s="191"/>
      <c r="M124" s="184"/>
      <c r="N124" s="184"/>
      <c r="O124" s="184"/>
      <c r="P124" s="184"/>
      <c r="Q124" s="184"/>
      <c r="R124" s="184"/>
      <c r="S124" s="184"/>
      <c r="T124" s="194"/>
      <c r="U124" s="191"/>
      <c r="V124" s="184"/>
      <c r="W124" s="184"/>
      <c r="X124" s="184"/>
      <c r="Y124" s="184"/>
      <c r="Z124" s="184"/>
      <c r="AA124" s="184"/>
      <c r="AB124" s="184"/>
      <c r="AC124" s="194"/>
      <c r="AD124" s="191"/>
      <c r="AE124" s="184"/>
      <c r="AF124" s="184"/>
      <c r="AG124" s="184"/>
      <c r="AH124" s="184"/>
      <c r="AI124" s="184"/>
      <c r="AJ124" s="184"/>
      <c r="AK124" s="184"/>
      <c r="AL124" s="194"/>
      <c r="AM124" s="191"/>
      <c r="AN124" s="184"/>
      <c r="AO124" s="184"/>
      <c r="AP124" s="184"/>
      <c r="AQ124" s="184"/>
      <c r="AR124" s="184"/>
      <c r="AS124" s="184"/>
      <c r="AT124" s="184"/>
      <c r="AU124" s="192"/>
      <c r="AV124" s="203">
        <f t="shared" si="1"/>
        <v>0</v>
      </c>
    </row>
    <row r="125" spans="1:48" x14ac:dyDescent="0.25">
      <c r="A125" s="164">
        <v>121</v>
      </c>
      <c r="B125" s="186" t="str">
        <f>Anexo_01!$B140</f>
        <v/>
      </c>
      <c r="C125" s="191"/>
      <c r="D125" s="184"/>
      <c r="E125" s="184"/>
      <c r="F125" s="184"/>
      <c r="G125" s="184"/>
      <c r="H125" s="184"/>
      <c r="I125" s="184"/>
      <c r="J125" s="184"/>
      <c r="K125" s="194"/>
      <c r="L125" s="191"/>
      <c r="M125" s="184"/>
      <c r="N125" s="184"/>
      <c r="O125" s="184"/>
      <c r="P125" s="184"/>
      <c r="Q125" s="184"/>
      <c r="R125" s="184"/>
      <c r="S125" s="184"/>
      <c r="T125" s="194"/>
      <c r="U125" s="191"/>
      <c r="V125" s="184"/>
      <c r="W125" s="184"/>
      <c r="X125" s="184"/>
      <c r="Y125" s="184"/>
      <c r="Z125" s="184"/>
      <c r="AA125" s="184"/>
      <c r="AB125" s="184"/>
      <c r="AC125" s="194"/>
      <c r="AD125" s="191"/>
      <c r="AE125" s="184"/>
      <c r="AF125" s="184"/>
      <c r="AG125" s="184"/>
      <c r="AH125" s="184"/>
      <c r="AI125" s="184"/>
      <c r="AJ125" s="184"/>
      <c r="AK125" s="184"/>
      <c r="AL125" s="194"/>
      <c r="AM125" s="191"/>
      <c r="AN125" s="184"/>
      <c r="AO125" s="184"/>
      <c r="AP125" s="184"/>
      <c r="AQ125" s="184"/>
      <c r="AR125" s="184"/>
      <c r="AS125" s="184"/>
      <c r="AT125" s="184"/>
      <c r="AU125" s="192"/>
      <c r="AV125" s="203">
        <f t="shared" si="1"/>
        <v>0</v>
      </c>
    </row>
    <row r="126" spans="1:48" x14ac:dyDescent="0.25">
      <c r="A126" s="164">
        <v>122</v>
      </c>
      <c r="B126" s="186" t="str">
        <f>Anexo_01!$B141</f>
        <v/>
      </c>
      <c r="C126" s="191"/>
      <c r="D126" s="184"/>
      <c r="E126" s="184"/>
      <c r="F126" s="184"/>
      <c r="G126" s="184"/>
      <c r="H126" s="184"/>
      <c r="I126" s="184"/>
      <c r="J126" s="184"/>
      <c r="K126" s="194"/>
      <c r="L126" s="191"/>
      <c r="M126" s="184"/>
      <c r="N126" s="184"/>
      <c r="O126" s="184"/>
      <c r="P126" s="184"/>
      <c r="Q126" s="184"/>
      <c r="R126" s="184"/>
      <c r="S126" s="184"/>
      <c r="T126" s="194"/>
      <c r="U126" s="191"/>
      <c r="V126" s="184"/>
      <c r="W126" s="184"/>
      <c r="X126" s="184"/>
      <c r="Y126" s="184"/>
      <c r="Z126" s="184"/>
      <c r="AA126" s="184"/>
      <c r="AB126" s="184"/>
      <c r="AC126" s="194"/>
      <c r="AD126" s="191"/>
      <c r="AE126" s="184"/>
      <c r="AF126" s="184"/>
      <c r="AG126" s="184"/>
      <c r="AH126" s="184"/>
      <c r="AI126" s="184"/>
      <c r="AJ126" s="184"/>
      <c r="AK126" s="184"/>
      <c r="AL126" s="194"/>
      <c r="AM126" s="191"/>
      <c r="AN126" s="184"/>
      <c r="AO126" s="184"/>
      <c r="AP126" s="184"/>
      <c r="AQ126" s="184"/>
      <c r="AR126" s="184"/>
      <c r="AS126" s="184"/>
      <c r="AT126" s="184"/>
      <c r="AU126" s="192"/>
      <c r="AV126" s="203">
        <f t="shared" si="1"/>
        <v>0</v>
      </c>
    </row>
    <row r="127" spans="1:48" x14ac:dyDescent="0.25">
      <c r="A127" s="164">
        <v>123</v>
      </c>
      <c r="B127" s="186" t="str">
        <f>Anexo_01!$B142</f>
        <v/>
      </c>
      <c r="C127" s="191"/>
      <c r="D127" s="184"/>
      <c r="E127" s="184"/>
      <c r="F127" s="184"/>
      <c r="G127" s="184"/>
      <c r="H127" s="184"/>
      <c r="I127" s="184"/>
      <c r="J127" s="184"/>
      <c r="K127" s="194"/>
      <c r="L127" s="191"/>
      <c r="M127" s="184"/>
      <c r="N127" s="184"/>
      <c r="O127" s="184"/>
      <c r="P127" s="184"/>
      <c r="Q127" s="184"/>
      <c r="R127" s="184"/>
      <c r="S127" s="184"/>
      <c r="T127" s="194"/>
      <c r="U127" s="191"/>
      <c r="V127" s="184"/>
      <c r="W127" s="184"/>
      <c r="X127" s="184"/>
      <c r="Y127" s="184"/>
      <c r="Z127" s="184"/>
      <c r="AA127" s="184"/>
      <c r="AB127" s="184"/>
      <c r="AC127" s="194"/>
      <c r="AD127" s="191"/>
      <c r="AE127" s="184"/>
      <c r="AF127" s="184"/>
      <c r="AG127" s="184"/>
      <c r="AH127" s="184"/>
      <c r="AI127" s="184"/>
      <c r="AJ127" s="184"/>
      <c r="AK127" s="184"/>
      <c r="AL127" s="194"/>
      <c r="AM127" s="191"/>
      <c r="AN127" s="184"/>
      <c r="AO127" s="184"/>
      <c r="AP127" s="184"/>
      <c r="AQ127" s="184"/>
      <c r="AR127" s="184"/>
      <c r="AS127" s="184"/>
      <c r="AT127" s="184"/>
      <c r="AU127" s="192"/>
      <c r="AV127" s="203">
        <f t="shared" si="1"/>
        <v>0</v>
      </c>
    </row>
    <row r="128" spans="1:48" x14ac:dyDescent="0.25">
      <c r="A128" s="164">
        <v>124</v>
      </c>
      <c r="B128" s="186" t="str">
        <f>Anexo_01!$B143</f>
        <v/>
      </c>
      <c r="C128" s="191"/>
      <c r="D128" s="184"/>
      <c r="E128" s="184"/>
      <c r="F128" s="184"/>
      <c r="G128" s="184"/>
      <c r="H128" s="184"/>
      <c r="I128" s="184"/>
      <c r="J128" s="184"/>
      <c r="K128" s="194"/>
      <c r="L128" s="191"/>
      <c r="M128" s="184"/>
      <c r="N128" s="184"/>
      <c r="O128" s="184"/>
      <c r="P128" s="184"/>
      <c r="Q128" s="184"/>
      <c r="R128" s="184"/>
      <c r="S128" s="184"/>
      <c r="T128" s="194"/>
      <c r="U128" s="191"/>
      <c r="V128" s="184"/>
      <c r="W128" s="184"/>
      <c r="X128" s="184"/>
      <c r="Y128" s="184"/>
      <c r="Z128" s="184"/>
      <c r="AA128" s="184"/>
      <c r="AB128" s="184"/>
      <c r="AC128" s="194"/>
      <c r="AD128" s="191"/>
      <c r="AE128" s="184"/>
      <c r="AF128" s="184"/>
      <c r="AG128" s="184"/>
      <c r="AH128" s="184"/>
      <c r="AI128" s="184"/>
      <c r="AJ128" s="184"/>
      <c r="AK128" s="184"/>
      <c r="AL128" s="194"/>
      <c r="AM128" s="191"/>
      <c r="AN128" s="184"/>
      <c r="AO128" s="184"/>
      <c r="AP128" s="184"/>
      <c r="AQ128" s="184"/>
      <c r="AR128" s="184"/>
      <c r="AS128" s="184"/>
      <c r="AT128" s="184"/>
      <c r="AU128" s="192"/>
      <c r="AV128" s="203">
        <f t="shared" si="1"/>
        <v>0</v>
      </c>
    </row>
    <row r="129" spans="1:48" x14ac:dyDescent="0.25">
      <c r="A129" s="164">
        <v>125</v>
      </c>
      <c r="B129" s="186" t="str">
        <f>Anexo_01!$B144</f>
        <v/>
      </c>
      <c r="C129" s="191"/>
      <c r="D129" s="184"/>
      <c r="E129" s="184"/>
      <c r="F129" s="184"/>
      <c r="G129" s="184"/>
      <c r="H129" s="184"/>
      <c r="I129" s="184"/>
      <c r="J129" s="184"/>
      <c r="K129" s="194"/>
      <c r="L129" s="191"/>
      <c r="M129" s="184"/>
      <c r="N129" s="184"/>
      <c r="O129" s="184"/>
      <c r="P129" s="184"/>
      <c r="Q129" s="184"/>
      <c r="R129" s="184"/>
      <c r="S129" s="184"/>
      <c r="T129" s="194"/>
      <c r="U129" s="191"/>
      <c r="V129" s="184"/>
      <c r="W129" s="184"/>
      <c r="X129" s="184"/>
      <c r="Y129" s="184"/>
      <c r="Z129" s="184"/>
      <c r="AA129" s="184"/>
      <c r="AB129" s="184"/>
      <c r="AC129" s="194"/>
      <c r="AD129" s="191"/>
      <c r="AE129" s="184"/>
      <c r="AF129" s="184"/>
      <c r="AG129" s="184"/>
      <c r="AH129" s="184"/>
      <c r="AI129" s="184"/>
      <c r="AJ129" s="184"/>
      <c r="AK129" s="184"/>
      <c r="AL129" s="194"/>
      <c r="AM129" s="191"/>
      <c r="AN129" s="184"/>
      <c r="AO129" s="184"/>
      <c r="AP129" s="184"/>
      <c r="AQ129" s="184"/>
      <c r="AR129" s="184"/>
      <c r="AS129" s="184"/>
      <c r="AT129" s="184"/>
      <c r="AU129" s="192"/>
      <c r="AV129" s="203">
        <f t="shared" si="1"/>
        <v>0</v>
      </c>
    </row>
    <row r="130" spans="1:48" x14ac:dyDescent="0.25">
      <c r="A130" s="164">
        <v>126</v>
      </c>
      <c r="B130" s="186" t="str">
        <f>Anexo_01!$B145</f>
        <v/>
      </c>
      <c r="C130" s="191"/>
      <c r="D130" s="184"/>
      <c r="E130" s="184"/>
      <c r="F130" s="184"/>
      <c r="G130" s="184"/>
      <c r="H130" s="184"/>
      <c r="I130" s="184"/>
      <c r="J130" s="184"/>
      <c r="K130" s="194"/>
      <c r="L130" s="191"/>
      <c r="M130" s="184"/>
      <c r="N130" s="184"/>
      <c r="O130" s="184"/>
      <c r="P130" s="184"/>
      <c r="Q130" s="184"/>
      <c r="R130" s="184"/>
      <c r="S130" s="184"/>
      <c r="T130" s="194"/>
      <c r="U130" s="191"/>
      <c r="V130" s="184"/>
      <c r="W130" s="184"/>
      <c r="X130" s="184"/>
      <c r="Y130" s="184"/>
      <c r="Z130" s="184"/>
      <c r="AA130" s="184"/>
      <c r="AB130" s="184"/>
      <c r="AC130" s="194"/>
      <c r="AD130" s="191"/>
      <c r="AE130" s="184"/>
      <c r="AF130" s="184"/>
      <c r="AG130" s="184"/>
      <c r="AH130" s="184"/>
      <c r="AI130" s="184"/>
      <c r="AJ130" s="184"/>
      <c r="AK130" s="184"/>
      <c r="AL130" s="194"/>
      <c r="AM130" s="191"/>
      <c r="AN130" s="184"/>
      <c r="AO130" s="184"/>
      <c r="AP130" s="184"/>
      <c r="AQ130" s="184"/>
      <c r="AR130" s="184"/>
      <c r="AS130" s="184"/>
      <c r="AT130" s="184"/>
      <c r="AU130" s="192"/>
      <c r="AV130" s="203">
        <f t="shared" si="1"/>
        <v>0</v>
      </c>
    </row>
    <row r="131" spans="1:48" x14ac:dyDescent="0.25">
      <c r="A131" s="164">
        <v>127</v>
      </c>
      <c r="B131" s="186" t="str">
        <f>Anexo_01!$B146</f>
        <v/>
      </c>
      <c r="C131" s="191"/>
      <c r="D131" s="184"/>
      <c r="E131" s="184"/>
      <c r="F131" s="184"/>
      <c r="G131" s="184"/>
      <c r="H131" s="184"/>
      <c r="I131" s="184"/>
      <c r="J131" s="184"/>
      <c r="K131" s="194"/>
      <c r="L131" s="191"/>
      <c r="M131" s="184"/>
      <c r="N131" s="184"/>
      <c r="O131" s="184"/>
      <c r="P131" s="184"/>
      <c r="Q131" s="184"/>
      <c r="R131" s="184"/>
      <c r="S131" s="184"/>
      <c r="T131" s="194"/>
      <c r="U131" s="191"/>
      <c r="V131" s="184"/>
      <c r="W131" s="184"/>
      <c r="X131" s="184"/>
      <c r="Y131" s="184"/>
      <c r="Z131" s="184"/>
      <c r="AA131" s="184"/>
      <c r="AB131" s="184"/>
      <c r="AC131" s="194"/>
      <c r="AD131" s="191"/>
      <c r="AE131" s="184"/>
      <c r="AF131" s="184"/>
      <c r="AG131" s="184"/>
      <c r="AH131" s="184"/>
      <c r="AI131" s="184"/>
      <c r="AJ131" s="184"/>
      <c r="AK131" s="184"/>
      <c r="AL131" s="194"/>
      <c r="AM131" s="191"/>
      <c r="AN131" s="184"/>
      <c r="AO131" s="184"/>
      <c r="AP131" s="184"/>
      <c r="AQ131" s="184"/>
      <c r="AR131" s="184"/>
      <c r="AS131" s="184"/>
      <c r="AT131" s="184"/>
      <c r="AU131" s="192"/>
      <c r="AV131" s="203">
        <f t="shared" si="1"/>
        <v>0</v>
      </c>
    </row>
    <row r="132" spans="1:48" x14ac:dyDescent="0.25">
      <c r="A132" s="164">
        <v>128</v>
      </c>
      <c r="B132" s="186" t="str">
        <f>Anexo_01!$B147</f>
        <v/>
      </c>
      <c r="C132" s="191"/>
      <c r="D132" s="184"/>
      <c r="E132" s="184"/>
      <c r="F132" s="184"/>
      <c r="G132" s="184"/>
      <c r="H132" s="184"/>
      <c r="I132" s="184"/>
      <c r="J132" s="184"/>
      <c r="K132" s="194"/>
      <c r="L132" s="191"/>
      <c r="M132" s="184"/>
      <c r="N132" s="184"/>
      <c r="O132" s="184"/>
      <c r="P132" s="184"/>
      <c r="Q132" s="184"/>
      <c r="R132" s="184"/>
      <c r="S132" s="184"/>
      <c r="T132" s="194"/>
      <c r="U132" s="191"/>
      <c r="V132" s="184"/>
      <c r="W132" s="184"/>
      <c r="X132" s="184"/>
      <c r="Y132" s="184"/>
      <c r="Z132" s="184"/>
      <c r="AA132" s="184"/>
      <c r="AB132" s="184"/>
      <c r="AC132" s="194"/>
      <c r="AD132" s="191"/>
      <c r="AE132" s="184"/>
      <c r="AF132" s="184"/>
      <c r="AG132" s="184"/>
      <c r="AH132" s="184"/>
      <c r="AI132" s="184"/>
      <c r="AJ132" s="184"/>
      <c r="AK132" s="184"/>
      <c r="AL132" s="194"/>
      <c r="AM132" s="191"/>
      <c r="AN132" s="184"/>
      <c r="AO132" s="184"/>
      <c r="AP132" s="184"/>
      <c r="AQ132" s="184"/>
      <c r="AR132" s="184"/>
      <c r="AS132" s="184"/>
      <c r="AT132" s="184"/>
      <c r="AU132" s="192"/>
      <c r="AV132" s="203">
        <f t="shared" si="1"/>
        <v>0</v>
      </c>
    </row>
    <row r="133" spans="1:48" x14ac:dyDescent="0.25">
      <c r="A133" s="164">
        <v>129</v>
      </c>
      <c r="B133" s="186" t="str">
        <f>Anexo_01!$B148</f>
        <v/>
      </c>
      <c r="C133" s="191"/>
      <c r="D133" s="184"/>
      <c r="E133" s="184"/>
      <c r="F133" s="184"/>
      <c r="G133" s="184"/>
      <c r="H133" s="184"/>
      <c r="I133" s="184"/>
      <c r="J133" s="184"/>
      <c r="K133" s="194"/>
      <c r="L133" s="191"/>
      <c r="M133" s="184"/>
      <c r="N133" s="184"/>
      <c r="O133" s="184"/>
      <c r="P133" s="184"/>
      <c r="Q133" s="184"/>
      <c r="R133" s="184"/>
      <c r="S133" s="184"/>
      <c r="T133" s="194"/>
      <c r="U133" s="191"/>
      <c r="V133" s="184"/>
      <c r="W133" s="184"/>
      <c r="X133" s="184"/>
      <c r="Y133" s="184"/>
      <c r="Z133" s="184"/>
      <c r="AA133" s="184"/>
      <c r="AB133" s="184"/>
      <c r="AC133" s="194"/>
      <c r="AD133" s="191"/>
      <c r="AE133" s="184"/>
      <c r="AF133" s="184"/>
      <c r="AG133" s="184"/>
      <c r="AH133" s="184"/>
      <c r="AI133" s="184"/>
      <c r="AJ133" s="184"/>
      <c r="AK133" s="184"/>
      <c r="AL133" s="194"/>
      <c r="AM133" s="191"/>
      <c r="AN133" s="184"/>
      <c r="AO133" s="184"/>
      <c r="AP133" s="184"/>
      <c r="AQ133" s="184"/>
      <c r="AR133" s="184"/>
      <c r="AS133" s="184"/>
      <c r="AT133" s="184"/>
      <c r="AU133" s="192"/>
      <c r="AV133" s="203">
        <f t="shared" si="1"/>
        <v>0</v>
      </c>
    </row>
    <row r="134" spans="1:48" x14ac:dyDescent="0.25">
      <c r="A134" s="164">
        <v>130</v>
      </c>
      <c r="B134" s="186" t="str">
        <f>Anexo_01!$B149</f>
        <v/>
      </c>
      <c r="C134" s="191"/>
      <c r="D134" s="184"/>
      <c r="E134" s="184"/>
      <c r="F134" s="184"/>
      <c r="G134" s="184"/>
      <c r="H134" s="184"/>
      <c r="I134" s="184"/>
      <c r="J134" s="184"/>
      <c r="K134" s="194"/>
      <c r="L134" s="191"/>
      <c r="M134" s="184"/>
      <c r="N134" s="184"/>
      <c r="O134" s="184"/>
      <c r="P134" s="184"/>
      <c r="Q134" s="184"/>
      <c r="R134" s="184"/>
      <c r="S134" s="184"/>
      <c r="T134" s="192"/>
      <c r="U134" s="199"/>
      <c r="V134" s="200"/>
      <c r="W134" s="200"/>
      <c r="X134" s="200"/>
      <c r="Y134" s="200"/>
      <c r="Z134" s="182"/>
      <c r="AA134" s="182"/>
      <c r="AB134" s="200"/>
      <c r="AC134" s="201"/>
      <c r="AD134" s="191"/>
      <c r="AE134" s="184"/>
      <c r="AF134" s="184"/>
      <c r="AG134" s="184"/>
      <c r="AH134" s="184"/>
      <c r="AI134" s="184"/>
      <c r="AJ134" s="184"/>
      <c r="AK134" s="184"/>
      <c r="AL134" s="194"/>
      <c r="AM134" s="191"/>
      <c r="AN134" s="184"/>
      <c r="AO134" s="184"/>
      <c r="AP134" s="184"/>
      <c r="AQ134" s="184"/>
      <c r="AR134" s="184"/>
      <c r="AS134" s="184"/>
      <c r="AT134" s="184"/>
      <c r="AU134" s="192"/>
      <c r="AV134" s="203">
        <f t="shared" ref="AV134" si="2">COUNTA(C134:AU134)</f>
        <v>0</v>
      </c>
    </row>
  </sheetData>
  <sheetProtection algorithmName="SHA-512" hashValue="FulTPrBYi5+nv0ORHKQA75jVJ6nfbgNokhkE62eFOgeo/HZtRltgZtyBJ0EJOzpt8qG+7oSZL9EseahUuA7TYg==" saltValue="9L9FIEAvJDXiFAooxmDZSA==" spinCount="100000" sheet="1" objects="1" scenarios="1"/>
  <mergeCells count="6">
    <mergeCell ref="B1:AV1"/>
    <mergeCell ref="C3:K3"/>
    <mergeCell ref="L3:T3"/>
    <mergeCell ref="U3:AC3"/>
    <mergeCell ref="AD3:AL3"/>
    <mergeCell ref="AM3:AU3"/>
  </mergeCells>
  <conditionalFormatting sqref="C5 C7:C134">
    <cfRule type="duplicateValues" dxfId="407" priority="548"/>
  </conditionalFormatting>
  <conditionalFormatting sqref="C6">
    <cfRule type="duplicateValues" dxfId="406" priority="513"/>
  </conditionalFormatting>
  <conditionalFormatting sqref="C6">
    <cfRule type="duplicateValues" dxfId="405" priority="474"/>
  </conditionalFormatting>
  <conditionalFormatting sqref="C7">
    <cfRule type="duplicateValues" dxfId="404" priority="439"/>
  </conditionalFormatting>
  <conditionalFormatting sqref="C5:C134">
    <cfRule type="duplicateValues" dxfId="403" priority="121"/>
    <cfRule type="duplicateValues" dxfId="402" priority="122"/>
    <cfRule type="duplicateValues" priority="123"/>
    <cfRule type="duplicateValues" dxfId="401" priority="124"/>
    <cfRule type="duplicateValues" dxfId="400" priority="397"/>
    <cfRule type="duplicateValues" dxfId="399" priority="398"/>
    <cfRule type="uniqueValues" dxfId="398" priority="399"/>
    <cfRule type="duplicateValues" dxfId="397" priority="400"/>
  </conditionalFormatting>
  <conditionalFormatting sqref="D5 D7:D134">
    <cfRule type="duplicateValues" dxfId="396" priority="396"/>
  </conditionalFormatting>
  <conditionalFormatting sqref="D6">
    <cfRule type="duplicateValues" dxfId="395" priority="395"/>
  </conditionalFormatting>
  <conditionalFormatting sqref="D6">
    <cfRule type="duplicateValues" dxfId="394" priority="394"/>
  </conditionalFormatting>
  <conditionalFormatting sqref="D7">
    <cfRule type="duplicateValues" dxfId="393" priority="393"/>
  </conditionalFormatting>
  <conditionalFormatting sqref="D5:D134">
    <cfRule type="duplicateValues" dxfId="392" priority="389"/>
    <cfRule type="duplicateValues" dxfId="391" priority="390"/>
    <cfRule type="uniqueValues" dxfId="390" priority="391"/>
    <cfRule type="duplicateValues" dxfId="389" priority="392"/>
  </conditionalFormatting>
  <conditionalFormatting sqref="E5 E7:E134">
    <cfRule type="duplicateValues" dxfId="388" priority="388"/>
  </conditionalFormatting>
  <conditionalFormatting sqref="E6">
    <cfRule type="duplicateValues" dxfId="387" priority="387"/>
  </conditionalFormatting>
  <conditionalFormatting sqref="E6">
    <cfRule type="duplicateValues" dxfId="386" priority="386"/>
  </conditionalFormatting>
  <conditionalFormatting sqref="E7">
    <cfRule type="duplicateValues" dxfId="385" priority="385"/>
  </conditionalFormatting>
  <conditionalFormatting sqref="E5:E134">
    <cfRule type="duplicateValues" dxfId="384" priority="381"/>
    <cfRule type="duplicateValues" dxfId="383" priority="382"/>
    <cfRule type="uniqueValues" dxfId="382" priority="383"/>
    <cfRule type="duplicateValues" dxfId="381" priority="384"/>
  </conditionalFormatting>
  <conditionalFormatting sqref="F5 F7:F134">
    <cfRule type="duplicateValues" dxfId="380" priority="380"/>
  </conditionalFormatting>
  <conditionalFormatting sqref="F6">
    <cfRule type="duplicateValues" dxfId="379" priority="379"/>
  </conditionalFormatting>
  <conditionalFormatting sqref="F6">
    <cfRule type="duplicateValues" dxfId="378" priority="378"/>
  </conditionalFormatting>
  <conditionalFormatting sqref="F7">
    <cfRule type="duplicateValues" dxfId="377" priority="377"/>
  </conditionalFormatting>
  <conditionalFormatting sqref="F5:F134">
    <cfRule type="duplicateValues" dxfId="376" priority="373"/>
    <cfRule type="duplicateValues" dxfId="375" priority="374"/>
    <cfRule type="uniqueValues" dxfId="374" priority="375"/>
    <cfRule type="duplicateValues" dxfId="373" priority="376"/>
  </conditionalFormatting>
  <conditionalFormatting sqref="G5 G7:G134">
    <cfRule type="duplicateValues" dxfId="372" priority="372"/>
  </conditionalFormatting>
  <conditionalFormatting sqref="G6">
    <cfRule type="duplicateValues" dxfId="371" priority="371"/>
  </conditionalFormatting>
  <conditionalFormatting sqref="G6">
    <cfRule type="duplicateValues" dxfId="370" priority="370"/>
  </conditionalFormatting>
  <conditionalFormatting sqref="G7">
    <cfRule type="duplicateValues" dxfId="369" priority="369"/>
  </conditionalFormatting>
  <conditionalFormatting sqref="G5:G134">
    <cfRule type="duplicateValues" dxfId="368" priority="365"/>
    <cfRule type="duplicateValues" dxfId="367" priority="366"/>
    <cfRule type="uniqueValues" dxfId="366" priority="367"/>
    <cfRule type="duplicateValues" dxfId="365" priority="368"/>
  </conditionalFormatting>
  <conditionalFormatting sqref="J5 J7:J134">
    <cfRule type="duplicateValues" dxfId="364" priority="364"/>
  </conditionalFormatting>
  <conditionalFormatting sqref="J6">
    <cfRule type="duplicateValues" dxfId="363" priority="363"/>
  </conditionalFormatting>
  <conditionalFormatting sqref="J6">
    <cfRule type="duplicateValues" dxfId="362" priority="362"/>
  </conditionalFormatting>
  <conditionalFormatting sqref="J7">
    <cfRule type="duplicateValues" dxfId="361" priority="361"/>
  </conditionalFormatting>
  <conditionalFormatting sqref="J5:J134">
    <cfRule type="duplicateValues" dxfId="360" priority="357"/>
    <cfRule type="duplicateValues" dxfId="359" priority="358"/>
    <cfRule type="uniqueValues" dxfId="358" priority="359"/>
    <cfRule type="duplicateValues" dxfId="357" priority="360"/>
  </conditionalFormatting>
  <conditionalFormatting sqref="K5 K7:K134">
    <cfRule type="duplicateValues" dxfId="356" priority="356"/>
  </conditionalFormatting>
  <conditionalFormatting sqref="K6">
    <cfRule type="duplicateValues" dxfId="355" priority="355"/>
  </conditionalFormatting>
  <conditionalFormatting sqref="K6">
    <cfRule type="duplicateValues" dxfId="354" priority="354"/>
  </conditionalFormatting>
  <conditionalFormatting sqref="K7">
    <cfRule type="duplicateValues" dxfId="353" priority="353"/>
  </conditionalFormatting>
  <conditionalFormatting sqref="K5:K134">
    <cfRule type="duplicateValues" dxfId="352" priority="349"/>
    <cfRule type="duplicateValues" dxfId="351" priority="350"/>
    <cfRule type="uniqueValues" dxfId="350" priority="351"/>
    <cfRule type="duplicateValues" dxfId="349" priority="352"/>
  </conditionalFormatting>
  <conditionalFormatting sqref="L5 L7:L134">
    <cfRule type="duplicateValues" dxfId="348" priority="348"/>
  </conditionalFormatting>
  <conditionalFormatting sqref="L6">
    <cfRule type="duplicateValues" dxfId="347" priority="347"/>
  </conditionalFormatting>
  <conditionalFormatting sqref="L6">
    <cfRule type="duplicateValues" dxfId="346" priority="346"/>
  </conditionalFormatting>
  <conditionalFormatting sqref="L7">
    <cfRule type="duplicateValues" dxfId="345" priority="345"/>
  </conditionalFormatting>
  <conditionalFormatting sqref="L5:L134">
    <cfRule type="duplicateValues" dxfId="344" priority="341"/>
    <cfRule type="duplicateValues" dxfId="343" priority="342"/>
    <cfRule type="uniqueValues" dxfId="342" priority="343"/>
    <cfRule type="duplicateValues" dxfId="341" priority="344"/>
  </conditionalFormatting>
  <conditionalFormatting sqref="M5 M7:M134">
    <cfRule type="duplicateValues" dxfId="340" priority="340"/>
  </conditionalFormatting>
  <conditionalFormatting sqref="M6">
    <cfRule type="duplicateValues" dxfId="339" priority="339"/>
  </conditionalFormatting>
  <conditionalFormatting sqref="M6">
    <cfRule type="duplicateValues" dxfId="338" priority="338"/>
  </conditionalFormatting>
  <conditionalFormatting sqref="M7">
    <cfRule type="duplicateValues" dxfId="337" priority="337"/>
  </conditionalFormatting>
  <conditionalFormatting sqref="M5:M134">
    <cfRule type="duplicateValues" dxfId="336" priority="333"/>
    <cfRule type="duplicateValues" dxfId="335" priority="334"/>
    <cfRule type="uniqueValues" dxfId="334" priority="335"/>
    <cfRule type="duplicateValues" dxfId="333" priority="336"/>
  </conditionalFormatting>
  <conditionalFormatting sqref="N5 N7:N134">
    <cfRule type="duplicateValues" dxfId="332" priority="332"/>
  </conditionalFormatting>
  <conditionalFormatting sqref="N6">
    <cfRule type="duplicateValues" dxfId="331" priority="331"/>
  </conditionalFormatting>
  <conditionalFormatting sqref="N6">
    <cfRule type="duplicateValues" dxfId="330" priority="330"/>
  </conditionalFormatting>
  <conditionalFormatting sqref="N7">
    <cfRule type="duplicateValues" dxfId="329" priority="329"/>
  </conditionalFormatting>
  <conditionalFormatting sqref="N5:N134">
    <cfRule type="duplicateValues" dxfId="328" priority="325"/>
    <cfRule type="duplicateValues" dxfId="327" priority="326"/>
    <cfRule type="uniqueValues" dxfId="326" priority="327"/>
    <cfRule type="duplicateValues" dxfId="325" priority="328"/>
  </conditionalFormatting>
  <conditionalFormatting sqref="O5 O7:O134">
    <cfRule type="duplicateValues" dxfId="324" priority="324"/>
  </conditionalFormatting>
  <conditionalFormatting sqref="O6">
    <cfRule type="duplicateValues" dxfId="323" priority="323"/>
  </conditionalFormatting>
  <conditionalFormatting sqref="O6">
    <cfRule type="duplicateValues" dxfId="322" priority="322"/>
  </conditionalFormatting>
  <conditionalFormatting sqref="O7">
    <cfRule type="duplicateValues" dxfId="321" priority="321"/>
  </conditionalFormatting>
  <conditionalFormatting sqref="O5:O134">
    <cfRule type="duplicateValues" dxfId="320" priority="317"/>
    <cfRule type="duplicateValues" dxfId="319" priority="318"/>
    <cfRule type="uniqueValues" dxfId="318" priority="319"/>
    <cfRule type="duplicateValues" dxfId="317" priority="320"/>
  </conditionalFormatting>
  <conditionalFormatting sqref="P5 P7:P134">
    <cfRule type="duplicateValues" dxfId="316" priority="316"/>
  </conditionalFormatting>
  <conditionalFormatting sqref="P6">
    <cfRule type="duplicateValues" dxfId="315" priority="315"/>
  </conditionalFormatting>
  <conditionalFormatting sqref="P6">
    <cfRule type="duplicateValues" dxfId="314" priority="314"/>
  </conditionalFormatting>
  <conditionalFormatting sqref="P7">
    <cfRule type="duplicateValues" dxfId="313" priority="313"/>
  </conditionalFormatting>
  <conditionalFormatting sqref="P5:P134">
    <cfRule type="duplicateValues" dxfId="312" priority="309"/>
    <cfRule type="duplicateValues" dxfId="311" priority="310"/>
    <cfRule type="uniqueValues" dxfId="310" priority="311"/>
    <cfRule type="duplicateValues" dxfId="309" priority="312"/>
  </conditionalFormatting>
  <conditionalFormatting sqref="S5 S7:S134">
    <cfRule type="duplicateValues" dxfId="308" priority="308"/>
  </conditionalFormatting>
  <conditionalFormatting sqref="S6">
    <cfRule type="duplicateValues" dxfId="307" priority="307"/>
  </conditionalFormatting>
  <conditionalFormatting sqref="S6">
    <cfRule type="duplicateValues" dxfId="306" priority="306"/>
  </conditionalFormatting>
  <conditionalFormatting sqref="S7">
    <cfRule type="duplicateValues" dxfId="305" priority="305"/>
  </conditionalFormatting>
  <conditionalFormatting sqref="S5:S134">
    <cfRule type="duplicateValues" dxfId="304" priority="301"/>
    <cfRule type="duplicateValues" dxfId="303" priority="302"/>
    <cfRule type="uniqueValues" dxfId="302" priority="303"/>
    <cfRule type="duplicateValues" dxfId="301" priority="304"/>
  </conditionalFormatting>
  <conditionalFormatting sqref="T5 T7:T134">
    <cfRule type="duplicateValues" dxfId="300" priority="300"/>
  </conditionalFormatting>
  <conditionalFormatting sqref="T6">
    <cfRule type="duplicateValues" dxfId="299" priority="299"/>
  </conditionalFormatting>
  <conditionalFormatting sqref="T6">
    <cfRule type="duplicateValues" dxfId="298" priority="298"/>
  </conditionalFormatting>
  <conditionalFormatting sqref="T7">
    <cfRule type="duplicateValues" dxfId="297" priority="297"/>
  </conditionalFormatting>
  <conditionalFormatting sqref="T5:T134">
    <cfRule type="duplicateValues" dxfId="296" priority="293"/>
    <cfRule type="duplicateValues" dxfId="295" priority="294"/>
    <cfRule type="uniqueValues" dxfId="294" priority="295"/>
    <cfRule type="duplicateValues" dxfId="293" priority="296"/>
  </conditionalFormatting>
  <conditionalFormatting sqref="U5 U7:U134">
    <cfRule type="duplicateValues" dxfId="292" priority="292"/>
  </conditionalFormatting>
  <conditionalFormatting sqref="U6">
    <cfRule type="duplicateValues" dxfId="291" priority="291"/>
  </conditionalFormatting>
  <conditionalFormatting sqref="U6">
    <cfRule type="duplicateValues" dxfId="290" priority="290"/>
  </conditionalFormatting>
  <conditionalFormatting sqref="U7">
    <cfRule type="duplicateValues" dxfId="289" priority="289"/>
  </conditionalFormatting>
  <conditionalFormatting sqref="U5:U134">
    <cfRule type="duplicateValues" dxfId="288" priority="285"/>
    <cfRule type="duplicateValues" dxfId="287" priority="286"/>
    <cfRule type="uniqueValues" dxfId="286" priority="287"/>
    <cfRule type="duplicateValues" dxfId="285" priority="288"/>
  </conditionalFormatting>
  <conditionalFormatting sqref="V5 V7:V134">
    <cfRule type="duplicateValues" dxfId="284" priority="284"/>
  </conditionalFormatting>
  <conditionalFormatting sqref="V6">
    <cfRule type="duplicateValues" dxfId="283" priority="283"/>
  </conditionalFormatting>
  <conditionalFormatting sqref="V6">
    <cfRule type="duplicateValues" dxfId="282" priority="282"/>
  </conditionalFormatting>
  <conditionalFormatting sqref="V7">
    <cfRule type="duplicateValues" dxfId="281" priority="281"/>
  </conditionalFormatting>
  <conditionalFormatting sqref="V5:V134">
    <cfRule type="duplicateValues" dxfId="280" priority="277"/>
    <cfRule type="duplicateValues" dxfId="279" priority="278"/>
    <cfRule type="uniqueValues" dxfId="278" priority="279"/>
    <cfRule type="duplicateValues" dxfId="277" priority="280"/>
  </conditionalFormatting>
  <conditionalFormatting sqref="W5 W7:W134">
    <cfRule type="duplicateValues" dxfId="276" priority="276"/>
  </conditionalFormatting>
  <conditionalFormatting sqref="W6">
    <cfRule type="duplicateValues" dxfId="275" priority="275"/>
  </conditionalFormatting>
  <conditionalFormatting sqref="W6">
    <cfRule type="duplicateValues" dxfId="274" priority="274"/>
  </conditionalFormatting>
  <conditionalFormatting sqref="W7">
    <cfRule type="duplicateValues" dxfId="273" priority="273"/>
  </conditionalFormatting>
  <conditionalFormatting sqref="W5:W134">
    <cfRule type="duplicateValues" dxfId="272" priority="269"/>
    <cfRule type="duplicateValues" dxfId="271" priority="270"/>
    <cfRule type="uniqueValues" dxfId="270" priority="271"/>
    <cfRule type="duplicateValues" dxfId="269" priority="272"/>
  </conditionalFormatting>
  <conditionalFormatting sqref="X5 X7:X134">
    <cfRule type="duplicateValues" dxfId="268" priority="268"/>
  </conditionalFormatting>
  <conditionalFormatting sqref="X6">
    <cfRule type="duplicateValues" dxfId="267" priority="267"/>
  </conditionalFormatting>
  <conditionalFormatting sqref="X6">
    <cfRule type="duplicateValues" dxfId="266" priority="266"/>
  </conditionalFormatting>
  <conditionalFormatting sqref="X7">
    <cfRule type="duplicateValues" dxfId="265" priority="265"/>
  </conditionalFormatting>
  <conditionalFormatting sqref="X5:X134">
    <cfRule type="duplicateValues" dxfId="264" priority="261"/>
    <cfRule type="duplicateValues" dxfId="263" priority="262"/>
    <cfRule type="uniqueValues" dxfId="262" priority="263"/>
    <cfRule type="duplicateValues" dxfId="261" priority="264"/>
  </conditionalFormatting>
  <conditionalFormatting sqref="Y5 Y7:Y134">
    <cfRule type="duplicateValues" dxfId="260" priority="260"/>
  </conditionalFormatting>
  <conditionalFormatting sqref="Y6">
    <cfRule type="duplicateValues" dxfId="259" priority="259"/>
  </conditionalFormatting>
  <conditionalFormatting sqref="Y6">
    <cfRule type="duplicateValues" dxfId="258" priority="258"/>
  </conditionalFormatting>
  <conditionalFormatting sqref="Y7">
    <cfRule type="duplicateValues" dxfId="257" priority="257"/>
  </conditionalFormatting>
  <conditionalFormatting sqref="Y5:Y134">
    <cfRule type="duplicateValues" dxfId="256" priority="253"/>
    <cfRule type="duplicateValues" dxfId="255" priority="254"/>
    <cfRule type="uniqueValues" dxfId="254" priority="255"/>
    <cfRule type="duplicateValues" dxfId="253" priority="256"/>
  </conditionalFormatting>
  <conditionalFormatting sqref="AB5 AB7:AB134">
    <cfRule type="duplicateValues" dxfId="252" priority="252"/>
  </conditionalFormatting>
  <conditionalFormatting sqref="AB6">
    <cfRule type="duplicateValues" dxfId="251" priority="251"/>
  </conditionalFormatting>
  <conditionalFormatting sqref="AB6">
    <cfRule type="duplicateValues" dxfId="250" priority="250"/>
  </conditionalFormatting>
  <conditionalFormatting sqref="AB7">
    <cfRule type="duplicateValues" dxfId="249" priority="249"/>
  </conditionalFormatting>
  <conditionalFormatting sqref="AB5:AB134">
    <cfRule type="duplicateValues" dxfId="248" priority="245"/>
    <cfRule type="duplicateValues" dxfId="247" priority="246"/>
    <cfRule type="uniqueValues" dxfId="246" priority="247"/>
    <cfRule type="duplicateValues" dxfId="245" priority="248"/>
  </conditionalFormatting>
  <conditionalFormatting sqref="AC5 AC7:AC134">
    <cfRule type="duplicateValues" dxfId="244" priority="244"/>
  </conditionalFormatting>
  <conditionalFormatting sqref="AC6">
    <cfRule type="duplicateValues" dxfId="243" priority="243"/>
  </conditionalFormatting>
  <conditionalFormatting sqref="AC6">
    <cfRule type="duplicateValues" dxfId="242" priority="242"/>
  </conditionalFormatting>
  <conditionalFormatting sqref="AC7">
    <cfRule type="duplicateValues" dxfId="241" priority="241"/>
  </conditionalFormatting>
  <conditionalFormatting sqref="AC5:AC134">
    <cfRule type="duplicateValues" dxfId="240" priority="237"/>
    <cfRule type="duplicateValues" dxfId="239" priority="238"/>
    <cfRule type="uniqueValues" dxfId="238" priority="239"/>
    <cfRule type="duplicateValues" dxfId="237" priority="240"/>
  </conditionalFormatting>
  <conditionalFormatting sqref="AD5 AD7:AD134">
    <cfRule type="duplicateValues" dxfId="236" priority="236"/>
  </conditionalFormatting>
  <conditionalFormatting sqref="AD6">
    <cfRule type="duplicateValues" dxfId="235" priority="235"/>
  </conditionalFormatting>
  <conditionalFormatting sqref="AD6">
    <cfRule type="duplicateValues" dxfId="234" priority="234"/>
  </conditionalFormatting>
  <conditionalFormatting sqref="AD7">
    <cfRule type="duplicateValues" dxfId="233" priority="233"/>
  </conditionalFormatting>
  <conditionalFormatting sqref="AD5:AD134">
    <cfRule type="duplicateValues" dxfId="232" priority="229"/>
    <cfRule type="duplicateValues" dxfId="231" priority="230"/>
    <cfRule type="uniqueValues" dxfId="230" priority="231"/>
    <cfRule type="duplicateValues" dxfId="229" priority="232"/>
  </conditionalFormatting>
  <conditionalFormatting sqref="AE5 AE7:AE134">
    <cfRule type="duplicateValues" dxfId="228" priority="228"/>
  </conditionalFormatting>
  <conditionalFormatting sqref="AE6">
    <cfRule type="duplicateValues" dxfId="227" priority="227"/>
  </conditionalFormatting>
  <conditionalFormatting sqref="AE6">
    <cfRule type="duplicateValues" dxfId="226" priority="226"/>
  </conditionalFormatting>
  <conditionalFormatting sqref="AE7">
    <cfRule type="duplicateValues" dxfId="225" priority="225"/>
  </conditionalFormatting>
  <conditionalFormatting sqref="AE5:AE134">
    <cfRule type="duplicateValues" dxfId="224" priority="221"/>
    <cfRule type="duplicateValues" dxfId="223" priority="222"/>
    <cfRule type="uniqueValues" dxfId="222" priority="223"/>
    <cfRule type="duplicateValues" dxfId="221" priority="224"/>
  </conditionalFormatting>
  <conditionalFormatting sqref="AF5 AF7:AF134">
    <cfRule type="duplicateValues" dxfId="220" priority="220"/>
  </conditionalFormatting>
  <conditionalFormatting sqref="AF6">
    <cfRule type="duplicateValues" dxfId="219" priority="219"/>
  </conditionalFormatting>
  <conditionalFormatting sqref="AF6">
    <cfRule type="duplicateValues" dxfId="218" priority="218"/>
  </conditionalFormatting>
  <conditionalFormatting sqref="AF7">
    <cfRule type="duplicateValues" dxfId="217" priority="217"/>
  </conditionalFormatting>
  <conditionalFormatting sqref="AF5:AF134">
    <cfRule type="duplicateValues" dxfId="216" priority="213"/>
    <cfRule type="duplicateValues" dxfId="215" priority="214"/>
    <cfRule type="uniqueValues" dxfId="214" priority="215"/>
    <cfRule type="duplicateValues" dxfId="213" priority="216"/>
  </conditionalFormatting>
  <conditionalFormatting sqref="AG5 AG7:AG134">
    <cfRule type="duplicateValues" dxfId="212" priority="212"/>
  </conditionalFormatting>
  <conditionalFormatting sqref="AG6">
    <cfRule type="duplicateValues" dxfId="211" priority="211"/>
  </conditionalFormatting>
  <conditionalFormatting sqref="AG6">
    <cfRule type="duplicateValues" dxfId="210" priority="210"/>
  </conditionalFormatting>
  <conditionalFormatting sqref="AG7">
    <cfRule type="duplicateValues" dxfId="209" priority="209"/>
  </conditionalFormatting>
  <conditionalFormatting sqref="AG5:AG134">
    <cfRule type="duplicateValues" dxfId="208" priority="205"/>
    <cfRule type="duplicateValues" dxfId="207" priority="206"/>
    <cfRule type="uniqueValues" dxfId="206" priority="207"/>
    <cfRule type="duplicateValues" dxfId="205" priority="208"/>
  </conditionalFormatting>
  <conditionalFormatting sqref="AH5 AH7:AH134">
    <cfRule type="duplicateValues" dxfId="204" priority="204"/>
  </conditionalFormatting>
  <conditionalFormatting sqref="AH6">
    <cfRule type="duplicateValues" dxfId="203" priority="203"/>
  </conditionalFormatting>
  <conditionalFormatting sqref="AH6">
    <cfRule type="duplicateValues" dxfId="202" priority="202"/>
  </conditionalFormatting>
  <conditionalFormatting sqref="AH7">
    <cfRule type="duplicateValues" dxfId="201" priority="201"/>
  </conditionalFormatting>
  <conditionalFormatting sqref="AH5:AH134">
    <cfRule type="duplicateValues" dxfId="200" priority="197"/>
    <cfRule type="duplicateValues" dxfId="199" priority="198"/>
    <cfRule type="uniqueValues" dxfId="198" priority="199"/>
    <cfRule type="duplicateValues" dxfId="197" priority="200"/>
  </conditionalFormatting>
  <conditionalFormatting sqref="AK5 AK7:AK134">
    <cfRule type="duplicateValues" dxfId="196" priority="196"/>
  </conditionalFormatting>
  <conditionalFormatting sqref="AK6">
    <cfRule type="duplicateValues" dxfId="195" priority="195"/>
  </conditionalFormatting>
  <conditionalFormatting sqref="AK6">
    <cfRule type="duplicateValues" dxfId="194" priority="194"/>
  </conditionalFormatting>
  <conditionalFormatting sqref="AK7">
    <cfRule type="duplicateValues" dxfId="193" priority="193"/>
  </conditionalFormatting>
  <conditionalFormatting sqref="AK5:AK134">
    <cfRule type="duplicateValues" dxfId="192" priority="189"/>
    <cfRule type="duplicateValues" dxfId="191" priority="190"/>
    <cfRule type="uniqueValues" dxfId="190" priority="191"/>
    <cfRule type="duplicateValues" dxfId="189" priority="192"/>
  </conditionalFormatting>
  <conditionalFormatting sqref="AL5 AL7:AL134">
    <cfRule type="duplicateValues" dxfId="188" priority="188"/>
  </conditionalFormatting>
  <conditionalFormatting sqref="AL6">
    <cfRule type="duplicateValues" dxfId="187" priority="187"/>
  </conditionalFormatting>
  <conditionalFormatting sqref="AL6">
    <cfRule type="duplicateValues" dxfId="186" priority="186"/>
  </conditionalFormatting>
  <conditionalFormatting sqref="AL7">
    <cfRule type="duplicateValues" dxfId="185" priority="185"/>
  </conditionalFormatting>
  <conditionalFormatting sqref="AL5:AL134">
    <cfRule type="duplicateValues" dxfId="184" priority="181"/>
    <cfRule type="duplicateValues" dxfId="183" priority="182"/>
    <cfRule type="uniqueValues" dxfId="182" priority="183"/>
    <cfRule type="duplicateValues" dxfId="181" priority="184"/>
  </conditionalFormatting>
  <conditionalFormatting sqref="AM5 AM7:AM134">
    <cfRule type="duplicateValues" dxfId="180" priority="180"/>
  </conditionalFormatting>
  <conditionalFormatting sqref="AM6">
    <cfRule type="duplicateValues" dxfId="179" priority="179"/>
  </conditionalFormatting>
  <conditionalFormatting sqref="AM6">
    <cfRule type="duplicateValues" dxfId="178" priority="178"/>
  </conditionalFormatting>
  <conditionalFormatting sqref="AM7">
    <cfRule type="duplicateValues" dxfId="177" priority="177"/>
  </conditionalFormatting>
  <conditionalFormatting sqref="AM5:AM134">
    <cfRule type="duplicateValues" dxfId="176" priority="173"/>
    <cfRule type="duplicateValues" dxfId="175" priority="174"/>
    <cfRule type="uniqueValues" dxfId="174" priority="175"/>
    <cfRule type="duplicateValues" dxfId="173" priority="176"/>
  </conditionalFormatting>
  <conditionalFormatting sqref="AN5 AN7:AN134">
    <cfRule type="duplicateValues" dxfId="172" priority="172"/>
  </conditionalFormatting>
  <conditionalFormatting sqref="AN6">
    <cfRule type="duplicateValues" dxfId="171" priority="171"/>
  </conditionalFormatting>
  <conditionalFormatting sqref="AN6">
    <cfRule type="duplicateValues" dxfId="170" priority="170"/>
  </conditionalFormatting>
  <conditionalFormatting sqref="AN7">
    <cfRule type="duplicateValues" dxfId="169" priority="169"/>
  </conditionalFormatting>
  <conditionalFormatting sqref="AN5:AN134">
    <cfRule type="duplicateValues" dxfId="168" priority="165"/>
    <cfRule type="duplicateValues" dxfId="167" priority="166"/>
    <cfRule type="uniqueValues" dxfId="166" priority="167"/>
    <cfRule type="duplicateValues" dxfId="165" priority="168"/>
  </conditionalFormatting>
  <conditionalFormatting sqref="AO5 AO7:AO134">
    <cfRule type="duplicateValues" dxfId="164" priority="164"/>
  </conditionalFormatting>
  <conditionalFormatting sqref="AO6">
    <cfRule type="duplicateValues" dxfId="163" priority="163"/>
  </conditionalFormatting>
  <conditionalFormatting sqref="AO6">
    <cfRule type="duplicateValues" dxfId="162" priority="162"/>
  </conditionalFormatting>
  <conditionalFormatting sqref="AO7">
    <cfRule type="duplicateValues" dxfId="161" priority="161"/>
  </conditionalFormatting>
  <conditionalFormatting sqref="AO5:AO134">
    <cfRule type="duplicateValues" dxfId="160" priority="157"/>
    <cfRule type="duplicateValues" dxfId="159" priority="158"/>
    <cfRule type="uniqueValues" dxfId="158" priority="159"/>
    <cfRule type="duplicateValues" dxfId="157" priority="160"/>
  </conditionalFormatting>
  <conditionalFormatting sqref="AP5 AP7:AP134">
    <cfRule type="duplicateValues" dxfId="156" priority="156"/>
  </conditionalFormatting>
  <conditionalFormatting sqref="AP6">
    <cfRule type="duplicateValues" dxfId="155" priority="155"/>
  </conditionalFormatting>
  <conditionalFormatting sqref="AP6">
    <cfRule type="duplicateValues" dxfId="154" priority="154"/>
  </conditionalFormatting>
  <conditionalFormatting sqref="AP7">
    <cfRule type="duplicateValues" dxfId="153" priority="153"/>
  </conditionalFormatting>
  <conditionalFormatting sqref="AP5:AP134">
    <cfRule type="duplicateValues" dxfId="152" priority="149"/>
    <cfRule type="duplicateValues" dxfId="151" priority="150"/>
    <cfRule type="uniqueValues" dxfId="150" priority="151"/>
    <cfRule type="duplicateValues" dxfId="149" priority="152"/>
  </conditionalFormatting>
  <conditionalFormatting sqref="AS5 AS7:AS134">
    <cfRule type="duplicateValues" dxfId="148" priority="148"/>
  </conditionalFormatting>
  <conditionalFormatting sqref="AS6">
    <cfRule type="duplicateValues" dxfId="147" priority="147"/>
  </conditionalFormatting>
  <conditionalFormatting sqref="AS6">
    <cfRule type="duplicateValues" dxfId="146" priority="146"/>
  </conditionalFormatting>
  <conditionalFormatting sqref="AS7">
    <cfRule type="duplicateValues" dxfId="145" priority="145"/>
  </conditionalFormatting>
  <conditionalFormatting sqref="AS5:AS134">
    <cfRule type="duplicateValues" dxfId="144" priority="141"/>
    <cfRule type="duplicateValues" dxfId="143" priority="142"/>
    <cfRule type="uniqueValues" dxfId="142" priority="143"/>
    <cfRule type="duplicateValues" dxfId="141" priority="144"/>
  </conditionalFormatting>
  <conditionalFormatting sqref="AT5 AT7:AT134">
    <cfRule type="duplicateValues" dxfId="140" priority="140"/>
  </conditionalFormatting>
  <conditionalFormatting sqref="AT6">
    <cfRule type="duplicateValues" dxfId="139" priority="139"/>
  </conditionalFormatting>
  <conditionalFormatting sqref="AT6">
    <cfRule type="duplicateValues" dxfId="138" priority="138"/>
  </conditionalFormatting>
  <conditionalFormatting sqref="AT7">
    <cfRule type="duplicateValues" dxfId="137" priority="137"/>
  </conditionalFormatting>
  <conditionalFormatting sqref="AT5:AT134">
    <cfRule type="duplicateValues" dxfId="136" priority="133"/>
    <cfRule type="duplicateValues" dxfId="135" priority="134"/>
    <cfRule type="uniqueValues" dxfId="134" priority="135"/>
    <cfRule type="duplicateValues" dxfId="133" priority="136"/>
  </conditionalFormatting>
  <conditionalFormatting sqref="AU5 AU7:AU134">
    <cfRule type="duplicateValues" dxfId="132" priority="132"/>
  </conditionalFormatting>
  <conditionalFormatting sqref="AU6">
    <cfRule type="duplicateValues" dxfId="131" priority="131"/>
  </conditionalFormatting>
  <conditionalFormatting sqref="AU6">
    <cfRule type="duplicateValues" dxfId="130" priority="130"/>
  </conditionalFormatting>
  <conditionalFormatting sqref="AU7">
    <cfRule type="duplicateValues" dxfId="129" priority="129"/>
  </conditionalFormatting>
  <conditionalFormatting sqref="AU5:AU134">
    <cfRule type="duplicateValues" dxfId="128" priority="125"/>
    <cfRule type="duplicateValues" dxfId="127" priority="126"/>
    <cfRule type="uniqueValues" dxfId="126" priority="127"/>
    <cfRule type="duplicateValues" dxfId="125" priority="128"/>
  </conditionalFormatting>
  <conditionalFormatting sqref="H5 H7:H134">
    <cfRule type="duplicateValues" dxfId="124" priority="120"/>
  </conditionalFormatting>
  <conditionalFormatting sqref="H6">
    <cfRule type="duplicateValues" dxfId="123" priority="119"/>
  </conditionalFormatting>
  <conditionalFormatting sqref="H6">
    <cfRule type="duplicateValues" dxfId="122" priority="118"/>
  </conditionalFormatting>
  <conditionalFormatting sqref="H7">
    <cfRule type="duplicateValues" dxfId="121" priority="117"/>
  </conditionalFormatting>
  <conditionalFormatting sqref="H5:H134">
    <cfRule type="duplicateValues" dxfId="120" priority="109"/>
    <cfRule type="duplicateValues" dxfId="119" priority="110"/>
    <cfRule type="duplicateValues" priority="111"/>
    <cfRule type="duplicateValues" dxfId="118" priority="112"/>
    <cfRule type="duplicateValues" dxfId="117" priority="113"/>
    <cfRule type="duplicateValues" dxfId="116" priority="114"/>
    <cfRule type="uniqueValues" dxfId="115" priority="115"/>
    <cfRule type="duplicateValues" dxfId="114" priority="116"/>
  </conditionalFormatting>
  <conditionalFormatting sqref="I5 I7:I134">
    <cfRule type="duplicateValues" dxfId="113" priority="108"/>
  </conditionalFormatting>
  <conditionalFormatting sqref="I6">
    <cfRule type="duplicateValues" dxfId="112" priority="107"/>
  </conditionalFormatting>
  <conditionalFormatting sqref="I6">
    <cfRule type="duplicateValues" dxfId="111" priority="106"/>
  </conditionalFormatting>
  <conditionalFormatting sqref="I7">
    <cfRule type="duplicateValues" dxfId="110" priority="105"/>
  </conditionalFormatting>
  <conditionalFormatting sqref="I5:I134">
    <cfRule type="duplicateValues" dxfId="109" priority="97"/>
    <cfRule type="duplicateValues" dxfId="108" priority="98"/>
    <cfRule type="duplicateValues" priority="99"/>
    <cfRule type="duplicateValues" dxfId="107" priority="100"/>
    <cfRule type="duplicateValues" dxfId="106" priority="101"/>
    <cfRule type="duplicateValues" dxfId="105" priority="102"/>
    <cfRule type="uniqueValues" dxfId="104" priority="103"/>
    <cfRule type="duplicateValues" dxfId="103" priority="104"/>
  </conditionalFormatting>
  <conditionalFormatting sqref="Q5 Q7:Q134">
    <cfRule type="duplicateValues" dxfId="102" priority="96"/>
  </conditionalFormatting>
  <conditionalFormatting sqref="Q6">
    <cfRule type="duplicateValues" dxfId="101" priority="95"/>
  </conditionalFormatting>
  <conditionalFormatting sqref="Q6">
    <cfRule type="duplicateValues" dxfId="100" priority="94"/>
  </conditionalFormatting>
  <conditionalFormatting sqref="Q7">
    <cfRule type="duplicateValues" dxfId="99" priority="93"/>
  </conditionalFormatting>
  <conditionalFormatting sqref="Q5:Q134">
    <cfRule type="duplicateValues" dxfId="98" priority="85"/>
    <cfRule type="duplicateValues" dxfId="97" priority="86"/>
    <cfRule type="duplicateValues" priority="87"/>
    <cfRule type="duplicateValues" dxfId="96" priority="88"/>
    <cfRule type="duplicateValues" dxfId="95" priority="89"/>
    <cfRule type="duplicateValues" dxfId="94" priority="90"/>
    <cfRule type="uniqueValues" dxfId="93" priority="91"/>
    <cfRule type="duplicateValues" dxfId="92" priority="92"/>
  </conditionalFormatting>
  <conditionalFormatting sqref="R5 R7:R134">
    <cfRule type="duplicateValues" dxfId="91" priority="84"/>
  </conditionalFormatting>
  <conditionalFormatting sqref="R6">
    <cfRule type="duplicateValues" dxfId="90" priority="83"/>
  </conditionalFormatting>
  <conditionalFormatting sqref="R6">
    <cfRule type="duplicateValues" dxfId="89" priority="82"/>
  </conditionalFormatting>
  <conditionalFormatting sqref="R7">
    <cfRule type="duplicateValues" dxfId="88" priority="81"/>
  </conditionalFormatting>
  <conditionalFormatting sqref="R5:R134">
    <cfRule type="duplicateValues" dxfId="87" priority="73"/>
    <cfRule type="duplicateValues" dxfId="86" priority="74"/>
    <cfRule type="duplicateValues" priority="75"/>
    <cfRule type="duplicateValues" dxfId="85" priority="76"/>
    <cfRule type="duplicateValues" dxfId="84" priority="77"/>
    <cfRule type="duplicateValues" dxfId="83" priority="78"/>
    <cfRule type="uniqueValues" dxfId="82" priority="79"/>
    <cfRule type="duplicateValues" dxfId="81" priority="80"/>
  </conditionalFormatting>
  <conditionalFormatting sqref="Z5 Z7:Z134">
    <cfRule type="duplicateValues" dxfId="80" priority="72"/>
  </conditionalFormatting>
  <conditionalFormatting sqref="Z6">
    <cfRule type="duplicateValues" dxfId="79" priority="71"/>
  </conditionalFormatting>
  <conditionalFormatting sqref="Z6">
    <cfRule type="duplicateValues" dxfId="78" priority="70"/>
  </conditionalFormatting>
  <conditionalFormatting sqref="Z7">
    <cfRule type="duplicateValues" dxfId="77" priority="69"/>
  </conditionalFormatting>
  <conditionalFormatting sqref="Z5:Z134">
    <cfRule type="duplicateValues" dxfId="76" priority="61"/>
    <cfRule type="duplicateValues" dxfId="75" priority="62"/>
    <cfRule type="duplicateValues" priority="63"/>
    <cfRule type="duplicateValues" dxfId="74" priority="64"/>
    <cfRule type="duplicateValues" dxfId="73" priority="65"/>
    <cfRule type="duplicateValues" dxfId="72" priority="66"/>
    <cfRule type="uniqueValues" dxfId="71" priority="67"/>
    <cfRule type="duplicateValues" dxfId="70" priority="68"/>
  </conditionalFormatting>
  <conditionalFormatting sqref="AA5 AA7:AA134">
    <cfRule type="duplicateValues" dxfId="69" priority="60"/>
  </conditionalFormatting>
  <conditionalFormatting sqref="AA6">
    <cfRule type="duplicateValues" dxfId="68" priority="59"/>
  </conditionalFormatting>
  <conditionalFormatting sqref="AA6">
    <cfRule type="duplicateValues" dxfId="67" priority="58"/>
  </conditionalFormatting>
  <conditionalFormatting sqref="AA7">
    <cfRule type="duplicateValues" dxfId="66" priority="57"/>
  </conditionalFormatting>
  <conditionalFormatting sqref="AA5:AA134">
    <cfRule type="duplicateValues" dxfId="65" priority="49"/>
    <cfRule type="duplicateValues" dxfId="64" priority="50"/>
    <cfRule type="duplicateValues" priority="51"/>
    <cfRule type="duplicateValues" dxfId="63" priority="52"/>
    <cfRule type="duplicateValues" dxfId="62" priority="53"/>
    <cfRule type="duplicateValues" dxfId="61" priority="54"/>
    <cfRule type="uniqueValues" dxfId="60" priority="55"/>
    <cfRule type="duplicateValues" dxfId="59" priority="56"/>
  </conditionalFormatting>
  <conditionalFormatting sqref="AI5 AI7:AI134">
    <cfRule type="duplicateValues" dxfId="58" priority="48"/>
  </conditionalFormatting>
  <conditionalFormatting sqref="AI6">
    <cfRule type="duplicateValues" dxfId="57" priority="47"/>
  </conditionalFormatting>
  <conditionalFormatting sqref="AI6">
    <cfRule type="duplicateValues" dxfId="56" priority="46"/>
  </conditionalFormatting>
  <conditionalFormatting sqref="AI7">
    <cfRule type="duplicateValues" dxfId="55" priority="45"/>
  </conditionalFormatting>
  <conditionalFormatting sqref="AI5:AI134">
    <cfRule type="duplicateValues" dxfId="54" priority="37"/>
    <cfRule type="duplicateValues" dxfId="53" priority="38"/>
    <cfRule type="duplicateValues" priority="39"/>
    <cfRule type="duplicateValues" dxfId="52" priority="40"/>
    <cfRule type="duplicateValues" dxfId="51" priority="41"/>
    <cfRule type="duplicateValues" dxfId="50" priority="42"/>
    <cfRule type="uniqueValues" dxfId="49" priority="43"/>
    <cfRule type="duplicateValues" dxfId="48" priority="44"/>
  </conditionalFormatting>
  <conditionalFormatting sqref="AJ5 AJ7:AJ134">
    <cfRule type="duplicateValues" dxfId="47" priority="36"/>
  </conditionalFormatting>
  <conditionalFormatting sqref="AJ6">
    <cfRule type="duplicateValues" dxfId="46" priority="35"/>
  </conditionalFormatting>
  <conditionalFormatting sqref="AJ6">
    <cfRule type="duplicateValues" dxfId="45" priority="34"/>
  </conditionalFormatting>
  <conditionalFormatting sqref="AJ7">
    <cfRule type="duplicateValues" dxfId="44" priority="33"/>
  </conditionalFormatting>
  <conditionalFormatting sqref="AJ5:AJ134">
    <cfRule type="duplicateValues" dxfId="43" priority="25"/>
    <cfRule type="duplicateValues" dxfId="42" priority="26"/>
    <cfRule type="duplicateValues" priority="27"/>
    <cfRule type="duplicateValues" dxfId="41" priority="28"/>
    <cfRule type="duplicateValues" dxfId="40" priority="29"/>
    <cfRule type="duplicateValues" dxfId="39" priority="30"/>
    <cfRule type="uniqueValues" dxfId="38" priority="31"/>
    <cfRule type="duplicateValues" dxfId="37" priority="32"/>
  </conditionalFormatting>
  <conditionalFormatting sqref="AQ5 AQ7:AQ134">
    <cfRule type="duplicateValues" dxfId="36" priority="24"/>
  </conditionalFormatting>
  <conditionalFormatting sqref="AQ6">
    <cfRule type="duplicateValues" dxfId="35" priority="23"/>
  </conditionalFormatting>
  <conditionalFormatting sqref="AQ6">
    <cfRule type="duplicateValues" dxfId="34" priority="22"/>
  </conditionalFormatting>
  <conditionalFormatting sqref="AQ7">
    <cfRule type="duplicateValues" dxfId="33" priority="21"/>
  </conditionalFormatting>
  <conditionalFormatting sqref="AQ5:AQ134">
    <cfRule type="duplicateValues" dxfId="32" priority="13"/>
    <cfRule type="duplicateValues" dxfId="31" priority="14"/>
    <cfRule type="duplicateValues" priority="15"/>
    <cfRule type="duplicateValues" dxfId="30" priority="16"/>
    <cfRule type="duplicateValues" dxfId="29" priority="17"/>
    <cfRule type="duplicateValues" dxfId="28" priority="18"/>
    <cfRule type="uniqueValues" dxfId="27" priority="19"/>
    <cfRule type="duplicateValues" dxfId="26" priority="20"/>
  </conditionalFormatting>
  <conditionalFormatting sqref="AR5 AR7:AR134">
    <cfRule type="duplicateValues" dxfId="25" priority="12"/>
  </conditionalFormatting>
  <conditionalFormatting sqref="AR6">
    <cfRule type="duplicateValues" dxfId="24" priority="11"/>
  </conditionalFormatting>
  <conditionalFormatting sqref="AR6">
    <cfRule type="duplicateValues" dxfId="23" priority="10"/>
  </conditionalFormatting>
  <conditionalFormatting sqref="AR7">
    <cfRule type="duplicateValues" dxfId="22" priority="9"/>
  </conditionalFormatting>
  <conditionalFormatting sqref="AR5:AR134">
    <cfRule type="duplicateValues" dxfId="21" priority="1"/>
    <cfRule type="duplicateValues" dxfId="20" priority="2"/>
    <cfRule type="duplicateValues" priority="3"/>
    <cfRule type="duplicateValues" dxfId="19" priority="4"/>
    <cfRule type="duplicateValues" dxfId="18" priority="5"/>
    <cfRule type="duplicateValues" dxfId="17" priority="6"/>
    <cfRule type="uniqueValues" dxfId="16" priority="7"/>
    <cfRule type="duplicateValues" dxfId="15" priority="8"/>
  </conditionalFormatting>
  <pageMargins left="0.70866141732283472" right="0.70866141732283472" top="0.74803149606299213" bottom="0.74803149606299213" header="0.31496062992125984" footer="0.31496062992125984"/>
  <pageSetup paperSize="9" scale="55"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6"/>
  <sheetViews>
    <sheetView topLeftCell="K1" zoomScaleNormal="100" workbookViewId="0">
      <selection activeCell="AV33" sqref="AV33"/>
    </sheetView>
  </sheetViews>
  <sheetFormatPr baseColWidth="10" defaultRowHeight="15" x14ac:dyDescent="0.25"/>
  <cols>
    <col min="1" max="1" width="4" customWidth="1"/>
    <col min="2" max="2" width="14" customWidth="1"/>
    <col min="3" max="47" width="6.7109375" customWidth="1"/>
    <col min="48" max="48" width="8.7109375" customWidth="1"/>
  </cols>
  <sheetData>
    <row r="1" spans="1:48" ht="26.25" x14ac:dyDescent="0.4">
      <c r="A1" s="167"/>
      <c r="B1" s="355" t="s">
        <v>13734</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row>
    <row r="2" spans="1:48" ht="15.75" thickBot="1" x14ac:dyDescent="0.3">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x14ac:dyDescent="0.25">
      <c r="A3" s="169"/>
      <c r="B3" s="170" t="s">
        <v>13725</v>
      </c>
      <c r="C3" s="367" t="s">
        <v>11075</v>
      </c>
      <c r="D3" s="357"/>
      <c r="E3" s="357"/>
      <c r="F3" s="357"/>
      <c r="G3" s="357"/>
      <c r="H3" s="357"/>
      <c r="I3" s="357"/>
      <c r="J3" s="357"/>
      <c r="K3" s="363"/>
      <c r="L3" s="367" t="s">
        <v>11076</v>
      </c>
      <c r="M3" s="357"/>
      <c r="N3" s="357"/>
      <c r="O3" s="357"/>
      <c r="P3" s="357"/>
      <c r="Q3" s="357"/>
      <c r="R3" s="357"/>
      <c r="S3" s="357"/>
      <c r="T3" s="363"/>
      <c r="U3" s="367" t="s">
        <v>11077</v>
      </c>
      <c r="V3" s="357"/>
      <c r="W3" s="357"/>
      <c r="X3" s="357"/>
      <c r="Y3" s="357"/>
      <c r="Z3" s="357"/>
      <c r="AA3" s="357"/>
      <c r="AB3" s="357"/>
      <c r="AC3" s="363"/>
      <c r="AD3" s="367" t="s">
        <v>11078</v>
      </c>
      <c r="AE3" s="357"/>
      <c r="AF3" s="357"/>
      <c r="AG3" s="357"/>
      <c r="AH3" s="357"/>
      <c r="AI3" s="357"/>
      <c r="AJ3" s="357"/>
      <c r="AK3" s="357"/>
      <c r="AL3" s="363"/>
      <c r="AM3" s="362" t="s">
        <v>11079</v>
      </c>
      <c r="AN3" s="357"/>
      <c r="AO3" s="357"/>
      <c r="AP3" s="357"/>
      <c r="AQ3" s="357"/>
      <c r="AR3" s="357"/>
      <c r="AS3" s="357"/>
      <c r="AT3" s="357"/>
      <c r="AU3" s="363"/>
      <c r="AV3" s="171" t="s">
        <v>13728</v>
      </c>
    </row>
    <row r="4" spans="1:48" ht="15.75" thickBot="1" x14ac:dyDescent="0.3">
      <c r="A4" s="172"/>
      <c r="B4" s="173" t="s">
        <v>13733</v>
      </c>
      <c r="C4" s="177">
        <v>1</v>
      </c>
      <c r="D4" s="175">
        <v>2</v>
      </c>
      <c r="E4" s="175">
        <v>3</v>
      </c>
      <c r="F4" s="175">
        <v>4</v>
      </c>
      <c r="G4" s="175">
        <v>5</v>
      </c>
      <c r="H4" s="175">
        <v>6</v>
      </c>
      <c r="I4" s="175">
        <v>7</v>
      </c>
      <c r="J4" s="175">
        <v>8</v>
      </c>
      <c r="K4" s="176">
        <v>9</v>
      </c>
      <c r="L4" s="177">
        <v>1</v>
      </c>
      <c r="M4" s="175">
        <v>2</v>
      </c>
      <c r="N4" s="175">
        <v>3</v>
      </c>
      <c r="O4" s="175">
        <v>4</v>
      </c>
      <c r="P4" s="175">
        <v>5</v>
      </c>
      <c r="Q4" s="175">
        <v>6</v>
      </c>
      <c r="R4" s="175">
        <v>7</v>
      </c>
      <c r="S4" s="175">
        <v>8</v>
      </c>
      <c r="T4" s="176">
        <v>9</v>
      </c>
      <c r="U4" s="177">
        <v>1</v>
      </c>
      <c r="V4" s="175">
        <v>2</v>
      </c>
      <c r="W4" s="175">
        <v>3</v>
      </c>
      <c r="X4" s="175">
        <v>4</v>
      </c>
      <c r="Y4" s="175">
        <v>5</v>
      </c>
      <c r="Z4" s="175">
        <v>6</v>
      </c>
      <c r="AA4" s="175">
        <v>7</v>
      </c>
      <c r="AB4" s="175">
        <v>8</v>
      </c>
      <c r="AC4" s="176">
        <v>9</v>
      </c>
      <c r="AD4" s="177">
        <v>1</v>
      </c>
      <c r="AE4" s="175">
        <v>2</v>
      </c>
      <c r="AF4" s="175">
        <v>3</v>
      </c>
      <c r="AG4" s="175">
        <v>4</v>
      </c>
      <c r="AH4" s="175">
        <v>5</v>
      </c>
      <c r="AI4" s="175">
        <v>6</v>
      </c>
      <c r="AJ4" s="175">
        <v>7</v>
      </c>
      <c r="AK4" s="175">
        <v>8</v>
      </c>
      <c r="AL4" s="176">
        <v>9</v>
      </c>
      <c r="AM4" s="174">
        <v>1</v>
      </c>
      <c r="AN4" s="175">
        <v>2</v>
      </c>
      <c r="AO4" s="175">
        <v>3</v>
      </c>
      <c r="AP4" s="175">
        <v>4</v>
      </c>
      <c r="AQ4" s="175">
        <v>5</v>
      </c>
      <c r="AR4" s="175">
        <v>6</v>
      </c>
      <c r="AS4" s="175">
        <v>7</v>
      </c>
      <c r="AT4" s="175">
        <v>8</v>
      </c>
      <c r="AU4" s="176">
        <v>9</v>
      </c>
      <c r="AV4" s="178"/>
    </row>
    <row r="5" spans="1:48" x14ac:dyDescent="0.25">
      <c r="A5" s="165"/>
      <c r="B5" s="180" t="s">
        <v>13724</v>
      </c>
      <c r="C5" s="179"/>
      <c r="D5" s="179"/>
      <c r="E5" s="179" t="s">
        <v>13735</v>
      </c>
      <c r="F5" s="179" t="s">
        <v>13736</v>
      </c>
      <c r="G5" s="179"/>
      <c r="H5" s="179"/>
      <c r="I5" s="179" t="s">
        <v>13780</v>
      </c>
      <c r="J5" s="179" t="s">
        <v>13744</v>
      </c>
      <c r="K5" s="179" t="s">
        <v>13745</v>
      </c>
      <c r="L5" s="179" t="s">
        <v>13746</v>
      </c>
      <c r="M5" s="179" t="s">
        <v>13747</v>
      </c>
      <c r="N5" s="179" t="s">
        <v>13750</v>
      </c>
      <c r="O5" s="179" t="s">
        <v>13753</v>
      </c>
      <c r="P5" s="179" t="s">
        <v>13756</v>
      </c>
      <c r="Q5" s="179"/>
      <c r="R5" s="179"/>
      <c r="S5" s="179" t="s">
        <v>13754</v>
      </c>
      <c r="T5" s="179" t="s">
        <v>13755</v>
      </c>
      <c r="U5" s="179" t="s">
        <v>13740</v>
      </c>
      <c r="V5" s="179" t="s">
        <v>13741</v>
      </c>
      <c r="W5" s="179" t="s">
        <v>13737</v>
      </c>
      <c r="X5" s="179" t="s">
        <v>13738</v>
      </c>
      <c r="Y5" s="179" t="s">
        <v>13751</v>
      </c>
      <c r="Z5" s="179"/>
      <c r="AA5" s="179"/>
      <c r="AB5" s="179" t="s">
        <v>13764</v>
      </c>
      <c r="AC5" s="179" t="s">
        <v>13765</v>
      </c>
      <c r="AD5" s="179" t="s">
        <v>13760</v>
      </c>
      <c r="AE5" s="179" t="s">
        <v>13761</v>
      </c>
      <c r="AF5" s="179" t="s">
        <v>13748</v>
      </c>
      <c r="AG5" s="179" t="s">
        <v>13749</v>
      </c>
      <c r="AH5" s="179" t="s">
        <v>13752</v>
      </c>
      <c r="AI5" s="179"/>
      <c r="AJ5" s="179"/>
      <c r="AK5" s="179" t="s">
        <v>13762</v>
      </c>
      <c r="AL5" s="179" t="s">
        <v>13763</v>
      </c>
      <c r="AM5" s="179" t="s">
        <v>13742</v>
      </c>
      <c r="AN5" s="179" t="s">
        <v>13743</v>
      </c>
      <c r="AO5" s="179" t="s">
        <v>13739</v>
      </c>
      <c r="AP5" s="179"/>
      <c r="AQ5" s="179" t="s">
        <v>13757</v>
      </c>
      <c r="AR5" s="179"/>
      <c r="AS5" s="179"/>
      <c r="AT5" s="179" t="s">
        <v>13758</v>
      </c>
      <c r="AU5" s="179" t="s">
        <v>13759</v>
      </c>
      <c r="AV5" s="168">
        <f>COUNTA(C5:AU5)</f>
        <v>32</v>
      </c>
    </row>
    <row r="6" spans="1:48" x14ac:dyDescent="0.25">
      <c r="A6" s="164">
        <v>2</v>
      </c>
      <c r="B6" s="181" t="s">
        <v>13732</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66">
        <f t="shared" ref="AV6:AV66" si="0">COUNTA(C6:AU6)</f>
        <v>0</v>
      </c>
    </row>
    <row r="7" spans="1:48" x14ac:dyDescent="0.25">
      <c r="A7" s="164">
        <v>3</v>
      </c>
      <c r="B7" s="181"/>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66">
        <f t="shared" si="0"/>
        <v>0</v>
      </c>
    </row>
    <row r="8" spans="1:48" x14ac:dyDescent="0.25">
      <c r="A8" s="164">
        <v>4</v>
      </c>
      <c r="B8" s="181"/>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66">
        <f t="shared" si="0"/>
        <v>0</v>
      </c>
    </row>
    <row r="9" spans="1:48" x14ac:dyDescent="0.25">
      <c r="A9" s="164">
        <v>5</v>
      </c>
      <c r="B9" s="181"/>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66">
        <f t="shared" si="0"/>
        <v>0</v>
      </c>
    </row>
    <row r="10" spans="1:48" x14ac:dyDescent="0.25">
      <c r="A10" s="164">
        <v>6</v>
      </c>
      <c r="B10" s="181"/>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66">
        <f t="shared" si="0"/>
        <v>0</v>
      </c>
    </row>
    <row r="11" spans="1:48" x14ac:dyDescent="0.25">
      <c r="A11" s="164">
        <v>7</v>
      </c>
      <c r="B11" s="181"/>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66">
        <f t="shared" si="0"/>
        <v>0</v>
      </c>
    </row>
    <row r="12" spans="1:48" x14ac:dyDescent="0.25">
      <c r="A12" s="164">
        <v>8</v>
      </c>
      <c r="B12" s="181"/>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66">
        <f t="shared" si="0"/>
        <v>0</v>
      </c>
    </row>
    <row r="13" spans="1:48" x14ac:dyDescent="0.25">
      <c r="A13" s="164">
        <v>9</v>
      </c>
      <c r="B13" s="181"/>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66">
        <f t="shared" si="0"/>
        <v>0</v>
      </c>
    </row>
    <row r="14" spans="1:48" x14ac:dyDescent="0.25">
      <c r="A14" s="164">
        <v>10</v>
      </c>
      <c r="B14" s="181"/>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66">
        <f t="shared" si="0"/>
        <v>0</v>
      </c>
    </row>
    <row r="15" spans="1:48" x14ac:dyDescent="0.25">
      <c r="A15" s="164">
        <v>11</v>
      </c>
      <c r="B15" s="181"/>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66">
        <f t="shared" si="0"/>
        <v>0</v>
      </c>
    </row>
    <row r="16" spans="1:48" x14ac:dyDescent="0.25">
      <c r="A16" s="164">
        <v>12</v>
      </c>
      <c r="B16" s="181"/>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66">
        <f t="shared" si="0"/>
        <v>0</v>
      </c>
    </row>
    <row r="17" spans="1:48" x14ac:dyDescent="0.25">
      <c r="A17" s="164">
        <v>13</v>
      </c>
      <c r="B17" s="181"/>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66">
        <f t="shared" si="0"/>
        <v>0</v>
      </c>
    </row>
    <row r="18" spans="1:48" x14ac:dyDescent="0.25">
      <c r="A18" s="164">
        <v>14</v>
      </c>
      <c r="B18" s="181"/>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66">
        <f t="shared" si="0"/>
        <v>0</v>
      </c>
    </row>
    <row r="19" spans="1:48" x14ac:dyDescent="0.25">
      <c r="A19" s="164">
        <v>15</v>
      </c>
      <c r="B19" s="181"/>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66">
        <f t="shared" si="0"/>
        <v>0</v>
      </c>
    </row>
    <row r="20" spans="1:48" x14ac:dyDescent="0.25">
      <c r="A20" s="164">
        <v>16</v>
      </c>
      <c r="B20" s="181" t="str">
        <f>Anexo_01!$B35</f>
        <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66">
        <f t="shared" si="0"/>
        <v>0</v>
      </c>
    </row>
    <row r="21" spans="1:48" x14ac:dyDescent="0.25">
      <c r="A21" s="164">
        <v>17</v>
      </c>
      <c r="B21" s="181" t="str">
        <f>Anexo_01!$B36</f>
        <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66">
        <f t="shared" si="0"/>
        <v>0</v>
      </c>
    </row>
    <row r="22" spans="1:48" x14ac:dyDescent="0.25">
      <c r="A22" s="164">
        <v>18</v>
      </c>
      <c r="B22" s="181" t="str">
        <f>Anexo_01!$B37</f>
        <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66">
        <f t="shared" si="0"/>
        <v>0</v>
      </c>
    </row>
    <row r="23" spans="1:48" x14ac:dyDescent="0.25">
      <c r="A23" s="164">
        <v>19</v>
      </c>
      <c r="B23" s="181" t="str">
        <f>Anexo_01!$B38</f>
        <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66">
        <f t="shared" si="0"/>
        <v>0</v>
      </c>
    </row>
    <row r="24" spans="1:48" x14ac:dyDescent="0.25">
      <c r="A24" s="164">
        <v>20</v>
      </c>
      <c r="B24" s="181" t="str">
        <f>Anexo_01!$B39</f>
        <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66">
        <f t="shared" si="0"/>
        <v>0</v>
      </c>
    </row>
    <row r="25" spans="1:48" x14ac:dyDescent="0.25">
      <c r="A25" s="164">
        <v>21</v>
      </c>
      <c r="B25" s="181" t="str">
        <f>Anexo_01!$B40</f>
        <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66">
        <f t="shared" si="0"/>
        <v>0</v>
      </c>
    </row>
    <row r="26" spans="1:48" x14ac:dyDescent="0.25">
      <c r="A26" s="164">
        <v>22</v>
      </c>
      <c r="B26" s="181" t="str">
        <f>Anexo_01!$B41</f>
        <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66">
        <f t="shared" si="0"/>
        <v>0</v>
      </c>
    </row>
    <row r="27" spans="1:48" x14ac:dyDescent="0.25">
      <c r="A27" s="164">
        <v>23</v>
      </c>
      <c r="B27" s="181" t="str">
        <f>Anexo_01!$B42</f>
        <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66">
        <f t="shared" si="0"/>
        <v>0</v>
      </c>
    </row>
    <row r="28" spans="1:48" x14ac:dyDescent="0.25">
      <c r="A28" s="164">
        <v>24</v>
      </c>
      <c r="B28" s="181">
        <f>Anexo_01!$B43</f>
        <v>0</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66">
        <f t="shared" si="0"/>
        <v>0</v>
      </c>
    </row>
    <row r="29" spans="1:48" x14ac:dyDescent="0.25">
      <c r="A29" s="164">
        <v>25</v>
      </c>
      <c r="B29" s="181" t="str">
        <f>Anexo_01!$B44</f>
        <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66">
        <f t="shared" si="0"/>
        <v>0</v>
      </c>
    </row>
    <row r="30" spans="1:48" x14ac:dyDescent="0.25">
      <c r="A30" s="164">
        <v>26</v>
      </c>
      <c r="B30" s="181" t="str">
        <f>Anexo_01!$B45</f>
        <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66">
        <f t="shared" si="0"/>
        <v>0</v>
      </c>
    </row>
    <row r="31" spans="1:48" x14ac:dyDescent="0.25">
      <c r="A31" s="164">
        <v>27</v>
      </c>
      <c r="B31" s="181" t="str">
        <f>Anexo_01!$B46</f>
        <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66">
        <f t="shared" si="0"/>
        <v>0</v>
      </c>
    </row>
    <row r="32" spans="1:48" x14ac:dyDescent="0.25">
      <c r="A32" s="164">
        <v>28</v>
      </c>
      <c r="B32" s="181" t="str">
        <f>Anexo_01!$B47</f>
        <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66">
        <f t="shared" si="0"/>
        <v>0</v>
      </c>
    </row>
    <row r="33" spans="1:48" x14ac:dyDescent="0.25">
      <c r="A33" s="164">
        <v>29</v>
      </c>
      <c r="B33" s="181" t="str">
        <f>Anexo_01!$B48</f>
        <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66">
        <f t="shared" si="0"/>
        <v>0</v>
      </c>
    </row>
    <row r="34" spans="1:48" x14ac:dyDescent="0.25">
      <c r="A34" s="164">
        <v>30</v>
      </c>
      <c r="B34" s="181" t="str">
        <f>Anexo_01!$B49</f>
        <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66">
        <f t="shared" si="0"/>
        <v>0</v>
      </c>
    </row>
    <row r="35" spans="1:48" x14ac:dyDescent="0.25">
      <c r="A35" s="164">
        <v>31</v>
      </c>
      <c r="B35" s="181" t="str">
        <f>Anexo_01!$B50</f>
        <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66">
        <f t="shared" si="0"/>
        <v>0</v>
      </c>
    </row>
    <row r="36" spans="1:48" x14ac:dyDescent="0.25">
      <c r="A36" s="164">
        <v>32</v>
      </c>
      <c r="B36" s="181" t="str">
        <f>Anexo_01!$B51</f>
        <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66">
        <f t="shared" si="0"/>
        <v>0</v>
      </c>
    </row>
    <row r="37" spans="1:48" x14ac:dyDescent="0.25">
      <c r="A37" s="164">
        <v>33</v>
      </c>
      <c r="B37" s="181" t="str">
        <f>Anexo_01!$B52</f>
        <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66">
        <f t="shared" si="0"/>
        <v>0</v>
      </c>
    </row>
    <row r="38" spans="1:48" x14ac:dyDescent="0.25">
      <c r="A38" s="164">
        <v>34</v>
      </c>
      <c r="B38" s="181" t="str">
        <f>Anexo_01!$B53</f>
        <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66">
        <f t="shared" si="0"/>
        <v>0</v>
      </c>
    </row>
    <row r="39" spans="1:48" x14ac:dyDescent="0.25">
      <c r="A39" s="164">
        <v>35</v>
      </c>
      <c r="B39" s="181" t="str">
        <f>Anexo_01!$B54</f>
        <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66">
        <f t="shared" si="0"/>
        <v>0</v>
      </c>
    </row>
    <row r="40" spans="1:48" x14ac:dyDescent="0.25">
      <c r="A40" s="164">
        <v>36</v>
      </c>
      <c r="B40" s="181" t="str">
        <f>Anexo_01!$B55</f>
        <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66">
        <f t="shared" si="0"/>
        <v>0</v>
      </c>
    </row>
    <row r="41" spans="1:48" x14ac:dyDescent="0.25">
      <c r="A41" s="164">
        <v>37</v>
      </c>
      <c r="B41" s="181" t="str">
        <f>Anexo_01!$B56</f>
        <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66">
        <f t="shared" si="0"/>
        <v>0</v>
      </c>
    </row>
    <row r="42" spans="1:48" x14ac:dyDescent="0.25">
      <c r="A42" s="164">
        <v>38</v>
      </c>
      <c r="B42" s="181" t="str">
        <f>Anexo_01!$B57</f>
        <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66">
        <f t="shared" si="0"/>
        <v>0</v>
      </c>
    </row>
    <row r="43" spans="1:48" x14ac:dyDescent="0.25">
      <c r="A43" s="164">
        <v>39</v>
      </c>
      <c r="B43" s="181" t="str">
        <f>Anexo_01!$B58</f>
        <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66">
        <f t="shared" si="0"/>
        <v>0</v>
      </c>
    </row>
    <row r="44" spans="1:48" x14ac:dyDescent="0.25">
      <c r="A44" s="164">
        <v>40</v>
      </c>
      <c r="B44" s="181" t="str">
        <f>Anexo_01!$B59</f>
        <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66">
        <f t="shared" si="0"/>
        <v>0</v>
      </c>
    </row>
    <row r="45" spans="1:48" x14ac:dyDescent="0.25">
      <c r="A45" s="164">
        <v>41</v>
      </c>
      <c r="B45" s="181" t="str">
        <f>Anexo_01!$B60</f>
        <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66">
        <f t="shared" si="0"/>
        <v>0</v>
      </c>
    </row>
    <row r="46" spans="1:48" x14ac:dyDescent="0.25">
      <c r="A46" s="164">
        <v>42</v>
      </c>
      <c r="B46" s="181" t="str">
        <f>Anexo_01!$B61</f>
        <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66">
        <f t="shared" si="0"/>
        <v>0</v>
      </c>
    </row>
    <row r="47" spans="1:48" x14ac:dyDescent="0.25">
      <c r="A47" s="164">
        <v>43</v>
      </c>
      <c r="B47" s="181" t="str">
        <f>Anexo_01!$B62</f>
        <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66">
        <f t="shared" si="0"/>
        <v>0</v>
      </c>
    </row>
    <row r="48" spans="1:48" x14ac:dyDescent="0.25">
      <c r="A48" s="164">
        <v>44</v>
      </c>
      <c r="B48" s="181" t="str">
        <f>Anexo_01!$B63</f>
        <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66">
        <f t="shared" si="0"/>
        <v>0</v>
      </c>
    </row>
    <row r="49" spans="1:48" x14ac:dyDescent="0.25">
      <c r="A49" s="164">
        <v>45</v>
      </c>
      <c r="B49" s="181" t="str">
        <f>Anexo_01!$B64</f>
        <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66">
        <f t="shared" si="0"/>
        <v>0</v>
      </c>
    </row>
    <row r="50" spans="1:48" x14ac:dyDescent="0.25">
      <c r="A50" s="164">
        <v>46</v>
      </c>
      <c r="B50" s="181" t="str">
        <f>Anexo_01!$B65</f>
        <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66">
        <f t="shared" si="0"/>
        <v>0</v>
      </c>
    </row>
    <row r="51" spans="1:48" x14ac:dyDescent="0.25">
      <c r="A51" s="164">
        <v>47</v>
      </c>
      <c r="B51" s="181" t="str">
        <f>Anexo_01!$B66</f>
        <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66">
        <f t="shared" si="0"/>
        <v>0</v>
      </c>
    </row>
    <row r="52" spans="1:48" x14ac:dyDescent="0.25">
      <c r="A52" s="164">
        <v>48</v>
      </c>
      <c r="B52" s="181" t="str">
        <f>Anexo_01!$B67</f>
        <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66">
        <f t="shared" si="0"/>
        <v>0</v>
      </c>
    </row>
    <row r="53" spans="1:48" x14ac:dyDescent="0.25">
      <c r="A53" s="164">
        <v>49</v>
      </c>
      <c r="B53" s="181" t="str">
        <f>Anexo_01!$B68</f>
        <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66">
        <f t="shared" si="0"/>
        <v>0</v>
      </c>
    </row>
    <row r="54" spans="1:48" x14ac:dyDescent="0.25">
      <c r="A54" s="164">
        <v>50</v>
      </c>
      <c r="B54" s="181" t="str">
        <f>Anexo_01!$B69</f>
        <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66">
        <f t="shared" si="0"/>
        <v>0</v>
      </c>
    </row>
    <row r="55" spans="1:48" x14ac:dyDescent="0.25">
      <c r="A55" s="164">
        <v>51</v>
      </c>
      <c r="B55" s="181" t="str">
        <f>Anexo_01!$B70</f>
        <v/>
      </c>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66">
        <f t="shared" si="0"/>
        <v>0</v>
      </c>
    </row>
    <row r="56" spans="1:48" x14ac:dyDescent="0.25">
      <c r="A56" s="164">
        <v>52</v>
      </c>
      <c r="B56" s="181" t="str">
        <f>Anexo_01!$B71</f>
        <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66">
        <f t="shared" si="0"/>
        <v>0</v>
      </c>
    </row>
    <row r="57" spans="1:48" x14ac:dyDescent="0.25">
      <c r="A57" s="164">
        <v>53</v>
      </c>
      <c r="B57" s="181" t="str">
        <f>Anexo_01!$B72</f>
        <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66">
        <f t="shared" si="0"/>
        <v>0</v>
      </c>
    </row>
    <row r="58" spans="1:48" x14ac:dyDescent="0.25">
      <c r="A58" s="164">
        <v>54</v>
      </c>
      <c r="B58" s="181" t="str">
        <f>Anexo_01!$B73</f>
        <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66">
        <f t="shared" si="0"/>
        <v>0</v>
      </c>
    </row>
    <row r="59" spans="1:48" x14ac:dyDescent="0.25">
      <c r="A59" s="164">
        <v>55</v>
      </c>
      <c r="B59" s="181" t="str">
        <f>Anexo_01!$B74</f>
        <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66">
        <f t="shared" si="0"/>
        <v>0</v>
      </c>
    </row>
    <row r="60" spans="1:48" x14ac:dyDescent="0.25">
      <c r="A60" s="164">
        <v>56</v>
      </c>
      <c r="B60" s="181" t="str">
        <f>Anexo_01!$B75</f>
        <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66">
        <f t="shared" si="0"/>
        <v>0</v>
      </c>
    </row>
    <row r="61" spans="1:48" x14ac:dyDescent="0.25">
      <c r="A61" s="164">
        <v>57</v>
      </c>
      <c r="B61" s="181" t="str">
        <f>Anexo_01!$B76</f>
        <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66">
        <f t="shared" si="0"/>
        <v>0</v>
      </c>
    </row>
    <row r="62" spans="1:48" x14ac:dyDescent="0.25">
      <c r="A62" s="164">
        <v>58</v>
      </c>
      <c r="B62" s="181" t="str">
        <f>Anexo_01!$B77</f>
        <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66">
        <f t="shared" si="0"/>
        <v>0</v>
      </c>
    </row>
    <row r="63" spans="1:48" x14ac:dyDescent="0.25">
      <c r="A63" s="164">
        <v>59</v>
      </c>
      <c r="B63" s="181" t="str">
        <f>Anexo_01!$B78</f>
        <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66">
        <f t="shared" si="0"/>
        <v>0</v>
      </c>
    </row>
    <row r="64" spans="1:48" x14ac:dyDescent="0.25">
      <c r="A64" s="164">
        <v>60</v>
      </c>
      <c r="B64" s="181" t="str">
        <f>Anexo_01!$B79</f>
        <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66">
        <f t="shared" si="0"/>
        <v>0</v>
      </c>
    </row>
    <row r="65" spans="1:48" x14ac:dyDescent="0.25">
      <c r="A65" s="164">
        <v>61</v>
      </c>
      <c r="B65" s="181" t="str">
        <f>Anexo_01!$B80</f>
        <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66">
        <f t="shared" si="0"/>
        <v>0</v>
      </c>
    </row>
    <row r="66" spans="1:48" x14ac:dyDescent="0.25">
      <c r="A66" s="164">
        <v>62</v>
      </c>
      <c r="B66" s="181" t="str">
        <f>Anexo_01!$B81</f>
        <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66">
        <f t="shared" si="0"/>
        <v>0</v>
      </c>
    </row>
  </sheetData>
  <sheetProtection algorithmName="SHA-512" hashValue="14TAV0yfmT8/nuRbQPTNRGfZT9lxSpIiqKeJnS5k9x6KdnTWaTAZ7EoJ2wL4tbACGQ7J5CbfZmCkN3uCsDlN+A==" saltValue="RLBzOivBU98B/F7/A9oOqg==" spinCount="100000" sheet="1" objects="1" scenarios="1"/>
  <mergeCells count="6">
    <mergeCell ref="B1:AV1"/>
    <mergeCell ref="C3:K3"/>
    <mergeCell ref="L3:T3"/>
    <mergeCell ref="U3:AC3"/>
    <mergeCell ref="AD3:AL3"/>
    <mergeCell ref="AM3:AU3"/>
  </mergeCells>
  <conditionalFormatting sqref="C5:F5 I5:P5 S5:Y5 AB5:AH5 AK5:AQ5 AT5:AU5">
    <cfRule type="duplicateValues" dxfId="14" priority="96"/>
  </conditionalFormatting>
  <conditionalFormatting sqref="G5:H5">
    <cfRule type="duplicateValues" dxfId="13" priority="14"/>
  </conditionalFormatting>
  <conditionalFormatting sqref="Q5:R5">
    <cfRule type="duplicateValues" dxfId="12" priority="13"/>
  </conditionalFormatting>
  <conditionalFormatting sqref="Z5:AA5">
    <cfRule type="duplicateValues" dxfId="11" priority="12"/>
  </conditionalFormatting>
  <conditionalFormatting sqref="AI5:AJ5">
    <cfRule type="duplicateValues" dxfId="10" priority="11"/>
  </conditionalFormatting>
  <conditionalFormatting sqref="AR5:AS5">
    <cfRule type="duplicateValues" dxfId="9" priority="10"/>
  </conditionalFormatting>
  <conditionalFormatting sqref="C5:AU5">
    <cfRule type="duplicateValues" dxfId="8" priority="9"/>
  </conditionalFormatting>
  <conditionalFormatting sqref="C6:F66 I6:P66 S6:Y66 AB6:AH66 AK6:AQ66 AT6:AU66">
    <cfRule type="duplicateValues" dxfId="7" priority="8"/>
  </conditionalFormatting>
  <conditionalFormatting sqref="G6:H66">
    <cfRule type="duplicateValues" dxfId="6" priority="7"/>
  </conditionalFormatting>
  <conditionalFormatting sqref="Q6:R66">
    <cfRule type="duplicateValues" dxfId="5" priority="6"/>
  </conditionalFormatting>
  <conditionalFormatting sqref="Z6:AA66">
    <cfRule type="duplicateValues" dxfId="4" priority="5"/>
  </conditionalFormatting>
  <conditionalFormatting sqref="AI6:AJ66">
    <cfRule type="duplicateValues" dxfId="3" priority="4"/>
  </conditionalFormatting>
  <conditionalFormatting sqref="AR6:AS66">
    <cfRule type="duplicateValues" dxfId="2" priority="3"/>
  </conditionalFormatting>
  <conditionalFormatting sqref="C6:AU66">
    <cfRule type="duplicateValues" dxfId="1" priority="2"/>
  </conditionalFormatting>
  <conditionalFormatting sqref="G5">
    <cfRule type="duplicateValues" dxfId="0" priority="1"/>
  </conditionalFormatting>
  <pageMargins left="0.51181102362204722" right="0" top="0.35433070866141736" bottom="0.35433070866141736" header="0.11811023622047245" footer="0.11811023622047245"/>
  <pageSetup paperSize="9" scale="5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data</vt:lpstr>
      <vt:lpstr>ie_sec</vt:lpstr>
      <vt:lpstr>Anexo_01</vt:lpstr>
      <vt:lpstr>Anexo_02</vt:lpstr>
      <vt:lpstr>Anexo_03</vt:lpstr>
      <vt:lpstr>Anexo 04</vt:lpstr>
      <vt:lpstr>Anexo_05</vt:lpstr>
      <vt:lpstr>HORARIO DOCENTE</vt:lpstr>
      <vt:lpstr>HORARIO DE CLASES</vt:lpstr>
      <vt:lpstr>Hoja1</vt:lpstr>
      <vt:lpstr>'Anexo 04'!Área_de_impresión</vt:lpstr>
      <vt:lpstr>Anexo_01!Área_de_impresión</vt:lpstr>
      <vt:lpstr>Anexo_02!Área_de_impresión</vt:lpstr>
      <vt:lpstr>Anexo_01!Criterios</vt:lpstr>
      <vt:lpstr>Anexo_01!Títulos_a_imprimir</vt:lpstr>
      <vt:lpstr>Anexo_03!Títulos_a_imprimir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2018-12-12T15:52:57Z</dcterms:modified>
</cp:coreProperties>
</file>