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105" yWindow="-105" windowWidth="19425" windowHeight="10425"/>
  </bookViews>
  <sheets>
    <sheet name="FORMATO 1 2022" sheetId="1" r:id="rId1"/>
    <sheet name="Hoja1" sheetId="5" r:id="rId2"/>
  </sheets>
  <definedNames>
    <definedName name="_xlnm._FilterDatabase" localSheetId="0" hidden="1">'FORMATO 1 2022'!$B$18:$F$109</definedName>
    <definedName name="_xlnm.Print_Area" localSheetId="0">'FORMATO 1 2022'!$B$2:$I$995</definedName>
    <definedName name="OLE_LINK1" localSheetId="0">'FORMATO 1 2022'!#REF!</definedName>
    <definedName name="_xlnm.Print_Titles" localSheetId="0">'FORMATO 1 2022'!$150:$151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8" i="1" l="1"/>
  <c r="I984" i="1" l="1"/>
  <c r="H145" i="1"/>
  <c r="E132" i="1"/>
  <c r="E131" i="1"/>
  <c r="E130" i="1"/>
  <c r="E129" i="1"/>
  <c r="E128" i="1"/>
  <c r="E127" i="1"/>
  <c r="E126" i="1"/>
  <c r="E124" i="1"/>
  <c r="E123" i="1"/>
  <c r="E122" i="1"/>
  <c r="E121" i="1"/>
  <c r="E120" i="1"/>
  <c r="E119" i="1"/>
  <c r="E118" i="1"/>
  <c r="E116" i="1"/>
  <c r="E115" i="1"/>
  <c r="E114" i="1"/>
  <c r="E113" i="1"/>
  <c r="E112" i="1"/>
  <c r="E111" i="1"/>
  <c r="E110" i="1"/>
  <c r="H117" i="1"/>
  <c r="H109" i="1"/>
  <c r="C132" i="1"/>
  <c r="C131" i="1"/>
  <c r="C130" i="1"/>
  <c r="C129" i="1"/>
  <c r="C128" i="1"/>
  <c r="C127" i="1"/>
  <c r="C126" i="1"/>
  <c r="C125" i="1"/>
  <c r="C124" i="1"/>
  <c r="C123" i="1"/>
  <c r="C122" i="1"/>
  <c r="C121" i="1"/>
  <c r="C120" i="1"/>
  <c r="C119" i="1"/>
  <c r="C118" i="1"/>
  <c r="C117" i="1"/>
  <c r="C116" i="1"/>
  <c r="C115" i="1"/>
  <c r="C114" i="1"/>
  <c r="C113" i="1"/>
  <c r="C112" i="1"/>
  <c r="C111" i="1"/>
  <c r="C110" i="1"/>
  <c r="I920" i="1"/>
  <c r="I919" i="1"/>
  <c r="I918" i="1"/>
  <c r="I917" i="1"/>
  <c r="I916" i="1"/>
  <c r="I915" i="1"/>
  <c r="I914" i="1"/>
  <c r="I913" i="1"/>
  <c r="I912" i="1"/>
  <c r="I911" i="1"/>
  <c r="I909" i="1"/>
  <c r="I908" i="1"/>
  <c r="I907" i="1"/>
  <c r="I906" i="1"/>
  <c r="I905" i="1"/>
  <c r="I904" i="1"/>
  <c r="I902" i="1"/>
  <c r="I901" i="1"/>
  <c r="I900" i="1"/>
  <c r="I899" i="1"/>
  <c r="I898" i="1"/>
  <c r="I897" i="1"/>
  <c r="I895" i="1"/>
  <c r="I894" i="1"/>
  <c r="I893" i="1"/>
  <c r="I892" i="1"/>
  <c r="I891" i="1"/>
  <c r="I890" i="1"/>
  <c r="I888" i="1"/>
  <c r="I887" i="1"/>
  <c r="I886" i="1"/>
  <c r="I885" i="1"/>
  <c r="I884" i="1"/>
  <c r="I883" i="1"/>
  <c r="I881" i="1"/>
  <c r="I880" i="1"/>
  <c r="I879" i="1"/>
  <c r="I878" i="1"/>
  <c r="I877" i="1"/>
  <c r="I876" i="1"/>
  <c r="I875" i="1" s="1"/>
  <c r="H127" i="1" s="1"/>
  <c r="I874" i="1"/>
  <c r="I873" i="1"/>
  <c r="I866" i="1"/>
  <c r="I872" i="1"/>
  <c r="I871" i="1"/>
  <c r="I870" i="1"/>
  <c r="I869" i="1"/>
  <c r="I865" i="1"/>
  <c r="I864" i="1"/>
  <c r="I863" i="1"/>
  <c r="I862" i="1"/>
  <c r="H867" i="1"/>
  <c r="I860" i="1"/>
  <c r="I859" i="1"/>
  <c r="I858" i="1"/>
  <c r="I857" i="1"/>
  <c r="I856" i="1"/>
  <c r="I855" i="1"/>
  <c r="I853" i="1"/>
  <c r="I852" i="1"/>
  <c r="I851" i="1"/>
  <c r="I850" i="1"/>
  <c r="I849" i="1"/>
  <c r="I848" i="1"/>
  <c r="I846" i="1"/>
  <c r="I845" i="1"/>
  <c r="I844" i="1"/>
  <c r="I843" i="1"/>
  <c r="I842" i="1"/>
  <c r="I841" i="1"/>
  <c r="I839" i="1"/>
  <c r="I838" i="1"/>
  <c r="I837" i="1"/>
  <c r="I836" i="1"/>
  <c r="I835" i="1"/>
  <c r="I834" i="1"/>
  <c r="I832" i="1"/>
  <c r="I831" i="1"/>
  <c r="I830" i="1"/>
  <c r="I829" i="1"/>
  <c r="I828" i="1"/>
  <c r="I827" i="1"/>
  <c r="I825" i="1"/>
  <c r="I824" i="1"/>
  <c r="I823" i="1"/>
  <c r="I822" i="1"/>
  <c r="I821" i="1"/>
  <c r="I820" i="1" s="1"/>
  <c r="I818" i="1"/>
  <c r="I817" i="1"/>
  <c r="I816" i="1"/>
  <c r="I815" i="1"/>
  <c r="I814" i="1"/>
  <c r="I813" i="1"/>
  <c r="I812" i="1"/>
  <c r="I811" i="1"/>
  <c r="I810" i="1"/>
  <c r="I809" i="1"/>
  <c r="I808" i="1"/>
  <c r="I807" i="1"/>
  <c r="I806" i="1"/>
  <c r="I805" i="1"/>
  <c r="I804" i="1"/>
  <c r="I803" i="1"/>
  <c r="I802" i="1"/>
  <c r="I801" i="1"/>
  <c r="I800" i="1"/>
  <c r="I799" i="1"/>
  <c r="I798" i="1"/>
  <c r="I797" i="1"/>
  <c r="I796" i="1"/>
  <c r="I794" i="1"/>
  <c r="I793" i="1"/>
  <c r="I792" i="1"/>
  <c r="I791" i="1"/>
  <c r="I790" i="1"/>
  <c r="I789" i="1"/>
  <c r="I788" i="1"/>
  <c r="I787" i="1"/>
  <c r="I786" i="1"/>
  <c r="I785" i="1"/>
  <c r="I780" i="1"/>
  <c r="I781" i="1"/>
  <c r="I782" i="1"/>
  <c r="I783" i="1"/>
  <c r="I784" i="1"/>
  <c r="I779" i="1"/>
  <c r="I778" i="1"/>
  <c r="I777" i="1"/>
  <c r="I776" i="1"/>
  <c r="I775" i="1"/>
  <c r="I774" i="1"/>
  <c r="I773" i="1"/>
  <c r="I772" i="1"/>
  <c r="I771" i="1"/>
  <c r="I770" i="1"/>
  <c r="I769" i="1"/>
  <c r="I767" i="1"/>
  <c r="I766" i="1"/>
  <c r="I765" i="1"/>
  <c r="I764" i="1"/>
  <c r="I763" i="1"/>
  <c r="I762" i="1"/>
  <c r="I761" i="1"/>
  <c r="I760" i="1"/>
  <c r="I759" i="1"/>
  <c r="I758" i="1"/>
  <c r="I757" i="1"/>
  <c r="I756" i="1"/>
  <c r="I755" i="1"/>
  <c r="I754" i="1"/>
  <c r="I753" i="1"/>
  <c r="I752" i="1"/>
  <c r="I751" i="1"/>
  <c r="I749" i="1"/>
  <c r="I748" i="1"/>
  <c r="I747" i="1"/>
  <c r="I746" i="1"/>
  <c r="I745" i="1"/>
  <c r="I744" i="1"/>
  <c r="I743" i="1"/>
  <c r="I742" i="1"/>
  <c r="I741" i="1"/>
  <c r="I740" i="1"/>
  <c r="I739" i="1"/>
  <c r="I737" i="1"/>
  <c r="I736" i="1"/>
  <c r="I735" i="1"/>
  <c r="I847" i="1" l="1"/>
  <c r="H122" i="1" s="1"/>
  <c r="I854" i="1"/>
  <c r="H123" i="1" s="1"/>
  <c r="I868" i="1"/>
  <c r="H126" i="1" s="1"/>
  <c r="I903" i="1"/>
  <c r="H131" i="1" s="1"/>
  <c r="I840" i="1"/>
  <c r="H121" i="1" s="1"/>
  <c r="I896" i="1"/>
  <c r="H130" i="1" s="1"/>
  <c r="I833" i="1"/>
  <c r="H120" i="1" s="1"/>
  <c r="I889" i="1"/>
  <c r="H129" i="1" s="1"/>
  <c r="I861" i="1"/>
  <c r="H124" i="1" s="1"/>
  <c r="I882" i="1"/>
  <c r="H128" i="1" s="1"/>
  <c r="H118" i="1"/>
  <c r="I795" i="1"/>
  <c r="H116" i="1" s="1"/>
  <c r="XFD819" i="1"/>
  <c r="XEV819" i="1"/>
  <c r="XEN819" i="1"/>
  <c r="XEF819" i="1"/>
  <c r="XDX819" i="1"/>
  <c r="XDP819" i="1"/>
  <c r="XDH819" i="1"/>
  <c r="XCZ819" i="1"/>
  <c r="XCR819" i="1"/>
  <c r="XCJ819" i="1"/>
  <c r="XCB819" i="1"/>
  <c r="XBT819" i="1"/>
  <c r="XBL819" i="1"/>
  <c r="XBD819" i="1"/>
  <c r="XAV819" i="1"/>
  <c r="XAN819" i="1"/>
  <c r="XAF819" i="1"/>
  <c r="WZX819" i="1"/>
  <c r="WZP819" i="1"/>
  <c r="WZH819" i="1"/>
  <c r="WYZ819" i="1"/>
  <c r="WYR819" i="1"/>
  <c r="WYJ819" i="1"/>
  <c r="WYB819" i="1"/>
  <c r="WXT819" i="1"/>
  <c r="WXL819" i="1"/>
  <c r="WXD819" i="1"/>
  <c r="WWV819" i="1"/>
  <c r="WWN819" i="1"/>
  <c r="WWF819" i="1"/>
  <c r="WVX819" i="1"/>
  <c r="WVP819" i="1"/>
  <c r="WVH819" i="1"/>
  <c r="WUZ819" i="1"/>
  <c r="WUR819" i="1"/>
  <c r="WUJ819" i="1"/>
  <c r="WUB819" i="1"/>
  <c r="WTT819" i="1"/>
  <c r="WTL819" i="1"/>
  <c r="WTD819" i="1"/>
  <c r="WSV819" i="1"/>
  <c r="WSN819" i="1"/>
  <c r="WSF819" i="1"/>
  <c r="WRX819" i="1"/>
  <c r="WRP819" i="1"/>
  <c r="WRH819" i="1"/>
  <c r="WQZ819" i="1"/>
  <c r="WQR819" i="1"/>
  <c r="WQJ819" i="1"/>
  <c r="WQB819" i="1"/>
  <c r="WPT819" i="1"/>
  <c r="WPL819" i="1"/>
  <c r="WPD819" i="1"/>
  <c r="WOV819" i="1"/>
  <c r="WON819" i="1"/>
  <c r="WOF819" i="1"/>
  <c r="WNX819" i="1"/>
  <c r="WNP819" i="1"/>
  <c r="WNH819" i="1"/>
  <c r="WMZ819" i="1"/>
  <c r="WMR819" i="1"/>
  <c r="WMJ819" i="1"/>
  <c r="WMB819" i="1"/>
  <c r="WLT819" i="1"/>
  <c r="WLL819" i="1"/>
  <c r="WLD819" i="1"/>
  <c r="WKV819" i="1"/>
  <c r="WKN819" i="1"/>
  <c r="WKF819" i="1"/>
  <c r="WJX819" i="1"/>
  <c r="WJP819" i="1"/>
  <c r="WJH819" i="1"/>
  <c r="WIZ819" i="1"/>
  <c r="WIR819" i="1"/>
  <c r="WIJ819" i="1"/>
  <c r="WIB819" i="1"/>
  <c r="WHT819" i="1"/>
  <c r="WHL819" i="1"/>
  <c r="WHD819" i="1"/>
  <c r="WGV819" i="1"/>
  <c r="WGN819" i="1"/>
  <c r="WGF819" i="1"/>
  <c r="WFX819" i="1"/>
  <c r="WFP819" i="1"/>
  <c r="WFH819" i="1"/>
  <c r="WEZ819" i="1"/>
  <c r="WER819" i="1"/>
  <c r="WEJ819" i="1"/>
  <c r="WEB819" i="1"/>
  <c r="WDT819" i="1"/>
  <c r="WDL819" i="1"/>
  <c r="WDD819" i="1"/>
  <c r="WCV819" i="1"/>
  <c r="WCN819" i="1"/>
  <c r="WCF819" i="1"/>
  <c r="WBX819" i="1"/>
  <c r="WBP819" i="1"/>
  <c r="WBH819" i="1"/>
  <c r="WAZ819" i="1"/>
  <c r="WAR819" i="1"/>
  <c r="WAJ819" i="1"/>
  <c r="WAB819" i="1"/>
  <c r="VZT819" i="1"/>
  <c r="VZL819" i="1"/>
  <c r="VZD819" i="1"/>
  <c r="VYV819" i="1"/>
  <c r="VYN819" i="1"/>
  <c r="VYF819" i="1"/>
  <c r="VXX819" i="1"/>
  <c r="VXP819" i="1"/>
  <c r="VXH819" i="1"/>
  <c r="VWZ819" i="1"/>
  <c r="VWR819" i="1"/>
  <c r="VWJ819" i="1"/>
  <c r="VWB819" i="1"/>
  <c r="VVT819" i="1"/>
  <c r="VVL819" i="1"/>
  <c r="VVD819" i="1"/>
  <c r="VUV819" i="1"/>
  <c r="VUN819" i="1"/>
  <c r="VUF819" i="1"/>
  <c r="VTX819" i="1"/>
  <c r="VTP819" i="1"/>
  <c r="VTH819" i="1"/>
  <c r="VSZ819" i="1"/>
  <c r="VSR819" i="1"/>
  <c r="VSJ819" i="1"/>
  <c r="VSB819" i="1"/>
  <c r="VRT819" i="1"/>
  <c r="VRL819" i="1"/>
  <c r="VRD819" i="1"/>
  <c r="VQV819" i="1"/>
  <c r="VQN819" i="1"/>
  <c r="VQF819" i="1"/>
  <c r="VPX819" i="1"/>
  <c r="VPP819" i="1"/>
  <c r="VPH819" i="1"/>
  <c r="VOZ819" i="1"/>
  <c r="VOR819" i="1"/>
  <c r="VOJ819" i="1"/>
  <c r="VOB819" i="1"/>
  <c r="VNT819" i="1"/>
  <c r="VNL819" i="1"/>
  <c r="VND819" i="1"/>
  <c r="VMV819" i="1"/>
  <c r="VMN819" i="1"/>
  <c r="VMF819" i="1"/>
  <c r="VLX819" i="1"/>
  <c r="VLP819" i="1"/>
  <c r="VLH819" i="1"/>
  <c r="VKZ819" i="1"/>
  <c r="VKR819" i="1"/>
  <c r="VKJ819" i="1"/>
  <c r="VKB819" i="1"/>
  <c r="VJT819" i="1"/>
  <c r="VJL819" i="1"/>
  <c r="VJD819" i="1"/>
  <c r="VIV819" i="1"/>
  <c r="VIN819" i="1"/>
  <c r="VIF819" i="1"/>
  <c r="VHX819" i="1"/>
  <c r="VHP819" i="1"/>
  <c r="VHH819" i="1"/>
  <c r="VGZ819" i="1"/>
  <c r="VGR819" i="1"/>
  <c r="VGJ819" i="1"/>
  <c r="VGB819" i="1"/>
  <c r="VFT819" i="1"/>
  <c r="VFL819" i="1"/>
  <c r="VFD819" i="1"/>
  <c r="VEV819" i="1"/>
  <c r="VEN819" i="1"/>
  <c r="VEF819" i="1"/>
  <c r="VDX819" i="1"/>
  <c r="VDP819" i="1"/>
  <c r="VDH819" i="1"/>
  <c r="VCZ819" i="1"/>
  <c r="VCR819" i="1"/>
  <c r="VCJ819" i="1"/>
  <c r="VCB819" i="1"/>
  <c r="VBT819" i="1"/>
  <c r="VBL819" i="1"/>
  <c r="VBD819" i="1"/>
  <c r="VAV819" i="1"/>
  <c r="VAN819" i="1"/>
  <c r="VAF819" i="1"/>
  <c r="UZX819" i="1"/>
  <c r="UZP819" i="1"/>
  <c r="UZH819" i="1"/>
  <c r="UYZ819" i="1"/>
  <c r="UYR819" i="1"/>
  <c r="UYJ819" i="1"/>
  <c r="UYB819" i="1"/>
  <c r="UXT819" i="1"/>
  <c r="UXL819" i="1"/>
  <c r="UXD819" i="1"/>
  <c r="UWV819" i="1"/>
  <c r="UWN819" i="1"/>
  <c r="UWF819" i="1"/>
  <c r="UVX819" i="1"/>
  <c r="UVP819" i="1"/>
  <c r="UVH819" i="1"/>
  <c r="UUZ819" i="1"/>
  <c r="UUR819" i="1"/>
  <c r="UUJ819" i="1"/>
  <c r="UUB819" i="1"/>
  <c r="UTT819" i="1"/>
  <c r="UTL819" i="1"/>
  <c r="UTD819" i="1"/>
  <c r="USV819" i="1"/>
  <c r="USN819" i="1"/>
  <c r="USF819" i="1"/>
  <c r="URX819" i="1"/>
  <c r="URP819" i="1"/>
  <c r="URH819" i="1"/>
  <c r="UQZ819" i="1"/>
  <c r="UQR819" i="1"/>
  <c r="UQJ819" i="1"/>
  <c r="UQB819" i="1"/>
  <c r="UPT819" i="1"/>
  <c r="UPL819" i="1"/>
  <c r="UPD819" i="1"/>
  <c r="UOV819" i="1"/>
  <c r="UON819" i="1"/>
  <c r="UOF819" i="1"/>
  <c r="UNX819" i="1"/>
  <c r="UNP819" i="1"/>
  <c r="UNH819" i="1"/>
  <c r="UMZ819" i="1"/>
  <c r="UMR819" i="1"/>
  <c r="UMJ819" i="1"/>
  <c r="UMB819" i="1"/>
  <c r="ULT819" i="1"/>
  <c r="ULL819" i="1"/>
  <c r="ULD819" i="1"/>
  <c r="UKV819" i="1"/>
  <c r="UKN819" i="1"/>
  <c r="UKF819" i="1"/>
  <c r="UJX819" i="1"/>
  <c r="UJP819" i="1"/>
  <c r="UJH819" i="1"/>
  <c r="UIZ819" i="1"/>
  <c r="UIR819" i="1"/>
  <c r="UIJ819" i="1"/>
  <c r="UIB819" i="1"/>
  <c r="UHT819" i="1"/>
  <c r="UHL819" i="1"/>
  <c r="UHD819" i="1"/>
  <c r="UGV819" i="1"/>
  <c r="UGN819" i="1"/>
  <c r="UGF819" i="1"/>
  <c r="UFX819" i="1"/>
  <c r="UFP819" i="1"/>
  <c r="UFH819" i="1"/>
  <c r="UEZ819" i="1"/>
  <c r="UER819" i="1"/>
  <c r="UEJ819" i="1"/>
  <c r="UEB819" i="1"/>
  <c r="UDT819" i="1"/>
  <c r="UDL819" i="1"/>
  <c r="UDD819" i="1"/>
  <c r="UCV819" i="1"/>
  <c r="UCN819" i="1"/>
  <c r="UCF819" i="1"/>
  <c r="UBX819" i="1"/>
  <c r="UBP819" i="1"/>
  <c r="UBH819" i="1"/>
  <c r="UAZ819" i="1"/>
  <c r="UAR819" i="1"/>
  <c r="UAJ819" i="1"/>
  <c r="UAB819" i="1"/>
  <c r="TZT819" i="1"/>
  <c r="TZL819" i="1"/>
  <c r="TZD819" i="1"/>
  <c r="TYV819" i="1"/>
  <c r="TYN819" i="1"/>
  <c r="TYF819" i="1"/>
  <c r="TXX819" i="1"/>
  <c r="TXP819" i="1"/>
  <c r="TXH819" i="1"/>
  <c r="TWZ819" i="1"/>
  <c r="TWR819" i="1"/>
  <c r="TWJ819" i="1"/>
  <c r="TWB819" i="1"/>
  <c r="TVT819" i="1"/>
  <c r="TVL819" i="1"/>
  <c r="TVD819" i="1"/>
  <c r="TUV819" i="1"/>
  <c r="TUN819" i="1"/>
  <c r="TUF819" i="1"/>
  <c r="TTX819" i="1"/>
  <c r="TTP819" i="1"/>
  <c r="TTH819" i="1"/>
  <c r="TSZ819" i="1"/>
  <c r="TSR819" i="1"/>
  <c r="TSJ819" i="1"/>
  <c r="TSB819" i="1"/>
  <c r="TRT819" i="1"/>
  <c r="TRL819" i="1"/>
  <c r="TRD819" i="1"/>
  <c r="TQV819" i="1"/>
  <c r="TQN819" i="1"/>
  <c r="TQF819" i="1"/>
  <c r="TPX819" i="1"/>
  <c r="TPP819" i="1"/>
  <c r="TPH819" i="1"/>
  <c r="TOZ819" i="1"/>
  <c r="TOR819" i="1"/>
  <c r="TOJ819" i="1"/>
  <c r="TOB819" i="1"/>
  <c r="TNT819" i="1"/>
  <c r="TNL819" i="1"/>
  <c r="TND819" i="1"/>
  <c r="TMV819" i="1"/>
  <c r="TMN819" i="1"/>
  <c r="TMF819" i="1"/>
  <c r="TLX819" i="1"/>
  <c r="TLP819" i="1"/>
  <c r="TLH819" i="1"/>
  <c r="TKZ819" i="1"/>
  <c r="TKR819" i="1"/>
  <c r="TKJ819" i="1"/>
  <c r="TKB819" i="1"/>
  <c r="TJT819" i="1"/>
  <c r="TJL819" i="1"/>
  <c r="TJD819" i="1"/>
  <c r="TIV819" i="1"/>
  <c r="TIN819" i="1"/>
  <c r="TIF819" i="1"/>
  <c r="THX819" i="1"/>
  <c r="THP819" i="1"/>
  <c r="THH819" i="1"/>
  <c r="TGZ819" i="1"/>
  <c r="TGR819" i="1"/>
  <c r="TGJ819" i="1"/>
  <c r="TGB819" i="1"/>
  <c r="TFT819" i="1"/>
  <c r="TFL819" i="1"/>
  <c r="TFD819" i="1"/>
  <c r="TEV819" i="1"/>
  <c r="TEN819" i="1"/>
  <c r="TEF819" i="1"/>
  <c r="TDX819" i="1"/>
  <c r="TDP819" i="1"/>
  <c r="TDH819" i="1"/>
  <c r="TCZ819" i="1"/>
  <c r="TCR819" i="1"/>
  <c r="TCJ819" i="1"/>
  <c r="TCB819" i="1"/>
  <c r="TBT819" i="1"/>
  <c r="TBL819" i="1"/>
  <c r="TBD819" i="1"/>
  <c r="TAV819" i="1"/>
  <c r="TAN819" i="1"/>
  <c r="TAF819" i="1"/>
  <c r="SZX819" i="1"/>
  <c r="SZP819" i="1"/>
  <c r="SZH819" i="1"/>
  <c r="SYZ819" i="1"/>
  <c r="SYR819" i="1"/>
  <c r="SYJ819" i="1"/>
  <c r="SYB819" i="1"/>
  <c r="SXT819" i="1"/>
  <c r="SXL819" i="1"/>
  <c r="SXD819" i="1"/>
  <c r="SWV819" i="1"/>
  <c r="SWN819" i="1"/>
  <c r="SWF819" i="1"/>
  <c r="SVX819" i="1"/>
  <c r="SVP819" i="1"/>
  <c r="SVH819" i="1"/>
  <c r="SUZ819" i="1"/>
  <c r="SUR819" i="1"/>
  <c r="SUJ819" i="1"/>
  <c r="SUB819" i="1"/>
  <c r="STT819" i="1"/>
  <c r="STL819" i="1"/>
  <c r="STD819" i="1"/>
  <c r="SSV819" i="1"/>
  <c r="SSN819" i="1"/>
  <c r="SSF819" i="1"/>
  <c r="SRX819" i="1"/>
  <c r="SRP819" i="1"/>
  <c r="SRH819" i="1"/>
  <c r="SQZ819" i="1"/>
  <c r="SQR819" i="1"/>
  <c r="SQJ819" i="1"/>
  <c r="SQB819" i="1"/>
  <c r="SPT819" i="1"/>
  <c r="SPL819" i="1"/>
  <c r="SPD819" i="1"/>
  <c r="SOV819" i="1"/>
  <c r="SON819" i="1"/>
  <c r="SOF819" i="1"/>
  <c r="SNX819" i="1"/>
  <c r="SNP819" i="1"/>
  <c r="SNH819" i="1"/>
  <c r="SMZ819" i="1"/>
  <c r="SMR819" i="1"/>
  <c r="SMJ819" i="1"/>
  <c r="SMB819" i="1"/>
  <c r="SLT819" i="1"/>
  <c r="SLL819" i="1"/>
  <c r="SLD819" i="1"/>
  <c r="SKV819" i="1"/>
  <c r="SKN819" i="1"/>
  <c r="SKF819" i="1"/>
  <c r="SJX819" i="1"/>
  <c r="SJP819" i="1"/>
  <c r="SJH819" i="1"/>
  <c r="SIZ819" i="1"/>
  <c r="SIR819" i="1"/>
  <c r="SIJ819" i="1"/>
  <c r="SIB819" i="1"/>
  <c r="SHT819" i="1"/>
  <c r="SHL819" i="1"/>
  <c r="SHD819" i="1"/>
  <c r="SGV819" i="1"/>
  <c r="SGN819" i="1"/>
  <c r="SGF819" i="1"/>
  <c r="SFX819" i="1"/>
  <c r="SFP819" i="1"/>
  <c r="SFH819" i="1"/>
  <c r="SEZ819" i="1"/>
  <c r="SER819" i="1"/>
  <c r="SEJ819" i="1"/>
  <c r="SEB819" i="1"/>
  <c r="SDT819" i="1"/>
  <c r="SDL819" i="1"/>
  <c r="SDD819" i="1"/>
  <c r="SCV819" i="1"/>
  <c r="SCN819" i="1"/>
  <c r="SCF819" i="1"/>
  <c r="SBX819" i="1"/>
  <c r="SBP819" i="1"/>
  <c r="SBH819" i="1"/>
  <c r="SAZ819" i="1"/>
  <c r="SAR819" i="1"/>
  <c r="SAJ819" i="1"/>
  <c r="SAB819" i="1"/>
  <c r="RZT819" i="1"/>
  <c r="RZL819" i="1"/>
  <c r="RZD819" i="1"/>
  <c r="RYV819" i="1"/>
  <c r="RYN819" i="1"/>
  <c r="RYF819" i="1"/>
  <c r="RXX819" i="1"/>
  <c r="RXP819" i="1"/>
  <c r="RXH819" i="1"/>
  <c r="RWZ819" i="1"/>
  <c r="RWR819" i="1"/>
  <c r="RWJ819" i="1"/>
  <c r="RWB819" i="1"/>
  <c r="RVT819" i="1"/>
  <c r="RVL819" i="1"/>
  <c r="RVD819" i="1"/>
  <c r="RUV819" i="1"/>
  <c r="RUN819" i="1"/>
  <c r="RUF819" i="1"/>
  <c r="RTX819" i="1"/>
  <c r="RTP819" i="1"/>
  <c r="RTH819" i="1"/>
  <c r="RSZ819" i="1"/>
  <c r="RSR819" i="1"/>
  <c r="RSJ819" i="1"/>
  <c r="RSB819" i="1"/>
  <c r="RRT819" i="1"/>
  <c r="RRL819" i="1"/>
  <c r="RRD819" i="1"/>
  <c r="RQV819" i="1"/>
  <c r="RQN819" i="1"/>
  <c r="RQF819" i="1"/>
  <c r="RPX819" i="1"/>
  <c r="RPP819" i="1"/>
  <c r="RPH819" i="1"/>
  <c r="ROZ819" i="1"/>
  <c r="ROR819" i="1"/>
  <c r="ROJ819" i="1"/>
  <c r="ROB819" i="1"/>
  <c r="RNT819" i="1"/>
  <c r="RNL819" i="1"/>
  <c r="RND819" i="1"/>
  <c r="RMV819" i="1"/>
  <c r="RMN819" i="1"/>
  <c r="RMF819" i="1"/>
  <c r="RLX819" i="1"/>
  <c r="RLP819" i="1"/>
  <c r="RLH819" i="1"/>
  <c r="RKZ819" i="1"/>
  <c r="RKR819" i="1"/>
  <c r="RKJ819" i="1"/>
  <c r="RKB819" i="1"/>
  <c r="RJT819" i="1"/>
  <c r="RJL819" i="1"/>
  <c r="RJD819" i="1"/>
  <c r="RIV819" i="1"/>
  <c r="RIN819" i="1"/>
  <c r="RIF819" i="1"/>
  <c r="RHX819" i="1"/>
  <c r="RHP819" i="1"/>
  <c r="RHH819" i="1"/>
  <c r="RGZ819" i="1"/>
  <c r="RGR819" i="1"/>
  <c r="RGJ819" i="1"/>
  <c r="RGB819" i="1"/>
  <c r="RFT819" i="1"/>
  <c r="RFL819" i="1"/>
  <c r="RFD819" i="1"/>
  <c r="REV819" i="1"/>
  <c r="REN819" i="1"/>
  <c r="REF819" i="1"/>
  <c r="RDX819" i="1"/>
  <c r="RDP819" i="1"/>
  <c r="RDH819" i="1"/>
  <c r="RCZ819" i="1"/>
  <c r="RCR819" i="1"/>
  <c r="RCJ819" i="1"/>
  <c r="RCB819" i="1"/>
  <c r="RBT819" i="1"/>
  <c r="RBL819" i="1"/>
  <c r="RBD819" i="1"/>
  <c r="RAV819" i="1"/>
  <c r="RAN819" i="1"/>
  <c r="RAF819" i="1"/>
  <c r="QZX819" i="1"/>
  <c r="QZP819" i="1"/>
  <c r="QZH819" i="1"/>
  <c r="QYZ819" i="1"/>
  <c r="QYR819" i="1"/>
  <c r="QYJ819" i="1"/>
  <c r="QYB819" i="1"/>
  <c r="QXT819" i="1"/>
  <c r="QXL819" i="1"/>
  <c r="QXD819" i="1"/>
  <c r="QWV819" i="1"/>
  <c r="QWN819" i="1"/>
  <c r="QWF819" i="1"/>
  <c r="QVX819" i="1"/>
  <c r="QVP819" i="1"/>
  <c r="QVH819" i="1"/>
  <c r="QUZ819" i="1"/>
  <c r="QUR819" i="1"/>
  <c r="QUJ819" i="1"/>
  <c r="QUB819" i="1"/>
  <c r="QTT819" i="1"/>
  <c r="QTL819" i="1"/>
  <c r="QTD819" i="1"/>
  <c r="QSV819" i="1"/>
  <c r="QSN819" i="1"/>
  <c r="QSF819" i="1"/>
  <c r="QRX819" i="1"/>
  <c r="QRP819" i="1"/>
  <c r="QRH819" i="1"/>
  <c r="QQZ819" i="1"/>
  <c r="QQR819" i="1"/>
  <c r="QQJ819" i="1"/>
  <c r="QQB819" i="1"/>
  <c r="QPT819" i="1"/>
  <c r="QPL819" i="1"/>
  <c r="QPD819" i="1"/>
  <c r="QOV819" i="1"/>
  <c r="QON819" i="1"/>
  <c r="QOF819" i="1"/>
  <c r="QNX819" i="1"/>
  <c r="QNP819" i="1"/>
  <c r="QNH819" i="1"/>
  <c r="QMZ819" i="1"/>
  <c r="QMR819" i="1"/>
  <c r="QMJ819" i="1"/>
  <c r="QMB819" i="1"/>
  <c r="QLT819" i="1"/>
  <c r="QLL819" i="1"/>
  <c r="QLD819" i="1"/>
  <c r="QKV819" i="1"/>
  <c r="QKN819" i="1"/>
  <c r="QKF819" i="1"/>
  <c r="QJX819" i="1"/>
  <c r="QJP819" i="1"/>
  <c r="QJH819" i="1"/>
  <c r="QIZ819" i="1"/>
  <c r="QIR819" i="1"/>
  <c r="QIJ819" i="1"/>
  <c r="QIB819" i="1"/>
  <c r="QHT819" i="1"/>
  <c r="QHL819" i="1"/>
  <c r="QHD819" i="1"/>
  <c r="QGV819" i="1"/>
  <c r="QGN819" i="1"/>
  <c r="QGF819" i="1"/>
  <c r="QFX819" i="1"/>
  <c r="QFP819" i="1"/>
  <c r="QFH819" i="1"/>
  <c r="QEZ819" i="1"/>
  <c r="QER819" i="1"/>
  <c r="QEJ819" i="1"/>
  <c r="QEB819" i="1"/>
  <c r="QDT819" i="1"/>
  <c r="QDL819" i="1"/>
  <c r="QDD819" i="1"/>
  <c r="QCV819" i="1"/>
  <c r="QCN819" i="1"/>
  <c r="QCF819" i="1"/>
  <c r="QBX819" i="1"/>
  <c r="QBP819" i="1"/>
  <c r="QBH819" i="1"/>
  <c r="QAZ819" i="1"/>
  <c r="QAR819" i="1"/>
  <c r="QAJ819" i="1"/>
  <c r="QAB819" i="1"/>
  <c r="PZT819" i="1"/>
  <c r="PZL819" i="1"/>
  <c r="PZD819" i="1"/>
  <c r="PYV819" i="1"/>
  <c r="PYN819" i="1"/>
  <c r="PYF819" i="1"/>
  <c r="PXX819" i="1"/>
  <c r="PXP819" i="1"/>
  <c r="PXH819" i="1"/>
  <c r="PWZ819" i="1"/>
  <c r="PWR819" i="1"/>
  <c r="PWJ819" i="1"/>
  <c r="PWB819" i="1"/>
  <c r="PVT819" i="1"/>
  <c r="PVL819" i="1"/>
  <c r="PVD819" i="1"/>
  <c r="PUV819" i="1"/>
  <c r="PUN819" i="1"/>
  <c r="PUF819" i="1"/>
  <c r="PTX819" i="1"/>
  <c r="PTP819" i="1"/>
  <c r="PTH819" i="1"/>
  <c r="PSZ819" i="1"/>
  <c r="PSR819" i="1"/>
  <c r="PSJ819" i="1"/>
  <c r="PSB819" i="1"/>
  <c r="PRT819" i="1"/>
  <c r="PRL819" i="1"/>
  <c r="PRD819" i="1"/>
  <c r="PQV819" i="1"/>
  <c r="PQN819" i="1"/>
  <c r="PQF819" i="1"/>
  <c r="PPX819" i="1"/>
  <c r="PPP819" i="1"/>
  <c r="PPH819" i="1"/>
  <c r="POZ819" i="1"/>
  <c r="POR819" i="1"/>
  <c r="POJ819" i="1"/>
  <c r="POB819" i="1"/>
  <c r="PNT819" i="1"/>
  <c r="PNL819" i="1"/>
  <c r="PND819" i="1"/>
  <c r="PMV819" i="1"/>
  <c r="PMN819" i="1"/>
  <c r="PMF819" i="1"/>
  <c r="PLX819" i="1"/>
  <c r="PLP819" i="1"/>
  <c r="PLH819" i="1"/>
  <c r="PKZ819" i="1"/>
  <c r="PKR819" i="1"/>
  <c r="PKJ819" i="1"/>
  <c r="PKB819" i="1"/>
  <c r="PJT819" i="1"/>
  <c r="PJL819" i="1"/>
  <c r="PJD819" i="1"/>
  <c r="PIV819" i="1"/>
  <c r="PIN819" i="1"/>
  <c r="PIF819" i="1"/>
  <c r="PHX819" i="1"/>
  <c r="PHP819" i="1"/>
  <c r="PHH819" i="1"/>
  <c r="PGZ819" i="1"/>
  <c r="PGR819" i="1"/>
  <c r="PGJ819" i="1"/>
  <c r="PGB819" i="1"/>
  <c r="PFT819" i="1"/>
  <c r="PFL819" i="1"/>
  <c r="PFD819" i="1"/>
  <c r="PEV819" i="1"/>
  <c r="PEN819" i="1"/>
  <c r="PEF819" i="1"/>
  <c r="PDX819" i="1"/>
  <c r="PDP819" i="1"/>
  <c r="PDH819" i="1"/>
  <c r="PCZ819" i="1"/>
  <c r="PCR819" i="1"/>
  <c r="PCJ819" i="1"/>
  <c r="PCB819" i="1"/>
  <c r="PBT819" i="1"/>
  <c r="PBL819" i="1"/>
  <c r="PBD819" i="1"/>
  <c r="PAV819" i="1"/>
  <c r="PAN819" i="1"/>
  <c r="PAF819" i="1"/>
  <c r="OZX819" i="1"/>
  <c r="OZP819" i="1"/>
  <c r="OZH819" i="1"/>
  <c r="OYZ819" i="1"/>
  <c r="OYR819" i="1"/>
  <c r="OYJ819" i="1"/>
  <c r="OYB819" i="1"/>
  <c r="OXT819" i="1"/>
  <c r="OXL819" i="1"/>
  <c r="OXD819" i="1"/>
  <c r="OWV819" i="1"/>
  <c r="OWN819" i="1"/>
  <c r="OWF819" i="1"/>
  <c r="OVX819" i="1"/>
  <c r="OVP819" i="1"/>
  <c r="OVH819" i="1"/>
  <c r="OUZ819" i="1"/>
  <c r="OUR819" i="1"/>
  <c r="OUJ819" i="1"/>
  <c r="OUB819" i="1"/>
  <c r="OTT819" i="1"/>
  <c r="OTL819" i="1"/>
  <c r="OTD819" i="1"/>
  <c r="OSV819" i="1"/>
  <c r="OSN819" i="1"/>
  <c r="OSF819" i="1"/>
  <c r="ORX819" i="1"/>
  <c r="ORP819" i="1"/>
  <c r="ORH819" i="1"/>
  <c r="OQZ819" i="1"/>
  <c r="OQR819" i="1"/>
  <c r="OQJ819" i="1"/>
  <c r="OQB819" i="1"/>
  <c r="OPT819" i="1"/>
  <c r="OPL819" i="1"/>
  <c r="OPD819" i="1"/>
  <c r="OOV819" i="1"/>
  <c r="OON819" i="1"/>
  <c r="OOF819" i="1"/>
  <c r="ONX819" i="1"/>
  <c r="ONP819" i="1"/>
  <c r="ONH819" i="1"/>
  <c r="OMZ819" i="1"/>
  <c r="OMR819" i="1"/>
  <c r="OMJ819" i="1"/>
  <c r="OMB819" i="1"/>
  <c r="OLT819" i="1"/>
  <c r="OLL819" i="1"/>
  <c r="OLD819" i="1"/>
  <c r="OKV819" i="1"/>
  <c r="OKN819" i="1"/>
  <c r="OKF819" i="1"/>
  <c r="OJX819" i="1"/>
  <c r="OJP819" i="1"/>
  <c r="OJH819" i="1"/>
  <c r="OIZ819" i="1"/>
  <c r="OIR819" i="1"/>
  <c r="OIJ819" i="1"/>
  <c r="OIB819" i="1"/>
  <c r="OHT819" i="1"/>
  <c r="OHL819" i="1"/>
  <c r="OHD819" i="1"/>
  <c r="OGV819" i="1"/>
  <c r="OGN819" i="1"/>
  <c r="OGF819" i="1"/>
  <c r="OFX819" i="1"/>
  <c r="OFP819" i="1"/>
  <c r="OFH819" i="1"/>
  <c r="OEZ819" i="1"/>
  <c r="OER819" i="1"/>
  <c r="OEJ819" i="1"/>
  <c r="OEB819" i="1"/>
  <c r="ODT819" i="1"/>
  <c r="ODL819" i="1"/>
  <c r="ODD819" i="1"/>
  <c r="OCV819" i="1"/>
  <c r="OCN819" i="1"/>
  <c r="OCF819" i="1"/>
  <c r="OBX819" i="1"/>
  <c r="OBP819" i="1"/>
  <c r="OBH819" i="1"/>
  <c r="OAZ819" i="1"/>
  <c r="OAR819" i="1"/>
  <c r="OAJ819" i="1"/>
  <c r="OAB819" i="1"/>
  <c r="NZT819" i="1"/>
  <c r="NZL819" i="1"/>
  <c r="NZD819" i="1"/>
  <c r="NYV819" i="1"/>
  <c r="NYN819" i="1"/>
  <c r="NYF819" i="1"/>
  <c r="NXX819" i="1"/>
  <c r="NXP819" i="1"/>
  <c r="NXH819" i="1"/>
  <c r="NWZ819" i="1"/>
  <c r="NWR819" i="1"/>
  <c r="NWJ819" i="1"/>
  <c r="NWB819" i="1"/>
  <c r="NVT819" i="1"/>
  <c r="NVL819" i="1"/>
  <c r="NVD819" i="1"/>
  <c r="NUV819" i="1"/>
  <c r="NUN819" i="1"/>
  <c r="NUF819" i="1"/>
  <c r="NTX819" i="1"/>
  <c r="NTP819" i="1"/>
  <c r="NTH819" i="1"/>
  <c r="NSZ819" i="1"/>
  <c r="NSR819" i="1"/>
  <c r="NSJ819" i="1"/>
  <c r="NSB819" i="1"/>
  <c r="NRT819" i="1"/>
  <c r="NRL819" i="1"/>
  <c r="NRD819" i="1"/>
  <c r="NQV819" i="1"/>
  <c r="NQN819" i="1"/>
  <c r="NQF819" i="1"/>
  <c r="NPX819" i="1"/>
  <c r="NPP819" i="1"/>
  <c r="NPH819" i="1"/>
  <c r="NOZ819" i="1"/>
  <c r="NOR819" i="1"/>
  <c r="NOJ819" i="1"/>
  <c r="NOB819" i="1"/>
  <c r="NNT819" i="1"/>
  <c r="NNL819" i="1"/>
  <c r="NND819" i="1"/>
  <c r="NMV819" i="1"/>
  <c r="NMN819" i="1"/>
  <c r="NMF819" i="1"/>
  <c r="NLX819" i="1"/>
  <c r="NLP819" i="1"/>
  <c r="NLH819" i="1"/>
  <c r="NKZ819" i="1"/>
  <c r="NKR819" i="1"/>
  <c r="NKJ819" i="1"/>
  <c r="NKB819" i="1"/>
  <c r="NJT819" i="1"/>
  <c r="NJL819" i="1"/>
  <c r="NJD819" i="1"/>
  <c r="NIV819" i="1"/>
  <c r="NIN819" i="1"/>
  <c r="NIF819" i="1"/>
  <c r="NHX819" i="1"/>
  <c r="NHP819" i="1"/>
  <c r="NHH819" i="1"/>
  <c r="NGZ819" i="1"/>
  <c r="NGR819" i="1"/>
  <c r="NGJ819" i="1"/>
  <c r="NGB819" i="1"/>
  <c r="NFT819" i="1"/>
  <c r="NFL819" i="1"/>
  <c r="NFD819" i="1"/>
  <c r="NEV819" i="1"/>
  <c r="NEN819" i="1"/>
  <c r="NEF819" i="1"/>
  <c r="NDX819" i="1"/>
  <c r="NDP819" i="1"/>
  <c r="NDH819" i="1"/>
  <c r="NCZ819" i="1"/>
  <c r="NCR819" i="1"/>
  <c r="NCJ819" i="1"/>
  <c r="NCB819" i="1"/>
  <c r="NBT819" i="1"/>
  <c r="NBL819" i="1"/>
  <c r="NBD819" i="1"/>
  <c r="NAV819" i="1"/>
  <c r="NAN819" i="1"/>
  <c r="NAF819" i="1"/>
  <c r="MZX819" i="1"/>
  <c r="MZP819" i="1"/>
  <c r="MZH819" i="1"/>
  <c r="MYZ819" i="1"/>
  <c r="MYR819" i="1"/>
  <c r="MYJ819" i="1"/>
  <c r="MYB819" i="1"/>
  <c r="MXT819" i="1"/>
  <c r="MXL819" i="1"/>
  <c r="MXD819" i="1"/>
  <c r="MWV819" i="1"/>
  <c r="MWN819" i="1"/>
  <c r="MWF819" i="1"/>
  <c r="MVX819" i="1"/>
  <c r="MVP819" i="1"/>
  <c r="MVH819" i="1"/>
  <c r="MUZ819" i="1"/>
  <c r="MUR819" i="1"/>
  <c r="MUJ819" i="1"/>
  <c r="MUB819" i="1"/>
  <c r="MTT819" i="1"/>
  <c r="MTL819" i="1"/>
  <c r="MTD819" i="1"/>
  <c r="MSV819" i="1"/>
  <c r="MSN819" i="1"/>
  <c r="MSF819" i="1"/>
  <c r="MRX819" i="1"/>
  <c r="MRP819" i="1"/>
  <c r="MRH819" i="1"/>
  <c r="MQZ819" i="1"/>
  <c r="MQR819" i="1"/>
  <c r="MQJ819" i="1"/>
  <c r="MQB819" i="1"/>
  <c r="MPT819" i="1"/>
  <c r="MPL819" i="1"/>
  <c r="MPD819" i="1"/>
  <c r="MOV819" i="1"/>
  <c r="MON819" i="1"/>
  <c r="MOF819" i="1"/>
  <c r="MNX819" i="1"/>
  <c r="MNP819" i="1"/>
  <c r="MNH819" i="1"/>
  <c r="MMZ819" i="1"/>
  <c r="MMR819" i="1"/>
  <c r="MMJ819" i="1"/>
  <c r="MMB819" i="1"/>
  <c r="MLT819" i="1"/>
  <c r="MLL819" i="1"/>
  <c r="MLD819" i="1"/>
  <c r="MKV819" i="1"/>
  <c r="MKN819" i="1"/>
  <c r="MKF819" i="1"/>
  <c r="MJX819" i="1"/>
  <c r="MJP819" i="1"/>
  <c r="MJH819" i="1"/>
  <c r="MIZ819" i="1"/>
  <c r="MIR819" i="1"/>
  <c r="MIJ819" i="1"/>
  <c r="MIB819" i="1"/>
  <c r="MHT819" i="1"/>
  <c r="MHL819" i="1"/>
  <c r="MHD819" i="1"/>
  <c r="MGV819" i="1"/>
  <c r="MGN819" i="1"/>
  <c r="MGF819" i="1"/>
  <c r="MFX819" i="1"/>
  <c r="MFP819" i="1"/>
  <c r="MFH819" i="1"/>
  <c r="MEZ819" i="1"/>
  <c r="MER819" i="1"/>
  <c r="MEJ819" i="1"/>
  <c r="MEB819" i="1"/>
  <c r="MDT819" i="1"/>
  <c r="MDL819" i="1"/>
  <c r="MDD819" i="1"/>
  <c r="MCV819" i="1"/>
  <c r="MCN819" i="1"/>
  <c r="MCF819" i="1"/>
  <c r="MBX819" i="1"/>
  <c r="MBP819" i="1"/>
  <c r="MBH819" i="1"/>
  <c r="MAZ819" i="1"/>
  <c r="MAR819" i="1"/>
  <c r="MAJ819" i="1"/>
  <c r="MAB819" i="1"/>
  <c r="LZT819" i="1"/>
  <c r="LZL819" i="1"/>
  <c r="LZD819" i="1"/>
  <c r="LYV819" i="1"/>
  <c r="LYN819" i="1"/>
  <c r="LYF819" i="1"/>
  <c r="LXX819" i="1"/>
  <c r="LXP819" i="1"/>
  <c r="LXH819" i="1"/>
  <c r="LWZ819" i="1"/>
  <c r="LWR819" i="1"/>
  <c r="LWJ819" i="1"/>
  <c r="LWB819" i="1"/>
  <c r="LVT819" i="1"/>
  <c r="LVL819" i="1"/>
  <c r="LVD819" i="1"/>
  <c r="LUV819" i="1"/>
  <c r="LUN819" i="1"/>
  <c r="LUF819" i="1"/>
  <c r="LTX819" i="1"/>
  <c r="LTP819" i="1"/>
  <c r="LTH819" i="1"/>
  <c r="LSZ819" i="1"/>
  <c r="LSR819" i="1"/>
  <c r="LSJ819" i="1"/>
  <c r="LSB819" i="1"/>
  <c r="LRT819" i="1"/>
  <c r="LRL819" i="1"/>
  <c r="LRD819" i="1"/>
  <c r="LQV819" i="1"/>
  <c r="LQN819" i="1"/>
  <c r="LQF819" i="1"/>
  <c r="LPX819" i="1"/>
  <c r="LPP819" i="1"/>
  <c r="LPH819" i="1"/>
  <c r="LOZ819" i="1"/>
  <c r="LOR819" i="1"/>
  <c r="LOJ819" i="1"/>
  <c r="LOB819" i="1"/>
  <c r="LNT819" i="1"/>
  <c r="LNL819" i="1"/>
  <c r="LND819" i="1"/>
  <c r="LMV819" i="1"/>
  <c r="LMN819" i="1"/>
  <c r="LMF819" i="1"/>
  <c r="LLX819" i="1"/>
  <c r="LLP819" i="1"/>
  <c r="LLH819" i="1"/>
  <c r="LKZ819" i="1"/>
  <c r="LKR819" i="1"/>
  <c r="LKJ819" i="1"/>
  <c r="LKB819" i="1"/>
  <c r="LJT819" i="1"/>
  <c r="LJL819" i="1"/>
  <c r="LJD819" i="1"/>
  <c r="LIV819" i="1"/>
  <c r="LIN819" i="1"/>
  <c r="LIF819" i="1"/>
  <c r="LHX819" i="1"/>
  <c r="LHP819" i="1"/>
  <c r="LHH819" i="1"/>
  <c r="LGZ819" i="1"/>
  <c r="LGR819" i="1"/>
  <c r="LGJ819" i="1"/>
  <c r="LGB819" i="1"/>
  <c r="LFT819" i="1"/>
  <c r="LFL819" i="1"/>
  <c r="LFD819" i="1"/>
  <c r="LEV819" i="1"/>
  <c r="LEN819" i="1"/>
  <c r="LEF819" i="1"/>
  <c r="LDX819" i="1"/>
  <c r="LDP819" i="1"/>
  <c r="LDH819" i="1"/>
  <c r="LCZ819" i="1"/>
  <c r="LCR819" i="1"/>
  <c r="LCJ819" i="1"/>
  <c r="LCB819" i="1"/>
  <c r="LBT819" i="1"/>
  <c r="LBL819" i="1"/>
  <c r="LBD819" i="1"/>
  <c r="LAV819" i="1"/>
  <c r="LAN819" i="1"/>
  <c r="LAF819" i="1"/>
  <c r="KZX819" i="1"/>
  <c r="KZP819" i="1"/>
  <c r="KZH819" i="1"/>
  <c r="KYZ819" i="1"/>
  <c r="KYR819" i="1"/>
  <c r="KYJ819" i="1"/>
  <c r="KYB819" i="1"/>
  <c r="KXT819" i="1"/>
  <c r="KXL819" i="1"/>
  <c r="KXD819" i="1"/>
  <c r="KWV819" i="1"/>
  <c r="KWN819" i="1"/>
  <c r="KWF819" i="1"/>
  <c r="KVX819" i="1"/>
  <c r="KVP819" i="1"/>
  <c r="KVH819" i="1"/>
  <c r="KUZ819" i="1"/>
  <c r="KUR819" i="1"/>
  <c r="KUJ819" i="1"/>
  <c r="KUB819" i="1"/>
  <c r="KTT819" i="1"/>
  <c r="KTL819" i="1"/>
  <c r="KTD819" i="1"/>
  <c r="KSV819" i="1"/>
  <c r="KSN819" i="1"/>
  <c r="KSF819" i="1"/>
  <c r="KRX819" i="1"/>
  <c r="KRP819" i="1"/>
  <c r="KRH819" i="1"/>
  <c r="KQZ819" i="1"/>
  <c r="KQR819" i="1"/>
  <c r="KQJ819" i="1"/>
  <c r="KQB819" i="1"/>
  <c r="KPT819" i="1"/>
  <c r="KPL819" i="1"/>
  <c r="KPD819" i="1"/>
  <c r="KOV819" i="1"/>
  <c r="KON819" i="1"/>
  <c r="KOF819" i="1"/>
  <c r="KNX819" i="1"/>
  <c r="KNP819" i="1"/>
  <c r="KNH819" i="1"/>
  <c r="KMZ819" i="1"/>
  <c r="KMR819" i="1"/>
  <c r="KMJ819" i="1"/>
  <c r="KMB819" i="1"/>
  <c r="KLT819" i="1"/>
  <c r="KLL819" i="1"/>
  <c r="KLD819" i="1"/>
  <c r="KKV819" i="1"/>
  <c r="KKN819" i="1"/>
  <c r="KKF819" i="1"/>
  <c r="KJX819" i="1"/>
  <c r="KJP819" i="1"/>
  <c r="KJH819" i="1"/>
  <c r="KIZ819" i="1"/>
  <c r="KIR819" i="1"/>
  <c r="KIJ819" i="1"/>
  <c r="KIB819" i="1"/>
  <c r="KHT819" i="1"/>
  <c r="KHL819" i="1"/>
  <c r="KHD819" i="1"/>
  <c r="KGV819" i="1"/>
  <c r="KGN819" i="1"/>
  <c r="KGF819" i="1"/>
  <c r="KFX819" i="1"/>
  <c r="KFP819" i="1"/>
  <c r="KFH819" i="1"/>
  <c r="KEZ819" i="1"/>
  <c r="KER819" i="1"/>
  <c r="KEJ819" i="1"/>
  <c r="KEB819" i="1"/>
  <c r="KDT819" i="1"/>
  <c r="KDL819" i="1"/>
  <c r="KDD819" i="1"/>
  <c r="KCV819" i="1"/>
  <c r="KCN819" i="1"/>
  <c r="KCF819" i="1"/>
  <c r="KBX819" i="1"/>
  <c r="KBP819" i="1"/>
  <c r="KBH819" i="1"/>
  <c r="KAZ819" i="1"/>
  <c r="KAR819" i="1"/>
  <c r="KAJ819" i="1"/>
  <c r="KAB819" i="1"/>
  <c r="JZT819" i="1"/>
  <c r="JZL819" i="1"/>
  <c r="JZD819" i="1"/>
  <c r="JYV819" i="1"/>
  <c r="JYN819" i="1"/>
  <c r="JYF819" i="1"/>
  <c r="JXX819" i="1"/>
  <c r="JXP819" i="1"/>
  <c r="JXH819" i="1"/>
  <c r="JWZ819" i="1"/>
  <c r="JWR819" i="1"/>
  <c r="JWJ819" i="1"/>
  <c r="JWB819" i="1"/>
  <c r="JVT819" i="1"/>
  <c r="JVL819" i="1"/>
  <c r="JVD819" i="1"/>
  <c r="JUV819" i="1"/>
  <c r="JUN819" i="1"/>
  <c r="JUF819" i="1"/>
  <c r="JTX819" i="1"/>
  <c r="JTP819" i="1"/>
  <c r="JTH819" i="1"/>
  <c r="JSZ819" i="1"/>
  <c r="JSR819" i="1"/>
  <c r="JSJ819" i="1"/>
  <c r="JSB819" i="1"/>
  <c r="JRT819" i="1"/>
  <c r="JRL819" i="1"/>
  <c r="JRD819" i="1"/>
  <c r="JQV819" i="1"/>
  <c r="JQN819" i="1"/>
  <c r="JQF819" i="1"/>
  <c r="JPX819" i="1"/>
  <c r="JPP819" i="1"/>
  <c r="JPH819" i="1"/>
  <c r="JOZ819" i="1"/>
  <c r="JOR819" i="1"/>
  <c r="JOJ819" i="1"/>
  <c r="JOB819" i="1"/>
  <c r="JNT819" i="1"/>
  <c r="JNL819" i="1"/>
  <c r="JND819" i="1"/>
  <c r="JMV819" i="1"/>
  <c r="JMN819" i="1"/>
  <c r="JMF819" i="1"/>
  <c r="JLX819" i="1"/>
  <c r="JLP819" i="1"/>
  <c r="JLH819" i="1"/>
  <c r="JKZ819" i="1"/>
  <c r="JKR819" i="1"/>
  <c r="JKJ819" i="1"/>
  <c r="JKB819" i="1"/>
  <c r="JJT819" i="1"/>
  <c r="JJL819" i="1"/>
  <c r="JJD819" i="1"/>
  <c r="JIV819" i="1"/>
  <c r="JIN819" i="1"/>
  <c r="JIF819" i="1"/>
  <c r="JHX819" i="1"/>
  <c r="JHP819" i="1"/>
  <c r="JHH819" i="1"/>
  <c r="JGZ819" i="1"/>
  <c r="JGR819" i="1"/>
  <c r="JGJ819" i="1"/>
  <c r="JGB819" i="1"/>
  <c r="JFT819" i="1"/>
  <c r="JFL819" i="1"/>
  <c r="JFD819" i="1"/>
  <c r="JEV819" i="1"/>
  <c r="JEN819" i="1"/>
  <c r="JEF819" i="1"/>
  <c r="JDX819" i="1"/>
  <c r="JDP819" i="1"/>
  <c r="JDH819" i="1"/>
  <c r="JCZ819" i="1"/>
  <c r="JCR819" i="1"/>
  <c r="JCJ819" i="1"/>
  <c r="JCB819" i="1"/>
  <c r="JBT819" i="1"/>
  <c r="JBL819" i="1"/>
  <c r="JBD819" i="1"/>
  <c r="JAV819" i="1"/>
  <c r="JAN819" i="1"/>
  <c r="JAF819" i="1"/>
  <c r="IZX819" i="1"/>
  <c r="IZP819" i="1"/>
  <c r="IZH819" i="1"/>
  <c r="IYZ819" i="1"/>
  <c r="IYR819" i="1"/>
  <c r="IYJ819" i="1"/>
  <c r="IYB819" i="1"/>
  <c r="IXT819" i="1"/>
  <c r="IXL819" i="1"/>
  <c r="IXD819" i="1"/>
  <c r="IWV819" i="1"/>
  <c r="IWN819" i="1"/>
  <c r="IWF819" i="1"/>
  <c r="IVX819" i="1"/>
  <c r="IVP819" i="1"/>
  <c r="IVH819" i="1"/>
  <c r="IUZ819" i="1"/>
  <c r="IUR819" i="1"/>
  <c r="IUJ819" i="1"/>
  <c r="IUB819" i="1"/>
  <c r="ITT819" i="1"/>
  <c r="ITL819" i="1"/>
  <c r="ITD819" i="1"/>
  <c r="ISV819" i="1"/>
  <c r="ISN819" i="1"/>
  <c r="ISF819" i="1"/>
  <c r="IRX819" i="1"/>
  <c r="IRP819" i="1"/>
  <c r="IRH819" i="1"/>
  <c r="IQZ819" i="1"/>
  <c r="IQR819" i="1"/>
  <c r="IQJ819" i="1"/>
  <c r="IQB819" i="1"/>
  <c r="IPT819" i="1"/>
  <c r="IPL819" i="1"/>
  <c r="IPD819" i="1"/>
  <c r="IOV819" i="1"/>
  <c r="ION819" i="1"/>
  <c r="IOF819" i="1"/>
  <c r="INX819" i="1"/>
  <c r="INP819" i="1"/>
  <c r="INH819" i="1"/>
  <c r="IMZ819" i="1"/>
  <c r="IMR819" i="1"/>
  <c r="IMJ819" i="1"/>
  <c r="IMB819" i="1"/>
  <c r="ILT819" i="1"/>
  <c r="ILL819" i="1"/>
  <c r="ILD819" i="1"/>
  <c r="IKV819" i="1"/>
  <c r="IKN819" i="1"/>
  <c r="IKF819" i="1"/>
  <c r="IJX819" i="1"/>
  <c r="IJP819" i="1"/>
  <c r="IJH819" i="1"/>
  <c r="IIZ819" i="1"/>
  <c r="IIR819" i="1"/>
  <c r="IIJ819" i="1"/>
  <c r="IIB819" i="1"/>
  <c r="IHT819" i="1"/>
  <c r="IHL819" i="1"/>
  <c r="IHD819" i="1"/>
  <c r="IGV819" i="1"/>
  <c r="IGN819" i="1"/>
  <c r="IGF819" i="1"/>
  <c r="IFX819" i="1"/>
  <c r="IFP819" i="1"/>
  <c r="IFH819" i="1"/>
  <c r="IEZ819" i="1"/>
  <c r="IER819" i="1"/>
  <c r="IEJ819" i="1"/>
  <c r="IEB819" i="1"/>
  <c r="IDT819" i="1"/>
  <c r="IDL819" i="1"/>
  <c r="IDD819" i="1"/>
  <c r="ICV819" i="1"/>
  <c r="ICN819" i="1"/>
  <c r="ICF819" i="1"/>
  <c r="IBX819" i="1"/>
  <c r="IBP819" i="1"/>
  <c r="IBH819" i="1"/>
  <c r="IAZ819" i="1"/>
  <c r="IAR819" i="1"/>
  <c r="IAJ819" i="1"/>
  <c r="IAB819" i="1"/>
  <c r="HZT819" i="1"/>
  <c r="HZL819" i="1"/>
  <c r="HZD819" i="1"/>
  <c r="HYV819" i="1"/>
  <c r="HYN819" i="1"/>
  <c r="HYF819" i="1"/>
  <c r="HXX819" i="1"/>
  <c r="HXP819" i="1"/>
  <c r="HXH819" i="1"/>
  <c r="HWZ819" i="1"/>
  <c r="HWR819" i="1"/>
  <c r="HWJ819" i="1"/>
  <c r="HWB819" i="1"/>
  <c r="HVT819" i="1"/>
  <c r="HVL819" i="1"/>
  <c r="HVD819" i="1"/>
  <c r="HUV819" i="1"/>
  <c r="HUN819" i="1"/>
  <c r="HUF819" i="1"/>
  <c r="HTX819" i="1"/>
  <c r="HTP819" i="1"/>
  <c r="HTH819" i="1"/>
  <c r="HSZ819" i="1"/>
  <c r="HSR819" i="1"/>
  <c r="HSJ819" i="1"/>
  <c r="HSB819" i="1"/>
  <c r="HRT819" i="1"/>
  <c r="HRL819" i="1"/>
  <c r="HRD819" i="1"/>
  <c r="HQV819" i="1"/>
  <c r="HQN819" i="1"/>
  <c r="HQF819" i="1"/>
  <c r="HPX819" i="1"/>
  <c r="HPP819" i="1"/>
  <c r="HPH819" i="1"/>
  <c r="HOZ819" i="1"/>
  <c r="HOR819" i="1"/>
  <c r="HOJ819" i="1"/>
  <c r="HOB819" i="1"/>
  <c r="HNT819" i="1"/>
  <c r="HNL819" i="1"/>
  <c r="HND819" i="1"/>
  <c r="HMV819" i="1"/>
  <c r="HMN819" i="1"/>
  <c r="HMF819" i="1"/>
  <c r="HLX819" i="1"/>
  <c r="HLP819" i="1"/>
  <c r="HLH819" i="1"/>
  <c r="HKZ819" i="1"/>
  <c r="HKR819" i="1"/>
  <c r="HKJ819" i="1"/>
  <c r="HKB819" i="1"/>
  <c r="HJT819" i="1"/>
  <c r="HJL819" i="1"/>
  <c r="HJD819" i="1"/>
  <c r="HIV819" i="1"/>
  <c r="HIN819" i="1"/>
  <c r="HIF819" i="1"/>
  <c r="HHX819" i="1"/>
  <c r="HHP819" i="1"/>
  <c r="HHH819" i="1"/>
  <c r="HGZ819" i="1"/>
  <c r="HGR819" i="1"/>
  <c r="HGJ819" i="1"/>
  <c r="HGB819" i="1"/>
  <c r="HFT819" i="1"/>
  <c r="HFL819" i="1"/>
  <c r="HFD819" i="1"/>
  <c r="HEV819" i="1"/>
  <c r="HEN819" i="1"/>
  <c r="HEF819" i="1"/>
  <c r="HDX819" i="1"/>
  <c r="HDP819" i="1"/>
  <c r="HDH819" i="1"/>
  <c r="HCZ819" i="1"/>
  <c r="HCR819" i="1"/>
  <c r="HCJ819" i="1"/>
  <c r="HCB819" i="1"/>
  <c r="HBT819" i="1"/>
  <c r="HBL819" i="1"/>
  <c r="HBD819" i="1"/>
  <c r="HAV819" i="1"/>
  <c r="HAN819" i="1"/>
  <c r="HAF819" i="1"/>
  <c r="GZX819" i="1"/>
  <c r="GZP819" i="1"/>
  <c r="GZH819" i="1"/>
  <c r="GYZ819" i="1"/>
  <c r="GYR819" i="1"/>
  <c r="GYJ819" i="1"/>
  <c r="GYB819" i="1"/>
  <c r="GXT819" i="1"/>
  <c r="GXL819" i="1"/>
  <c r="GXD819" i="1"/>
  <c r="GWV819" i="1"/>
  <c r="GWN819" i="1"/>
  <c r="GWF819" i="1"/>
  <c r="GVX819" i="1"/>
  <c r="GVP819" i="1"/>
  <c r="GVH819" i="1"/>
  <c r="GUZ819" i="1"/>
  <c r="GUR819" i="1"/>
  <c r="GUJ819" i="1"/>
  <c r="GUB819" i="1"/>
  <c r="GTT819" i="1"/>
  <c r="GTL819" i="1"/>
  <c r="GTD819" i="1"/>
  <c r="GSV819" i="1"/>
  <c r="GSN819" i="1"/>
  <c r="GSF819" i="1"/>
  <c r="GRX819" i="1"/>
  <c r="GRP819" i="1"/>
  <c r="GRH819" i="1"/>
  <c r="GQZ819" i="1"/>
  <c r="GQR819" i="1"/>
  <c r="GQJ819" i="1"/>
  <c r="GQB819" i="1"/>
  <c r="GPT819" i="1"/>
  <c r="GPL819" i="1"/>
  <c r="GPD819" i="1"/>
  <c r="GOV819" i="1"/>
  <c r="GON819" i="1"/>
  <c r="GOF819" i="1"/>
  <c r="GNX819" i="1"/>
  <c r="GNP819" i="1"/>
  <c r="GNH819" i="1"/>
  <c r="GMZ819" i="1"/>
  <c r="GMR819" i="1"/>
  <c r="GMJ819" i="1"/>
  <c r="GMB819" i="1"/>
  <c r="GLT819" i="1"/>
  <c r="GLL819" i="1"/>
  <c r="GLD819" i="1"/>
  <c r="GKV819" i="1"/>
  <c r="GKN819" i="1"/>
  <c r="GKF819" i="1"/>
  <c r="GJX819" i="1"/>
  <c r="GJP819" i="1"/>
  <c r="GJH819" i="1"/>
  <c r="GIZ819" i="1"/>
  <c r="GIR819" i="1"/>
  <c r="GIJ819" i="1"/>
  <c r="GIB819" i="1"/>
  <c r="GHT819" i="1"/>
  <c r="GHL819" i="1"/>
  <c r="GHD819" i="1"/>
  <c r="GGV819" i="1"/>
  <c r="GGN819" i="1"/>
  <c r="GGF819" i="1"/>
  <c r="GFX819" i="1"/>
  <c r="GFP819" i="1"/>
  <c r="GFH819" i="1"/>
  <c r="GEZ819" i="1"/>
  <c r="GER819" i="1"/>
  <c r="GEJ819" i="1"/>
  <c r="GEB819" i="1"/>
  <c r="GDT819" i="1"/>
  <c r="GDL819" i="1"/>
  <c r="GDD819" i="1"/>
  <c r="GCV819" i="1"/>
  <c r="GCN819" i="1"/>
  <c r="GCF819" i="1"/>
  <c r="GBX819" i="1"/>
  <c r="GBP819" i="1"/>
  <c r="GBH819" i="1"/>
  <c r="GAZ819" i="1"/>
  <c r="GAR819" i="1"/>
  <c r="GAJ819" i="1"/>
  <c r="GAB819" i="1"/>
  <c r="FZT819" i="1"/>
  <c r="FZL819" i="1"/>
  <c r="FZD819" i="1"/>
  <c r="FYV819" i="1"/>
  <c r="FYN819" i="1"/>
  <c r="FYF819" i="1"/>
  <c r="FXX819" i="1"/>
  <c r="FXP819" i="1"/>
  <c r="FXH819" i="1"/>
  <c r="FWZ819" i="1"/>
  <c r="FWR819" i="1"/>
  <c r="FWJ819" i="1"/>
  <c r="FWB819" i="1"/>
  <c r="FVT819" i="1"/>
  <c r="FVL819" i="1"/>
  <c r="FVD819" i="1"/>
  <c r="FUV819" i="1"/>
  <c r="FUN819" i="1"/>
  <c r="FUF819" i="1"/>
  <c r="FTX819" i="1"/>
  <c r="FTP819" i="1"/>
  <c r="FTH819" i="1"/>
  <c r="FSZ819" i="1"/>
  <c r="FSR819" i="1"/>
  <c r="FSJ819" i="1"/>
  <c r="FSB819" i="1"/>
  <c r="FRT819" i="1"/>
  <c r="FRL819" i="1"/>
  <c r="FRD819" i="1"/>
  <c r="FQV819" i="1"/>
  <c r="FQN819" i="1"/>
  <c r="FQF819" i="1"/>
  <c r="FPX819" i="1"/>
  <c r="FPP819" i="1"/>
  <c r="FPH819" i="1"/>
  <c r="FOZ819" i="1"/>
  <c r="FOR819" i="1"/>
  <c r="FOJ819" i="1"/>
  <c r="FOB819" i="1"/>
  <c r="FNT819" i="1"/>
  <c r="FNL819" i="1"/>
  <c r="FND819" i="1"/>
  <c r="FMV819" i="1"/>
  <c r="FMN819" i="1"/>
  <c r="FMF819" i="1"/>
  <c r="FLX819" i="1"/>
  <c r="FLP819" i="1"/>
  <c r="FLH819" i="1"/>
  <c r="FKZ819" i="1"/>
  <c r="FKR819" i="1"/>
  <c r="FKJ819" i="1"/>
  <c r="FKB819" i="1"/>
  <c r="FJT819" i="1"/>
  <c r="FJL819" i="1"/>
  <c r="FJD819" i="1"/>
  <c r="FIV819" i="1"/>
  <c r="FIN819" i="1"/>
  <c r="FIF819" i="1"/>
  <c r="FHX819" i="1"/>
  <c r="FHP819" i="1"/>
  <c r="FHH819" i="1"/>
  <c r="FGZ819" i="1"/>
  <c r="FGR819" i="1"/>
  <c r="FGJ819" i="1"/>
  <c r="FGB819" i="1"/>
  <c r="FFT819" i="1"/>
  <c r="FFL819" i="1"/>
  <c r="FFD819" i="1"/>
  <c r="FEV819" i="1"/>
  <c r="FEN819" i="1"/>
  <c r="FEF819" i="1"/>
  <c r="FDX819" i="1"/>
  <c r="FDP819" i="1"/>
  <c r="FDH819" i="1"/>
  <c r="FCZ819" i="1"/>
  <c r="FCR819" i="1"/>
  <c r="FCJ819" i="1"/>
  <c r="FCB819" i="1"/>
  <c r="FBT819" i="1"/>
  <c r="FBL819" i="1"/>
  <c r="FBD819" i="1"/>
  <c r="FAV819" i="1"/>
  <c r="FAN819" i="1"/>
  <c r="FAF819" i="1"/>
  <c r="EZX819" i="1"/>
  <c r="EZP819" i="1"/>
  <c r="EZH819" i="1"/>
  <c r="EYZ819" i="1"/>
  <c r="EYR819" i="1"/>
  <c r="EYJ819" i="1"/>
  <c r="EYB819" i="1"/>
  <c r="EXT819" i="1"/>
  <c r="EXL819" i="1"/>
  <c r="EXD819" i="1"/>
  <c r="EWV819" i="1"/>
  <c r="EWN819" i="1"/>
  <c r="EWF819" i="1"/>
  <c r="EVX819" i="1"/>
  <c r="EVP819" i="1"/>
  <c r="EVH819" i="1"/>
  <c r="EUZ819" i="1"/>
  <c r="EUR819" i="1"/>
  <c r="EUJ819" i="1"/>
  <c r="EUB819" i="1"/>
  <c r="ETT819" i="1"/>
  <c r="ETL819" i="1"/>
  <c r="ETD819" i="1"/>
  <c r="ESV819" i="1"/>
  <c r="ESN819" i="1"/>
  <c r="ESF819" i="1"/>
  <c r="ERX819" i="1"/>
  <c r="ERP819" i="1"/>
  <c r="ERH819" i="1"/>
  <c r="EQZ819" i="1"/>
  <c r="EQR819" i="1"/>
  <c r="EQJ819" i="1"/>
  <c r="EQB819" i="1"/>
  <c r="EPT819" i="1"/>
  <c r="EPL819" i="1"/>
  <c r="EPD819" i="1"/>
  <c r="EOV819" i="1"/>
  <c r="EON819" i="1"/>
  <c r="EOF819" i="1"/>
  <c r="ENX819" i="1"/>
  <c r="ENP819" i="1"/>
  <c r="ENH819" i="1"/>
  <c r="EMZ819" i="1"/>
  <c r="EMR819" i="1"/>
  <c r="EMJ819" i="1"/>
  <c r="EMB819" i="1"/>
  <c r="ELT819" i="1"/>
  <c r="ELL819" i="1"/>
  <c r="ELD819" i="1"/>
  <c r="EKV819" i="1"/>
  <c r="EKN819" i="1"/>
  <c r="EKF819" i="1"/>
  <c r="EJX819" i="1"/>
  <c r="EJP819" i="1"/>
  <c r="EJH819" i="1"/>
  <c r="EIZ819" i="1"/>
  <c r="EIR819" i="1"/>
  <c r="EIJ819" i="1"/>
  <c r="EIB819" i="1"/>
  <c r="EHT819" i="1"/>
  <c r="EHL819" i="1"/>
  <c r="EHD819" i="1"/>
  <c r="EGV819" i="1"/>
  <c r="EGN819" i="1"/>
  <c r="EGF819" i="1"/>
  <c r="EFX819" i="1"/>
  <c r="EFP819" i="1"/>
  <c r="EFH819" i="1"/>
  <c r="EEZ819" i="1"/>
  <c r="EER819" i="1"/>
  <c r="EEJ819" i="1"/>
  <c r="EEB819" i="1"/>
  <c r="EDT819" i="1"/>
  <c r="EDL819" i="1"/>
  <c r="EDD819" i="1"/>
  <c r="ECV819" i="1"/>
  <c r="ECN819" i="1"/>
  <c r="ECF819" i="1"/>
  <c r="EBX819" i="1"/>
  <c r="EBP819" i="1"/>
  <c r="EBH819" i="1"/>
  <c r="EAZ819" i="1"/>
  <c r="EAR819" i="1"/>
  <c r="EAJ819" i="1"/>
  <c r="EAB819" i="1"/>
  <c r="DZT819" i="1"/>
  <c r="DZL819" i="1"/>
  <c r="DZD819" i="1"/>
  <c r="DYV819" i="1"/>
  <c r="DYN819" i="1"/>
  <c r="DYF819" i="1"/>
  <c r="DXX819" i="1"/>
  <c r="DXP819" i="1"/>
  <c r="DXH819" i="1"/>
  <c r="DWZ819" i="1"/>
  <c r="DWR819" i="1"/>
  <c r="DWJ819" i="1"/>
  <c r="DWB819" i="1"/>
  <c r="DVT819" i="1"/>
  <c r="DVL819" i="1"/>
  <c r="DVD819" i="1"/>
  <c r="DUV819" i="1"/>
  <c r="DUN819" i="1"/>
  <c r="DUF819" i="1"/>
  <c r="DTX819" i="1"/>
  <c r="DTP819" i="1"/>
  <c r="DTH819" i="1"/>
  <c r="DSZ819" i="1"/>
  <c r="DSR819" i="1"/>
  <c r="DSJ819" i="1"/>
  <c r="DSB819" i="1"/>
  <c r="DRT819" i="1"/>
  <c r="DRL819" i="1"/>
  <c r="DRD819" i="1"/>
  <c r="DQV819" i="1"/>
  <c r="DQN819" i="1"/>
  <c r="DQF819" i="1"/>
  <c r="DPX819" i="1"/>
  <c r="DPP819" i="1"/>
  <c r="DPH819" i="1"/>
  <c r="DOZ819" i="1"/>
  <c r="DOR819" i="1"/>
  <c r="DOJ819" i="1"/>
  <c r="DOB819" i="1"/>
  <c r="DNT819" i="1"/>
  <c r="DNL819" i="1"/>
  <c r="DND819" i="1"/>
  <c r="DMV819" i="1"/>
  <c r="DMN819" i="1"/>
  <c r="DMF819" i="1"/>
  <c r="DLX819" i="1"/>
  <c r="DLP819" i="1"/>
  <c r="DLH819" i="1"/>
  <c r="DKZ819" i="1"/>
  <c r="DKR819" i="1"/>
  <c r="DKJ819" i="1"/>
  <c r="DKB819" i="1"/>
  <c r="DJT819" i="1"/>
  <c r="DJL819" i="1"/>
  <c r="DJD819" i="1"/>
  <c r="DIV819" i="1"/>
  <c r="DIN819" i="1"/>
  <c r="DIF819" i="1"/>
  <c r="DHX819" i="1"/>
  <c r="DHP819" i="1"/>
  <c r="DHH819" i="1"/>
  <c r="DGZ819" i="1"/>
  <c r="DGR819" i="1"/>
  <c r="DGJ819" i="1"/>
  <c r="DGB819" i="1"/>
  <c r="DFT819" i="1"/>
  <c r="DFL819" i="1"/>
  <c r="DFD819" i="1"/>
  <c r="DEV819" i="1"/>
  <c r="DEN819" i="1"/>
  <c r="DEF819" i="1"/>
  <c r="DDX819" i="1"/>
  <c r="DDP819" i="1"/>
  <c r="DDH819" i="1"/>
  <c r="DCZ819" i="1"/>
  <c r="DCR819" i="1"/>
  <c r="DCJ819" i="1"/>
  <c r="DCB819" i="1"/>
  <c r="DBT819" i="1"/>
  <c r="DBL819" i="1"/>
  <c r="DBD819" i="1"/>
  <c r="DAV819" i="1"/>
  <c r="DAN819" i="1"/>
  <c r="DAF819" i="1"/>
  <c r="CZX819" i="1"/>
  <c r="CZP819" i="1"/>
  <c r="CZH819" i="1"/>
  <c r="CYZ819" i="1"/>
  <c r="CYR819" i="1"/>
  <c r="CYJ819" i="1"/>
  <c r="CYB819" i="1"/>
  <c r="CXT819" i="1"/>
  <c r="CXL819" i="1"/>
  <c r="CXD819" i="1"/>
  <c r="CWV819" i="1"/>
  <c r="CWN819" i="1"/>
  <c r="CWF819" i="1"/>
  <c r="CVX819" i="1"/>
  <c r="CVP819" i="1"/>
  <c r="CVH819" i="1"/>
  <c r="CUZ819" i="1"/>
  <c r="CUR819" i="1"/>
  <c r="CUJ819" i="1"/>
  <c r="CUB819" i="1"/>
  <c r="CTT819" i="1"/>
  <c r="CTL819" i="1"/>
  <c r="CTD819" i="1"/>
  <c r="CSV819" i="1"/>
  <c r="CSN819" i="1"/>
  <c r="CSF819" i="1"/>
  <c r="CRX819" i="1"/>
  <c r="CRP819" i="1"/>
  <c r="CRH819" i="1"/>
  <c r="CQZ819" i="1"/>
  <c r="CQR819" i="1"/>
  <c r="CQJ819" i="1"/>
  <c r="CQB819" i="1"/>
  <c r="CPT819" i="1"/>
  <c r="CPL819" i="1"/>
  <c r="CPD819" i="1"/>
  <c r="COV819" i="1"/>
  <c r="CON819" i="1"/>
  <c r="COF819" i="1"/>
  <c r="CNX819" i="1"/>
  <c r="CNP819" i="1"/>
  <c r="CNH819" i="1"/>
  <c r="CMZ819" i="1"/>
  <c r="CMR819" i="1"/>
  <c r="CMJ819" i="1"/>
  <c r="CMB819" i="1"/>
  <c r="CLT819" i="1"/>
  <c r="CLL819" i="1"/>
  <c r="CLD819" i="1"/>
  <c r="CKV819" i="1"/>
  <c r="CKN819" i="1"/>
  <c r="CKF819" i="1"/>
  <c r="CJX819" i="1"/>
  <c r="CJP819" i="1"/>
  <c r="CJH819" i="1"/>
  <c r="CIZ819" i="1"/>
  <c r="CIR819" i="1"/>
  <c r="CIJ819" i="1"/>
  <c r="CIB819" i="1"/>
  <c r="CHT819" i="1"/>
  <c r="CHL819" i="1"/>
  <c r="CHD819" i="1"/>
  <c r="CGV819" i="1"/>
  <c r="CGN819" i="1"/>
  <c r="CGF819" i="1"/>
  <c r="CFX819" i="1"/>
  <c r="CFP819" i="1"/>
  <c r="CFH819" i="1"/>
  <c r="CEZ819" i="1"/>
  <c r="CER819" i="1"/>
  <c r="CEJ819" i="1"/>
  <c r="CEB819" i="1"/>
  <c r="CDT819" i="1"/>
  <c r="CDL819" i="1"/>
  <c r="CDD819" i="1"/>
  <c r="CCV819" i="1"/>
  <c r="CCN819" i="1"/>
  <c r="CCF819" i="1"/>
  <c r="CBX819" i="1"/>
  <c r="CBP819" i="1"/>
  <c r="CBH819" i="1"/>
  <c r="CAZ819" i="1"/>
  <c r="CAR819" i="1"/>
  <c r="CAJ819" i="1"/>
  <c r="CAB819" i="1"/>
  <c r="BZT819" i="1"/>
  <c r="BZL819" i="1"/>
  <c r="BZD819" i="1"/>
  <c r="BYV819" i="1"/>
  <c r="BYN819" i="1"/>
  <c r="BYF819" i="1"/>
  <c r="BXX819" i="1"/>
  <c r="BXP819" i="1"/>
  <c r="BXH819" i="1"/>
  <c r="BWZ819" i="1"/>
  <c r="BWR819" i="1"/>
  <c r="BWJ819" i="1"/>
  <c r="BWB819" i="1"/>
  <c r="BVT819" i="1"/>
  <c r="BVL819" i="1"/>
  <c r="BVD819" i="1"/>
  <c r="BUV819" i="1"/>
  <c r="BUN819" i="1"/>
  <c r="BUF819" i="1"/>
  <c r="BTX819" i="1"/>
  <c r="BTP819" i="1"/>
  <c r="BTH819" i="1"/>
  <c r="BSZ819" i="1"/>
  <c r="BSR819" i="1"/>
  <c r="BSJ819" i="1"/>
  <c r="BSB819" i="1"/>
  <c r="BRT819" i="1"/>
  <c r="BRL819" i="1"/>
  <c r="BRD819" i="1"/>
  <c r="BQV819" i="1"/>
  <c r="BQN819" i="1"/>
  <c r="BQF819" i="1"/>
  <c r="BPX819" i="1"/>
  <c r="BPP819" i="1"/>
  <c r="BPH819" i="1"/>
  <c r="BOZ819" i="1"/>
  <c r="BOR819" i="1"/>
  <c r="BOJ819" i="1"/>
  <c r="BOB819" i="1"/>
  <c r="BNT819" i="1"/>
  <c r="BNL819" i="1"/>
  <c r="BND819" i="1"/>
  <c r="BMV819" i="1"/>
  <c r="BMN819" i="1"/>
  <c r="BMF819" i="1"/>
  <c r="BLX819" i="1"/>
  <c r="BLP819" i="1"/>
  <c r="BLH819" i="1"/>
  <c r="BKZ819" i="1"/>
  <c r="BKR819" i="1"/>
  <c r="BKJ819" i="1"/>
  <c r="BKB819" i="1"/>
  <c r="BJT819" i="1"/>
  <c r="BJL819" i="1"/>
  <c r="BJD819" i="1"/>
  <c r="BIV819" i="1"/>
  <c r="BIN819" i="1"/>
  <c r="BIF819" i="1"/>
  <c r="BHX819" i="1"/>
  <c r="BHP819" i="1"/>
  <c r="BHH819" i="1"/>
  <c r="BGZ819" i="1"/>
  <c r="BGR819" i="1"/>
  <c r="BGJ819" i="1"/>
  <c r="BGB819" i="1"/>
  <c r="BFT819" i="1"/>
  <c r="BFL819" i="1"/>
  <c r="BFD819" i="1"/>
  <c r="BEV819" i="1"/>
  <c r="BEN819" i="1"/>
  <c r="BEF819" i="1"/>
  <c r="BDX819" i="1"/>
  <c r="BDP819" i="1"/>
  <c r="BDH819" i="1"/>
  <c r="BCZ819" i="1"/>
  <c r="BCR819" i="1"/>
  <c r="BCJ819" i="1"/>
  <c r="BCB819" i="1"/>
  <c r="BBT819" i="1"/>
  <c r="BBL819" i="1"/>
  <c r="BBD819" i="1"/>
  <c r="BAV819" i="1"/>
  <c r="BAN819" i="1"/>
  <c r="BAF819" i="1"/>
  <c r="AZX819" i="1"/>
  <c r="AZP819" i="1"/>
  <c r="AZH819" i="1"/>
  <c r="AYZ819" i="1"/>
  <c r="AYR819" i="1"/>
  <c r="AYJ819" i="1"/>
  <c r="AYB819" i="1"/>
  <c r="AXT819" i="1"/>
  <c r="AXL819" i="1"/>
  <c r="AXD819" i="1"/>
  <c r="AWV819" i="1"/>
  <c r="AWN819" i="1"/>
  <c r="AWF819" i="1"/>
  <c r="AVX819" i="1"/>
  <c r="AVP819" i="1"/>
  <c r="AVH819" i="1"/>
  <c r="AUZ819" i="1"/>
  <c r="AUR819" i="1"/>
  <c r="AUJ819" i="1"/>
  <c r="AUB819" i="1"/>
  <c r="ATT819" i="1"/>
  <c r="ATL819" i="1"/>
  <c r="ATD819" i="1"/>
  <c r="ASV819" i="1"/>
  <c r="ASN819" i="1"/>
  <c r="ASF819" i="1"/>
  <c r="ARX819" i="1"/>
  <c r="ARP819" i="1"/>
  <c r="ARH819" i="1"/>
  <c r="AQZ819" i="1"/>
  <c r="AQR819" i="1"/>
  <c r="AQJ819" i="1"/>
  <c r="AQB819" i="1"/>
  <c r="APT819" i="1"/>
  <c r="APL819" i="1"/>
  <c r="APD819" i="1"/>
  <c r="AOV819" i="1"/>
  <c r="AON819" i="1"/>
  <c r="AOF819" i="1"/>
  <c r="ANX819" i="1"/>
  <c r="ANP819" i="1"/>
  <c r="ANH819" i="1"/>
  <c r="AMZ819" i="1"/>
  <c r="AMR819" i="1"/>
  <c r="AMJ819" i="1"/>
  <c r="AMB819" i="1"/>
  <c r="ALT819" i="1"/>
  <c r="ALL819" i="1"/>
  <c r="ALD819" i="1"/>
  <c r="AKV819" i="1"/>
  <c r="AKN819" i="1"/>
  <c r="AKF819" i="1"/>
  <c r="AJX819" i="1"/>
  <c r="AJP819" i="1"/>
  <c r="AJH819" i="1"/>
  <c r="AIZ819" i="1"/>
  <c r="AIR819" i="1"/>
  <c r="AIJ819" i="1"/>
  <c r="AIB819" i="1"/>
  <c r="AHT819" i="1"/>
  <c r="AHL819" i="1"/>
  <c r="AHD819" i="1"/>
  <c r="AGV819" i="1"/>
  <c r="AGN819" i="1"/>
  <c r="AGF819" i="1"/>
  <c r="AFX819" i="1"/>
  <c r="AFP819" i="1"/>
  <c r="AFH819" i="1"/>
  <c r="AEZ819" i="1"/>
  <c r="AER819" i="1"/>
  <c r="AEJ819" i="1"/>
  <c r="AEB819" i="1"/>
  <c r="ADT819" i="1"/>
  <c r="ADL819" i="1"/>
  <c r="ADD819" i="1"/>
  <c r="ACV819" i="1"/>
  <c r="ACN819" i="1"/>
  <c r="ACF819" i="1"/>
  <c r="ABX819" i="1"/>
  <c r="ABP819" i="1"/>
  <c r="ABH819" i="1"/>
  <c r="AAZ819" i="1"/>
  <c r="AAR819" i="1"/>
  <c r="AAJ819" i="1"/>
  <c r="AAB819" i="1"/>
  <c r="ZT819" i="1"/>
  <c r="ZL819" i="1"/>
  <c r="ZD819" i="1"/>
  <c r="YV819" i="1"/>
  <c r="YN819" i="1"/>
  <c r="YF819" i="1"/>
  <c r="XX819" i="1"/>
  <c r="XP819" i="1"/>
  <c r="XH819" i="1"/>
  <c r="WZ819" i="1"/>
  <c r="WR819" i="1"/>
  <c r="WJ819" i="1"/>
  <c r="WB819" i="1"/>
  <c r="VT819" i="1"/>
  <c r="VL819" i="1"/>
  <c r="VD819" i="1"/>
  <c r="UV819" i="1"/>
  <c r="UN819" i="1"/>
  <c r="UF819" i="1"/>
  <c r="TX819" i="1"/>
  <c r="TP819" i="1"/>
  <c r="TH819" i="1"/>
  <c r="SZ819" i="1"/>
  <c r="SR819" i="1"/>
  <c r="SJ819" i="1"/>
  <c r="SB819" i="1"/>
  <c r="RT819" i="1"/>
  <c r="RL819" i="1"/>
  <c r="RD819" i="1"/>
  <c r="QV819" i="1"/>
  <c r="QN819" i="1"/>
  <c r="QF819" i="1"/>
  <c r="PX819" i="1"/>
  <c r="PP819" i="1"/>
  <c r="PH819" i="1"/>
  <c r="OZ819" i="1"/>
  <c r="OR819" i="1"/>
  <c r="OJ819" i="1"/>
  <c r="OB819" i="1"/>
  <c r="NT819" i="1"/>
  <c r="NL819" i="1"/>
  <c r="ND819" i="1"/>
  <c r="MV819" i="1"/>
  <c r="MN819" i="1"/>
  <c r="MF819" i="1"/>
  <c r="LX819" i="1"/>
  <c r="LP819" i="1"/>
  <c r="LH819" i="1"/>
  <c r="KZ819" i="1"/>
  <c r="KR819" i="1"/>
  <c r="KJ819" i="1"/>
  <c r="KB819" i="1"/>
  <c r="JT819" i="1"/>
  <c r="JL819" i="1"/>
  <c r="JD819" i="1"/>
  <c r="IV819" i="1"/>
  <c r="IN819" i="1"/>
  <c r="IF819" i="1"/>
  <c r="HX819" i="1"/>
  <c r="HP819" i="1"/>
  <c r="HH819" i="1"/>
  <c r="GZ819" i="1"/>
  <c r="I826" i="1"/>
  <c r="H119" i="1" s="1"/>
  <c r="I734" i="1"/>
  <c r="H112" i="1" s="1"/>
  <c r="I738" i="1"/>
  <c r="H113" i="1" s="1"/>
  <c r="I750" i="1"/>
  <c r="H114" i="1" s="1"/>
  <c r="I768" i="1"/>
  <c r="H115" i="1" s="1"/>
  <c r="I705" i="1"/>
  <c r="I704" i="1"/>
  <c r="I703" i="1"/>
  <c r="I819" i="1" l="1"/>
  <c r="E137" i="1"/>
  <c r="E136" i="1"/>
  <c r="E134" i="1"/>
  <c r="E108" i="1"/>
  <c r="E107" i="1"/>
  <c r="E106" i="1"/>
  <c r="E105" i="1"/>
  <c r="E104" i="1"/>
  <c r="E103" i="1"/>
  <c r="E102" i="1"/>
  <c r="E101" i="1"/>
  <c r="E99" i="1"/>
  <c r="E98" i="1"/>
  <c r="E96" i="1"/>
  <c r="E95" i="1"/>
  <c r="E94" i="1"/>
  <c r="E93" i="1"/>
  <c r="E92" i="1"/>
  <c r="E78" i="1"/>
  <c r="E85" i="1"/>
  <c r="E84" i="1"/>
  <c r="E83" i="1"/>
  <c r="E74" i="1"/>
  <c r="E73" i="1"/>
  <c r="E72" i="1"/>
  <c r="E71" i="1"/>
  <c r="E70" i="1"/>
  <c r="E69" i="1"/>
  <c r="E68" i="1"/>
  <c r="E67" i="1"/>
  <c r="E66" i="1"/>
  <c r="E65" i="1"/>
  <c r="E64" i="1"/>
  <c r="E63" i="1"/>
  <c r="E61" i="1"/>
  <c r="E60" i="1"/>
  <c r="E59" i="1"/>
  <c r="E58" i="1"/>
  <c r="E57" i="1"/>
  <c r="E56" i="1"/>
  <c r="E55" i="1"/>
  <c r="E54" i="1"/>
  <c r="E53" i="1"/>
  <c r="E52" i="1"/>
  <c r="E51" i="1"/>
  <c r="E49" i="1"/>
  <c r="E48" i="1"/>
  <c r="E47" i="1"/>
  <c r="E44" i="1"/>
  <c r="E42" i="1"/>
  <c r="E41" i="1"/>
  <c r="E40" i="1"/>
  <c r="E39" i="1"/>
  <c r="E38" i="1"/>
  <c r="E32" i="1"/>
  <c r="E31" i="1"/>
  <c r="E25" i="1"/>
  <c r="E24" i="1"/>
  <c r="E23" i="1"/>
  <c r="E22" i="1"/>
  <c r="E21" i="1"/>
  <c r="E20" i="1"/>
  <c r="E16" i="1"/>
  <c r="E15" i="1"/>
  <c r="E14" i="1"/>
  <c r="E13" i="1"/>
  <c r="C144" i="1" l="1"/>
  <c r="C143" i="1"/>
  <c r="C142" i="1"/>
  <c r="C141" i="1"/>
  <c r="C140" i="1"/>
  <c r="C139" i="1"/>
  <c r="C138" i="1"/>
  <c r="C133" i="1"/>
  <c r="C137" i="1"/>
  <c r="C136" i="1"/>
  <c r="C135" i="1"/>
  <c r="C109" i="1"/>
  <c r="C108" i="1"/>
  <c r="C107" i="1"/>
  <c r="C106" i="1"/>
  <c r="C105" i="1"/>
  <c r="C104" i="1"/>
  <c r="C103" i="1"/>
  <c r="C102" i="1"/>
  <c r="C101" i="1"/>
  <c r="C100" i="1"/>
  <c r="C99" i="1"/>
  <c r="C98" i="1"/>
  <c r="C96" i="1"/>
  <c r="C95" i="1"/>
  <c r="C94" i="1"/>
  <c r="C93" i="1"/>
  <c r="C92" i="1"/>
  <c r="C90" i="1"/>
  <c r="C89" i="1"/>
  <c r="C88" i="1"/>
  <c r="C87" i="1"/>
  <c r="C85" i="1"/>
  <c r="C84" i="1"/>
  <c r="C83" i="1"/>
  <c r="C82" i="1"/>
  <c r="C81" i="1"/>
  <c r="C80" i="1"/>
  <c r="C543" i="1"/>
  <c r="C74" i="1"/>
  <c r="C73" i="1"/>
  <c r="C72" i="1"/>
  <c r="C71" i="1"/>
  <c r="C70" i="1"/>
  <c r="C69" i="1"/>
  <c r="C68" i="1"/>
  <c r="C67" i="1"/>
  <c r="C66" i="1"/>
  <c r="C65" i="1"/>
  <c r="C64" i="1"/>
  <c r="C61" i="1"/>
  <c r="C60" i="1"/>
  <c r="C59" i="1"/>
  <c r="C58" i="1"/>
  <c r="C57" i="1"/>
  <c r="C56" i="1"/>
  <c r="C55" i="1"/>
  <c r="C54" i="1"/>
  <c r="C53" i="1"/>
  <c r="C49" i="1"/>
  <c r="C48" i="1"/>
  <c r="C47" i="1"/>
  <c r="C45" i="1"/>
  <c r="C44" i="1"/>
  <c r="C42" i="1"/>
  <c r="C41" i="1"/>
  <c r="C40" i="1"/>
  <c r="C39" i="1"/>
  <c r="C38" i="1"/>
  <c r="C36" i="1"/>
  <c r="C35" i="1"/>
  <c r="C34" i="1"/>
  <c r="C30" i="1"/>
  <c r="C52" i="1" l="1"/>
  <c r="C51" i="1"/>
  <c r="C32" i="1"/>
  <c r="C31" i="1"/>
  <c r="C29" i="1"/>
  <c r="C28" i="1"/>
  <c r="C27" i="1"/>
  <c r="C25" i="1"/>
  <c r="C24" i="1"/>
  <c r="C23" i="1"/>
  <c r="C22" i="1"/>
  <c r="C21" i="1"/>
  <c r="C20" i="1"/>
  <c r="C19" i="1"/>
  <c r="C15" i="1"/>
  <c r="C16" i="1"/>
  <c r="C14" i="1"/>
  <c r="C13" i="1"/>
  <c r="C12" i="1"/>
  <c r="I644" i="1" l="1"/>
  <c r="I578" i="1"/>
  <c r="I422" i="1"/>
  <c r="I380" i="1"/>
  <c r="I381" i="1"/>
  <c r="I382" i="1"/>
  <c r="I522" i="1"/>
  <c r="I521" i="1"/>
  <c r="I520" i="1"/>
  <c r="I519" i="1"/>
  <c r="I518" i="1"/>
  <c r="I517" i="1"/>
  <c r="I516" i="1"/>
  <c r="I515" i="1"/>
  <c r="I514" i="1"/>
  <c r="I513" i="1"/>
  <c r="I472" i="1"/>
  <c r="I471" i="1"/>
  <c r="I377" i="1"/>
  <c r="I376" i="1"/>
  <c r="I375" i="1"/>
  <c r="I374" i="1"/>
  <c r="I335" i="1"/>
  <c r="I311" i="1"/>
  <c r="I310" i="1"/>
  <c r="I309" i="1"/>
  <c r="I308" i="1"/>
  <c r="I300" i="1"/>
  <c r="I379" i="1" l="1"/>
  <c r="H54" i="1" s="1"/>
  <c r="D7" i="1"/>
  <c r="L18" i="1"/>
  <c r="I668" i="1"/>
  <c r="I669" i="1"/>
  <c r="I670" i="1"/>
  <c r="I671" i="1"/>
  <c r="I672" i="1"/>
  <c r="I673" i="1"/>
  <c r="I674" i="1"/>
  <c r="I675" i="1"/>
  <c r="I676" i="1"/>
  <c r="I667" i="1"/>
  <c r="I665" i="1"/>
  <c r="I664" i="1"/>
  <c r="I663" i="1"/>
  <c r="I661" i="1"/>
  <c r="I660" i="1"/>
  <c r="I658" i="1"/>
  <c r="I682" i="1"/>
  <c r="I683" i="1"/>
  <c r="I684" i="1"/>
  <c r="I685" i="1"/>
  <c r="I948" i="1"/>
  <c r="I949" i="1"/>
  <c r="I950" i="1"/>
  <c r="I951" i="1"/>
  <c r="I952" i="1"/>
  <c r="I953" i="1"/>
  <c r="I954" i="1"/>
  <c r="I955" i="1"/>
  <c r="I956" i="1"/>
  <c r="I957" i="1"/>
  <c r="I958" i="1"/>
  <c r="I924" i="1"/>
  <c r="I925" i="1"/>
  <c r="I926" i="1"/>
  <c r="I927" i="1"/>
  <c r="I928" i="1"/>
  <c r="I929" i="1"/>
  <c r="I930" i="1"/>
  <c r="I931" i="1"/>
  <c r="I932" i="1"/>
  <c r="I933" i="1"/>
  <c r="I934" i="1"/>
  <c r="I935" i="1"/>
  <c r="I936" i="1"/>
  <c r="I937" i="1"/>
  <c r="I938" i="1"/>
  <c r="I939" i="1"/>
  <c r="I940" i="1"/>
  <c r="I941" i="1"/>
  <c r="I942" i="1"/>
  <c r="I943" i="1"/>
  <c r="I944" i="1"/>
  <c r="I945" i="1"/>
  <c r="I946" i="1"/>
  <c r="I947" i="1"/>
  <c r="I923" i="1"/>
  <c r="I983" i="1"/>
  <c r="H144" i="1" s="1"/>
  <c r="I982" i="1"/>
  <c r="H143" i="1" s="1"/>
  <c r="I981" i="1"/>
  <c r="H142" i="1" s="1"/>
  <c r="I980" i="1"/>
  <c r="H141" i="1" s="1"/>
  <c r="I979" i="1"/>
  <c r="H140" i="1" s="1"/>
  <c r="I978" i="1"/>
  <c r="H139" i="1" s="1"/>
  <c r="I966" i="1"/>
  <c r="I921" i="1"/>
  <c r="I910" i="1" s="1"/>
  <c r="I733" i="1"/>
  <c r="I732" i="1"/>
  <c r="I731" i="1"/>
  <c r="I730" i="1"/>
  <c r="I729" i="1"/>
  <c r="I728" i="1"/>
  <c r="I727" i="1"/>
  <c r="I726" i="1"/>
  <c r="I725" i="1"/>
  <c r="I867" i="1" l="1"/>
  <c r="H132" i="1"/>
  <c r="H125" i="1" s="1"/>
  <c r="I724" i="1"/>
  <c r="H111" i="1" s="1"/>
  <c r="I977" i="1"/>
  <c r="I659" i="1"/>
  <c r="H103" i="1" s="1"/>
  <c r="I662" i="1"/>
  <c r="H104" i="1" s="1"/>
  <c r="I666" i="1"/>
  <c r="H105" i="1" s="1"/>
  <c r="I922" i="1"/>
  <c r="H134" i="1" s="1"/>
  <c r="H133" i="1" s="1"/>
  <c r="I713" i="1" l="1"/>
  <c r="I714" i="1"/>
  <c r="I715" i="1"/>
  <c r="I716" i="1"/>
  <c r="I717" i="1"/>
  <c r="I718" i="1"/>
  <c r="I719" i="1"/>
  <c r="I720" i="1"/>
  <c r="I721" i="1"/>
  <c r="I722" i="1"/>
  <c r="I723" i="1"/>
  <c r="I350" i="1"/>
  <c r="I349" i="1"/>
  <c r="I347" i="1"/>
  <c r="I346" i="1"/>
  <c r="I345" i="1"/>
  <c r="I274" i="1"/>
  <c r="I273" i="1"/>
  <c r="I272" i="1"/>
  <c r="I270" i="1"/>
  <c r="I269" i="1"/>
  <c r="I211" i="1"/>
  <c r="I210" i="1"/>
  <c r="I697" i="1"/>
  <c r="I696" i="1"/>
  <c r="I694" i="1"/>
  <c r="I693" i="1"/>
  <c r="I692" i="1"/>
  <c r="I691" i="1"/>
  <c r="I690" i="1"/>
  <c r="I689" i="1"/>
  <c r="I688" i="1"/>
  <c r="I686" i="1"/>
  <c r="I681" i="1"/>
  <c r="I680" i="1"/>
  <c r="I679" i="1"/>
  <c r="I678" i="1"/>
  <c r="I695" i="1" l="1"/>
  <c r="H108" i="1" s="1"/>
  <c r="I687" i="1"/>
  <c r="H107" i="1" s="1"/>
  <c r="I677" i="1"/>
  <c r="I348" i="1"/>
  <c r="H49" i="1" s="1"/>
  <c r="I344" i="1"/>
  <c r="H48" i="1" s="1"/>
  <c r="I209" i="1"/>
  <c r="H21" i="1" s="1"/>
  <c r="I271" i="1"/>
  <c r="H32" i="1" s="1"/>
  <c r="H106" i="1" l="1"/>
  <c r="I657" i="1"/>
  <c r="I656" i="1"/>
  <c r="I655" i="1"/>
  <c r="I653" i="1"/>
  <c r="I652" i="1"/>
  <c r="I651" i="1"/>
  <c r="I650" i="1"/>
  <c r="I649" i="1"/>
  <c r="I648" i="1"/>
  <c r="I647" i="1"/>
  <c r="I646" i="1" l="1"/>
  <c r="H101" i="1" s="1"/>
  <c r="I654" i="1"/>
  <c r="H102" i="1" s="1"/>
  <c r="I643" i="1"/>
  <c r="I642" i="1"/>
  <c r="I641" i="1"/>
  <c r="I640" i="1"/>
  <c r="I639" i="1"/>
  <c r="I638" i="1"/>
  <c r="I636" i="1"/>
  <c r="I635" i="1"/>
  <c r="I634" i="1"/>
  <c r="I633" i="1"/>
  <c r="I630" i="1"/>
  <c r="I629" i="1"/>
  <c r="I628" i="1"/>
  <c r="I627" i="1"/>
  <c r="I625" i="1"/>
  <c r="I624" i="1"/>
  <c r="I623" i="1"/>
  <c r="I622" i="1"/>
  <c r="I621" i="1"/>
  <c r="I619" i="1"/>
  <c r="I618" i="1"/>
  <c r="I617" i="1"/>
  <c r="I615" i="1"/>
  <c r="I614" i="1"/>
  <c r="I613" i="1"/>
  <c r="I612" i="1"/>
  <c r="I611" i="1"/>
  <c r="I610" i="1"/>
  <c r="I609" i="1"/>
  <c r="I607" i="1"/>
  <c r="I606" i="1"/>
  <c r="I577" i="1"/>
  <c r="I576" i="1"/>
  <c r="I574" i="1"/>
  <c r="I573" i="1"/>
  <c r="I571" i="1"/>
  <c r="I570" i="1"/>
  <c r="I469" i="1"/>
  <c r="I468" i="1"/>
  <c r="I531" i="1"/>
  <c r="I530" i="1"/>
  <c r="I529" i="1"/>
  <c r="I527" i="1"/>
  <c r="I526" i="1"/>
  <c r="I525" i="1"/>
  <c r="I524" i="1"/>
  <c r="H100" i="1" l="1"/>
  <c r="I645" i="1"/>
  <c r="I605" i="1"/>
  <c r="H92" i="1" s="1"/>
  <c r="I616" i="1"/>
  <c r="H94" i="1" s="1"/>
  <c r="I569" i="1"/>
  <c r="H83" i="1" s="1"/>
  <c r="I626" i="1"/>
  <c r="H96" i="1" s="1"/>
  <c r="I608" i="1"/>
  <c r="H93" i="1" s="1"/>
  <c r="I637" i="1"/>
  <c r="H99" i="1" s="1"/>
  <c r="I620" i="1"/>
  <c r="H95" i="1" s="1"/>
  <c r="I632" i="1"/>
  <c r="H98" i="1" s="1"/>
  <c r="I575" i="1"/>
  <c r="H85" i="1" s="1"/>
  <c r="I572" i="1"/>
  <c r="H84" i="1" s="1"/>
  <c r="I528" i="1"/>
  <c r="H74" i="1" s="1"/>
  <c r="I523" i="1"/>
  <c r="I490" i="1"/>
  <c r="I489" i="1"/>
  <c r="I488" i="1"/>
  <c r="I487" i="1"/>
  <c r="I486" i="1"/>
  <c r="I484" i="1"/>
  <c r="I483" i="1"/>
  <c r="I482" i="1"/>
  <c r="I481" i="1"/>
  <c r="I479" i="1"/>
  <c r="I478" i="1"/>
  <c r="I477" i="1"/>
  <c r="I476" i="1"/>
  <c r="I475" i="1"/>
  <c r="I474" i="1"/>
  <c r="I433" i="1"/>
  <c r="I432" i="1"/>
  <c r="H97" i="1" l="1"/>
  <c r="I512" i="1"/>
  <c r="H72" i="1" s="1"/>
  <c r="H73" i="1"/>
  <c r="H91" i="1"/>
  <c r="I631" i="1"/>
  <c r="I604" i="1"/>
  <c r="I473" i="1"/>
  <c r="H66" i="1" s="1"/>
  <c r="I485" i="1"/>
  <c r="H68" i="1" s="1"/>
  <c r="I480" i="1"/>
  <c r="H67" i="1" s="1"/>
  <c r="I417" i="1"/>
  <c r="I416" i="1"/>
  <c r="I421" i="1"/>
  <c r="I420" i="1"/>
  <c r="I419" i="1"/>
  <c r="I316" i="1"/>
  <c r="I319" i="1"/>
  <c r="I318" i="1"/>
  <c r="I317" i="1"/>
  <c r="I315" i="1"/>
  <c r="I314" i="1"/>
  <c r="I313" i="1"/>
  <c r="I301" i="1"/>
  <c r="I299" i="1"/>
  <c r="I415" i="1" l="1"/>
  <c r="H60" i="1" s="1"/>
  <c r="I418" i="1"/>
  <c r="H61" i="1" s="1"/>
  <c r="I312" i="1"/>
  <c r="H39" i="1" s="1"/>
  <c r="I293" i="1"/>
  <c r="I292" i="1"/>
  <c r="I291" i="1"/>
  <c r="I290" i="1"/>
  <c r="I289" i="1"/>
  <c r="I288" i="1"/>
  <c r="I287" i="1"/>
  <c r="I286" i="1"/>
  <c r="I284" i="1"/>
  <c r="I283" i="1"/>
  <c r="I282" i="1"/>
  <c r="I281" i="1"/>
  <c r="I265" i="1"/>
  <c r="I264" i="1"/>
  <c r="I233" i="1"/>
  <c r="I232" i="1"/>
  <c r="I231" i="1"/>
  <c r="I230" i="1"/>
  <c r="I228" i="1"/>
  <c r="I227" i="1"/>
  <c r="I226" i="1"/>
  <c r="I285" i="1" l="1"/>
  <c r="H35" i="1" s="1"/>
  <c r="I225" i="1"/>
  <c r="H24" i="1" s="1"/>
  <c r="I229" i="1"/>
  <c r="H25" i="1" s="1"/>
  <c r="I205" i="1"/>
  <c r="I204" i="1"/>
  <c r="I203" i="1"/>
  <c r="I180" i="1"/>
  <c r="I179" i="1"/>
  <c r="I178" i="1"/>
  <c r="I177" i="1"/>
  <c r="I176" i="1"/>
  <c r="I175" i="1"/>
  <c r="I174" i="1"/>
  <c r="I173" i="1"/>
  <c r="I172" i="1" l="1"/>
  <c r="H14" i="1" s="1"/>
  <c r="L21" i="1"/>
  <c r="L15" i="1" s="1"/>
  <c r="L20" i="1"/>
  <c r="L19" i="1"/>
  <c r="K7" i="1" s="1"/>
  <c r="I450" i="1"/>
  <c r="I451" i="1"/>
  <c r="I452" i="1"/>
  <c r="I453" i="1"/>
  <c r="I454" i="1"/>
  <c r="I455" i="1"/>
  <c r="I456" i="1"/>
  <c r="I457" i="1"/>
  <c r="I458" i="1"/>
  <c r="I459" i="1"/>
  <c r="I460" i="1"/>
  <c r="I461" i="1"/>
  <c r="I462" i="1"/>
  <c r="I463" i="1"/>
  <c r="I464" i="1"/>
  <c r="I465" i="1"/>
  <c r="I466" i="1"/>
  <c r="I467" i="1"/>
  <c r="I470" i="1"/>
  <c r="I708" i="1"/>
  <c r="I707" i="1"/>
  <c r="I706" i="1"/>
  <c r="I962" i="1"/>
  <c r="I963" i="1"/>
  <c r="I964" i="1"/>
  <c r="I965" i="1"/>
  <c r="I967" i="1"/>
  <c r="I968" i="1"/>
  <c r="I969" i="1"/>
  <c r="I970" i="1"/>
  <c r="I971" i="1"/>
  <c r="I973" i="1"/>
  <c r="I974" i="1"/>
  <c r="I975" i="1"/>
  <c r="I976" i="1"/>
  <c r="I961" i="1"/>
  <c r="I709" i="1"/>
  <c r="I493" i="1"/>
  <c r="I295" i="1"/>
  <c r="I296" i="1"/>
  <c r="I297" i="1"/>
  <c r="I298" i="1"/>
  <c r="I302" i="1"/>
  <c r="I972" i="1" l="1"/>
  <c r="H137" i="1" s="1"/>
  <c r="I960" i="1"/>
  <c r="H136" i="1" s="1"/>
  <c r="H135" i="1" l="1"/>
  <c r="I959" i="1"/>
  <c r="I449" i="1"/>
  <c r="I448" i="1" s="1"/>
  <c r="H65" i="1" s="1"/>
  <c r="I208" i="1"/>
  <c r="I207" i="1"/>
  <c r="I206" i="1"/>
  <c r="I154" i="1"/>
  <c r="I155" i="1"/>
  <c r="I156" i="1"/>
  <c r="I157" i="1"/>
  <c r="I158" i="1"/>
  <c r="I159" i="1"/>
  <c r="I160" i="1"/>
  <c r="I202" i="1" l="1"/>
  <c r="H20" i="1" s="1"/>
  <c r="P4" i="1"/>
  <c r="P14" i="1" l="1"/>
  <c r="P15" i="1"/>
  <c r="O14" i="1"/>
  <c r="O15" i="1"/>
  <c r="M8" i="1" l="1"/>
  <c r="O12" i="1"/>
  <c r="O10" i="1"/>
  <c r="L8" i="1"/>
  <c r="L10" i="1" s="1"/>
  <c r="L16" i="1" l="1"/>
  <c r="P12" i="1"/>
  <c r="M10" i="1"/>
  <c r="M9" i="1" s="1"/>
  <c r="M16" i="1"/>
  <c r="P13" i="1"/>
  <c r="O13" i="1"/>
  <c r="L9" i="1"/>
  <c r="C63" i="1"/>
  <c r="I427" i="1"/>
  <c r="N9" i="1" l="1"/>
  <c r="P11" i="1" s="1"/>
  <c r="N8" i="1"/>
  <c r="N16" i="1" s="1"/>
  <c r="K16" i="1" s="1"/>
  <c r="O11" i="1"/>
  <c r="I425" i="1"/>
  <c r="I426" i="1"/>
  <c r="I428" i="1"/>
  <c r="I429" i="1"/>
  <c r="I430" i="1"/>
  <c r="I431" i="1"/>
  <c r="I434" i="1"/>
  <c r="P10" i="1" l="1"/>
  <c r="I424" i="1"/>
  <c r="H63" i="1" s="1"/>
  <c r="I187" i="1" l="1"/>
  <c r="I184" i="1"/>
  <c r="I183" i="1"/>
  <c r="I185" i="1"/>
  <c r="I307" i="1" l="1"/>
  <c r="I306" i="1"/>
  <c r="I305" i="1"/>
  <c r="I304" i="1" l="1"/>
  <c r="H38" i="1" s="1"/>
  <c r="I189" i="1"/>
  <c r="I188" i="1"/>
  <c r="I186" i="1"/>
  <c r="I182" i="1"/>
  <c r="I181" i="1" l="1"/>
  <c r="H15" i="1" s="1"/>
  <c r="I164" i="1"/>
  <c r="I162" i="1"/>
  <c r="E90" i="1" l="1"/>
  <c r="E89" i="1"/>
  <c r="E88" i="1"/>
  <c r="E87" i="1"/>
  <c r="E82" i="1"/>
  <c r="E81" i="1"/>
  <c r="E80" i="1"/>
  <c r="E76" i="1"/>
  <c r="E45" i="1"/>
  <c r="E36" i="1"/>
  <c r="E35" i="1"/>
  <c r="E34" i="1"/>
  <c r="E30" i="1"/>
  <c r="E29" i="1"/>
  <c r="E28" i="1"/>
  <c r="E27" i="1"/>
  <c r="E19" i="1"/>
  <c r="E12" i="1"/>
  <c r="I220" i="1"/>
  <c r="I712" i="1"/>
  <c r="I711" i="1"/>
  <c r="I710" i="1"/>
  <c r="I702" i="1"/>
  <c r="I701" i="1"/>
  <c r="I603" i="1"/>
  <c r="I602" i="1"/>
  <c r="I600" i="1"/>
  <c r="I599" i="1"/>
  <c r="I597" i="1"/>
  <c r="I596" i="1"/>
  <c r="I595" i="1"/>
  <c r="I594" i="1"/>
  <c r="I593" i="1"/>
  <c r="I592" i="1"/>
  <c r="I591" i="1"/>
  <c r="I590" i="1"/>
  <c r="I589" i="1"/>
  <c r="I587" i="1"/>
  <c r="I586" i="1"/>
  <c r="I585" i="1"/>
  <c r="I584" i="1"/>
  <c r="I583" i="1"/>
  <c r="I582" i="1"/>
  <c r="I581" i="1"/>
  <c r="I568" i="1"/>
  <c r="I567" i="1"/>
  <c r="I566" i="1"/>
  <c r="I565" i="1"/>
  <c r="I564" i="1"/>
  <c r="I562" i="1"/>
  <c r="I561" i="1"/>
  <c r="I560" i="1"/>
  <c r="I559" i="1"/>
  <c r="I557" i="1"/>
  <c r="I556" i="1"/>
  <c r="I555" i="1"/>
  <c r="I552" i="1"/>
  <c r="I551" i="1"/>
  <c r="I550" i="1"/>
  <c r="I549" i="1"/>
  <c r="I548" i="1"/>
  <c r="I547" i="1"/>
  <c r="I546" i="1"/>
  <c r="I545" i="1"/>
  <c r="I544" i="1"/>
  <c r="I541" i="1"/>
  <c r="I540" i="1"/>
  <c r="I539" i="1"/>
  <c r="I538" i="1"/>
  <c r="I537" i="1"/>
  <c r="I536" i="1"/>
  <c r="I535" i="1"/>
  <c r="I534" i="1"/>
  <c r="I511" i="1"/>
  <c r="I510" i="1"/>
  <c r="I509" i="1"/>
  <c r="I508" i="1"/>
  <c r="I507" i="1"/>
  <c r="I506" i="1"/>
  <c r="I505" i="1"/>
  <c r="I504" i="1"/>
  <c r="I503" i="1"/>
  <c r="I501" i="1"/>
  <c r="I500" i="1"/>
  <c r="I499" i="1"/>
  <c r="I498" i="1"/>
  <c r="I497" i="1"/>
  <c r="I496" i="1"/>
  <c r="I495" i="1"/>
  <c r="I492" i="1"/>
  <c r="I491" i="1" s="1"/>
  <c r="H69" i="1" s="1"/>
  <c r="I447" i="1"/>
  <c r="I446" i="1"/>
  <c r="I445" i="1"/>
  <c r="I444" i="1"/>
  <c r="I443" i="1"/>
  <c r="I442" i="1"/>
  <c r="I441" i="1"/>
  <c r="I440" i="1"/>
  <c r="I439" i="1"/>
  <c r="I438" i="1"/>
  <c r="I437" i="1"/>
  <c r="I436" i="1"/>
  <c r="I414" i="1"/>
  <c r="I413" i="1"/>
  <c r="I412" i="1"/>
  <c r="I411" i="1"/>
  <c r="I410" i="1"/>
  <c r="I409" i="1"/>
  <c r="I408" i="1"/>
  <c r="I407" i="1"/>
  <c r="I406" i="1"/>
  <c r="I405" i="1"/>
  <c r="I404" i="1"/>
  <c r="I403" i="1"/>
  <c r="I401" i="1"/>
  <c r="I400" i="1"/>
  <c r="I399" i="1"/>
  <c r="I398" i="1"/>
  <c r="I397" i="1"/>
  <c r="I396" i="1"/>
  <c r="I395" i="1"/>
  <c r="I393" i="1"/>
  <c r="I392" i="1"/>
  <c r="I391" i="1"/>
  <c r="I389" i="1"/>
  <c r="I388" i="1"/>
  <c r="I387" i="1"/>
  <c r="I386" i="1"/>
  <c r="I384" i="1"/>
  <c r="I378" i="1"/>
  <c r="I373" i="1"/>
  <c r="I372" i="1"/>
  <c r="I371" i="1"/>
  <c r="I370" i="1"/>
  <c r="I368" i="1"/>
  <c r="I367" i="1"/>
  <c r="I366" i="1"/>
  <c r="I365" i="1"/>
  <c r="I364" i="1"/>
  <c r="I363" i="1"/>
  <c r="I362" i="1"/>
  <c r="I361" i="1"/>
  <c r="I359" i="1"/>
  <c r="I358" i="1"/>
  <c r="I357" i="1"/>
  <c r="I356" i="1"/>
  <c r="I355" i="1"/>
  <c r="I354" i="1"/>
  <c r="I353" i="1"/>
  <c r="I343" i="1"/>
  <c r="I342" i="1"/>
  <c r="I339" i="1"/>
  <c r="I338" i="1"/>
  <c r="I336" i="1"/>
  <c r="I334" i="1"/>
  <c r="I326" i="1"/>
  <c r="I325" i="1"/>
  <c r="I324" i="1"/>
  <c r="I322" i="1"/>
  <c r="I321" i="1"/>
  <c r="I280" i="1"/>
  <c r="I279" i="1"/>
  <c r="I278" i="1"/>
  <c r="I277" i="1"/>
  <c r="I268" i="1"/>
  <c r="I267" i="1"/>
  <c r="I263" i="1"/>
  <c r="I262" i="1"/>
  <c r="I261" i="1"/>
  <c r="I260" i="1"/>
  <c r="I258" i="1"/>
  <c r="I257" i="1"/>
  <c r="I256" i="1"/>
  <c r="I255" i="1"/>
  <c r="I254" i="1"/>
  <c r="I253" i="1"/>
  <c r="I252" i="1"/>
  <c r="I251" i="1"/>
  <c r="I250" i="1"/>
  <c r="I249" i="1"/>
  <c r="I248" i="1"/>
  <c r="I246" i="1"/>
  <c r="I245" i="1"/>
  <c r="I244" i="1"/>
  <c r="I243" i="1"/>
  <c r="I241" i="1"/>
  <c r="I240" i="1"/>
  <c r="I239" i="1"/>
  <c r="I238" i="1"/>
  <c r="I237" i="1"/>
  <c r="I236" i="1"/>
  <c r="I224" i="1"/>
  <c r="I223" i="1"/>
  <c r="I222" i="1"/>
  <c r="I219" i="1"/>
  <c r="I218" i="1"/>
  <c r="I217" i="1"/>
  <c r="I216" i="1"/>
  <c r="I215" i="1"/>
  <c r="I214" i="1"/>
  <c r="I213" i="1"/>
  <c r="I201" i="1"/>
  <c r="I200" i="1"/>
  <c r="I199" i="1"/>
  <c r="I198" i="1"/>
  <c r="I194" i="1"/>
  <c r="I193" i="1"/>
  <c r="I259" i="1" l="1"/>
  <c r="H30" i="1" s="1"/>
  <c r="I563" i="1"/>
  <c r="H82" i="1" s="1"/>
  <c r="I402" i="1"/>
  <c r="H59" i="1" s="1"/>
  <c r="I383" i="1"/>
  <c r="H55" i="1" s="1"/>
  <c r="I394" i="1"/>
  <c r="H58" i="1" s="1"/>
  <c r="I543" i="1"/>
  <c r="I385" i="1"/>
  <c r="H56" i="1" s="1"/>
  <c r="I554" i="1"/>
  <c r="H80" i="1" s="1"/>
  <c r="I558" i="1"/>
  <c r="H81" i="1" s="1"/>
  <c r="I588" i="1"/>
  <c r="H88" i="1" s="1"/>
  <c r="I390" i="1"/>
  <c r="H57" i="1" s="1"/>
  <c r="I341" i="1"/>
  <c r="I247" i="1"/>
  <c r="H29" i="1" s="1"/>
  <c r="I276" i="1"/>
  <c r="H34" i="1" s="1"/>
  <c r="I242" i="1"/>
  <c r="H28" i="1" s="1"/>
  <c r="I221" i="1"/>
  <c r="H23" i="1" s="1"/>
  <c r="I212" i="1"/>
  <c r="H22" i="1" s="1"/>
  <c r="I235" i="1"/>
  <c r="I197" i="1"/>
  <c r="I700" i="1"/>
  <c r="I337" i="1"/>
  <c r="H45" i="1" s="1"/>
  <c r="I294" i="1"/>
  <c r="H36" i="1" s="1"/>
  <c r="I435" i="1"/>
  <c r="H64" i="1" s="1"/>
  <c r="I333" i="1"/>
  <c r="H44" i="1" s="1"/>
  <c r="H110" i="1" l="1"/>
  <c r="I699" i="1"/>
  <c r="H79" i="1"/>
  <c r="I340" i="1"/>
  <c r="H47" i="1"/>
  <c r="H46" i="1" s="1"/>
  <c r="I542" i="1"/>
  <c r="H78" i="1"/>
  <c r="I553" i="1"/>
  <c r="H19" i="1"/>
  <c r="H18" i="1" s="1"/>
  <c r="I196" i="1"/>
  <c r="H27" i="1"/>
  <c r="H138" i="1"/>
  <c r="I275" i="1"/>
  <c r="I332" i="1"/>
  <c r="I601" i="1"/>
  <c r="H90" i="1" s="1"/>
  <c r="I598" i="1"/>
  <c r="H89" i="1" s="1"/>
  <c r="I580" i="1"/>
  <c r="H87" i="1" s="1"/>
  <c r="I533" i="1"/>
  <c r="I369" i="1"/>
  <c r="H53" i="1" s="1"/>
  <c r="I360" i="1"/>
  <c r="H52" i="1" s="1"/>
  <c r="I323" i="1"/>
  <c r="H41" i="1" s="1"/>
  <c r="I320" i="1"/>
  <c r="H40" i="1" s="1"/>
  <c r="I266" i="1"/>
  <c r="H31" i="1" s="1"/>
  <c r="I532" i="1" l="1"/>
  <c r="H76" i="1"/>
  <c r="I579" i="1"/>
  <c r="I234" i="1"/>
  <c r="I502" i="1" l="1"/>
  <c r="H71" i="1" s="1"/>
  <c r="I494" i="1"/>
  <c r="H70" i="1" s="1"/>
  <c r="I423" i="1" l="1"/>
  <c r="I352" i="1"/>
  <c r="I351" i="1" l="1"/>
  <c r="H51" i="1"/>
  <c r="H50" i="1" s="1"/>
  <c r="I195" i="1"/>
  <c r="I328" i="1" l="1"/>
  <c r="I329" i="1"/>
  <c r="I330" i="1"/>
  <c r="I331" i="1"/>
  <c r="I327" i="1" l="1"/>
  <c r="H26" i="1"/>
  <c r="I161" i="1"/>
  <c r="I163" i="1"/>
  <c r="I165" i="1"/>
  <c r="I303" i="1" l="1"/>
  <c r="H42" i="1"/>
  <c r="H37" i="1" s="1"/>
  <c r="I170" i="1"/>
  <c r="I169" i="1"/>
  <c r="I168" i="1"/>
  <c r="I171" i="1"/>
  <c r="I167" i="1"/>
  <c r="I166" i="1" l="1"/>
  <c r="H13" i="1" s="1"/>
  <c r="H86" i="1"/>
  <c r="G985" i="1" l="1"/>
  <c r="H77" i="1" l="1"/>
  <c r="I192" i="1" l="1"/>
  <c r="I191" i="1"/>
  <c r="I9" i="1"/>
  <c r="G9" i="1"/>
  <c r="I190" i="1" l="1"/>
  <c r="H16" i="1" s="1"/>
  <c r="I153" i="1"/>
  <c r="H75" i="1"/>
  <c r="H12" i="1" l="1"/>
  <c r="H11" i="1" s="1"/>
  <c r="I152" i="1"/>
  <c r="H62" i="1"/>
  <c r="H43" i="1"/>
  <c r="H33" i="1" l="1"/>
  <c r="C533" i="1" l="1"/>
</calcChain>
</file>

<file path=xl/comments1.xml><?xml version="1.0" encoding="utf-8"?>
<comments xmlns="http://schemas.openxmlformats.org/spreadsheetml/2006/main">
  <authors>
    <author>TOSHIBA</author>
    <author>Usuario de Windows</author>
  </authors>
  <commentList>
    <comment ref="K7" authorId="0" shapeId="0">
      <text>
        <r>
          <rPr>
            <sz val="10"/>
            <color indexed="10"/>
            <rFont val="Tahoma"/>
            <family val="2"/>
          </rPr>
          <t xml:space="preserve">para </t>
        </r>
        <r>
          <rPr>
            <b/>
            <sz val="10"/>
            <color indexed="10"/>
            <rFont val="Tahoma"/>
            <family val="2"/>
          </rPr>
          <t xml:space="preserve">ACTIVAR CALCULOS </t>
        </r>
        <r>
          <rPr>
            <sz val="10"/>
            <color indexed="10"/>
            <rFont val="Tahoma"/>
            <family val="2"/>
          </rPr>
          <t xml:space="preserve">Ingrese solo el Monto Asignado para </t>
        </r>
        <r>
          <rPr>
            <b/>
            <sz val="10"/>
            <color indexed="10"/>
            <rFont val="Tahoma"/>
            <family val="2"/>
          </rPr>
          <t>Mantenimiento,</t>
        </r>
        <r>
          <rPr>
            <sz val="10"/>
            <color indexed="10"/>
            <rFont val="Tahoma"/>
            <family val="2"/>
          </rPr>
          <t xml:space="preserve"> omitir el monto de Rutas Solidarias.</t>
        </r>
      </text>
    </comment>
    <comment ref="L15" authorId="0" shapeId="0">
      <text>
        <r>
          <rPr>
            <b/>
            <sz val="9"/>
            <color indexed="10"/>
            <rFont val="Tahoma"/>
            <family val="2"/>
          </rPr>
          <t>Ingrese el monto asignado para RUTAS SOLIDARIAS (Bicicletas) y si no cuenta 0.00</t>
        </r>
      </text>
    </comment>
    <comment ref="C21" authorId="1" shapeId="0">
      <text>
        <r>
          <rPr>
            <b/>
            <sz val="9"/>
            <color indexed="81"/>
            <rFont val="Tahoma"/>
            <charset val="1"/>
          </rPr>
          <t>Usuario de Windows:</t>
        </r>
        <r>
          <rPr>
            <sz val="9"/>
            <color indexed="81"/>
            <rFont val="Tahoma"/>
            <charset val="1"/>
          </rPr>
          <t xml:space="preserve">
</t>
        </r>
      </text>
    </comment>
    <comment ref="H21" authorId="1" shapeId="0">
      <text>
        <r>
          <rPr>
            <b/>
            <sz val="9"/>
            <color indexed="81"/>
            <rFont val="Tahoma"/>
            <charset val="1"/>
          </rPr>
          <t>Usuario de Windows:</t>
        </r>
        <r>
          <rPr>
            <sz val="9"/>
            <color indexed="81"/>
            <rFont val="Tahoma"/>
            <charset val="1"/>
          </rPr>
          <t xml:space="preserve">
</t>
        </r>
      </text>
    </comment>
  </commentList>
</comments>
</file>

<file path=xl/sharedStrings.xml><?xml version="1.0" encoding="utf-8"?>
<sst xmlns="http://schemas.openxmlformats.org/spreadsheetml/2006/main" count="3764" uniqueCount="636">
  <si>
    <t>FORMATO Nº 01</t>
  </si>
  <si>
    <t>FICHA TECNICA DE MANTENIMIENTO DE LOCALES ESCOLARES</t>
  </si>
  <si>
    <t>NOMBRE DE LA INSTITUCION EDUCATIVA:</t>
  </si>
  <si>
    <t>TELEFONO:</t>
  </si>
  <si>
    <t>CORREO ELECTRÓNICO</t>
  </si>
  <si>
    <t>CODIGO DE LOCAL</t>
  </si>
  <si>
    <t>CODIGO MODULAR</t>
  </si>
  <si>
    <t>UBICACIÓN (AV./CALLE)</t>
  </si>
  <si>
    <t>CENTRO POBLADO</t>
  </si>
  <si>
    <t>DISTRITO</t>
  </si>
  <si>
    <t>PROVINCIA</t>
  </si>
  <si>
    <t>REGION</t>
  </si>
  <si>
    <t>Nº</t>
  </si>
  <si>
    <t>PARTIDAS DE MANTENIMIENTO DE LOCALES ESCOLARES</t>
  </si>
  <si>
    <t>CANTIDAD</t>
  </si>
  <si>
    <t>COSTO ESTIMADO (S/.)</t>
  </si>
  <si>
    <t>REPARACION DE TECHOS</t>
  </si>
  <si>
    <t>M2</t>
  </si>
  <si>
    <t>UND</t>
  </si>
  <si>
    <t>GBL</t>
  </si>
  <si>
    <t>REPARACION DE PISOS</t>
  </si>
  <si>
    <t>REPARACION DE MUROS</t>
  </si>
  <si>
    <t>REPARACIÓN DE PUERTAS</t>
  </si>
  <si>
    <t>REPARACIÓN DE VENTANAS</t>
  </si>
  <si>
    <t>P2</t>
  </si>
  <si>
    <t>TOTAL</t>
  </si>
  <si>
    <t>NUMERO DE AULAS EN EL LOCAL DE LA INSTITUCION EDUCATIVA PUBLICA</t>
  </si>
  <si>
    <t>NUMERO DE ALUMNOS DE LA INSTITUCION EDUCATIVA PUBLICA</t>
  </si>
  <si>
    <t>NUMERO DE DOCENTES DE  LA INSTITUCION EDUCATIVA PUBLICA</t>
  </si>
  <si>
    <t>NOMBRE DEL DIRECTOR (NOMBRADO Y/O ENCARGADO)</t>
  </si>
  <si>
    <t>DESCRIPCION DE LAS PARTIDAS:</t>
  </si>
  <si>
    <t>Item</t>
  </si>
  <si>
    <t>Partida de Mantenimiento</t>
  </si>
  <si>
    <t>Unidad de Medida</t>
  </si>
  <si>
    <t>Cantidad</t>
  </si>
  <si>
    <t>Precio (S/.)</t>
  </si>
  <si>
    <t>Parcial (S/.)</t>
  </si>
  <si>
    <t>Calamina galvanizada Nº 25</t>
  </si>
  <si>
    <t>Plchs</t>
  </si>
  <si>
    <t>Kl</t>
  </si>
  <si>
    <t>Mano de Obra</t>
  </si>
  <si>
    <t>Gbl</t>
  </si>
  <si>
    <t>Madera aguano 2"x4"x10'</t>
  </si>
  <si>
    <t>Und</t>
  </si>
  <si>
    <t>Madera aguano 2"x2"x10'</t>
  </si>
  <si>
    <t>Alambre nº 16</t>
  </si>
  <si>
    <t>Bls.</t>
  </si>
  <si>
    <t>Arena fina</t>
  </si>
  <si>
    <t>M3.</t>
  </si>
  <si>
    <t>Und.</t>
  </si>
  <si>
    <t>ml</t>
  </si>
  <si>
    <t>Interruptores</t>
  </si>
  <si>
    <t>Tomacorrientes</t>
  </si>
  <si>
    <t>cinta aislante</t>
  </si>
  <si>
    <t>Pintura esmalte</t>
  </si>
  <si>
    <t>NOTA:</t>
  </si>
  <si>
    <t xml:space="preserve"> NO IMPRIMIR ESTA NOTA</t>
  </si>
  <si>
    <t>NO REGISTRAR HERRAMIENTAS DE CONSTRUCCION NI LIJAS, WAYPE, FRANELAS, CANDADOS, ETC</t>
  </si>
  <si>
    <t>PINTURA</t>
  </si>
  <si>
    <t>Pintura Látex</t>
  </si>
  <si>
    <t>Pasta mural</t>
  </si>
  <si>
    <t>inprimante</t>
  </si>
  <si>
    <t>m3</t>
  </si>
  <si>
    <t>ML</t>
  </si>
  <si>
    <t>Puno,</t>
  </si>
  <si>
    <t>DIRECTOR DE LA INSTITUCION EDUCATIVA</t>
  </si>
  <si>
    <t xml:space="preserve"> REPRESENTANTE DEL COMITÉ DE MANTENIMIENTO</t>
  </si>
  <si>
    <t>IMPORTANTE: Antes de la ejecución de los trabajos, los directores de las Instituciones Educativas, deberán solicitar autorización del Formato 1, mediante el sello y firma del profesional encargado en el área de infraestructura de la UGEL, DRE y Municipalidad.</t>
  </si>
  <si>
    <t>ESPACIO</t>
  </si>
  <si>
    <t>und</t>
  </si>
  <si>
    <t>mano de obra</t>
  </si>
  <si>
    <t>malla rashell</t>
  </si>
  <si>
    <t>m2</t>
  </si>
  <si>
    <t>argollas de armadura</t>
  </si>
  <si>
    <t>gbl</t>
  </si>
  <si>
    <t>muros de drywall o fibrocemento</t>
  </si>
  <si>
    <t>Zócalos en muros y/o contrazócalos en parapetos para protección contra la humedad</t>
  </si>
  <si>
    <t>Pisos interiores de machihembrado de madera. Se recomienda incluir material aislante térmico</t>
  </si>
  <si>
    <t>Cantoneras y material antideslizante (cintas) en rampas y/o escaleras</t>
  </si>
  <si>
    <t>PASAMANOS Y BARANDAS</t>
  </si>
  <si>
    <t>REJAS DE SEGURIDAD</t>
  </si>
  <si>
    <t>INSTALACIONES ELECTRICAS</t>
  </si>
  <si>
    <t>Tablero eléctrico</t>
  </si>
  <si>
    <t>Sistema de puesta a tierra (pozo y conductores)</t>
  </si>
  <si>
    <t>pararrayos</t>
  </si>
  <si>
    <t>INSTALACIONES SANITARIAS</t>
  </si>
  <si>
    <t>Aparatos y/o accesorios sanitarios</t>
  </si>
  <si>
    <t>Tanque séptico, pozo percolador o silo</t>
  </si>
  <si>
    <t>Biodigestor</t>
  </si>
  <si>
    <t>Bombas y/o electrobombas</t>
  </si>
  <si>
    <t>Cuneta y/o canales</t>
  </si>
  <si>
    <t>sumideros</t>
  </si>
  <si>
    <t>INSTALACIONES DE GAS</t>
  </si>
  <si>
    <t>conductores</t>
  </si>
  <si>
    <t>RED TELEFONICA/INTERNET</t>
  </si>
  <si>
    <t>SEGURIDAD</t>
  </si>
  <si>
    <t>Señalización de seguridad</t>
  </si>
  <si>
    <t>Extintores</t>
  </si>
  <si>
    <t>Sistema de detección y alarma, previa evaluación de especialista</t>
  </si>
  <si>
    <t>Sistema de riego</t>
  </si>
  <si>
    <t>Alcorques (para árboles)</t>
  </si>
  <si>
    <t>VEGETACION EN AREAS EXISTENTES</t>
  </si>
  <si>
    <t>MOBILIARIO Y EQUIPAMIENTO</t>
  </si>
  <si>
    <t>Pintado de muros, columnas, vigas, techo (sólo en caso que no existan fallas estructurales graves)</t>
  </si>
  <si>
    <t>Pintado de elementos de madera con pintura retardante de fuego (sólo en caso que no existan fallas graves)</t>
  </si>
  <si>
    <t>Pintado de canales, tuberías exteriores a la edificación y elementos de sujeción con pintura anticorrosiva y esmalte</t>
  </si>
  <si>
    <t>PUNTOS</t>
  </si>
  <si>
    <t>PUNTO</t>
  </si>
  <si>
    <t>Pintado de elementos de estructura metalica con pintura anticorrosiva (sólo en caso que no existan fallas graves)</t>
  </si>
  <si>
    <t>AULA</t>
  </si>
  <si>
    <t>COCINA Y COMEDOR</t>
  </si>
  <si>
    <t>ADMINISTRATIVO</t>
  </si>
  <si>
    <t>EXTERIORES</t>
  </si>
  <si>
    <t>SERVICIOS AUXILIARES</t>
  </si>
  <si>
    <t>SERVICIOS HIGIENICOS</t>
  </si>
  <si>
    <t>flete de transporte</t>
  </si>
  <si>
    <t>arena</t>
  </si>
  <si>
    <t>poleas</t>
  </si>
  <si>
    <t>arena gruesa</t>
  </si>
  <si>
    <t>impermetibizante tipo pintura (adhitivo) 1 deben indicar</t>
  </si>
  <si>
    <t>impermetibizante tipo mezcla (adhitivo) 2 deben indicar</t>
  </si>
  <si>
    <t>triplay</t>
  </si>
  <si>
    <t>tapajuntas de madera</t>
  </si>
  <si>
    <t>cola sintetica</t>
  </si>
  <si>
    <t>listones de madera aguano 1"x 1"x10"</t>
  </si>
  <si>
    <t>gln</t>
  </si>
  <si>
    <t>Sistema de evacuación de aguas pluviales (canaletas pluviales) en cubiertas de edificaciones y de áreas exteriores</t>
  </si>
  <si>
    <t>arena fina</t>
  </si>
  <si>
    <t>bls</t>
  </si>
  <si>
    <t>yeso de 9kg</t>
  </si>
  <si>
    <t>clavos de 3"</t>
  </si>
  <si>
    <t>kg</t>
  </si>
  <si>
    <t>clavos de 2"</t>
  </si>
  <si>
    <t>ceramico</t>
  </si>
  <si>
    <t>pegamento chema</t>
  </si>
  <si>
    <t>fragua</t>
  </si>
  <si>
    <t>loseta</t>
  </si>
  <si>
    <t>listones de madera de 3"x3"x10"</t>
  </si>
  <si>
    <t xml:space="preserve">madera machimbrado </t>
  </si>
  <si>
    <t>adithivo</t>
  </si>
  <si>
    <t>loseta antideslizante</t>
  </si>
  <si>
    <t>reposicion de puerta (según medida)</t>
  </si>
  <si>
    <t>chapa</t>
  </si>
  <si>
    <t>bisagra</t>
  </si>
  <si>
    <t>marco</t>
  </si>
  <si>
    <t>vidrios</t>
  </si>
  <si>
    <t>bisagras</t>
  </si>
  <si>
    <t>cerrajeria</t>
  </si>
  <si>
    <t xml:space="preserve">silicona </t>
  </si>
  <si>
    <t>silicona</t>
  </si>
  <si>
    <t>baranda según diseño y medida</t>
  </si>
  <si>
    <t>pasamanos según diseño y medida</t>
  </si>
  <si>
    <t>cemento portland tipo IP</t>
  </si>
  <si>
    <t>ganchos de sujecion</t>
  </si>
  <si>
    <t>caja de registro con tapa (40 x 40 cm) de concreto.</t>
  </si>
  <si>
    <t>electrodo principal (varilla de cobre puro de ¾ " X 2.40 m)</t>
  </si>
  <si>
    <t>cable conectores desmontable ( conector pico de loro de3/4 ")</t>
  </si>
  <si>
    <t>Cable deconexión (cable Nº 6  AWG, color amarillo-verde o amarillo)</t>
  </si>
  <si>
    <t>cable de cobre denudo de 50 mm2 o 1/0</t>
  </si>
  <si>
    <t>mts</t>
  </si>
  <si>
    <t>Adhitivo ( 02 dosis química de Thorgel, Tierragel,Protegel ,Laborgel o similar)</t>
  </si>
  <si>
    <t>Cable AGW  Nº 12</t>
  </si>
  <si>
    <t>Cable AWG  Nº 12</t>
  </si>
  <si>
    <t>Cable AWG  Nº 14</t>
  </si>
  <si>
    <t>tubo pvc SEL de 3/4 para instalaciones electricas</t>
  </si>
  <si>
    <t>canaleta adhesiva de 10x10x2mm o 10x10x4mm</t>
  </si>
  <si>
    <t>union solera para canaletas 10x10x2mm o 10x10x4mm</t>
  </si>
  <si>
    <t>angulo plano para canaleta de 10x10x2mm o 10x10x4mm</t>
  </si>
  <si>
    <t>tornillos de anclaje</t>
  </si>
  <si>
    <t>caja de paso</t>
  </si>
  <si>
    <t>octagono</t>
  </si>
  <si>
    <t>cuchilla termomagnetica de 32amp</t>
  </si>
  <si>
    <t>cuchilla diferencial de 32 amp</t>
  </si>
  <si>
    <t>focos led</t>
  </si>
  <si>
    <t>focos  de  señalizacion</t>
  </si>
  <si>
    <t>reflectores</t>
  </si>
  <si>
    <t>panel solar fotovoltaico</t>
  </si>
  <si>
    <t>bateria</t>
  </si>
  <si>
    <t>regulador de cambio</t>
  </si>
  <si>
    <t>estructura metalica de soporte</t>
  </si>
  <si>
    <t>armario de soporte</t>
  </si>
  <si>
    <t>terminal ERITECH DYNASPHERE</t>
  </si>
  <si>
    <t>soporte F.R.P.</t>
  </si>
  <si>
    <t>acoplador de linea</t>
  </si>
  <si>
    <t>sujetador de cable de acero inoxidable</t>
  </si>
  <si>
    <t>mastil metalico mas bajo</t>
  </si>
  <si>
    <t>soporte de montaje</t>
  </si>
  <si>
    <t>conductores de bajada ERITECH ERICORE</t>
  </si>
  <si>
    <t>abrazadera del conductor de bajada</t>
  </si>
  <si>
    <t>contador de eventos de descarga atmosfericas</t>
  </si>
  <si>
    <t>pozo de inspeccion</t>
  </si>
  <si>
    <t>electrodos de tierra</t>
  </si>
  <si>
    <t>accesorio de urinario</t>
  </si>
  <si>
    <t>accesorio de tanque de inodoro</t>
  </si>
  <si>
    <t>valvula sifon</t>
  </si>
  <si>
    <t>cinta teflon</t>
  </si>
  <si>
    <t>adex</t>
  </si>
  <si>
    <t>tuberia de  pvc de 1/2" hidro</t>
  </si>
  <si>
    <t>codos de 1/2" hidro</t>
  </si>
  <si>
    <t>T de pvc de 1/2" hidro</t>
  </si>
  <si>
    <t>union universal de  1/2" hidro</t>
  </si>
  <si>
    <t>Llave check ø 1/2" hidro</t>
  </si>
  <si>
    <t>Llave de paso de ø1/2" hidro</t>
  </si>
  <si>
    <t>Sellador Adex hidro</t>
  </si>
  <si>
    <t>Cinta teflón hidro</t>
  </si>
  <si>
    <t>tapon macho de pvc de 1/2" hidro</t>
  </si>
  <si>
    <t>codo de pvc de 4" hidro</t>
  </si>
  <si>
    <t>tee de pvc de 4" hidro</t>
  </si>
  <si>
    <t>yee de pvc de 2" hidro</t>
  </si>
  <si>
    <t>yee de pvc  con reducciond e 4" a 2" hidro</t>
  </si>
  <si>
    <t>estructura de tanque elevado</t>
  </si>
  <si>
    <t>accesorio de tanque elevado</t>
  </si>
  <si>
    <t>filtro de tanque elevado</t>
  </si>
  <si>
    <t>espuma inpermeabilizante</t>
  </si>
  <si>
    <t>tanque de agua de PVC elevado de 1100lts</t>
  </si>
  <si>
    <t>accesorios de tanque cisterna</t>
  </si>
  <si>
    <t>filtro de tanque cisterna</t>
  </si>
  <si>
    <t>tapa metalica</t>
  </si>
  <si>
    <t>pegamento adex</t>
  </si>
  <si>
    <t>rollizos de madera</t>
  </si>
  <si>
    <t>caseta metalica de 1.00x1.00x2.00m</t>
  </si>
  <si>
    <t>electrobomba</t>
  </si>
  <si>
    <t>vinilico</t>
  </si>
  <si>
    <t>sumidero de 4"</t>
  </si>
  <si>
    <t>sumidero de 2"</t>
  </si>
  <si>
    <t>union (linea de gas)</t>
  </si>
  <si>
    <t>valvula de cierre (linea de gas)</t>
  </si>
  <si>
    <t>union de salida macho (linea de gas)</t>
  </si>
  <si>
    <t>union de salida hembra (linea de gas)</t>
  </si>
  <si>
    <t>tee (linea de gas)</t>
  </si>
  <si>
    <t>codo (linea de gas)</t>
  </si>
  <si>
    <t>cabina de tableros de distribucion</t>
  </si>
  <si>
    <t>cable de fibra optica</t>
  </si>
  <si>
    <t>cintas de seguridad fluorescente</t>
  </si>
  <si>
    <t xml:space="preserve">extintor de seguridad </t>
  </si>
  <si>
    <t>uña de sujetador</t>
  </si>
  <si>
    <t>tornillo de anclaje</t>
  </si>
  <si>
    <t>alarma de seguridad</t>
  </si>
  <si>
    <t>altavoz de seguridad</t>
  </si>
  <si>
    <t xml:space="preserve">detector de movimiento </t>
  </si>
  <si>
    <t xml:space="preserve">arboles </t>
  </si>
  <si>
    <t xml:space="preserve">arbutos </t>
  </si>
  <si>
    <t>flores</t>
  </si>
  <si>
    <t>tierra negra</t>
  </si>
  <si>
    <t>humus</t>
  </si>
  <si>
    <t>abono</t>
  </si>
  <si>
    <t>plastico de propileno (seka)</t>
  </si>
  <si>
    <t>sesped artificial</t>
  </si>
  <si>
    <t>banda de union</t>
  </si>
  <si>
    <t>cola PU 458</t>
  </si>
  <si>
    <t>adhesivo PU 458</t>
  </si>
  <si>
    <t>granos de caucho</t>
  </si>
  <si>
    <t>Manguera extensible c/pistola 15 m</t>
  </si>
  <si>
    <t>manguera por goteo</t>
  </si>
  <si>
    <t>alborque según diseño para arboles (previa aprovacion del especialista)</t>
  </si>
  <si>
    <t>Pintura Látex satinado</t>
  </si>
  <si>
    <t>Pintura anticorrosiva</t>
  </si>
  <si>
    <t xml:space="preserve">barniz </t>
  </si>
  <si>
    <t>pintura retardante de fuego</t>
  </si>
  <si>
    <t>disolvente de pintura retardante de fuego</t>
  </si>
  <si>
    <t>Thinner</t>
  </si>
  <si>
    <t>Tubo de abasto (chivotes)</t>
  </si>
  <si>
    <t>Baño turco de piso</t>
  </si>
  <si>
    <t>bombas de impulsion</t>
  </si>
  <si>
    <t>Hormigon</t>
  </si>
  <si>
    <t>armellas</t>
  </si>
  <si>
    <t>driza</t>
  </si>
  <si>
    <t>cuerda de izaje</t>
  </si>
  <si>
    <t>cuchilla de seguridad para tableros</t>
  </si>
  <si>
    <t xml:space="preserve">cable de UTP </t>
  </si>
  <si>
    <t>carteles de señalizacion de seguridad (edificaciones)</t>
  </si>
  <si>
    <t>boya de nivel</t>
  </si>
  <si>
    <t>limpieza de biodigestor</t>
  </si>
  <si>
    <t>detector de humo</t>
  </si>
  <si>
    <t>ggbl</t>
  </si>
  <si>
    <t>inversor dc - ac</t>
  </si>
  <si>
    <t>gls</t>
  </si>
  <si>
    <t>policarbonato</t>
  </si>
  <si>
    <t>Clavo de calamina o autoperforantes</t>
  </si>
  <si>
    <t xml:space="preserve">Clavo para madera </t>
  </si>
  <si>
    <t>perfiles de acero de 2x2 (ejemplo)</t>
  </si>
  <si>
    <t>silicona sikatecho</t>
  </si>
  <si>
    <t>perfiles de acero de 2 1/2 x 2</t>
  </si>
  <si>
    <t>paneles de yeso</t>
  </si>
  <si>
    <t>paneles de fibrocemento</t>
  </si>
  <si>
    <t>bol</t>
  </si>
  <si>
    <t>vinilico antideslizante</t>
  </si>
  <si>
    <t>ceramico antideslizante</t>
  </si>
  <si>
    <t>arena grueso o fina</t>
  </si>
  <si>
    <t>piso laminado de madera de 3/4" (previa autorizacion)</t>
  </si>
  <si>
    <t>rejilla de  acero según medida y diseño</t>
  </si>
  <si>
    <t>cabina de tablero de distribucion de seguridad</t>
  </si>
  <si>
    <t>extractores  de capana ( previa aprobacion del especialista)</t>
  </si>
  <si>
    <t>caja de concreto de desague o desarenador</t>
  </si>
  <si>
    <t>SI UNA DE LAS PARTIDAS NO VAN A UTILIZAR SE DEBE COMPRIMIR (para no desperdiciar papel)</t>
  </si>
  <si>
    <t>RUTAS SOLIDARIAS</t>
  </si>
  <si>
    <t>Demarcación y delimitación para distanciamiento físico en pisos.</t>
  </si>
  <si>
    <t>Pintura de alto transito (para delimitacion y distanciamiento de personas).</t>
  </si>
  <si>
    <t>fumigacion</t>
  </si>
  <si>
    <t>mochila de fumigacion</t>
  </si>
  <si>
    <t>mano de obra de fumigacion (con un proveedor autorizacion)</t>
  </si>
  <si>
    <t>tanque elevado de PVC</t>
  </si>
  <si>
    <t>clavos</t>
  </si>
  <si>
    <t xml:space="preserve">ceramico </t>
  </si>
  <si>
    <t>fierro corrugado de 3/8"</t>
  </si>
  <si>
    <t>lejia</t>
  </si>
  <si>
    <t>Ingrese Monto Asignado</t>
  </si>
  <si>
    <t>C1</t>
  </si>
  <si>
    <t>C2</t>
  </si>
  <si>
    <t>C3</t>
  </si>
  <si>
    <t>Cálculo predeterminado</t>
  </si>
  <si>
    <t>Cálculo variando Mobiliario y Equip.</t>
  </si>
  <si>
    <t>Cálculo variando M.O. Mob. y Equip.</t>
  </si>
  <si>
    <t>MANTENIMIENTO</t>
  </si>
  <si>
    <t>- MATERIALES Y TRANSPORTE</t>
  </si>
  <si>
    <t>- Bicilcletas - Rutas Solidarias</t>
  </si>
  <si>
    <r>
      <t xml:space="preserve">- MANO DE OBRA (M.O.) </t>
    </r>
    <r>
      <rPr>
        <sz val="8"/>
        <color theme="1"/>
        <rFont val="Calibri"/>
        <family val="2"/>
        <scheme val="minor"/>
      </rPr>
      <t>hasta 30% de Mant.</t>
    </r>
  </si>
  <si>
    <t>planchas de Triplay</t>
  </si>
  <si>
    <t>union simple de  1/2" hidro</t>
  </si>
  <si>
    <t>Niples con rosca 1/2" hidro</t>
  </si>
  <si>
    <t>codo de pvc de 3" hidro</t>
  </si>
  <si>
    <t>tee de pvc de 3" hidro</t>
  </si>
  <si>
    <t>pegamento oate</t>
  </si>
  <si>
    <t>tuberia de  pvc de 3" hidro</t>
  </si>
  <si>
    <t>tuberia de  pvc de 1/2" saladino</t>
  </si>
  <si>
    <t>Perfiles</t>
  </si>
  <si>
    <t xml:space="preserve">grifo de lavamanos </t>
  </si>
  <si>
    <t>PROGRAMA DE MANTENIMIENTO DE LOCALES ESCOLARES ADELANTO 2021 - I –  ETAPA</t>
  </si>
  <si>
    <t>luminarias</t>
  </si>
  <si>
    <t>Instalaciones de ductos y cables</t>
  </si>
  <si>
    <t>tomacorrientes</t>
  </si>
  <si>
    <t>extractores  de aire (previa aprobacion del especialista)</t>
  </si>
  <si>
    <t>madera para base de tanque</t>
  </si>
  <si>
    <t>tanque cisterna de pvc 1350lts   rotoplast</t>
  </si>
  <si>
    <t xml:space="preserve">Biodigestor </t>
  </si>
  <si>
    <t>tubo de 4"</t>
  </si>
  <si>
    <t>codo de 4"</t>
  </si>
  <si>
    <t>Tanque cisterna rotoplast (enterrado)</t>
  </si>
  <si>
    <t>KITS DE HIGIENE</t>
  </si>
  <si>
    <t>guante de jefe de uso semi industrial</t>
  </si>
  <si>
    <t>trapo industrial</t>
  </si>
  <si>
    <t>escoba</t>
  </si>
  <si>
    <t>recogedor</t>
  </si>
  <si>
    <t>papel higinico</t>
  </si>
  <si>
    <t>MONTO ASIGNADO</t>
  </si>
  <si>
    <t>MANTENIMIENTO DE INFRAESTRUCTURA</t>
  </si>
  <si>
    <t>CÓDIGO    LOCAL</t>
  </si>
  <si>
    <t>MONTO 
MANTENIMIENTO 
LOCAL EDUCATIVO</t>
  </si>
  <si>
    <t>MONTO 
MANTENIMIENTO BICICLETAS
RUTAS SOLIDARIAS</t>
  </si>
  <si>
    <t>MONTO KITS DE HIGIENE</t>
  </si>
  <si>
    <t xml:space="preserve">MONTO TOTAL  </t>
  </si>
  <si>
    <t>Columna1</t>
  </si>
  <si>
    <t>Columna2</t>
  </si>
  <si>
    <t>Columna3</t>
  </si>
  <si>
    <t>Columna4</t>
  </si>
  <si>
    <t>Columna5</t>
  </si>
  <si>
    <t>I.E.P. 70123</t>
  </si>
  <si>
    <t>ABCDE@GMAIL.COM</t>
  </si>
  <si>
    <t>456258</t>
  </si>
  <si>
    <t>JR. EL SOL N°</t>
  </si>
  <si>
    <t>CHANU CHANU</t>
  </si>
  <si>
    <t>ACORA</t>
  </si>
  <si>
    <t xml:space="preserve">cubiertas livianas en edificaciones y areas exteriores (que cuentan  con elementos de sujeccion y/o estructura existentes) </t>
  </si>
  <si>
    <t xml:space="preserve">impermeabilización de superficies de losas aligeradas por filtraciones en coberturas de edificaciones </t>
  </si>
  <si>
    <t>soportes y estructuras de cubiertas livianas existentes</t>
  </si>
  <si>
    <t>superficies de Cielo Raso</t>
  </si>
  <si>
    <t xml:space="preserve">falso cielo raso </t>
  </si>
  <si>
    <t>superficies en muros de ladrillo, resane tarrajeado e impermeabilizacion de superficies existentes</t>
  </si>
  <si>
    <t>superficies en muros de adobe y/o quincha existente, tarrajeado y refuerzo con malla</t>
  </si>
  <si>
    <t>juntas de dilatacion</t>
  </si>
  <si>
    <t>tapajuntas de aluminio</t>
  </si>
  <si>
    <t>tapajuntas de acero</t>
  </si>
  <si>
    <t>malla y/o lonas verticales</t>
  </si>
  <si>
    <t>geo menbrana</t>
  </si>
  <si>
    <t xml:space="preserve">pegamento adhesivo </t>
  </si>
  <si>
    <t>Sardinel (concreto simple, ladrillo altura minima h=0.10m)</t>
  </si>
  <si>
    <t>clavo de 1"</t>
  </si>
  <si>
    <t>mbl</t>
  </si>
  <si>
    <t>acabados de cemento pulido en interiores de edificaciones</t>
  </si>
  <si>
    <t>Pisos antideslizantes de alto tránsito con acabado de vinil, loseta, cerámico, caucho</t>
  </si>
  <si>
    <t>acabados antideslizantes de alto transito en exteriores (rampas, escaleras, veredas)</t>
  </si>
  <si>
    <t>acabados de metal y/o madera</t>
  </si>
  <si>
    <t>rampas metalicas de 2" (0.6x0.6)</t>
  </si>
  <si>
    <t>rampas de madera de 2" (0.6x0.6)</t>
  </si>
  <si>
    <t>puerta de madera (marco, hoja, bisagras, cerrajeria)</t>
  </si>
  <si>
    <t>gancho de sujecion de tablero de puerta</t>
  </si>
  <si>
    <t>vidrio de  tragaluz</t>
  </si>
  <si>
    <t xml:space="preserve">silicona de sellado </t>
  </si>
  <si>
    <t>puertas de cristal y/o mamparas</t>
  </si>
  <si>
    <t>Vidrio  de 8mm (según medida)</t>
  </si>
  <si>
    <t>accesorios de anclaje</t>
  </si>
  <si>
    <t>carpiteria de madera en ventanas (marco, hoja, bisagras, cerrajeria)</t>
  </si>
  <si>
    <t>marco de madera</t>
  </si>
  <si>
    <t>marco metalico</t>
  </si>
  <si>
    <t>puerta metalica (marco, hoja, bisagras, cerrajeria)</t>
  </si>
  <si>
    <t>gancho de sujecion de ventana</t>
  </si>
  <si>
    <t>laminado de vidrio</t>
  </si>
  <si>
    <t>mallas mosquiteras</t>
  </si>
  <si>
    <t>malla mosquitera</t>
  </si>
  <si>
    <t>celosias de madera y/o metalicas</t>
  </si>
  <si>
    <t>celosias de madera (según medida)</t>
  </si>
  <si>
    <t>celosias de metal (según medida)</t>
  </si>
  <si>
    <t>Barandas en rampas, escaleras y parapetos (parapetos, rampas, escaleras y/o circulaciones)</t>
  </si>
  <si>
    <t>barra de apoyo tubular</t>
  </si>
  <si>
    <t>Rejas para demarcacion y delimitacion</t>
  </si>
  <si>
    <t>rejas de demarcacion y limitacion de acceso a personas</t>
  </si>
  <si>
    <t>rejas de seguridad de puertas</t>
  </si>
  <si>
    <t>rejas plegadisas de metal</t>
  </si>
  <si>
    <t>rejas metalicas de abatimiento</t>
  </si>
  <si>
    <t xml:space="preserve">rejas de seguridad para ventanas </t>
  </si>
  <si>
    <t>circuitos electricos</t>
  </si>
  <si>
    <t>extractores de aire</t>
  </si>
  <si>
    <t>paneles solares terma solares (sistemas de generacion de energia renovable)</t>
  </si>
  <si>
    <t>generador electricos</t>
  </si>
  <si>
    <t>motor generador de electricidad</t>
  </si>
  <si>
    <t>terma electrica y/o solar</t>
  </si>
  <si>
    <t>cabina de motor</t>
  </si>
  <si>
    <t>Estación de lavado de manos movil y/o fijo</t>
  </si>
  <si>
    <t>lavamanos movil (0.60x0.60x0.12)</t>
  </si>
  <si>
    <t>inodoro de ceramico</t>
  </si>
  <si>
    <t>lavamanos de ceramico</t>
  </si>
  <si>
    <t>urinario de ceramico</t>
  </si>
  <si>
    <t>sistema de captacion y/o distribucion de agua (tuberias y ductos)</t>
  </si>
  <si>
    <t>Tanque elevado y/o cisterna de concreto existente (reparacion)</t>
  </si>
  <si>
    <t>Base metalica para tanque elevado y/o madera</t>
  </si>
  <si>
    <t>canaleta galvanizada de 6"</t>
  </si>
  <si>
    <t>abrazaderas</t>
  </si>
  <si>
    <t>enbudo de bajante</t>
  </si>
  <si>
    <t>tubo de 3"</t>
  </si>
  <si>
    <t>codo de 3"</t>
  </si>
  <si>
    <t>sujetadores</t>
  </si>
  <si>
    <t>pegamento PVC o adex</t>
  </si>
  <si>
    <t>tuberia pe-al-pe (linea de gas)</t>
  </si>
  <si>
    <t>sistema de video vigilancia</t>
  </si>
  <si>
    <t xml:space="preserve">video vigilancia </t>
  </si>
  <si>
    <t>bloque podotactil</t>
  </si>
  <si>
    <t>pegamento</t>
  </si>
  <si>
    <t>señalizacion  podotactil en piso</t>
  </si>
  <si>
    <t>Vegetación natural como pasto, arboles, biohuerto</t>
  </si>
  <si>
    <t>gbs</t>
  </si>
  <si>
    <t>ascensores y/o montacargas</t>
  </si>
  <si>
    <t>ascensores</t>
  </si>
  <si>
    <t>INSTALACIONES ESPECIALES</t>
  </si>
  <si>
    <t>montacargas</t>
  </si>
  <si>
    <t>accesorios de ascensor</t>
  </si>
  <si>
    <t>accesorios de montacarga</t>
  </si>
  <si>
    <t>piscinas</t>
  </si>
  <si>
    <t>soporte y estructuras de  cubiertas livianas en edificaciones y areas verdes</t>
  </si>
  <si>
    <t>muros de ladrillo y/o concreto</t>
  </si>
  <si>
    <t xml:space="preserve">trabajos especificos </t>
  </si>
  <si>
    <t>muros de drywall fibrocemento, madera, paneles divisorios de baños y/o a fines</t>
  </si>
  <si>
    <t xml:space="preserve">muros de sistema drywall </t>
  </si>
  <si>
    <t>muros de sistema fibrocemento</t>
  </si>
  <si>
    <t xml:space="preserve">muros de adobe y/o quincha </t>
  </si>
  <si>
    <t>quicha</t>
  </si>
  <si>
    <t>adobe o barro</t>
  </si>
  <si>
    <t xml:space="preserve">listones antideslizantes de 6" </t>
  </si>
  <si>
    <t>Tablero y/o sub tablero eléctrico</t>
  </si>
  <si>
    <t>vegetacion sintético en áreas de juegos infantiles (bajo sombra)</t>
  </si>
  <si>
    <t>INSTALACIONES COMPLEMENTARIAS</t>
  </si>
  <si>
    <t>Mobiliario para servicios de educacion basico regular EBR</t>
  </si>
  <si>
    <t>Juego de llaves Allen 4, 5 y 6 mm.</t>
  </si>
  <si>
    <t>Llave Allen 4 mm Acero endurecido</t>
  </si>
  <si>
    <t>Llave Allen 5 mm Acero endurecido</t>
  </si>
  <si>
    <t>Llave Allen 6 mm Acero endurecido</t>
  </si>
  <si>
    <t>Grasa para engranajes</t>
  </si>
  <si>
    <t xml:space="preserve">Aceite para cadena de bicicleta o aceite de motor </t>
  </si>
  <si>
    <t xml:space="preserve">Tronchacadenas para bicicletas </t>
  </si>
  <si>
    <t>Desarmador estrella o plano #2</t>
  </si>
  <si>
    <t>Llave de boca 15 mm</t>
  </si>
  <si>
    <t>Llave de pedales de 15 mm</t>
  </si>
  <si>
    <t xml:space="preserve">Alicate corta cables </t>
  </si>
  <si>
    <t>Alicate universal</t>
  </si>
  <si>
    <t>Llave de niples</t>
  </si>
  <si>
    <t>Martillo de madera, goma o acero</t>
  </si>
  <si>
    <t>Extractor de catalina</t>
  </si>
  <si>
    <t>Extractor de tuerca de eje central cuadrado para</t>
  </si>
  <si>
    <t>bicicletas</t>
  </si>
  <si>
    <t>Palanca para extractor de tuerca eje central</t>
  </si>
  <si>
    <t>cuadrado sellado</t>
  </si>
  <si>
    <t>Dado de 14 mm</t>
  </si>
  <si>
    <t>Palanca para dado</t>
  </si>
  <si>
    <t>Dado 14mm con llave con llave para dados</t>
  </si>
  <si>
    <t>Alicate de presión 10#</t>
  </si>
  <si>
    <t>Llave francesa 12"</t>
  </si>
  <si>
    <t>Llave para tasas de dirección</t>
  </si>
  <si>
    <t>Llave para tasas de eje central</t>
  </si>
  <si>
    <t>Extractor de eje central cuadrado sellado</t>
  </si>
  <si>
    <t>Palanca para extractor de eje central cuadrado</t>
  </si>
  <si>
    <t>sellado</t>
  </si>
  <si>
    <t>Llave de boca plana para conos número 13 y 15</t>
  </si>
  <si>
    <t>mm</t>
  </si>
  <si>
    <t>Llave de boca plana para conos número 13 mm</t>
  </si>
  <si>
    <t>Llave de boca plana para conos número 15 mm</t>
  </si>
  <si>
    <t>Llave de boca plana para conos número 17 mm</t>
  </si>
  <si>
    <t>Llave de boca 17mm</t>
  </si>
  <si>
    <t xml:space="preserve">DE ADUERO A LA RESOLUCION DE 016-2022 </t>
  </si>
  <si>
    <t>kits de  insumos y articulos de limpieza</t>
  </si>
  <si>
    <t>kits de higiene ppara lavado de manos</t>
  </si>
  <si>
    <t>balde de 20 L (sin accesorios de agua)</t>
  </si>
  <si>
    <t>detergente granulado x 1kg</t>
  </si>
  <si>
    <t>kreso x galon</t>
  </si>
  <si>
    <t>removedor de sarro x galon</t>
  </si>
  <si>
    <t>bolsa de pilietilenox 100 und</t>
  </si>
  <si>
    <t>balde x 10L</t>
  </si>
  <si>
    <t>lejia x galon</t>
  </si>
  <si>
    <t>esponja de fibra sintetica 10cm x 14 cm</t>
  </si>
  <si>
    <t>jabon de tocador en barra de 175g</t>
  </si>
  <si>
    <t>TRANSPORTE</t>
  </si>
  <si>
    <t>Servicio de  transporte terreste acciones de mantenimiento</t>
  </si>
  <si>
    <t>Servicio de  transporte fluvial  acciones de mantenimiento</t>
  </si>
  <si>
    <t>Servicio de  transporte fluvial para kits de higiene</t>
  </si>
  <si>
    <t>Servicio de  transporte terreste para kits de higiene</t>
  </si>
  <si>
    <t>Servicio de  transporte terrestre para mantenimiento de rutas solidarias</t>
  </si>
  <si>
    <t>Servicio de  transporte fluvial para mantenimiento de rutas solidarias</t>
  </si>
  <si>
    <t>carpiteria metalica en ventanas (marco, hoja, bisagras, cerrajeria)</t>
  </si>
  <si>
    <t>vidrios en ventanas (instalacion de laminado en vidrios)</t>
  </si>
  <si>
    <t>rutas solicidarias</t>
  </si>
  <si>
    <t>sillas para estudiantes (según medidas de R.V. 164-2020-MINEDU)</t>
  </si>
  <si>
    <t>sillas para adultos (según medidas de R.V. 164-2020-MINEDU)</t>
  </si>
  <si>
    <t>mesas para estudiantes (según medidas de R.V. 164-2020-MINEDU)</t>
  </si>
  <si>
    <t>mesas para adultos (según medidas de R.V. 164-2020-MINEDU)</t>
  </si>
  <si>
    <t>mesas auxiliares (según medidas de R.V. 164-2020-MINEDU)</t>
  </si>
  <si>
    <t>mesas regulares para estudiantes (según medidas de R.V. 164-2020-MINEDU)</t>
  </si>
  <si>
    <t>mesa para estudiantes en silla de ruedas (según medidas de R.V. 164-2020-MINEDU)</t>
  </si>
  <si>
    <t>escritorios para cajoneria (según medidas de R.V. 164-2020-MINEDU)</t>
  </si>
  <si>
    <t>escritorios para computadora (según medidas de R.V. 164-2020-MINEDU)</t>
  </si>
  <si>
    <t>estantes armario (según medidas de R.V. 164-2020-MINEDU)</t>
  </si>
  <si>
    <t>estante casilleros (según medidas de R.V. 164-2020-MINEDU)</t>
  </si>
  <si>
    <t>estante de madera (según medidas de R.V. 164-2020-MINEDU)</t>
  </si>
  <si>
    <t>estante exhibidor de libros (según medidas de R.V. 164-2020-MINEDU)</t>
  </si>
  <si>
    <t>estante mueble alto (según medidas de R.V. 164-2020-MINEDU)</t>
  </si>
  <si>
    <t>estante mueble bajo (según medidas de R.V. 164-2020-MINEDU)</t>
  </si>
  <si>
    <t>muebles de baranda (según medidas de R.V. 164-2020-MINEDU)</t>
  </si>
  <si>
    <t>muebles de cambiador (según medidas de R.V. 164-2020-MINEDU)</t>
  </si>
  <si>
    <t>muebles de cuna (según medidas de R.V. 164-2020-MINEDU)</t>
  </si>
  <si>
    <t>pizarra (según medidas de R.V. 164-2020-MINEDU)</t>
  </si>
  <si>
    <t>reposo de pies (según medidas de R.V. 164-2020-MINEDU)</t>
  </si>
  <si>
    <t>sillon (según medidas de R.V. 164-2020-MINEDU)</t>
  </si>
  <si>
    <t>sillas regulares para estudiantes (según medidas de R.V. 164-2020-MINEDU)</t>
  </si>
  <si>
    <t>sillas para alimentacion (según medidas de R.V. 164-2020-MINEDU)</t>
  </si>
  <si>
    <t>Mobiliarios de los laboratorios y/o talleres y/o salas de ensayo (según medidas de R.V. 164-2020-MINEDU)</t>
  </si>
  <si>
    <t>Mobiliarios de los ambientes complementarios (Tópico, Bienestar, Unidades Productivas)  (según medidas de R.V. 164-2020-MINEDU)</t>
  </si>
  <si>
    <t>Mobiliario para las aulas pedagógicas (Mesas, sillas) (según medidas de R.V. 164-2020-MINEDU)</t>
  </si>
  <si>
    <t>Mobiliario para servicios de educacion basico alternativo EBA</t>
  </si>
  <si>
    <t>Mobiliario para servicios de educacion tecnico productivo superior tecnologicobasico regular CETPRO, ESFA e IETS</t>
  </si>
  <si>
    <t xml:space="preserve">Mobiliario para servicios de educacion intervencion Temprana - PRITE </t>
  </si>
  <si>
    <t>Mobiliario para servicios de educacion basico Especial - CEBE</t>
  </si>
  <si>
    <t>armarios con puertas (según medidas de R.V. 164-2020-MINEDU)</t>
  </si>
  <si>
    <t>pizarras acrilicas (según medidas de R.V. 164-2020-MINEDU)</t>
  </si>
  <si>
    <t>escritorios y sillas para estudiantes (según medidas de R.V. 164-2020-MINEDU)</t>
  </si>
  <si>
    <t>escritorios y sillas para docente (según medidas de R.V. 164-2020-MINEDU)</t>
  </si>
  <si>
    <t>estantes para colocar  utiles de uso de docente en aula (según medidas de R.V. 164-2020-MINEDU)</t>
  </si>
  <si>
    <t>estante para biblioteca de aula (según medidas de R.V. 164-2020-MINEDU)</t>
  </si>
  <si>
    <t>Mobiliario para servicios de educacion basico Especial - CREBE</t>
  </si>
  <si>
    <t>Silla de ruedas estándar (según medidas de R.V. 164-2020-MINEDU)</t>
  </si>
  <si>
    <t>Bastón (según medidas de R.V. 164-2020-MINEDU)</t>
  </si>
  <si>
    <t>Rampa de madera (según medidas de R.V. 164-2020-MINEDU)</t>
  </si>
  <si>
    <t>Colchonetas, piso de goma o soportes posturales (según medidas de R.V. 164-2020-MINEDU)</t>
  </si>
  <si>
    <t>Cortinas gruesas (según medidas de R.V. 164-2020-MINEDU)</t>
  </si>
  <si>
    <t>Bipedestador (según medidas de R.V. 164-2020-MINEDU)</t>
  </si>
  <si>
    <t>Silla de rueda pediátrica estándar (según medidas de R.V. 164-2020-MINEDU)</t>
  </si>
  <si>
    <t>Andador (según medidas de R.V. 164-2020-MINEDU)</t>
  </si>
  <si>
    <t>Set de psicomotricidad (según medidas de R.V. 164-2020-MINEDU)</t>
  </si>
  <si>
    <t>Pizarra acrílica (según medidas de R.V. 164-2020-MINEDU)</t>
  </si>
  <si>
    <t>Conos de colores (según medidas de R.V. 164-2020-MINEDU)</t>
  </si>
  <si>
    <t>sillas de madera (según medidas de R.V. 164-2020-MINEDU)</t>
  </si>
  <si>
    <t>cambiador de pañal (según medidas de R.V. 164-2020-MINEDU)</t>
  </si>
  <si>
    <t>cama elástica de saltar (según medidas de R.V. 164-2020-MINEDU)</t>
  </si>
  <si>
    <t>escalera de madera pequeña con baranda (de subir y bajar) (según medidas de R.V. 164-2020-MINEDU)</t>
  </si>
  <si>
    <t>sillón modular postural (según medidas de R.V. 164-2020-MINEDU)</t>
  </si>
  <si>
    <t>colchoneta cuadrada grande (según medidas de R.V. 164-2020-MINEDU)</t>
  </si>
  <si>
    <t>Estantes (según medidas de R.V. 164-2020-MINEDU)</t>
  </si>
  <si>
    <t>Armario con puertas (según medidas de R.V. 164-2020-MINEDU)</t>
  </si>
  <si>
    <t>Silla neurológica pequeña (según medidas de R.V. 164-2020-MINEDU)</t>
  </si>
  <si>
    <t>Mecedora para bebés (según medidas de R.V. 164-2020-MINEDU)</t>
  </si>
  <si>
    <t>Sillas para bebé (según medidas de R.V. 164-2020-MINEDU)</t>
  </si>
  <si>
    <t>Balancín de madera (según medidas de R.V. 164-2020-MINEDU)</t>
  </si>
  <si>
    <t>Pisos de goma (según medidas de R.V. 164-2020-MINEDU)</t>
  </si>
  <si>
    <t>Colchonetas (según medidas de R.V. 164-2020-MINEDU)</t>
  </si>
  <si>
    <t>Set de estimulación propioceptivo-vestibular (según medidas de R.V. 164-2020-MINEDU)</t>
  </si>
  <si>
    <t>Soportes posturales (según medidas de R.V. 164-2020-MINEDU)</t>
  </si>
  <si>
    <t>Cama elástica de saltar (según medidas de R.V. 164-2020-MINEDU)</t>
  </si>
  <si>
    <t>Cambiador de pañales (según medidas de R.V. 164-2020-MINEDU)</t>
  </si>
  <si>
    <t>Sillas de madera (según medidas de R.V. 164-2020-MINEDU)</t>
  </si>
  <si>
    <t>Hamaca terapéutica sensorial (según medidas de R.V. 164-2020-MINEDU)</t>
  </si>
  <si>
    <t>Rodillo de estimulación de psicomotricidad (según medidas de R.V. 164-2020-MINEDU)</t>
  </si>
  <si>
    <t>Carro de psicomotricidad (según medidas de R.V. 164-2020-MINEDU)</t>
  </si>
  <si>
    <t>Silla de rueda estándar (según medidas de R.V. 164-2020-MINEDU)</t>
  </si>
  <si>
    <t>Mesa plegable (según medidas de R.V. 164-2020-MINEDU)</t>
  </si>
  <si>
    <t>Silla plegable (según medidas de R.V. 164-2020-MINEDU)</t>
  </si>
  <si>
    <t>Silla de comer (según medidas de R.V. 164-2020-MINEDU)</t>
  </si>
  <si>
    <t>Camillas (según medidas de R.V. 164-2020-MINEDU)</t>
  </si>
  <si>
    <t>Atril (según medidas de R.V. 164-2020-MINEDU)</t>
  </si>
  <si>
    <t>equipamiento para servicio educativo basico - EBR</t>
  </si>
  <si>
    <t>equipamiento para servicio educativo basico - EBA</t>
  </si>
  <si>
    <t>EQUIPAMIENTO educacion tecnico productivo superior tecnologicobasico regular CETPRO, ESFA e IETS</t>
  </si>
  <si>
    <t>Mobiliario servicios de educacion asesoramiento a las necesidades educativas especialista SAANEE</t>
  </si>
  <si>
    <t>EQUIPAMIENTO educacion asesoramiento a las necesidades educativas especialista SAANEE</t>
  </si>
  <si>
    <t xml:space="preserve">EQUIPAMIENTO servicios de educacion intervencion Temprana - PRITE </t>
  </si>
  <si>
    <t>MOBILIARIO</t>
  </si>
  <si>
    <t xml:space="preserve">EQUIPAMIENTO     </t>
  </si>
  <si>
    <t xml:space="preserve">UTILIES ESCOLARES </t>
  </si>
  <si>
    <t>utiles escolares para servicio educativo basico - EBR</t>
  </si>
  <si>
    <t>utiles escolares para servicio educativo alternativo - EBA</t>
  </si>
  <si>
    <t xml:space="preserve">utiles escolares para servicio tecnico productivo - CETPRO ESFA IETS </t>
  </si>
  <si>
    <t xml:space="preserve">utiles escolares para servicio de apoyo educacion especial SAANEE </t>
  </si>
  <si>
    <t>utiles escolares para servicio intervencion temprana PRITE</t>
  </si>
  <si>
    <t>utiles escolares para servicio basico especial CEBE</t>
  </si>
  <si>
    <t>utiles escolares para servicio recursos educativos Basica Especial - CREBE</t>
  </si>
  <si>
    <t>Escritorio (según medidas de R.V. 164-2020-MINEDU)</t>
  </si>
  <si>
    <t>Silla (según medidas de R.V. 164-2020-MINEDU)</t>
  </si>
  <si>
    <t>Mueble para televisor (según medidas de R.V. 164-2020-MINEDU)</t>
  </si>
  <si>
    <t>Silla de ruedas (según medidas de R.V. 164-2020-MINEDU)</t>
  </si>
  <si>
    <t>Vitrina para libros (según medidas de R.V. 164-2020-MINEDU)</t>
  </si>
  <si>
    <t>Juego de 04 sillas y 01 mesa para lectura (según medidas de R.V. 164-2020-MINEDU)</t>
  </si>
  <si>
    <t>Módulo de melamina para computadora de escritorio (según medidas de R.V. 164-2020-MINEDU)</t>
  </si>
  <si>
    <t>Silla giratoria de metal ergonómica (según medidas de R.V. 164-2020-MINEDU)</t>
  </si>
  <si>
    <t>Atril de madera (según medidas de R.V. 164-2020-MINEDU)</t>
  </si>
  <si>
    <t>Maquetas 3D cuerpo humano (según medidas de R.V. 164-2020-MINEDU)</t>
  </si>
  <si>
    <t>Maqueta 3D sistema Óseo (según medidas de R.V. 164-2020-MINEDU)</t>
  </si>
  <si>
    <t>Escritorio para aula de tecnologías especializadas (según medidas de R.V. 164-2020-MINEDU)</t>
  </si>
  <si>
    <t>Sillas para aula de tecnologías especializadas (según medidas de R.V. 164-2020-MINEDU)</t>
  </si>
  <si>
    <t>Mesas de trabajo de producción (según medidas de R.V. 164-2020-MINEDU)</t>
  </si>
  <si>
    <t>Mobiliario para acciones de producción (según medidas de R.V. 164-2020-MINEDU)</t>
  </si>
  <si>
    <t>Armarios de metal (según medidas de R.V. 164-2020-MINEDU)</t>
  </si>
  <si>
    <t>Mesas plegables de melamina (según medidas de R.V. 164-2020-MINEDU)</t>
  </si>
  <si>
    <t>Silla plegable de metal (según medidas de R.V. 164-2020-MINEDU)</t>
  </si>
  <si>
    <t>Estante para colocar útiles (según medidas de R.V. 164-2020-MINEDU)</t>
  </si>
  <si>
    <t>equipamiento para servicios de educacion basico Especial - CEBE</t>
  </si>
  <si>
    <t>equipamiento para servicios de educacion basico Especial - CREBE</t>
  </si>
  <si>
    <t>LISTADO SEGÚN  R.M 016 - 2022 MINEDU correspondiente según nivel</t>
  </si>
  <si>
    <t>PRECAUCION solo lo que corresponde a su nivel</t>
  </si>
  <si>
    <t>PRECAUCION solo lo que corresponde a su nivel o modalidad</t>
  </si>
  <si>
    <t>Resolución de Secretaría General N° 172- 2017-MINEDU</t>
  </si>
  <si>
    <t xml:space="preserve">Oficio Múltiple N° 00054-2021- MINEDU/VMGPDIGEBR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</si>
</sst>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
    <numFmt numFmtId="165" formatCode="[$-280A]d&quot; de &quot;mmmm&quot; de &quot;yyyy;@"/>
    <numFmt numFmtId="166" formatCode="_ &quot;S/.&quot;\ * #,##0.00_ ;_ &quot;S/.&quot;\ * \-#,##0.00_ ;_ &quot;S/.&quot;\ * &quot;-&quot;??_ ;_ @_ "/>
    <numFmt numFmtId="167" formatCode="&quot;S/.&quot;\ #,##0.00;&quot;S/.&quot;\ \-#,##0.00"/>
    <numFmt numFmtId="168" formatCode="_-* #,##0_-;\-* #,##0_-;_-* &quot;-&quot;??_-;_-@_-"/>
    <numFmt numFmtId="169" formatCode="_ &quot;S/&quot;\ * #,##0_ ;_ &quot;S/&quot;\ * \-#,##0_ ;_ &quot;S/&quot;\ * &quot;-&quot;??_ ;_ @_ "/>
    <numFmt numFmtId="170" formatCode="_-&quot;S/.&quot;* #,##0_-;\-&quot;S/.&quot;* #,##0_-;_-&quot;S/.&quot;* &quot;-&quot;??_-;_-@_-"/>
  </numFmts>
  <fonts count="67">
    <font>
      <sz val="11"/>
      <color theme="1"/>
      <name val="Calibri"/>
      <family val="2"/>
      <scheme val="minor"/>
    </font>
    <font>
      <b/>
      <sz val="11"/>
      <color theme="1"/>
      <name val="Calibri"/>
      <family val="2"/>
      <scheme val="minor"/>
    </font>
    <font>
      <b/>
      <sz val="10"/>
      <color theme="1"/>
      <name val="Arial"/>
      <family val="2"/>
    </font>
    <font>
      <b/>
      <sz val="12"/>
      <color theme="1"/>
      <name val="Arial"/>
      <family val="2"/>
    </font>
    <font>
      <sz val="9"/>
      <color theme="1"/>
      <name val="Arial"/>
      <family val="2"/>
    </font>
    <font>
      <sz val="10"/>
      <color theme="1"/>
      <name val="Arial"/>
      <family val="2"/>
    </font>
    <font>
      <u/>
      <sz val="11"/>
      <color theme="10"/>
      <name val="Calibri"/>
      <family val="2"/>
    </font>
    <font>
      <sz val="8"/>
      <color theme="1"/>
      <name val="Arial"/>
      <family val="2"/>
    </font>
    <font>
      <sz val="10"/>
      <color theme="1"/>
      <name val="Calibri"/>
      <family val="2"/>
      <scheme val="minor"/>
    </font>
    <font>
      <sz val="10"/>
      <name val="Arial"/>
      <family val="2"/>
    </font>
    <font>
      <sz val="10"/>
      <name val="Calibri"/>
      <family val="2"/>
    </font>
    <font>
      <sz val="11"/>
      <color rgb="FF0000FF"/>
      <name val="Calibri"/>
      <family val="2"/>
      <scheme val="minor"/>
    </font>
    <font>
      <b/>
      <sz val="11"/>
      <color rgb="FFFFFFFF"/>
      <name val="Calibri"/>
      <family val="2"/>
      <scheme val="minor"/>
    </font>
    <font>
      <sz val="9"/>
      <color theme="1"/>
      <name val="Calibri"/>
      <family val="2"/>
      <scheme val="minor"/>
    </font>
    <font>
      <sz val="20"/>
      <color theme="1"/>
      <name val="Calibri"/>
      <family val="2"/>
      <scheme val="minor"/>
    </font>
    <font>
      <b/>
      <sz val="28"/>
      <color theme="1"/>
      <name val="Calibri"/>
      <family val="2"/>
      <scheme val="minor"/>
    </font>
    <font>
      <b/>
      <sz val="10"/>
      <color theme="1"/>
      <name val="Calibri"/>
      <family val="2"/>
      <scheme val="minor"/>
    </font>
    <font>
      <sz val="18"/>
      <color theme="1"/>
      <name val="Calibri"/>
      <family val="2"/>
      <scheme val="minor"/>
    </font>
    <font>
      <sz val="8"/>
      <color theme="1"/>
      <name val="Calibri"/>
      <family val="2"/>
      <scheme val="minor"/>
    </font>
    <font>
      <b/>
      <sz val="9"/>
      <color theme="1"/>
      <name val="Calibri"/>
      <family val="2"/>
      <scheme val="minor"/>
    </font>
    <font>
      <sz val="10"/>
      <name val="Arial"/>
      <family val="2"/>
    </font>
    <font>
      <b/>
      <sz val="8"/>
      <color theme="1"/>
      <name val="Calibri"/>
      <family val="2"/>
      <scheme val="minor"/>
    </font>
    <font>
      <b/>
      <sz val="12"/>
      <color theme="1"/>
      <name val="Calibri"/>
      <family val="2"/>
      <scheme val="minor"/>
    </font>
    <font>
      <sz val="11"/>
      <color rgb="FFFF0000"/>
      <name val="Calibri"/>
      <family val="2"/>
      <scheme val="minor"/>
    </font>
    <font>
      <b/>
      <sz val="9"/>
      <color rgb="FFFF0000"/>
      <name val="Arial"/>
      <family val="2"/>
    </font>
    <font>
      <b/>
      <sz val="8"/>
      <color rgb="FFFF0000"/>
      <name val="Arial"/>
      <family val="2"/>
    </font>
    <font>
      <b/>
      <sz val="10"/>
      <color rgb="FFFF0000"/>
      <name val="Arial"/>
      <family val="2"/>
    </font>
    <font>
      <sz val="10"/>
      <color rgb="FFFF0000"/>
      <name val="Times New Roman"/>
      <family val="1"/>
    </font>
    <font>
      <sz val="10"/>
      <color rgb="FFFF0000"/>
      <name val="Arial"/>
      <family val="2"/>
    </font>
    <font>
      <sz val="9"/>
      <color rgb="FFFF0000"/>
      <name val="Calibri"/>
      <family val="2"/>
      <scheme val="minor"/>
    </font>
    <font>
      <sz val="9"/>
      <color rgb="FFFF0000"/>
      <name val="Arial"/>
      <family val="2"/>
    </font>
    <font>
      <sz val="10"/>
      <color rgb="FFFF0000"/>
      <name val="Calibri"/>
      <family val="2"/>
      <scheme val="minor"/>
    </font>
    <font>
      <sz val="7"/>
      <color rgb="FFFF0000"/>
      <name val="Arial"/>
      <family val="2"/>
    </font>
    <font>
      <b/>
      <sz val="10"/>
      <color rgb="FFFF0000"/>
      <name val="Times New Roman"/>
      <family val="1"/>
    </font>
    <font>
      <b/>
      <sz val="10"/>
      <color rgb="FFFF0000"/>
      <name val="Calibri"/>
      <family val="2"/>
      <scheme val="minor"/>
    </font>
    <font>
      <sz val="11"/>
      <color theme="0"/>
      <name val="Calibri"/>
      <family val="2"/>
      <scheme val="minor"/>
    </font>
    <font>
      <b/>
      <sz val="14"/>
      <color rgb="FFFFFFFF"/>
      <name val="Arial Black"/>
      <family val="2"/>
    </font>
    <font>
      <b/>
      <sz val="12"/>
      <color rgb="FFFFA7A7"/>
      <name val="Calibri"/>
      <family val="2"/>
      <scheme val="minor"/>
    </font>
    <font>
      <sz val="14"/>
      <color theme="1"/>
      <name val="Wingdings"/>
      <charset val="2"/>
    </font>
    <font>
      <b/>
      <sz val="14"/>
      <color rgb="FFFFFFFF"/>
      <name val="Calibri"/>
      <family val="2"/>
      <scheme val="minor"/>
    </font>
    <font>
      <sz val="11"/>
      <color rgb="FFFF0000"/>
      <name val="Wingdings"/>
      <charset val="2"/>
    </font>
    <font>
      <b/>
      <sz val="12"/>
      <color rgb="FFFF0000"/>
      <name val="Calibri"/>
      <family val="2"/>
      <scheme val="minor"/>
    </font>
    <font>
      <b/>
      <sz val="12.5"/>
      <color rgb="FFFF0000"/>
      <name val="Calibri"/>
      <family val="2"/>
      <scheme val="minor"/>
    </font>
    <font>
      <sz val="14"/>
      <color rgb="FFFF0000"/>
      <name val="Wingdings"/>
      <charset val="2"/>
    </font>
    <font>
      <sz val="14"/>
      <color theme="1"/>
      <name val="Calibri"/>
      <family val="2"/>
      <scheme val="minor"/>
    </font>
    <font>
      <b/>
      <sz val="12.5"/>
      <name val="Calibri"/>
      <family val="2"/>
      <scheme val="minor"/>
    </font>
    <font>
      <b/>
      <sz val="12.5"/>
      <color theme="8" tint="-0.499984740745262"/>
      <name val="Calibri"/>
      <family val="2"/>
      <scheme val="minor"/>
    </font>
    <font>
      <b/>
      <sz val="12"/>
      <color rgb="FFFF0000"/>
      <name val="Arial Rounded MT Bold"/>
      <family val="2"/>
    </font>
    <font>
      <sz val="10"/>
      <color indexed="10"/>
      <name val="Tahoma"/>
      <family val="2"/>
    </font>
    <font>
      <b/>
      <sz val="10"/>
      <color indexed="10"/>
      <name val="Tahoma"/>
      <family val="2"/>
    </font>
    <font>
      <b/>
      <sz val="9"/>
      <color indexed="10"/>
      <name val="Tahoma"/>
      <family val="2"/>
    </font>
    <font>
      <sz val="9"/>
      <color rgb="FFFFFF00"/>
      <name val="Impact"/>
      <family val="2"/>
    </font>
    <font>
      <b/>
      <sz val="8"/>
      <color rgb="FFFFFFFF"/>
      <name val="Aharoni"/>
      <charset val="177"/>
    </font>
    <font>
      <b/>
      <sz val="8"/>
      <color rgb="FFFFFFFF"/>
      <name val="Calibri"/>
      <family val="2"/>
      <scheme val="minor"/>
    </font>
    <font>
      <sz val="11"/>
      <color theme="1"/>
      <name val="Calibri"/>
      <family val="2"/>
      <scheme val="minor"/>
    </font>
    <font>
      <b/>
      <sz val="9"/>
      <color rgb="FF002060"/>
      <name val="Calibri"/>
      <family val="2"/>
      <scheme val="minor"/>
    </font>
    <font>
      <b/>
      <sz val="9"/>
      <color theme="0"/>
      <name val="Calibri"/>
      <family val="2"/>
      <scheme val="minor"/>
    </font>
    <font>
      <sz val="8"/>
      <color theme="1"/>
      <name val="Calibri"/>
      <family val="2"/>
    </font>
    <font>
      <sz val="8"/>
      <name val="Calibri"/>
      <family val="2"/>
    </font>
    <font>
      <b/>
      <sz val="8"/>
      <color theme="1"/>
      <name val="Calibri"/>
      <family val="2"/>
    </font>
    <font>
      <sz val="9"/>
      <color indexed="81"/>
      <name val="Tahoma"/>
      <charset val="1"/>
    </font>
    <font>
      <b/>
      <sz val="9"/>
      <color indexed="81"/>
      <name val="Tahoma"/>
      <charset val="1"/>
    </font>
    <font>
      <b/>
      <sz val="11"/>
      <color rgb="FFFF0000"/>
      <name val="Calibri"/>
      <family val="2"/>
      <scheme val="minor"/>
    </font>
    <font>
      <b/>
      <sz val="11"/>
      <color theme="1"/>
      <name val="Arial"/>
      <family val="2"/>
    </font>
    <font>
      <sz val="8"/>
      <color rgb="FFFF0000"/>
      <name val="Arial"/>
      <family val="2"/>
    </font>
    <font>
      <b/>
      <sz val="11"/>
      <color theme="1"/>
      <name val="Calibri"/>
      <family val="2"/>
    </font>
    <font>
      <sz val="12"/>
      <color theme="1"/>
      <name val="Calibri"/>
      <family val="2"/>
      <scheme val="minor"/>
    </font>
  </fonts>
  <fills count="24">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24994659260841701"/>
        <bgColor indexed="64"/>
      </patternFill>
    </fill>
    <fill>
      <patternFill patternType="solid">
        <fgColor rgb="FF768BA6"/>
        <bgColor indexed="64"/>
      </patternFill>
    </fill>
    <fill>
      <patternFill patternType="solid">
        <fgColor rgb="FFBAC5D4"/>
        <bgColor indexed="64"/>
      </patternFill>
    </fill>
    <fill>
      <patternFill patternType="solid">
        <fgColor rgb="FF2DB159"/>
        <bgColor indexed="64"/>
      </patternFill>
    </fill>
    <fill>
      <patternFill patternType="solid">
        <fgColor rgb="FF82E37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4"/>
        <bgColor indexed="64"/>
      </patternFill>
    </fill>
    <fill>
      <patternFill patternType="solid">
        <fgColor theme="0"/>
        <bgColor theme="0" tint="-0.34998626667073579"/>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s>
  <borders count="63">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diagonal/>
    </border>
    <border>
      <left/>
      <right style="medium">
        <color auto="1"/>
      </right>
      <top/>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ck">
        <color indexed="64"/>
      </left>
      <right style="thin">
        <color auto="1"/>
      </right>
      <top style="thick">
        <color indexed="64"/>
      </top>
      <bottom/>
      <diagonal/>
    </border>
    <border>
      <left style="thin">
        <color indexed="64"/>
      </left>
      <right style="thin">
        <color indexed="64"/>
      </right>
      <top style="thick">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rgb="FF000000"/>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0" fontId="6" fillId="0" borderId="0" applyNumberFormat="0" applyFill="0" applyBorder="0" applyAlignment="0" applyProtection="0">
      <alignment vertical="top"/>
      <protection locked="0"/>
    </xf>
    <xf numFmtId="0" fontId="9" fillId="0" borderId="0"/>
    <xf numFmtId="0" fontId="20" fillId="0" borderId="0"/>
    <xf numFmtId="43" fontId="54" fillId="0" borderId="0" applyFont="0" applyFill="0" applyBorder="0" applyAlignment="0" applyProtection="0"/>
    <xf numFmtId="170" fontId="57" fillId="14" borderId="53" applyFont="0" applyFill="0" applyAlignment="0"/>
    <xf numFmtId="170" fontId="58" fillId="18" borderId="53">
      <alignment horizontal="center" vertical="center"/>
    </xf>
  </cellStyleXfs>
  <cellXfs count="297">
    <xf numFmtId="0" fontId="0" fillId="0" borderId="0" xfId="0"/>
    <xf numFmtId="0" fontId="0" fillId="0" borderId="0" xfId="0" applyProtection="1">
      <protection locked="0"/>
    </xf>
    <xf numFmtId="0" fontId="44" fillId="0" borderId="0" xfId="0" applyFont="1" applyProtection="1">
      <protection locked="0"/>
    </xf>
    <xf numFmtId="1" fontId="55" fillId="15" borderId="45" xfId="0" applyNumberFormat="1" applyFont="1" applyFill="1" applyBorder="1" applyAlignment="1">
      <alignment horizontal="center" vertical="center" wrapText="1"/>
    </xf>
    <xf numFmtId="169" fontId="56" fillId="16" borderId="46" xfId="0" applyNumberFormat="1" applyFont="1" applyFill="1" applyBorder="1" applyAlignment="1">
      <alignment horizontal="center" vertical="center" wrapText="1"/>
    </xf>
    <xf numFmtId="1" fontId="56" fillId="17" borderId="46" xfId="0" applyNumberFormat="1" applyFont="1" applyFill="1" applyBorder="1" applyAlignment="1">
      <alignment horizontal="center" vertical="center" wrapText="1"/>
    </xf>
    <xf numFmtId="0" fontId="18" fillId="14" borderId="47" xfId="0" applyFont="1" applyFill="1" applyBorder="1" applyAlignment="1">
      <alignment horizontal="center" vertical="center"/>
    </xf>
    <xf numFmtId="168" fontId="18" fillId="14" borderId="48" xfId="0" applyNumberFormat="1" applyFont="1" applyFill="1" applyBorder="1" applyAlignment="1">
      <alignment horizontal="center" vertical="center"/>
    </xf>
    <xf numFmtId="168" fontId="18" fillId="14" borderId="48" xfId="4" applyNumberFormat="1" applyFont="1" applyFill="1" applyBorder="1" applyAlignment="1">
      <alignment horizontal="center" vertical="center"/>
    </xf>
    <xf numFmtId="168" fontId="18" fillId="14" borderId="49" xfId="0" applyNumberFormat="1" applyFont="1" applyFill="1" applyBorder="1" applyAlignment="1">
      <alignment horizontal="center" vertical="center"/>
    </xf>
    <xf numFmtId="0" fontId="1" fillId="3" borderId="10" xfId="0" applyFont="1" applyFill="1" applyBorder="1" applyProtection="1">
      <protection locked="0"/>
    </xf>
    <xf numFmtId="170" fontId="57" fillId="14" borderId="52" xfId="5" applyFont="1" applyFill="1" applyBorder="1"/>
    <xf numFmtId="170" fontId="58" fillId="18" borderId="52" xfId="6" applyBorder="1">
      <alignment horizontal="center" vertical="center"/>
    </xf>
    <xf numFmtId="170" fontId="57" fillId="0" borderId="52" xfId="0" applyNumberFormat="1" applyFont="1" applyBorder="1"/>
    <xf numFmtId="2" fontId="0" fillId="7" borderId="24" xfId="0" applyNumberFormat="1" applyFont="1" applyFill="1" applyBorder="1" applyProtection="1">
      <protection locked="0"/>
    </xf>
    <xf numFmtId="0" fontId="1" fillId="7" borderId="10" xfId="0" applyFont="1" applyFill="1" applyBorder="1" applyProtection="1">
      <protection locked="0"/>
    </xf>
    <xf numFmtId="0" fontId="2" fillId="0" borderId="0" xfId="0" applyFont="1" applyAlignment="1" applyProtection="1">
      <alignment horizontal="left" indent="5"/>
      <protection locked="0"/>
    </xf>
    <xf numFmtId="0" fontId="2" fillId="3" borderId="20" xfId="0" applyFont="1" applyFill="1" applyBorder="1" applyAlignment="1" applyProtection="1">
      <alignment vertical="center" wrapText="1"/>
      <protection locked="0"/>
    </xf>
    <xf numFmtId="0" fontId="51" fillId="9" borderId="36" xfId="0" applyFont="1" applyFill="1" applyBorder="1" applyAlignment="1" applyProtection="1">
      <alignment horizontal="center" vertical="center"/>
      <protection locked="0"/>
    </xf>
    <xf numFmtId="0" fontId="36" fillId="9" borderId="37" xfId="0" applyFont="1" applyFill="1" applyBorder="1" applyAlignment="1" applyProtection="1">
      <alignment horizontal="center" vertical="center"/>
      <protection locked="0"/>
    </xf>
    <xf numFmtId="0" fontId="36" fillId="9" borderId="38"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protection locked="0"/>
    </xf>
    <xf numFmtId="166" fontId="47" fillId="3" borderId="39" xfId="0" applyNumberFormat="1" applyFont="1" applyFill="1" applyBorder="1" applyAlignment="1" applyProtection="1">
      <alignment vertical="center"/>
      <protection locked="0"/>
    </xf>
    <xf numFmtId="0" fontId="21" fillId="6" borderId="40" xfId="0" applyFont="1" applyFill="1" applyBorder="1" applyAlignment="1" applyProtection="1">
      <alignment horizontal="center" vertical="center" wrapText="1"/>
      <protection locked="0"/>
    </xf>
    <xf numFmtId="0" fontId="21" fillId="6" borderId="41" xfId="0" applyFont="1" applyFill="1" applyBorder="1" applyAlignment="1" applyProtection="1">
      <alignment horizontal="center" vertical="center" wrapText="1"/>
      <protection locked="0"/>
    </xf>
    <xf numFmtId="0" fontId="38" fillId="0" borderId="0" xfId="0" applyFont="1" applyProtection="1">
      <protection locked="0"/>
    </xf>
    <xf numFmtId="0" fontId="2" fillId="3" borderId="23" xfId="0" applyFont="1" applyFill="1" applyBorder="1" applyAlignment="1" applyProtection="1">
      <alignment horizontal="center" vertical="center" wrapText="1"/>
      <protection locked="0"/>
    </xf>
    <xf numFmtId="0" fontId="52" fillId="10" borderId="26" xfId="0" applyFont="1" applyFill="1" applyBorder="1" applyAlignment="1" applyProtection="1">
      <alignment horizontal="left" vertical="center"/>
      <protection locked="0"/>
    </xf>
    <xf numFmtId="166" fontId="39" fillId="10" borderId="9" xfId="0" applyNumberFormat="1" applyFont="1" applyFill="1" applyBorder="1" applyAlignment="1" applyProtection="1">
      <alignment vertical="center"/>
      <protection locked="0"/>
    </xf>
    <xf numFmtId="166" fontId="39" fillId="10" borderId="42" xfId="0" applyNumberFormat="1" applyFont="1" applyFill="1" applyBorder="1" applyAlignment="1" applyProtection="1">
      <alignment vertical="center"/>
      <protection locked="0"/>
    </xf>
    <xf numFmtId="0" fontId="40" fillId="0" borderId="0" xfId="0" applyFont="1" applyProtection="1">
      <protection locked="0"/>
    </xf>
    <xf numFmtId="0" fontId="2" fillId="3"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right" vertical="center" wrapText="1"/>
      <protection locked="0"/>
    </xf>
    <xf numFmtId="0" fontId="5" fillId="0" borderId="10" xfId="0" applyFont="1" applyBorder="1" applyAlignment="1" applyProtection="1">
      <alignment vertical="center" wrapText="1"/>
      <protection locked="0"/>
    </xf>
    <xf numFmtId="0" fontId="2" fillId="3" borderId="10" xfId="0" applyFont="1" applyFill="1" applyBorder="1" applyAlignment="1" applyProtection="1">
      <alignment horizontal="right" vertical="center"/>
      <protection locked="0"/>
    </xf>
    <xf numFmtId="0" fontId="21" fillId="11" borderId="27" xfId="0" quotePrefix="1" applyFont="1" applyFill="1" applyBorder="1" applyAlignment="1" applyProtection="1">
      <alignment vertical="center"/>
      <protection locked="0"/>
    </xf>
    <xf numFmtId="166" fontId="22" fillId="11" borderId="3" xfId="0" applyNumberFormat="1" applyFont="1" applyFill="1" applyBorder="1" applyAlignment="1" applyProtection="1">
      <alignment vertical="center"/>
      <protection locked="0"/>
    </xf>
    <xf numFmtId="166" fontId="22" fillId="11" borderId="28" xfId="0" applyNumberFormat="1" applyFont="1" applyFill="1" applyBorder="1" applyAlignment="1" applyProtection="1">
      <alignment vertical="center"/>
      <protection locked="0"/>
    </xf>
    <xf numFmtId="0" fontId="21" fillId="11" borderId="29" xfId="0" quotePrefix="1" applyFont="1" applyFill="1" applyBorder="1" applyAlignment="1" applyProtection="1">
      <alignment vertical="center"/>
      <protection locked="0"/>
    </xf>
    <xf numFmtId="166" fontId="41" fillId="11" borderId="30" xfId="0" applyNumberFormat="1" applyFont="1" applyFill="1" applyBorder="1" applyAlignment="1" applyProtection="1">
      <alignment vertical="center"/>
      <protection locked="0"/>
    </xf>
    <xf numFmtId="166" fontId="42" fillId="11" borderId="31" xfId="0" applyNumberFormat="1" applyFont="1" applyFill="1" applyBorder="1" applyAlignment="1" applyProtection="1">
      <alignment vertical="center"/>
      <protection locked="0"/>
    </xf>
    <xf numFmtId="0" fontId="43" fillId="0" borderId="0" xfId="0" applyFont="1" applyProtection="1">
      <protection locked="0"/>
    </xf>
    <xf numFmtId="166" fontId="37" fillId="0" borderId="0" xfId="0" applyNumberFormat="1" applyFont="1" applyFill="1" applyBorder="1" applyAlignment="1" applyProtection="1">
      <alignment vertical="top"/>
      <protection locked="0"/>
    </xf>
    <xf numFmtId="4" fontId="26" fillId="0" borderId="32" xfId="0" applyNumberFormat="1" applyFont="1" applyBorder="1" applyAlignment="1" applyProtection="1">
      <alignment horizontal="center" vertical="center" wrapText="1"/>
      <protection locked="0"/>
    </xf>
    <xf numFmtId="0" fontId="27" fillId="2" borderId="33" xfId="0" applyFont="1" applyFill="1" applyBorder="1" applyAlignment="1" applyProtection="1">
      <alignment vertical="center" wrapText="1"/>
      <protection locked="0"/>
    </xf>
    <xf numFmtId="4" fontId="28" fillId="2" borderId="33" xfId="0" applyNumberFormat="1" applyFont="1" applyFill="1" applyBorder="1" applyAlignment="1" applyProtection="1">
      <alignment horizontal="right" vertical="center" wrapText="1" indent="1"/>
      <protection locked="0"/>
    </xf>
    <xf numFmtId="0" fontId="53" fillId="12" borderId="32" xfId="0" applyFont="1" applyFill="1" applyBorder="1" applyAlignment="1" applyProtection="1">
      <alignment horizontal="left" vertical="center" wrapText="1"/>
      <protection locked="0"/>
    </xf>
    <xf numFmtId="166" fontId="39" fillId="12" borderId="33" xfId="0" applyNumberFormat="1" applyFont="1" applyFill="1" applyBorder="1" applyAlignment="1" applyProtection="1">
      <alignment vertical="center"/>
      <protection locked="0"/>
    </xf>
    <xf numFmtId="166" fontId="39" fillId="12" borderId="34" xfId="0" applyNumberFormat="1" applyFont="1" applyFill="1" applyBorder="1" applyAlignment="1" applyProtection="1">
      <alignment vertical="center"/>
      <protection locked="0"/>
    </xf>
    <xf numFmtId="4" fontId="27" fillId="0" borderId="27" xfId="0" applyNumberFormat="1" applyFont="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4" fontId="30" fillId="3" borderId="3" xfId="0" applyNumberFormat="1" applyFont="1" applyFill="1" applyBorder="1" applyAlignment="1" applyProtection="1">
      <alignment horizontal="right" vertical="center" wrapText="1" indent="1"/>
      <protection locked="0"/>
    </xf>
    <xf numFmtId="0" fontId="21" fillId="13" borderId="27" xfId="0" quotePrefix="1" applyFont="1" applyFill="1" applyBorder="1" applyAlignment="1" applyProtection="1">
      <alignment vertical="center"/>
      <protection locked="0"/>
    </xf>
    <xf numFmtId="166" fontId="22" fillId="13" borderId="3" xfId="0" applyNumberFormat="1" applyFont="1" applyFill="1" applyBorder="1" applyAlignment="1" applyProtection="1">
      <alignment vertical="center"/>
      <protection locked="0"/>
    </xf>
    <xf numFmtId="166" fontId="45" fillId="13" borderId="3" xfId="0" applyNumberFormat="1" applyFont="1" applyFill="1" applyBorder="1" applyAlignment="1" applyProtection="1">
      <alignment vertical="center"/>
      <protection locked="0"/>
    </xf>
    <xf numFmtId="0" fontId="21" fillId="13" borderId="29" xfId="0" quotePrefix="1" applyFont="1" applyFill="1" applyBorder="1" applyAlignment="1" applyProtection="1">
      <alignment vertical="center"/>
      <protection locked="0"/>
    </xf>
    <xf numFmtId="166" fontId="22" fillId="13" borderId="30" xfId="0" applyNumberFormat="1" applyFont="1" applyFill="1" applyBorder="1" applyAlignment="1" applyProtection="1">
      <alignment vertical="center"/>
      <protection locked="0"/>
    </xf>
    <xf numFmtId="166" fontId="45" fillId="13" borderId="30" xfId="0" applyNumberFormat="1" applyFont="1" applyFill="1" applyBorder="1" applyAlignment="1" applyProtection="1">
      <alignment vertical="center"/>
      <protection locked="0"/>
    </xf>
    <xf numFmtId="166" fontId="46" fillId="13" borderId="31" xfId="0" applyNumberFormat="1" applyFont="1" applyFill="1" applyBorder="1" applyAlignment="1" applyProtection="1">
      <alignment vertical="center"/>
      <protection locked="0"/>
    </xf>
    <xf numFmtId="0" fontId="0" fillId="0" borderId="0" xfId="0" applyAlignment="1" applyProtection="1">
      <alignment vertical="center"/>
      <protection locked="0"/>
    </xf>
    <xf numFmtId="0" fontId="22" fillId="13" borderId="43" xfId="0" quotePrefix="1" applyFont="1" applyFill="1" applyBorder="1" applyAlignment="1" applyProtection="1">
      <alignment vertical="center"/>
      <protection locked="0"/>
    </xf>
    <xf numFmtId="167" fontId="0" fillId="0" borderId="44" xfId="0" applyNumberFormat="1" applyBorder="1" applyProtection="1">
      <protection locked="0"/>
    </xf>
    <xf numFmtId="0" fontId="0" fillId="0" borderId="0" xfId="0" applyAlignment="1" applyProtection="1">
      <alignment horizontal="right" vertical="center"/>
      <protection locked="0"/>
    </xf>
    <xf numFmtId="166" fontId="35" fillId="0" borderId="0" xfId="0" applyNumberFormat="1" applyFont="1" applyFill="1" applyAlignment="1" applyProtection="1">
      <alignment horizontal="right" vertical="center"/>
      <protection locked="0"/>
    </xf>
    <xf numFmtId="166" fontId="0" fillId="0" borderId="0" xfId="0" applyNumberFormat="1" applyFill="1" applyAlignment="1" applyProtection="1">
      <alignment horizontal="right" vertical="center"/>
      <protection locked="0"/>
    </xf>
    <xf numFmtId="0" fontId="0" fillId="0" borderId="0" xfId="0" applyAlignment="1" applyProtection="1">
      <alignment horizontal="right"/>
      <protection locked="0"/>
    </xf>
    <xf numFmtId="4" fontId="26" fillId="0" borderId="27" xfId="0" applyNumberFormat="1" applyFont="1" applyBorder="1" applyAlignment="1" applyProtection="1">
      <alignment horizontal="center" vertical="center" wrapText="1"/>
      <protection locked="0"/>
    </xf>
    <xf numFmtId="0" fontId="27" fillId="2" borderId="3" xfId="0" applyFont="1" applyFill="1" applyBorder="1" applyAlignment="1" applyProtection="1">
      <alignment vertical="center" wrapText="1"/>
      <protection locked="0"/>
    </xf>
    <xf numFmtId="4" fontId="28" fillId="2" borderId="3" xfId="0" applyNumberFormat="1" applyFont="1" applyFill="1" applyBorder="1" applyAlignment="1" applyProtection="1">
      <alignment horizontal="right" vertical="center" wrapText="1" indent="1"/>
      <protection locked="0"/>
    </xf>
    <xf numFmtId="0" fontId="0" fillId="0" borderId="0" xfId="0" applyBorder="1" applyAlignment="1" applyProtection="1">
      <protection locked="0"/>
    </xf>
    <xf numFmtId="0" fontId="1" fillId="3" borderId="56" xfId="0" applyFont="1" applyFill="1" applyBorder="1" applyProtection="1">
      <protection locked="0"/>
    </xf>
    <xf numFmtId="2" fontId="0" fillId="0" borderId="54" xfId="0" applyNumberFormat="1" applyFont="1" applyBorder="1" applyProtection="1">
      <protection locked="0"/>
    </xf>
    <xf numFmtId="4" fontId="28" fillId="0" borderId="27" xfId="0" applyNumberFormat="1" applyFont="1" applyBorder="1" applyAlignment="1" applyProtection="1">
      <alignment horizontal="center" vertical="center" wrapText="1"/>
      <protection locked="0"/>
    </xf>
    <xf numFmtId="0" fontId="1" fillId="3" borderId="57" xfId="0" applyFont="1" applyFill="1" applyBorder="1" applyProtection="1">
      <protection locked="0"/>
    </xf>
    <xf numFmtId="2" fontId="0" fillId="0" borderId="35" xfId="0" applyNumberFormat="1" applyFont="1" applyBorder="1" applyProtection="1">
      <protection locked="0"/>
    </xf>
    <xf numFmtId="0" fontId="1" fillId="3" borderId="58" xfId="0" applyFont="1" applyFill="1" applyBorder="1" applyProtection="1">
      <protection locked="0"/>
    </xf>
    <xf numFmtId="2" fontId="0" fillId="0" borderId="55" xfId="0" applyNumberFormat="1" applyFont="1" applyBorder="1" applyAlignment="1" applyProtection="1">
      <protection locked="0"/>
    </xf>
    <xf numFmtId="0" fontId="32" fillId="0" borderId="3" xfId="0" applyFont="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0" fillId="3" borderId="0" xfId="0" applyFill="1" applyProtection="1">
      <protection locked="0"/>
    </xf>
    <xf numFmtId="0" fontId="1" fillId="0" borderId="0" xfId="0" applyFont="1" applyProtection="1">
      <protection locked="0"/>
    </xf>
    <xf numFmtId="4" fontId="33" fillId="0" borderId="27" xfId="0" applyNumberFormat="1" applyFont="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right" vertical="center" wrapText="1" indent="1"/>
      <protection locked="0"/>
    </xf>
    <xf numFmtId="0" fontId="24" fillId="3" borderId="3" xfId="0" applyFont="1" applyFill="1" applyBorder="1" applyAlignment="1" applyProtection="1">
      <alignment horizontal="left" vertical="center" wrapText="1"/>
      <protection locked="0"/>
    </xf>
    <xf numFmtId="2" fontId="0" fillId="8" borderId="27"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8" borderId="3" xfId="0" applyFill="1" applyBorder="1" applyAlignment="1" applyProtection="1">
      <alignment horizontal="center"/>
      <protection locked="0"/>
    </xf>
    <xf numFmtId="0" fontId="0" fillId="8" borderId="3" xfId="0" applyFill="1" applyBorder="1" applyProtection="1">
      <protection locked="0"/>
    </xf>
    <xf numFmtId="4" fontId="0" fillId="8" borderId="3" xfId="0" applyNumberFormat="1" applyFill="1" applyBorder="1" applyProtection="1">
      <protection locked="0"/>
    </xf>
    <xf numFmtId="4" fontId="11" fillId="8" borderId="28" xfId="0" applyNumberFormat="1" applyFont="1" applyFill="1" applyBorder="1" applyProtection="1">
      <protection locked="0"/>
    </xf>
    <xf numFmtId="2" fontId="0" fillId="0" borderId="27" xfId="0" applyNumberFormat="1" applyBorder="1" applyAlignment="1" applyProtection="1">
      <alignment horizontal="right" indent="1"/>
      <protection locked="0"/>
    </xf>
    <xf numFmtId="0" fontId="8" fillId="0" borderId="3" xfId="0" applyFont="1" applyBorder="1" applyAlignment="1" applyProtection="1">
      <alignment horizontal="center"/>
      <protection locked="0"/>
    </xf>
    <xf numFmtId="0" fontId="8" fillId="3" borderId="3" xfId="0" applyFont="1" applyFill="1" applyBorder="1" applyProtection="1">
      <protection locked="0"/>
    </xf>
    <xf numFmtId="4" fontId="8" fillId="3" borderId="3" xfId="0" applyNumberFormat="1" applyFont="1" applyFill="1" applyBorder="1" applyProtection="1">
      <protection locked="0"/>
    </xf>
    <xf numFmtId="4" fontId="8" fillId="0" borderId="28" xfId="0" applyNumberFormat="1" applyFont="1" applyBorder="1" applyProtection="1">
      <protection locked="0"/>
    </xf>
    <xf numFmtId="0" fontId="16" fillId="8" borderId="3" xfId="0" applyFont="1" applyFill="1" applyBorder="1" applyAlignment="1" applyProtection="1">
      <alignment wrapText="1"/>
      <protection locked="0"/>
    </xf>
    <xf numFmtId="2" fontId="1" fillId="5" borderId="27" xfId="0" applyNumberFormat="1" applyFont="1" applyFill="1" applyBorder="1" applyAlignment="1" applyProtection="1">
      <alignment horizontal="right" indent="1"/>
      <protection locked="0"/>
    </xf>
    <xf numFmtId="0" fontId="1" fillId="5" borderId="3" xfId="0" applyFont="1" applyFill="1" applyBorder="1" applyAlignment="1" applyProtection="1">
      <alignment horizontal="left"/>
      <protection locked="0"/>
    </xf>
    <xf numFmtId="0" fontId="0" fillId="5" borderId="3" xfId="0" applyFill="1" applyBorder="1" applyProtection="1">
      <protection locked="0"/>
    </xf>
    <xf numFmtId="4" fontId="1" fillId="5" borderId="28" xfId="0" applyNumberFormat="1" applyFont="1" applyFill="1" applyBorder="1" applyProtection="1">
      <protection locked="0"/>
    </xf>
    <xf numFmtId="0" fontId="0" fillId="8" borderId="3" xfId="0" applyFill="1" applyBorder="1" applyAlignment="1" applyProtection="1">
      <protection locked="0"/>
    </xf>
    <xf numFmtId="2" fontId="19" fillId="5" borderId="27" xfId="0" applyNumberFormat="1" applyFont="1" applyFill="1" applyBorder="1" applyAlignment="1" applyProtection="1">
      <alignment horizontal="right" indent="1"/>
      <protection locked="0"/>
    </xf>
    <xf numFmtId="2" fontId="13" fillId="8" borderId="27" xfId="0" applyNumberFormat="1" applyFont="1" applyFill="1" applyBorder="1" applyAlignment="1" applyProtection="1">
      <alignment horizontal="center"/>
      <protection locked="0"/>
    </xf>
    <xf numFmtId="2" fontId="13" fillId="0" borderId="27" xfId="0" applyNumberFormat="1" applyFont="1" applyBorder="1" applyAlignment="1" applyProtection="1">
      <alignment horizontal="right" indent="1"/>
      <protection locked="0"/>
    </xf>
    <xf numFmtId="2" fontId="13" fillId="0" borderId="27" xfId="0" applyNumberFormat="1" applyFont="1" applyBorder="1" applyAlignment="1" applyProtection="1">
      <alignment horizontal="center"/>
      <protection locked="0"/>
    </xf>
    <xf numFmtId="0" fontId="0" fillId="0" borderId="3" xfId="0" applyBorder="1" applyAlignment="1" applyProtection="1">
      <alignment vertical="center" wrapText="1"/>
      <protection locked="0"/>
    </xf>
    <xf numFmtId="0" fontId="1" fillId="8" borderId="3" xfId="0" applyFont="1" applyFill="1" applyBorder="1" applyAlignment="1" applyProtection="1">
      <protection locked="0"/>
    </xf>
    <xf numFmtId="2" fontId="13" fillId="7" borderId="27" xfId="0" applyNumberFormat="1" applyFont="1" applyFill="1" applyBorder="1" applyAlignment="1" applyProtection="1">
      <alignment horizontal="right" indent="1"/>
      <protection locked="0"/>
    </xf>
    <xf numFmtId="0" fontId="0" fillId="7" borderId="3" xfId="0" applyFill="1" applyBorder="1" applyAlignment="1" applyProtection="1">
      <alignment horizontal="left"/>
      <protection locked="0"/>
    </xf>
    <xf numFmtId="0" fontId="8" fillId="7" borderId="3" xfId="0" applyFont="1" applyFill="1" applyBorder="1" applyAlignment="1" applyProtection="1">
      <alignment horizontal="center"/>
      <protection locked="0"/>
    </xf>
    <xf numFmtId="4" fontId="8" fillId="7" borderId="28" xfId="0" applyNumberFormat="1" applyFont="1" applyFill="1" applyBorder="1" applyProtection="1">
      <protection locked="0"/>
    </xf>
    <xf numFmtId="0" fontId="1" fillId="5" borderId="3" xfId="0" applyFont="1" applyFill="1" applyBorder="1" applyAlignment="1" applyProtection="1">
      <protection locked="0"/>
    </xf>
    <xf numFmtId="0" fontId="1" fillId="0" borderId="0" xfId="0" applyFont="1" applyAlignment="1" applyProtection="1">
      <alignment horizontal="right"/>
      <protection locked="0"/>
    </xf>
    <xf numFmtId="0" fontId="12" fillId="0" borderId="0" xfId="0" applyFont="1" applyAlignment="1" applyProtection="1">
      <alignment horizontal="right"/>
      <protection locked="0"/>
    </xf>
    <xf numFmtId="4" fontId="12"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43" fontId="0" fillId="0" borderId="44" xfId="4" applyFont="1" applyBorder="1" applyAlignment="1" applyProtection="1">
      <alignment vertical="center"/>
      <protection locked="0"/>
    </xf>
    <xf numFmtId="0" fontId="32" fillId="19" borderId="3" xfId="0" applyFont="1" applyFill="1" applyBorder="1" applyAlignment="1" applyProtection="1">
      <alignment horizontal="center" vertical="center" wrapText="1"/>
      <protection locked="0"/>
    </xf>
    <xf numFmtId="0" fontId="8" fillId="19" borderId="3" xfId="0" applyFont="1" applyFill="1" applyBorder="1" applyAlignment="1" applyProtection="1">
      <alignment horizontal="center"/>
      <protection locked="0"/>
    </xf>
    <xf numFmtId="4" fontId="8" fillId="19" borderId="3" xfId="0" applyNumberFormat="1" applyFont="1" applyFill="1" applyBorder="1" applyProtection="1">
      <protection locked="0"/>
    </xf>
    <xf numFmtId="4" fontId="8" fillId="19" borderId="28" xfId="0" applyNumberFormat="1" applyFont="1" applyFill="1" applyBorder="1" applyProtection="1">
      <protection locked="0"/>
    </xf>
    <xf numFmtId="2" fontId="13" fillId="20" borderId="27" xfId="0" applyNumberFormat="1" applyFont="1" applyFill="1" applyBorder="1" applyAlignment="1" applyProtection="1">
      <alignment horizontal="right" indent="1"/>
      <protection locked="0"/>
    </xf>
    <xf numFmtId="0" fontId="0" fillId="20" borderId="3" xfId="0" applyFill="1" applyBorder="1" applyAlignment="1" applyProtection="1">
      <alignment horizontal="left"/>
      <protection locked="0"/>
    </xf>
    <xf numFmtId="0" fontId="8" fillId="20" borderId="3" xfId="0" applyFont="1" applyFill="1" applyBorder="1" applyAlignment="1" applyProtection="1">
      <alignment horizontal="center"/>
      <protection locked="0"/>
    </xf>
    <xf numFmtId="4" fontId="8" fillId="20" borderId="28" xfId="0" applyNumberFormat="1" applyFont="1" applyFill="1" applyBorder="1" applyProtection="1">
      <protection locked="0"/>
    </xf>
    <xf numFmtId="0" fontId="59" fillId="21" borderId="59" xfId="0" applyNumberFormat="1" applyFont="1" applyFill="1" applyBorder="1" applyAlignment="1">
      <alignment horizontal="center"/>
    </xf>
    <xf numFmtId="0" fontId="59" fillId="0" borderId="52" xfId="0" applyNumberFormat="1" applyFont="1" applyBorder="1" applyAlignment="1">
      <alignment horizontal="center"/>
    </xf>
    <xf numFmtId="0" fontId="8"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8" fillId="19" borderId="3" xfId="0" applyFont="1" applyFill="1" applyBorder="1" applyProtection="1">
      <protection locked="0"/>
    </xf>
    <xf numFmtId="0" fontId="8" fillId="0" borderId="3" xfId="0" applyFont="1" applyBorder="1" applyAlignment="1" applyProtection="1">
      <protection locked="0"/>
    </xf>
    <xf numFmtId="0" fontId="24" fillId="0" borderId="3" xfId="0" applyFont="1" applyBorder="1" applyAlignment="1" applyProtection="1">
      <alignment horizontal="center" vertical="center" wrapText="1"/>
      <protection locked="0"/>
    </xf>
    <xf numFmtId="0" fontId="65" fillId="21" borderId="59" xfId="0" applyNumberFormat="1" applyFont="1" applyFill="1" applyBorder="1" applyAlignment="1">
      <alignment horizontal="center"/>
    </xf>
    <xf numFmtId="0" fontId="24" fillId="0" borderId="3" xfId="0" applyFont="1" applyBorder="1" applyAlignment="1" applyProtection="1">
      <alignment horizontal="center" vertical="center" wrapText="1"/>
      <protection locked="0"/>
    </xf>
    <xf numFmtId="0" fontId="23" fillId="0" borderId="3" xfId="0" applyFont="1" applyFill="1" applyBorder="1" applyAlignment="1" applyProtection="1">
      <alignment horizontal="left"/>
      <protection locked="0"/>
    </xf>
    <xf numFmtId="4" fontId="23" fillId="0" borderId="3" xfId="0" applyNumberFormat="1" applyFont="1" applyFill="1" applyBorder="1" applyAlignment="1" applyProtection="1">
      <protection locked="0"/>
    </xf>
    <xf numFmtId="0" fontId="23" fillId="0" borderId="3" xfId="0" applyFont="1" applyFill="1" applyBorder="1" applyAlignment="1" applyProtection="1">
      <protection locked="0"/>
    </xf>
    <xf numFmtId="4" fontId="24" fillId="0" borderId="3" xfId="0" applyNumberFormat="1" applyFont="1" applyBorder="1" applyAlignment="1" applyProtection="1">
      <alignment vertical="center" wrapText="1"/>
      <protection locked="0"/>
    </xf>
    <xf numFmtId="4" fontId="24" fillId="0" borderId="28" xfId="0" applyNumberFormat="1" applyFont="1" applyBorder="1" applyAlignment="1" applyProtection="1">
      <alignment vertical="center" wrapText="1"/>
      <protection locked="0"/>
    </xf>
    <xf numFmtId="0" fontId="8" fillId="0" borderId="3" xfId="0" applyFont="1" applyBorder="1" applyProtection="1">
      <protection locked="0"/>
    </xf>
    <xf numFmtId="0" fontId="8" fillId="0" borderId="3" xfId="0" applyFont="1" applyBorder="1" applyAlignment="1" applyProtection="1">
      <alignment horizontal="left"/>
      <protection locked="0"/>
    </xf>
    <xf numFmtId="0" fontId="1" fillId="5" borderId="3" xfId="0" applyFont="1" applyFill="1" applyBorder="1" applyAlignment="1" applyProtection="1">
      <alignment horizontal="center"/>
      <protection locked="0"/>
    </xf>
    <xf numFmtId="0" fontId="1" fillId="8" borderId="3" xfId="0" applyFont="1" applyFill="1" applyBorder="1" applyAlignment="1" applyProtection="1">
      <alignment horizontal="left"/>
      <protection locked="0"/>
    </xf>
    <xf numFmtId="0" fontId="0" fillId="8" borderId="3" xfId="0" applyFill="1" applyBorder="1" applyAlignment="1" applyProtection="1">
      <alignment horizontal="left"/>
      <protection locked="0"/>
    </xf>
    <xf numFmtId="0" fontId="0" fillId="0" borderId="3" xfId="0" applyBorder="1" applyAlignment="1" applyProtection="1">
      <alignment horizontal="left"/>
      <protection locked="0"/>
    </xf>
    <xf numFmtId="0" fontId="1" fillId="5"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left"/>
      <protection locked="0"/>
    </xf>
    <xf numFmtId="0" fontId="8" fillId="7" borderId="5" xfId="0" applyFont="1" applyFill="1" applyBorder="1" applyAlignment="1" applyProtection="1">
      <alignment horizontal="left"/>
      <protection locked="0"/>
    </xf>
    <xf numFmtId="0" fontId="16" fillId="8" borderId="3" xfId="0" applyFont="1" applyFill="1" applyBorder="1" applyAlignment="1" applyProtection="1">
      <alignment horizontal="left" wrapText="1"/>
      <protection locked="0"/>
    </xf>
    <xf numFmtId="166" fontId="41" fillId="0" borderId="0" xfId="0" applyNumberFormat="1" applyFont="1" applyFill="1" applyBorder="1" applyAlignment="1" applyProtection="1">
      <alignment horizontal="center" vertical="center" wrapText="1"/>
      <protection locked="0"/>
    </xf>
    <xf numFmtId="0" fontId="17" fillId="7" borderId="0" xfId="0" applyFont="1" applyFill="1" applyAlignment="1" applyProtection="1">
      <alignment horizontal="center" wrapText="1"/>
      <protection locked="0"/>
    </xf>
    <xf numFmtId="0" fontId="34" fillId="0" borderId="3" xfId="0" applyFont="1" applyBorder="1" applyAlignment="1" applyProtection="1">
      <alignment horizontal="center"/>
      <protection locked="0"/>
    </xf>
    <xf numFmtId="2" fontId="23" fillId="0" borderId="3" xfId="0" applyNumberFormat="1" applyFont="1" applyFill="1" applyBorder="1" applyAlignment="1" applyProtection="1">
      <protection locked="0"/>
    </xf>
    <xf numFmtId="0" fontId="16" fillId="8" borderId="3" xfId="0" applyFont="1" applyFill="1" applyBorder="1" applyAlignment="1" applyProtection="1">
      <alignment horizontal="left"/>
      <protection locked="0"/>
    </xf>
    <xf numFmtId="0" fontId="3" fillId="0" borderId="0" xfId="0" applyFont="1" applyAlignment="1" applyProtection="1">
      <alignment horizontal="center"/>
      <protection locked="0"/>
    </xf>
    <xf numFmtId="0" fontId="31" fillId="0" borderId="3" xfId="0" applyFont="1" applyFill="1" applyBorder="1" applyAlignment="1" applyProtection="1">
      <alignment horizontal="left"/>
      <protection locked="0"/>
    </xf>
    <xf numFmtId="4" fontId="31" fillId="0" borderId="3" xfId="0" applyNumberFormat="1" applyFont="1" applyFill="1" applyBorder="1" applyAlignment="1" applyProtection="1">
      <protection locked="0"/>
    </xf>
    <xf numFmtId="0" fontId="31" fillId="0" borderId="3" xfId="0" applyFont="1" applyFill="1" applyBorder="1" applyAlignment="1" applyProtection="1">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left"/>
      <protection locked="0"/>
    </xf>
    <xf numFmtId="0" fontId="13"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18" fillId="8" borderId="3" xfId="0" applyFont="1" applyFill="1" applyBorder="1" applyAlignment="1" applyProtection="1">
      <alignment horizontal="left"/>
      <protection locked="0"/>
    </xf>
    <xf numFmtId="0" fontId="26" fillId="0" borderId="3" xfId="0" applyFont="1" applyBorder="1" applyAlignment="1" applyProtection="1">
      <alignment horizontal="center" vertical="center" wrapText="1"/>
      <protection locked="0"/>
    </xf>
    <xf numFmtId="4" fontId="26" fillId="0" borderId="3" xfId="0" applyNumberFormat="1" applyFont="1" applyBorder="1" applyAlignment="1" applyProtection="1">
      <alignment vertical="center" wrapText="1"/>
      <protection locked="0"/>
    </xf>
    <xf numFmtId="4" fontId="26" fillId="0" borderId="28" xfId="0" applyNumberFormat="1" applyFont="1" applyBorder="1" applyAlignment="1" applyProtection="1">
      <alignment vertical="center" wrapText="1"/>
      <protection locked="0"/>
    </xf>
    <xf numFmtId="4" fontId="26" fillId="2" borderId="3" xfId="0" applyNumberFormat="1" applyFont="1" applyFill="1" applyBorder="1" applyAlignment="1" applyProtection="1">
      <alignment vertical="center" wrapText="1"/>
      <protection locked="0"/>
    </xf>
    <xf numFmtId="4" fontId="26" fillId="2" borderId="28" xfId="0" applyNumberFormat="1" applyFont="1" applyFill="1" applyBorder="1" applyAlignment="1" applyProtection="1">
      <alignment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4" fillId="0" borderId="50" xfId="0" applyFont="1" applyBorder="1" applyAlignment="1" applyProtection="1">
      <alignment horizontal="center" vertical="center"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5" fillId="0" borderId="6"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6" fillId="3" borderId="12" xfId="1" applyFill="1" applyBorder="1" applyAlignment="1" applyProtection="1">
      <alignment horizontal="right" vertical="center" wrapText="1"/>
      <protection locked="0"/>
    </xf>
    <xf numFmtId="0" fontId="5" fillId="3" borderId="11" xfId="0" applyFont="1" applyFill="1" applyBorder="1" applyAlignment="1" applyProtection="1">
      <alignment horizontal="right" vertical="center" wrapText="1"/>
      <protection locked="0"/>
    </xf>
    <xf numFmtId="49" fontId="2" fillId="3" borderId="1" xfId="0" applyNumberFormat="1" applyFont="1" applyFill="1" applyBorder="1" applyAlignment="1" applyProtection="1">
      <alignment horizontal="right" vertical="center" wrapText="1"/>
      <protection locked="0"/>
    </xf>
    <xf numFmtId="49" fontId="2" fillId="3" borderId="2" xfId="0" applyNumberFormat="1" applyFont="1" applyFill="1" applyBorder="1" applyAlignment="1" applyProtection="1">
      <alignment horizontal="right" vertical="center" wrapText="1"/>
      <protection locked="0"/>
    </xf>
    <xf numFmtId="0" fontId="26" fillId="0" borderId="33" xfId="0" applyFont="1" applyBorder="1" applyAlignment="1" applyProtection="1">
      <alignment horizontal="center" vertical="center" wrapText="1"/>
      <protection locked="0"/>
    </xf>
    <xf numFmtId="4" fontId="26" fillId="0" borderId="33" xfId="0" applyNumberFormat="1" applyFont="1" applyBorder="1" applyAlignment="1" applyProtection="1">
      <alignment vertical="center" wrapText="1"/>
      <protection locked="0"/>
    </xf>
    <xf numFmtId="4" fontId="26" fillId="0" borderId="34" xfId="0" applyNumberFormat="1" applyFont="1" applyBorder="1" applyAlignment="1" applyProtection="1">
      <alignment vertical="center" wrapText="1"/>
      <protection locked="0"/>
    </xf>
    <xf numFmtId="0" fontId="29" fillId="0" borderId="3" xfId="0" applyFont="1" applyFill="1" applyBorder="1" applyAlignment="1" applyProtection="1">
      <alignment horizontal="left"/>
      <protection locked="0"/>
    </xf>
    <xf numFmtId="4" fontId="29" fillId="0" borderId="3" xfId="0" applyNumberFormat="1" applyFont="1" applyFill="1" applyBorder="1" applyAlignment="1" applyProtection="1">
      <protection locked="0"/>
    </xf>
    <xf numFmtId="0" fontId="29" fillId="0" borderId="3" xfId="0" applyFont="1" applyFill="1" applyBorder="1" applyAlignment="1" applyProtection="1">
      <protection locked="0"/>
    </xf>
    <xf numFmtId="4" fontId="30" fillId="0" borderId="3" xfId="0" applyNumberFormat="1" applyFont="1" applyBorder="1" applyAlignment="1" applyProtection="1">
      <alignment vertical="center" wrapText="1"/>
      <protection locked="0"/>
    </xf>
    <xf numFmtId="4" fontId="30" fillId="0" borderId="28" xfId="0" applyNumberFormat="1"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2" fillId="3" borderId="21" xfId="0" applyFont="1" applyFill="1" applyBorder="1" applyAlignment="1" applyProtection="1">
      <alignment horizontal="right" vertical="center" wrapText="1"/>
      <protection locked="0"/>
    </xf>
    <xf numFmtId="0" fontId="2" fillId="3" borderId="22" xfId="0" applyFont="1" applyFill="1" applyBorder="1" applyAlignment="1" applyProtection="1">
      <alignment horizontal="right" vertical="center" wrapText="1"/>
      <protection locked="0"/>
    </xf>
    <xf numFmtId="0" fontId="15" fillId="0" borderId="0" xfId="0" applyFont="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31" fillId="0" borderId="3" xfId="0" applyFont="1" applyBorder="1" applyAlignment="1" applyProtection="1">
      <alignment horizontal="center"/>
      <protection locked="0"/>
    </xf>
    <xf numFmtId="0" fontId="8" fillId="0" borderId="3" xfId="0" applyFont="1" applyBorder="1" applyAlignment="1" applyProtection="1">
      <protection locked="0"/>
    </xf>
    <xf numFmtId="0" fontId="8" fillId="7" borderId="3" xfId="0" applyFont="1" applyFill="1" applyBorder="1" applyAlignment="1" applyProtection="1">
      <alignment horizontal="left"/>
      <protection locked="0"/>
    </xf>
    <xf numFmtId="0" fontId="8" fillId="19" borderId="3" xfId="0" applyFont="1" applyFill="1" applyBorder="1" applyProtection="1">
      <protection locked="0"/>
    </xf>
    <xf numFmtId="0" fontId="8" fillId="0" borderId="3" xfId="0" applyFont="1" applyBorder="1" applyAlignment="1" applyProtection="1">
      <alignment horizontal="left"/>
    </xf>
    <xf numFmtId="0" fontId="8" fillId="0" borderId="3" xfId="0" applyFont="1" applyBorder="1" applyProtection="1"/>
    <xf numFmtId="0" fontId="8" fillId="0" borderId="3" xfId="0" applyFont="1" applyBorder="1" applyAlignment="1" applyProtection="1">
      <alignment horizontal="left" vertical="center"/>
      <protection locked="0"/>
    </xf>
    <xf numFmtId="0" fontId="0" fillId="22" borderId="0" xfId="0" applyFill="1" applyBorder="1" applyAlignment="1" applyProtection="1">
      <alignment horizontal="center" vertical="center" textRotation="90"/>
      <protection locked="0"/>
    </xf>
    <xf numFmtId="0" fontId="0" fillId="22" borderId="0" xfId="0" applyFill="1" applyBorder="1" applyAlignment="1" applyProtection="1">
      <alignment horizontal="center" vertical="center" textRotation="90" wrapText="1"/>
      <protection locked="0"/>
    </xf>
    <xf numFmtId="0" fontId="18" fillId="22" borderId="0" xfId="0" applyFont="1" applyFill="1" applyBorder="1" applyAlignment="1" applyProtection="1">
      <alignment horizontal="center" vertical="center" textRotation="90" wrapText="1"/>
      <protection locked="0"/>
    </xf>
    <xf numFmtId="0" fontId="66" fillId="22" borderId="0" xfId="0" applyFont="1" applyFill="1" applyBorder="1" applyAlignment="1" applyProtection="1">
      <alignment horizontal="center" vertical="center" textRotation="90" wrapText="1"/>
      <protection locked="0"/>
    </xf>
    <xf numFmtId="2" fontId="19" fillId="5" borderId="51" xfId="0" applyNumberFormat="1" applyFont="1" applyFill="1" applyBorder="1" applyAlignment="1" applyProtection="1">
      <alignment horizontal="right" indent="1"/>
      <protection locked="0"/>
    </xf>
    <xf numFmtId="0" fontId="8" fillId="22" borderId="0" xfId="0" applyFont="1" applyFill="1" applyBorder="1" applyAlignment="1" applyProtection="1">
      <alignment horizontal="center" vertical="center" textRotation="90" wrapText="1"/>
      <protection locked="0"/>
    </xf>
    <xf numFmtId="0" fontId="13" fillId="22" borderId="0" xfId="0" applyFont="1" applyFill="1" applyBorder="1" applyAlignment="1" applyProtection="1">
      <alignment horizontal="center" vertical="center" textRotation="90" wrapText="1"/>
      <protection locked="0"/>
    </xf>
    <xf numFmtId="165" fontId="0" fillId="0" borderId="0" xfId="0" applyNumberFormat="1" applyBorder="1" applyAlignment="1" applyProtection="1">
      <alignment horizontal="center"/>
      <protection locked="0"/>
    </xf>
    <xf numFmtId="0" fontId="28" fillId="0" borderId="3" xfId="0" applyFont="1" applyBorder="1" applyAlignment="1" applyProtection="1">
      <alignment vertical="center" wrapText="1"/>
      <protection locked="0"/>
    </xf>
    <xf numFmtId="4" fontId="28" fillId="0" borderId="3" xfId="0" applyNumberFormat="1" applyFont="1" applyBorder="1" applyAlignment="1" applyProtection="1">
      <alignment vertical="center" wrapText="1"/>
      <protection locked="0"/>
    </xf>
    <xf numFmtId="0" fontId="30" fillId="0" borderId="3" xfId="0" applyFont="1" applyBorder="1" applyAlignment="1" applyProtection="1">
      <alignment horizontal="left" vertical="center" wrapText="1"/>
      <protection locked="0"/>
    </xf>
    <xf numFmtId="2" fontId="30" fillId="0" borderId="3" xfId="0" applyNumberFormat="1" applyFont="1" applyBorder="1" applyAlignment="1" applyProtection="1">
      <alignment vertical="center" wrapText="1"/>
      <protection locked="0"/>
    </xf>
    <xf numFmtId="0" fontId="30" fillId="0" borderId="3" xfId="0" applyFont="1" applyBorder="1" applyAlignment="1" applyProtection="1">
      <alignment vertical="center" wrapText="1"/>
      <protection locked="0"/>
    </xf>
    <xf numFmtId="4" fontId="30" fillId="0" borderId="3" xfId="0" applyNumberFormat="1" applyFont="1" applyBorder="1" applyAlignment="1" applyProtection="1">
      <alignment horizontal="right" vertical="center" wrapText="1"/>
      <protection locked="0"/>
    </xf>
    <xf numFmtId="0" fontId="64" fillId="0" borderId="3" xfId="0" applyFont="1" applyBorder="1" applyAlignment="1" applyProtection="1">
      <alignment horizontal="left" vertical="center" wrapText="1"/>
      <protection locked="0"/>
    </xf>
    <xf numFmtId="0" fontId="64" fillId="0" borderId="3" xfId="0" applyFont="1" applyBorder="1" applyAlignment="1" applyProtection="1">
      <alignment vertical="center" wrapText="1"/>
      <protection locked="0"/>
    </xf>
    <xf numFmtId="4" fontId="64" fillId="0" borderId="3" xfId="0" applyNumberFormat="1" applyFont="1" applyBorder="1" applyAlignment="1" applyProtection="1">
      <alignment horizontal="right" vertical="center" wrapText="1"/>
      <protection locked="0"/>
    </xf>
    <xf numFmtId="0" fontId="62" fillId="0" borderId="3" xfId="0" applyFont="1" applyFill="1" applyBorder="1" applyAlignment="1" applyProtection="1">
      <alignment horizontal="center"/>
      <protection locked="0"/>
    </xf>
    <xf numFmtId="0" fontId="3" fillId="4" borderId="3" xfId="0" applyFont="1" applyFill="1" applyBorder="1" applyAlignment="1" applyProtection="1">
      <alignment horizontal="right" vertical="center" wrapText="1"/>
      <protection locked="0"/>
    </xf>
    <xf numFmtId="2" fontId="3" fillId="4" borderId="3" xfId="0" applyNumberFormat="1" applyFont="1" applyFill="1" applyBorder="1" applyAlignment="1" applyProtection="1">
      <alignment horizontal="right" vertical="center" wrapText="1"/>
      <protection locked="0"/>
    </xf>
    <xf numFmtId="0" fontId="5" fillId="0" borderId="3" xfId="0" applyFont="1" applyBorder="1" applyAlignment="1" applyProtection="1">
      <alignment horizontal="left" vertical="center" wrapText="1"/>
      <protection locked="0"/>
    </xf>
    <xf numFmtId="0" fontId="5" fillId="3"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0" fontId="10" fillId="4" borderId="3" xfId="2"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164" fontId="10" fillId="4" borderId="3" xfId="2" applyNumberFormat="1" applyFont="1" applyFill="1" applyBorder="1" applyAlignment="1" applyProtection="1">
      <alignment horizontal="center" vertical="center" wrapText="1"/>
      <protection locked="0"/>
    </xf>
    <xf numFmtId="4" fontId="0" fillId="5" borderId="3" xfId="0" applyNumberFormat="1" applyFill="1" applyBorder="1" applyProtection="1">
      <protection locked="0"/>
    </xf>
    <xf numFmtId="4" fontId="1" fillId="5" borderId="3" xfId="0" applyNumberFormat="1" applyFont="1" applyFill="1" applyBorder="1" applyProtection="1">
      <protection locked="0"/>
    </xf>
    <xf numFmtId="2" fontId="0" fillId="0" borderId="3" xfId="0" applyNumberFormat="1" applyBorder="1" applyAlignment="1" applyProtection="1">
      <alignment horizontal="left"/>
      <protection locked="0"/>
    </xf>
    <xf numFmtId="0" fontId="0" fillId="0" borderId="3" xfId="0" applyBorder="1" applyProtection="1">
      <protection locked="0"/>
    </xf>
    <xf numFmtId="0" fontId="8" fillId="7" borderId="3" xfId="0" applyFont="1" applyFill="1" applyBorder="1" applyAlignment="1" applyProtection="1">
      <alignment horizontal="center"/>
      <protection locked="0"/>
    </xf>
    <xf numFmtId="0" fontId="8" fillId="20" borderId="3" xfId="0" applyFont="1" applyFill="1" applyBorder="1" applyAlignment="1" applyProtection="1">
      <alignment horizontal="left"/>
      <protection locked="0"/>
    </xf>
    <xf numFmtId="0" fontId="8" fillId="0" borderId="3" xfId="0" applyNumberFormat="1" applyFont="1" applyBorder="1" applyAlignment="1" applyProtection="1">
      <alignment horizontal="left"/>
    </xf>
    <xf numFmtId="0" fontId="1" fillId="5" borderId="3" xfId="0" applyFont="1" applyFill="1" applyBorder="1" applyAlignment="1" applyProtection="1">
      <alignment horizontal="left"/>
      <protection locked="0"/>
    </xf>
    <xf numFmtId="4" fontId="26" fillId="0" borderId="60" xfId="0" applyNumberFormat="1" applyFont="1" applyBorder="1" applyAlignment="1" applyProtection="1">
      <alignment horizontal="center" vertical="center" wrapText="1"/>
      <protection locked="0"/>
    </xf>
    <xf numFmtId="0" fontId="26" fillId="0" borderId="61" xfId="0" applyFont="1" applyBorder="1" applyAlignment="1" applyProtection="1">
      <alignment horizontal="center" vertical="center" wrapText="1"/>
      <protection locked="0"/>
    </xf>
    <xf numFmtId="0" fontId="26" fillId="3" borderId="61" xfId="0" applyFont="1" applyFill="1" applyBorder="1" applyAlignment="1" applyProtection="1">
      <alignment horizontal="center" vertical="center" wrapText="1"/>
      <protection locked="0"/>
    </xf>
    <xf numFmtId="0" fontId="27" fillId="2" borderId="61" xfId="0" applyFont="1" applyFill="1" applyBorder="1" applyAlignment="1" applyProtection="1">
      <alignment vertical="center" wrapText="1"/>
      <protection locked="0"/>
    </xf>
    <xf numFmtId="4" fontId="28" fillId="2" borderId="61" xfId="0" applyNumberFormat="1" applyFont="1" applyFill="1" applyBorder="1" applyAlignment="1" applyProtection="1">
      <alignment horizontal="right" vertical="center" wrapText="1" indent="1"/>
      <protection locked="0"/>
    </xf>
    <xf numFmtId="4" fontId="26" fillId="2" borderId="61" xfId="0" applyNumberFormat="1" applyFont="1" applyFill="1" applyBorder="1" applyAlignment="1" applyProtection="1">
      <alignment vertical="center" wrapText="1"/>
      <protection locked="0"/>
    </xf>
    <xf numFmtId="4" fontId="26" fillId="2" borderId="62" xfId="0" applyNumberFormat="1" applyFont="1" applyFill="1" applyBorder="1" applyAlignment="1" applyProtection="1">
      <alignment vertical="center" wrapText="1"/>
      <protection locked="0"/>
    </xf>
    <xf numFmtId="4" fontId="27" fillId="0" borderId="32" xfId="0" applyNumberFormat="1" applyFont="1" applyBorder="1" applyAlignment="1" applyProtection="1">
      <alignment horizontal="center" vertical="center" wrapText="1"/>
      <protection locked="0"/>
    </xf>
    <xf numFmtId="0" fontId="23" fillId="0" borderId="33" xfId="0" applyFont="1" applyFill="1" applyBorder="1" applyAlignment="1" applyProtection="1">
      <alignment horizontal="left"/>
      <protection locked="0"/>
    </xf>
    <xf numFmtId="0" fontId="32" fillId="0" borderId="33" xfId="0" applyFont="1" applyBorder="1" applyAlignment="1" applyProtection="1">
      <alignment horizontal="center" vertical="center" wrapText="1"/>
      <protection locked="0"/>
    </xf>
    <xf numFmtId="0" fontId="30" fillId="0" borderId="33" xfId="0" applyFont="1" applyBorder="1" applyAlignment="1" applyProtection="1">
      <alignment horizontal="center" vertical="center" wrapText="1"/>
      <protection locked="0"/>
    </xf>
    <xf numFmtId="4" fontId="30" fillId="3" borderId="33" xfId="0" applyNumberFormat="1" applyFont="1" applyFill="1" applyBorder="1" applyAlignment="1" applyProtection="1">
      <alignment horizontal="right" vertical="center" wrapText="1" indent="1"/>
      <protection locked="0"/>
    </xf>
    <xf numFmtId="4" fontId="23" fillId="0" borderId="33" xfId="0" applyNumberFormat="1" applyFont="1" applyFill="1" applyBorder="1" applyAlignment="1" applyProtection="1">
      <protection locked="0"/>
    </xf>
    <xf numFmtId="0" fontId="23" fillId="0" borderId="34" xfId="0" applyFont="1" applyFill="1" applyBorder="1" applyAlignment="1" applyProtection="1">
      <protection locked="0"/>
    </xf>
    <xf numFmtId="0" fontId="23" fillId="0" borderId="28" xfId="0" applyFont="1" applyFill="1" applyBorder="1" applyAlignment="1" applyProtection="1">
      <protection locked="0"/>
    </xf>
    <xf numFmtId="0" fontId="28" fillId="0" borderId="28" xfId="0" applyFont="1" applyBorder="1" applyAlignment="1" applyProtection="1">
      <alignment vertical="center" wrapText="1"/>
      <protection locked="0"/>
    </xf>
    <xf numFmtId="0" fontId="30" fillId="0" borderId="28" xfId="0" applyFont="1" applyBorder="1" applyAlignment="1" applyProtection="1">
      <alignment vertical="center" wrapText="1"/>
      <protection locked="0"/>
    </xf>
    <xf numFmtId="0" fontId="30" fillId="0" borderId="28" xfId="0" applyFont="1" applyBorder="1" applyAlignment="1" applyProtection="1">
      <alignment horizontal="right" vertical="center" wrapText="1"/>
      <protection locked="0"/>
    </xf>
    <xf numFmtId="0" fontId="64" fillId="0" borderId="28" xfId="0" applyFont="1" applyBorder="1" applyAlignment="1" applyProtection="1">
      <alignment horizontal="right" vertical="center" wrapText="1"/>
      <protection locked="0"/>
    </xf>
    <xf numFmtId="4" fontId="30" fillId="0" borderId="28" xfId="0" applyNumberFormat="1" applyFont="1" applyBorder="1" applyAlignment="1" applyProtection="1">
      <alignment horizontal="right" vertical="center" wrapText="1"/>
      <protection locked="0"/>
    </xf>
    <xf numFmtId="0" fontId="3" fillId="4" borderId="27" xfId="0" applyFont="1" applyFill="1" applyBorder="1" applyAlignment="1" applyProtection="1">
      <alignment horizontal="right" vertical="center" wrapText="1"/>
      <protection locked="0"/>
    </xf>
    <xf numFmtId="2" fontId="3" fillId="4" borderId="28" xfId="0" applyNumberFormat="1" applyFont="1" applyFill="1" applyBorder="1" applyAlignment="1" applyProtection="1">
      <alignment horizontal="right" vertical="center" wrapText="1"/>
      <protection locked="0"/>
    </xf>
    <xf numFmtId="0" fontId="5" fillId="0" borderId="27" xfId="0" applyFont="1" applyBorder="1" applyAlignment="1" applyProtection="1">
      <alignment horizontal="left" vertical="center" wrapText="1"/>
      <protection locked="0"/>
    </xf>
    <xf numFmtId="0" fontId="5" fillId="3" borderId="28" xfId="0" applyFont="1" applyFill="1" applyBorder="1" applyAlignment="1" applyProtection="1">
      <alignment horizontal="center" vertical="center"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10" fillId="4" borderId="27" xfId="2" applyFont="1" applyFill="1" applyBorder="1" applyAlignment="1" applyProtection="1">
      <alignment horizontal="center" vertical="center" wrapText="1"/>
      <protection locked="0"/>
    </xf>
    <xf numFmtId="164" fontId="10" fillId="4" borderId="28" xfId="2" applyNumberFormat="1" applyFont="1" applyFill="1" applyBorder="1" applyAlignment="1" applyProtection="1">
      <alignment horizontal="center" vertical="center" wrapText="1"/>
      <protection locked="0"/>
    </xf>
    <xf numFmtId="2" fontId="0" fillId="8" borderId="28" xfId="0" applyNumberFormat="1" applyFill="1" applyBorder="1" applyAlignment="1" applyProtection="1">
      <protection locked="0"/>
    </xf>
    <xf numFmtId="2" fontId="1" fillId="8" borderId="28" xfId="0" applyNumberFormat="1" applyFont="1" applyFill="1" applyBorder="1" applyAlignment="1" applyProtection="1">
      <protection locked="0"/>
    </xf>
    <xf numFmtId="0" fontId="0" fillId="0" borderId="27" xfId="0" applyBorder="1" applyProtection="1">
      <protection locked="0"/>
    </xf>
    <xf numFmtId="0" fontId="1" fillId="5" borderId="27" xfId="0" applyFont="1" applyFill="1" applyBorder="1" applyAlignment="1" applyProtection="1">
      <protection locked="0"/>
    </xf>
    <xf numFmtId="2" fontId="19" fillId="5" borderId="28" xfId="0" applyNumberFormat="1" applyFont="1" applyFill="1" applyBorder="1" applyAlignment="1" applyProtection="1">
      <alignment horizontal="right" indent="1"/>
      <protection locked="0"/>
    </xf>
    <xf numFmtId="0" fontId="1" fillId="5" borderId="27" xfId="0" applyFont="1" applyFill="1" applyBorder="1" applyAlignment="1" applyProtection="1">
      <alignment horizontal="left"/>
      <protection locked="0"/>
    </xf>
    <xf numFmtId="2" fontId="1" fillId="5" borderId="28" xfId="0" applyNumberFormat="1" applyFont="1" applyFill="1" applyBorder="1" applyAlignment="1" applyProtection="1">
      <protection locked="0"/>
    </xf>
    <xf numFmtId="0" fontId="8" fillId="0" borderId="27" xfId="0" applyFont="1" applyBorder="1" applyProtection="1">
      <protection locked="0"/>
    </xf>
    <xf numFmtId="0" fontId="8" fillId="0" borderId="27" xfId="0" applyFont="1" applyBorder="1" applyAlignment="1" applyProtection="1">
      <alignment horizontal="center"/>
      <protection locked="0"/>
    </xf>
    <xf numFmtId="0" fontId="1" fillId="8" borderId="27" xfId="0" applyFont="1" applyFill="1" applyBorder="1" applyAlignment="1" applyProtection="1">
      <alignment horizontal="left"/>
      <protection locked="0"/>
    </xf>
    <xf numFmtId="0" fontId="32" fillId="19" borderId="27"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right"/>
      <protection locked="0"/>
    </xf>
    <xf numFmtId="0" fontId="3" fillId="4" borderId="30" xfId="0" applyFont="1" applyFill="1" applyBorder="1" applyAlignment="1" applyProtection="1">
      <alignment horizontal="right"/>
      <protection locked="0"/>
    </xf>
    <xf numFmtId="4" fontId="63" fillId="4" borderId="31" xfId="0" applyNumberFormat="1" applyFont="1" applyFill="1" applyBorder="1" applyProtection="1">
      <protection locked="0"/>
    </xf>
    <xf numFmtId="0" fontId="24" fillId="0" borderId="10"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8" fillId="23" borderId="3" xfId="0" applyFont="1" applyFill="1" applyBorder="1" applyAlignment="1" applyProtection="1">
      <alignment horizontal="center"/>
      <protection locked="0"/>
    </xf>
    <xf numFmtId="0" fontId="8" fillId="23" borderId="4" xfId="0" applyFont="1" applyFill="1" applyBorder="1" applyAlignment="1" applyProtection="1">
      <alignment horizontal="center" vertical="center"/>
      <protection locked="0"/>
    </xf>
    <xf numFmtId="0" fontId="8" fillId="23" borderId="5" xfId="0" applyFont="1" applyFill="1" applyBorder="1" applyAlignment="1" applyProtection="1">
      <alignment horizontal="center" vertical="center"/>
      <protection locked="0"/>
    </xf>
  </cellXfs>
  <cellStyles count="7">
    <cellStyle name="Estilo 2" xfId="5"/>
    <cellStyle name="Estilo 3" xfId="6"/>
    <cellStyle name="Hipervínculo" xfId="1" builtinId="8"/>
    <cellStyle name="Millares" xfId="4" builtinId="3"/>
    <cellStyle name="Normal" xfId="0" builtinId="0"/>
    <cellStyle name="Normal 2" xfId="2"/>
    <cellStyle name="Normal 3" xfId="3"/>
  </cellStyles>
  <dxfs count="652">
    <dxf>
      <font>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none">
          <bgColor indexed="65"/>
        </patternFill>
      </fill>
    </dxf>
    <dxf>
      <font>
        <color rgb="FFFFFFFF"/>
      </font>
      <fill>
        <patternFill patternType="none">
          <bgColor indexed="65"/>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none">
          <bgColor indexed="65"/>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b/>
        <i val="0"/>
        <strike/>
        <color rgb="FFFF0000"/>
      </font>
      <numFmt numFmtId="30" formatCode="@"/>
      <fill>
        <patternFill patternType="none">
          <bgColor auto="1"/>
        </patternFill>
      </fill>
    </dxf>
    <dxf>
      <font>
        <color rgb="FFFFFFFF"/>
      </font>
    </dxf>
    <dxf>
      <font>
        <color rgb="FFFFFF00"/>
      </font>
      <fill>
        <patternFill>
          <bgColor rgb="FFFFFF00"/>
        </patternFill>
      </fill>
    </dxf>
    <dxf>
      <font>
        <b/>
        <i val="0"/>
        <color rgb="FFFF0000"/>
      </font>
    </dxf>
    <dxf>
      <font>
        <color rgb="FFFFFFFF"/>
      </font>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FFFF"/>
      </font>
    </dxf>
    <dxf>
      <font>
        <color rgb="FFFFFFFF"/>
      </font>
    </dxf>
    <dxf>
      <font>
        <b/>
        <i val="0"/>
        <strike/>
        <color rgb="FFFF0000"/>
      </font>
      <numFmt numFmtId="30" formatCode="@"/>
      <fill>
        <patternFill patternType="none">
          <bgColor auto="1"/>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none">
          <bgColor indexed="65"/>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strike/>
        <color rgb="FFFF0000"/>
      </font>
      <fill>
        <patternFill>
          <bgColor rgb="FFFFFF00"/>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dxf>
    <dxf>
      <font>
        <color rgb="FFFFFFFF"/>
      </font>
    </dxf>
    <dxf>
      <font>
        <color rgb="FFFFFFFF"/>
      </font>
    </dxf>
    <dxf>
      <font>
        <strike/>
        <color rgb="FFFF0000"/>
      </font>
      <fill>
        <patternFill>
          <bgColor rgb="FFFFFF00"/>
        </patternFill>
      </fill>
    </dxf>
    <dxf>
      <font>
        <color rgb="FFFFFFFF"/>
      </font>
    </dxf>
    <dxf>
      <font>
        <color rgb="FFFFFFFF"/>
      </font>
      <fill>
        <patternFill patternType="none">
          <bgColor indexed="65"/>
        </patternFill>
      </fill>
    </dxf>
    <dxf>
      <font>
        <strike/>
        <color rgb="FFFF0000"/>
      </font>
      <fill>
        <patternFill>
          <bgColor rgb="FFFFFF00"/>
        </patternFill>
      </fill>
    </dxf>
    <dxf>
      <font>
        <color rgb="FFFFFFFF"/>
      </font>
      <fill>
        <patternFill patternType="none">
          <bgColor indexed="65"/>
        </patternFill>
      </fill>
    </dxf>
    <dxf>
      <font>
        <strike/>
        <color rgb="FFFF0000"/>
      </font>
      <fill>
        <patternFill>
          <bgColor rgb="FFFFFF00"/>
        </patternFill>
      </fill>
    </dxf>
    <dxf>
      <font>
        <strike/>
        <color rgb="FFFF0000"/>
      </font>
      <fill>
        <patternFill>
          <bgColor rgb="FFFFFF00"/>
        </patternFill>
      </fill>
    </dxf>
    <dxf>
      <font>
        <color rgb="FFFFFFFF"/>
      </font>
    </dxf>
    <dxf>
      <font>
        <color rgb="FFFFFFFF"/>
      </font>
      <fill>
        <patternFill patternType="none">
          <bgColor indexed="65"/>
        </patternFill>
      </fill>
    </dxf>
    <dxf>
      <font>
        <color rgb="FFFFFFFF"/>
      </font>
    </dxf>
    <dxf>
      <font>
        <strike/>
        <color rgb="FFFF0000"/>
      </font>
      <fill>
        <patternFill>
          <bgColor rgb="FFFFFF00"/>
        </patternFill>
      </fill>
    </dxf>
    <dxf>
      <font>
        <color rgb="FFFFFFFF"/>
      </font>
    </dxf>
    <dxf>
      <font>
        <strike/>
        <color rgb="FFFF0000"/>
      </font>
      <fill>
        <patternFill>
          <bgColor rgb="FFFFFF00"/>
        </patternFill>
      </fill>
    </dxf>
    <dxf>
      <font>
        <color rgb="FFFFFFFF"/>
      </font>
      <fill>
        <patternFill patternType="none">
          <bgColor indexed="65"/>
        </patternFill>
      </fill>
    </dxf>
    <dxf>
      <font>
        <b val="0"/>
        <i val="0"/>
        <strike val="0"/>
        <condense val="0"/>
        <extend val="0"/>
        <outline val="0"/>
        <shadow val="0"/>
        <u val="none"/>
        <vertAlign val="baseline"/>
        <sz val="8"/>
        <color theme="1"/>
        <name val="Calibri"/>
        <scheme val="none"/>
      </font>
      <numFmt numFmtId="170" formatCode="_-&quot;S/.&quot;* #,##0_-;\-&quot;S/.&quot;* #,##0_-;_-&quot;S/.&quot;*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8"/>
        <color theme="1"/>
        <name val="Calibri"/>
        <scheme val="minor"/>
      </font>
      <numFmt numFmtId="168" formatCode="_-* #,##0_-;\-* #,##0_-;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8"/>
        <color theme="1"/>
        <name val="Calibri"/>
        <scheme val="minor"/>
      </font>
      <numFmt numFmtId="168" formatCode="_-* #,##0_-;\-* #,##0_-;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8"/>
        <color theme="1"/>
        <name val="Calibri"/>
        <scheme val="none"/>
      </font>
      <numFmt numFmtId="168" formatCode="_-* #,##0_-;\-* #,##0_-;_-* &quot;-&quot;??_-;_-@_-"/>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dxf>
    <dxf>
      <font>
        <b/>
        <i val="0"/>
        <strike val="0"/>
        <condense val="0"/>
        <extend val="0"/>
        <outline val="0"/>
        <shadow val="0"/>
        <u val="none"/>
        <vertAlign val="baseline"/>
        <sz val="8"/>
        <color theme="1"/>
        <name val="Calibri"/>
        <scheme val="none"/>
      </font>
      <numFmt numFmtId="171" formatCode="&quot;S/&quot;#,##0.00"/>
      <fill>
        <patternFill patternType="solid">
          <fgColor indexed="64"/>
          <bgColor theme="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border outline="0">
        <top style="hair">
          <color indexed="64"/>
        </top>
      </border>
    </dxf>
    <dxf>
      <border outline="0">
        <left style="thick">
          <color indexed="64"/>
        </left>
        <right style="hair">
          <color indexed="64"/>
        </right>
        <top style="hair">
          <color indexed="64"/>
        </top>
        <bottom style="hair">
          <color indexed="64"/>
        </bottom>
      </border>
    </dxf>
    <dxf>
      <border outline="0">
        <bottom style="hair">
          <color indexed="64"/>
        </bottom>
      </border>
    </dxf>
    <dxf>
      <font>
        <b val="0"/>
        <i val="0"/>
        <strike val="0"/>
        <condense val="0"/>
        <extend val="0"/>
        <outline val="0"/>
        <shadow val="0"/>
        <u val="none"/>
        <vertAlign val="baseline"/>
        <sz val="8"/>
        <color theme="1"/>
        <name val="Calibri"/>
        <scheme val="minor"/>
      </font>
      <numFmt numFmtId="168" formatCode="_-* #,##0_-;\-* #,##0_-;_-* &quot;-&quot;??_-;_-@_-"/>
      <fill>
        <patternFill patternType="solid">
          <fgColor indexed="64"/>
          <bgColor theme="0"/>
        </patternFill>
      </fill>
      <alignment horizontal="center" vertical="center" textRotation="0" wrapText="0"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_rels/data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DCB4BD-C9CC-48FA-9C25-B6456AC12C8B}" type="doc">
      <dgm:prSet loTypeId="urn:microsoft.com/office/officeart/2008/layout/PictureStrips" loCatId="list" qsTypeId="urn:microsoft.com/office/officeart/2005/8/quickstyle/simple5" qsCatId="simple" csTypeId="urn:microsoft.com/office/officeart/2005/8/colors/accent1_2" csCatId="accent1" phldr="1"/>
      <dgm:spPr/>
      <dgm:t>
        <a:bodyPr/>
        <a:lstStyle/>
        <a:p>
          <a:endParaRPr lang="es-PE"/>
        </a:p>
      </dgm:t>
    </dgm:pt>
    <dgm:pt modelId="{1E6F4609-9575-41EE-B440-F603A704732B}">
      <dgm:prSet phldrT="[Texto]" custT="1"/>
      <dgm:spPr>
        <a:solidFill>
          <a:srgbClr val="8A0000"/>
        </a:solidFill>
        <a:ln>
          <a:solidFill>
            <a:srgbClr val="64000A"/>
          </a:solidFill>
        </a:ln>
        <a:effectLst>
          <a:glow rad="127000">
            <a:srgbClr val="E1CD85"/>
          </a:glow>
          <a:softEdge rad="0"/>
        </a:effectLst>
        <a:scene3d>
          <a:camera prst="orthographicFront"/>
          <a:lightRig rig="threePt" dir="t"/>
        </a:scene3d>
        <a:sp3d>
          <a:bevelT w="88900" h="88900"/>
        </a:sp3d>
      </dgm:spPr>
      <dgm:t>
        <a:bodyPr/>
        <a:lstStyle/>
        <a:p>
          <a:pPr algn="ctr"/>
          <a:r>
            <a:rPr lang="es-PE" sz="1600" b="0">
              <a:ln>
                <a:noFill/>
              </a:ln>
              <a:solidFill>
                <a:srgbClr val="FFFF00"/>
              </a:solidFill>
              <a:latin typeface="AnzeigenGroT" panose="020B0706020704050204" pitchFamily="34" charset="0"/>
            </a:rPr>
            <a:t>CALCULO DE MONTOS DE MOBILIARIO, EQUIPAMIENTO Y MANO DE OBRA, PARA MANTENIMIENTO DE LOCALES EDUCATIVOS</a:t>
          </a:r>
        </a:p>
      </dgm:t>
    </dgm:pt>
    <dgm:pt modelId="{BB6427B4-3B55-4FA1-A5E7-9C7D6347849A}" type="parTrans" cxnId="{D4DAE440-D8BB-4446-8072-57F342F62A8E}">
      <dgm:prSet/>
      <dgm:spPr/>
      <dgm:t>
        <a:bodyPr/>
        <a:lstStyle/>
        <a:p>
          <a:endParaRPr lang="es-PE"/>
        </a:p>
      </dgm:t>
    </dgm:pt>
    <dgm:pt modelId="{9EB3012A-4AF5-4F73-86AA-17DDD32B62E7}" type="sibTrans" cxnId="{D4DAE440-D8BB-4446-8072-57F342F62A8E}">
      <dgm:prSet/>
      <dgm:spPr/>
      <dgm:t>
        <a:bodyPr/>
        <a:lstStyle/>
        <a:p>
          <a:endParaRPr lang="es-PE"/>
        </a:p>
      </dgm:t>
    </dgm:pt>
    <dgm:pt modelId="{69E7D74E-6BAC-418A-968A-4010D40C0824}" type="pres">
      <dgm:prSet presAssocID="{B6DCB4BD-C9CC-48FA-9C25-B6456AC12C8B}" presName="Name0" presStyleCnt="0">
        <dgm:presLayoutVars>
          <dgm:dir/>
          <dgm:resizeHandles val="exact"/>
        </dgm:presLayoutVars>
      </dgm:prSet>
      <dgm:spPr/>
      <dgm:t>
        <a:bodyPr/>
        <a:lstStyle/>
        <a:p>
          <a:endParaRPr lang="es-ES"/>
        </a:p>
      </dgm:t>
    </dgm:pt>
    <dgm:pt modelId="{4D197C5F-1BD8-4544-909C-B5704ABE691B}" type="pres">
      <dgm:prSet presAssocID="{1E6F4609-9575-41EE-B440-F603A704732B}" presName="composite" presStyleCnt="0"/>
      <dgm:spPr/>
    </dgm:pt>
    <dgm:pt modelId="{B951EEE1-6036-4038-97E9-37E2B147FE70}" type="pres">
      <dgm:prSet presAssocID="{1E6F4609-9575-41EE-B440-F603A704732B}" presName="rect1" presStyleLbl="trAlignAcc1" presStyleIdx="0" presStyleCnt="1" custScaleX="296575" custScaleY="88707" custLinFactNeighborX="5323" custLinFactNeighborY="-10423">
        <dgm:presLayoutVars>
          <dgm:bulletEnabled val="1"/>
        </dgm:presLayoutVars>
      </dgm:prSet>
      <dgm:spPr/>
      <dgm:t>
        <a:bodyPr/>
        <a:lstStyle/>
        <a:p>
          <a:endParaRPr lang="es-ES"/>
        </a:p>
      </dgm:t>
    </dgm:pt>
    <dgm:pt modelId="{A740ABD6-8F4C-4526-B021-886ED0B1B820}" type="pres">
      <dgm:prSet presAssocID="{1E6F4609-9575-41EE-B440-F603A704732B}" presName="rect2" presStyleLbl="fgImgPlace1" presStyleIdx="0" presStyleCnt="1" custScaleX="135267" custScaleY="109478" custLinFactX="-200000" custLinFactNeighborX="-241934" custLinFactNeighborY="-1576"/>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l="-15000" r="-15000"/>
          </a:stretch>
        </a:blipFill>
      </dgm:spPr>
    </dgm:pt>
  </dgm:ptLst>
  <dgm:cxnLst>
    <dgm:cxn modelId="{D4DAE440-D8BB-4446-8072-57F342F62A8E}" srcId="{B6DCB4BD-C9CC-48FA-9C25-B6456AC12C8B}" destId="{1E6F4609-9575-41EE-B440-F603A704732B}" srcOrd="0" destOrd="0" parTransId="{BB6427B4-3B55-4FA1-A5E7-9C7D6347849A}" sibTransId="{9EB3012A-4AF5-4F73-86AA-17DDD32B62E7}"/>
    <dgm:cxn modelId="{17DA39FB-6620-429D-BBB7-E014EF2BDEE1}" type="presOf" srcId="{B6DCB4BD-C9CC-48FA-9C25-B6456AC12C8B}" destId="{69E7D74E-6BAC-418A-968A-4010D40C0824}" srcOrd="0" destOrd="0" presId="urn:microsoft.com/office/officeart/2008/layout/PictureStrips"/>
    <dgm:cxn modelId="{8AC9D687-C4F1-4042-83C1-2E8A8FE27E9B}" type="presOf" srcId="{1E6F4609-9575-41EE-B440-F603A704732B}" destId="{B951EEE1-6036-4038-97E9-37E2B147FE70}" srcOrd="0" destOrd="0" presId="urn:microsoft.com/office/officeart/2008/layout/PictureStrips"/>
    <dgm:cxn modelId="{AE2B6524-7B53-4CDF-8AF8-5CAB7165B545}" type="presParOf" srcId="{69E7D74E-6BAC-418A-968A-4010D40C0824}" destId="{4D197C5F-1BD8-4544-909C-B5704ABE691B}" srcOrd="0" destOrd="0" presId="urn:microsoft.com/office/officeart/2008/layout/PictureStrips"/>
    <dgm:cxn modelId="{06445C9E-26CF-43C9-99DC-F62904A194C8}" type="presParOf" srcId="{4D197C5F-1BD8-4544-909C-B5704ABE691B}" destId="{B951EEE1-6036-4038-97E9-37E2B147FE70}" srcOrd="0" destOrd="0" presId="urn:microsoft.com/office/officeart/2008/layout/PictureStrips"/>
    <dgm:cxn modelId="{1563DA73-8210-49EF-AFD3-41C20263FC01}" type="presParOf" srcId="{4D197C5F-1BD8-4544-909C-B5704ABE691B}" destId="{A740ABD6-8F4C-4526-B021-886ED0B1B820}" srcOrd="1" destOrd="0" presId="urn:microsoft.com/office/officeart/2008/layout/PictureStrips"/>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951EEE1-6036-4038-97E9-37E2B147FE70}">
      <dsp:nvSpPr>
        <dsp:cNvPr id="0" name=""/>
        <dsp:cNvSpPr/>
      </dsp:nvSpPr>
      <dsp:spPr>
        <a:xfrm>
          <a:off x="314321" y="101001"/>
          <a:ext cx="6520573" cy="609479"/>
        </a:xfrm>
        <a:prstGeom prst="rect">
          <a:avLst/>
        </a:prstGeom>
        <a:solidFill>
          <a:srgbClr val="8A0000"/>
        </a:solidFill>
        <a:ln w="6350" cap="flat" cmpd="sng" algn="ctr">
          <a:solidFill>
            <a:srgbClr val="64000A"/>
          </a:solidFill>
          <a:prstDash val="solid"/>
          <a:miter lim="800000"/>
        </a:ln>
        <a:effectLst>
          <a:glow rad="127000">
            <a:srgbClr val="E1CD85"/>
          </a:glow>
          <a:softEdge rad="0"/>
        </a:effectLst>
        <a:scene3d>
          <a:camera prst="orthographicFront"/>
          <a:lightRig rig="threePt" dir="t"/>
        </a:scene3d>
        <a:sp3d>
          <a:bevelT w="88900" h="88900"/>
        </a:sp3d>
      </dsp:spPr>
      <dsp:style>
        <a:lnRef idx="1">
          <a:scrgbClr r="0" g="0" b="0"/>
        </a:lnRef>
        <a:fillRef idx="1">
          <a:scrgbClr r="0" g="0" b="0"/>
        </a:fillRef>
        <a:effectRef idx="0">
          <a:scrgbClr r="0" g="0" b="0"/>
        </a:effectRef>
        <a:fontRef idx="minor"/>
      </dsp:style>
      <dsp:txBody>
        <a:bodyPr spcFirstLastPara="0" vert="horz" wrap="square" lIns="465376" tIns="60960" rIns="60960" bIns="60960" numCol="1" spcCol="1270" anchor="ctr" anchorCtr="0">
          <a:noAutofit/>
        </a:bodyPr>
        <a:lstStyle/>
        <a:p>
          <a:pPr lvl="0" algn="ctr" defTabSz="711200">
            <a:lnSpc>
              <a:spcPct val="90000"/>
            </a:lnSpc>
            <a:spcBef>
              <a:spcPct val="0"/>
            </a:spcBef>
            <a:spcAft>
              <a:spcPct val="35000"/>
            </a:spcAft>
          </a:pPr>
          <a:r>
            <a:rPr lang="es-PE" sz="1600" b="0" kern="1200">
              <a:ln>
                <a:noFill/>
              </a:ln>
              <a:solidFill>
                <a:srgbClr val="FFFF00"/>
              </a:solidFill>
              <a:latin typeface="AnzeigenGroT" panose="020B0706020704050204" pitchFamily="34" charset="0"/>
            </a:rPr>
            <a:t>CALCULO DE MONTOS DE MOBILIARIO, EQUIPAMIENTO Y MANO DE OBRA, PARA MANTENIMIENTO DE LOCALES EDUCATIVOS</a:t>
          </a:r>
        </a:p>
      </dsp:txBody>
      <dsp:txXfrm>
        <a:off x="314321" y="101001"/>
        <a:ext cx="6520573" cy="609479"/>
      </dsp:txXfrm>
    </dsp:sp>
    <dsp:sp modelId="{A740ABD6-8F4C-4526-B021-886ED0B1B820}">
      <dsp:nvSpPr>
        <dsp:cNvPr id="0" name=""/>
        <dsp:cNvSpPr/>
      </dsp:nvSpPr>
      <dsp:spPr>
        <a:xfrm>
          <a:off x="56366" y="0"/>
          <a:ext cx="650565" cy="789800"/>
        </a:xfrm>
        <a:prstGeom prst="rect">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15000" r="-15000"/>
          </a:stretch>
        </a:blipFill>
        <a:ln>
          <a:noFill/>
        </a:ln>
        <a:effectLst>
          <a:outerShdw blurRad="57150" dist="19050" dir="5400000" algn="ctr" rotWithShape="0">
            <a:srgbClr val="000000">
              <a:alpha val="63000"/>
            </a:srgbClr>
          </a:outerShdw>
        </a:effectLst>
      </dsp:spPr>
      <dsp:style>
        <a:lnRef idx="0">
          <a:scrgbClr r="0" g="0" b="0"/>
        </a:lnRef>
        <a:fillRef idx="1">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PictureStrips">
  <dgm:title val=""/>
  <dgm:desc val=""/>
  <dgm:catLst>
    <dgm:cat type="list" pri="12500"/>
    <dgm:cat type="picture" pri="13000"/>
    <dgm:cat type="pictureconvert" pri="13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40" srcId="0" destId="10" srcOrd="0" destOrd="0"/>
        <dgm:cxn modelId="50" srcId="0" destId="20" srcOrd="1" destOrd="0"/>
        <dgm:cxn modelId="60" srcId="0" destId="30" srcOrd="2" destOrd="0"/>
        <dgm:cxn modelId="70" srcId="0" destId="40" srcOrd="2" destOrd="0"/>
      </dgm:cxnLst>
      <dgm:bg/>
      <dgm:whole/>
    </dgm:dataModel>
  </dgm:clrData>
  <dgm:layoutNode name="Name0">
    <dgm:varLst>
      <dgm:dir/>
      <dgm:resizeHandles val="exact"/>
    </dgm:varLst>
    <dgm:choose name="Name1">
      <dgm:if name="Name2" func="var" arg="dir" op="equ" val="norm">
        <dgm:alg type="snake">
          <dgm:param type="off" val="ctr"/>
        </dgm:alg>
      </dgm:if>
      <dgm:else name="Name3">
        <dgm:alg type="snake">
          <dgm:param type="off" val="ctr"/>
          <dgm:param type="grDir" val="tR"/>
        </dgm:alg>
      </dgm:else>
    </dgm:choose>
    <dgm:shape xmlns:r="http://schemas.openxmlformats.org/officeDocument/2006/relationships" r:blip="">
      <dgm:adjLst/>
    </dgm:shape>
    <dgm:constrLst>
      <dgm:constr type="primFontSz" for="des" ptType="node" op="equ" val="65"/>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3"/>
        </dgm:alg>
        <dgm:shape xmlns:r="http://schemas.openxmlformats.org/officeDocument/2006/relationships" r:blip="">
          <dgm:adjLst/>
        </dgm:shape>
        <dgm:choose name="Name4">
          <dgm:if name="Name5" func="var" arg="dir" op="equ" val="norm">
            <dgm:constrLst>
              <dgm:constr type="l" for="ch" forName="rect1" refType="w" fact="0.04"/>
              <dgm:constr type="t" for="ch" forName="rect1" refType="h" fact="0.13"/>
              <dgm:constr type="w" for="ch" forName="rect1" refType="w" fact="0.96"/>
              <dgm:constr type="h" for="ch" forName="rect1" refType="h" fact="0.9"/>
              <dgm:constr type="l" for="ch" forName="rect2" refType="w" fact="0"/>
              <dgm:constr type="t" for="ch" forName="rect2" refType="h" fact="0"/>
              <dgm:constr type="w" for="ch" forName="rect2" refType="w" fact="0.21"/>
              <dgm:constr type="h" for="ch" forName="rect2" refType="w" fact="0.315"/>
            </dgm:constrLst>
          </dgm:if>
          <dgm:else name="Name6">
            <dgm:constrLst>
              <dgm:constr type="l" for="ch" forName="rect1" refType="w" fact="0"/>
              <dgm:constr type="t" for="ch" forName="rect1" refType="h" fact="0.13"/>
              <dgm:constr type="w" for="ch" forName="rect1" refType="w" fact="0.96"/>
              <dgm:constr type="h" for="ch" forName="rect1" refType="h" fact="0.9"/>
              <dgm:constr type="l" for="ch" forName="rect2" refType="w" fact="0.79"/>
              <dgm:constr type="t" for="ch" forName="rect2" refType="h" fact="0"/>
              <dgm:constr type="w" for="ch" forName="rect2" refType="w" fact="0.21"/>
              <dgm:constr type="h" for="ch" forName="rect2" refType="w" fact="0.315"/>
            </dgm:constrLst>
          </dgm:else>
        </dgm:choose>
        <dgm:layoutNode name="rect1" styleLbl="trAlignAcc1">
          <dgm:varLst>
            <dgm:bulletEnabled val="1"/>
          </dgm:varLst>
          <dgm:alg type="tx">
            <dgm:param type="parTxLTRAlign" val="l"/>
          </dgm:alg>
          <dgm:shape xmlns:r="http://schemas.openxmlformats.org/officeDocument/2006/relationships" type="rect" r:blip="">
            <dgm:adjLst/>
          </dgm:shape>
          <dgm:presOf axis="desOrSelf" ptType="node"/>
          <dgm:choose name="Name7">
            <dgm:if name="Name8" func="var" arg="dir" op="equ" val="norm">
              <dgm:constrLst>
                <dgm:constr type="lMarg" refType="w" fact="0.6"/>
                <dgm:constr type="rMarg" refType="primFontSz" fact="0.3"/>
                <dgm:constr type="tMarg" refType="primFontSz" fact="0.3"/>
                <dgm:constr type="bMarg" refType="primFontSz" fact="0.3"/>
              </dgm:constrLst>
            </dgm:if>
            <dgm:else name="Name9">
              <dgm:constrLst>
                <dgm:constr type="lMarg" refType="primFontSz" fact="0.3"/>
                <dgm:constr type="rMarg" refType="w" fact="0.6"/>
                <dgm:constr type="tMarg" refType="primFontSz" fact="0.3"/>
                <dgm:constr type="bMarg" refType="primFontSz" fact="0.3"/>
              </dgm:constrLst>
            </dgm:else>
          </dgm:choose>
          <dgm:ruleLst>
            <dgm:rule type="primFontSz" val="5" fact="NaN" max="NaN"/>
          </dgm:ruleLst>
        </dgm:layoutNode>
        <dgm:layoutNode name="rect2" styleLbl="fg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Data" Target="../diagrams/data1.xml"/><Relationship Id="rId7" Type="http://schemas.openxmlformats.org/officeDocument/2006/relationships/image" Target="../media/image2.svg"/><Relationship Id="rId12" Type="http://schemas.microsoft.com/office/2007/relationships/diagramDrawing" Target="../diagrams/drawing1.xml"/><Relationship Id="rId1" Type="http://schemas.openxmlformats.org/officeDocument/2006/relationships/image" Target="../media/image1.png"/><Relationship Id="rId11" Type="http://schemas.openxmlformats.org/officeDocument/2006/relationships/diagramColors" Target="../diagrams/colors1.xml"/><Relationship Id="rId10" Type="http://schemas.openxmlformats.org/officeDocument/2006/relationships/diagramQuickStyle" Target="../diagrams/quickStyle1.xml"/><Relationship Id="rId9"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10</xdr:col>
      <xdr:colOff>1809750</xdr:colOff>
      <xdr:row>3</xdr:row>
      <xdr:rowOff>103909</xdr:rowOff>
    </xdr:from>
    <xdr:to>
      <xdr:col>10</xdr:col>
      <xdr:colOff>2531053</xdr:colOff>
      <xdr:row>6</xdr:row>
      <xdr:rowOff>103044</xdr:rowOff>
    </xdr:to>
    <xdr:pic>
      <xdr:nvPicPr>
        <xdr:cNvPr id="7" name="Gráfico 5" descr="Flecha girada a la derecha">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13144500" y="694459"/>
          <a:ext cx="721303" cy="589685"/>
        </a:xfrm>
        <a:prstGeom prst="rect">
          <a:avLst/>
        </a:prstGeom>
      </xdr:spPr>
    </xdr:pic>
    <xdr:clientData/>
  </xdr:twoCellAnchor>
  <xdr:twoCellAnchor>
    <xdr:from>
      <xdr:col>10</xdr:col>
      <xdr:colOff>28576</xdr:colOff>
      <xdr:row>0</xdr:row>
      <xdr:rowOff>19050</xdr:rowOff>
    </xdr:from>
    <xdr:to>
      <xdr:col>13</xdr:col>
      <xdr:colOff>1295401</xdr:colOff>
      <xdr:row>4</xdr:row>
      <xdr:rowOff>9525</xdr:rowOff>
    </xdr:to>
    <xdr:graphicFrame macro="">
      <xdr:nvGraphicFramePr>
        <xdr:cNvPr id="10" name="Diagrama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wsDr>
</file>

<file path=xl/tables/table1.xml><?xml version="1.0" encoding="utf-8"?>
<table xmlns="http://schemas.openxmlformats.org/spreadsheetml/2006/main" id="1" name="Tabla1" displayName="Tabla1" ref="A4:E497" totalsRowShown="0" headerRowDxfId="651" headerRowBorderDxfId="650" tableBorderDxfId="649" totalsRowBorderDxfId="648" headerRowCellStyle="Millares">
  <autoFilter ref="A4:E497"/>
  <tableColumns count="5">
    <tableColumn id="1" name="Columna1" dataDxfId="647"/>
    <tableColumn id="2" name="Columna2" dataDxfId="646" dataCellStyle="Estilo 2"/>
    <tableColumn id="3" name="Columna3" dataDxfId="645" dataCellStyle="Estilo 3"/>
    <tableColumn id="4" name="Columna4" dataDxfId="644" dataCellStyle="Estilo 3"/>
    <tableColumn id="5" name="Columna5" dataDxfId="64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94"/>
  <sheetViews>
    <sheetView tabSelected="1" topLeftCell="A857" zoomScaleNormal="100" workbookViewId="0">
      <selection activeCell="C874" sqref="C874:D874"/>
    </sheetView>
  </sheetViews>
  <sheetFormatPr baseColWidth="10" defaultRowHeight="15"/>
  <cols>
    <col min="1" max="1" width="9.5703125" style="1" customWidth="1"/>
    <col min="2" max="2" width="6.5703125" style="1" customWidth="1"/>
    <col min="3" max="3" width="12.140625" style="1" customWidth="1"/>
    <col min="4" max="4" width="78.140625" style="1" customWidth="1"/>
    <col min="5" max="5" width="14.7109375" style="1" customWidth="1"/>
    <col min="6" max="6" width="7" style="1" customWidth="1"/>
    <col min="7" max="8" width="11.7109375" style="1" customWidth="1"/>
    <col min="9" max="9" width="11.140625" style="1" customWidth="1"/>
    <col min="10" max="10" width="11.42578125" style="1"/>
    <col min="11" max="11" width="40.42578125" style="1" customWidth="1"/>
    <col min="12" max="12" width="17.85546875" style="1" customWidth="1"/>
    <col min="13" max="13" width="26.42578125" style="1" customWidth="1"/>
    <col min="14" max="14" width="24.85546875" style="1" customWidth="1"/>
    <col min="15" max="15" width="11.42578125" style="1"/>
    <col min="16" max="16" width="26.28515625" style="1" customWidth="1"/>
    <col min="17" max="19" width="11.42578125" style="1"/>
    <col min="20" max="20" width="20" style="1" customWidth="1"/>
    <col min="21" max="16384" width="11.42578125" style="1"/>
  </cols>
  <sheetData>
    <row r="1" spans="2:20">
      <c r="B1" s="16"/>
    </row>
    <row r="2" spans="2:20" ht="16.5" thickBot="1">
      <c r="B2" s="157" t="s">
        <v>327</v>
      </c>
      <c r="C2" s="157"/>
      <c r="D2" s="157"/>
      <c r="E2" s="157"/>
      <c r="F2" s="157"/>
      <c r="G2" s="157"/>
      <c r="H2" s="157"/>
      <c r="I2" s="157"/>
    </row>
    <row r="3" spans="2:20">
      <c r="B3" s="183" t="s">
        <v>0</v>
      </c>
      <c r="C3" s="184"/>
      <c r="D3" s="184"/>
      <c r="E3" s="184"/>
      <c r="F3" s="184"/>
      <c r="G3" s="184"/>
      <c r="H3" s="184"/>
      <c r="I3" s="185"/>
    </row>
    <row r="4" spans="2:20" ht="16.5" customHeight="1" thickBot="1">
      <c r="B4" s="186" t="s">
        <v>1</v>
      </c>
      <c r="C4" s="187"/>
      <c r="D4" s="187"/>
      <c r="E4" s="187"/>
      <c r="F4" s="187"/>
      <c r="G4" s="187"/>
      <c r="H4" s="187"/>
      <c r="I4" s="188"/>
      <c r="P4" s="152" t="str">
        <f>IF(N13="","Puede Ingresar  hasta los montos de abajo",IF(N12="","Puede Ingresar  hasta los montos de abajo",IF(N10="","Puede Ingresar  hasta los montos de abajo","")))</f>
        <v>Puede Ingresar  hasta los montos de abajo</v>
      </c>
      <c r="T4" s="117" t="s">
        <v>109</v>
      </c>
    </row>
    <row r="5" spans="2:20" ht="15" customHeight="1" thickBot="1">
      <c r="B5" s="178" t="s">
        <v>2</v>
      </c>
      <c r="C5" s="179"/>
      <c r="D5" s="180"/>
      <c r="E5" s="166" t="s">
        <v>356</v>
      </c>
      <c r="F5" s="167"/>
      <c r="G5" s="167"/>
      <c r="H5" s="167"/>
      <c r="I5" s="168"/>
      <c r="P5" s="152"/>
      <c r="T5" s="117" t="s">
        <v>110</v>
      </c>
    </row>
    <row r="6" spans="2:20" ht="15" customHeight="1" thickTop="1" thickBot="1">
      <c r="B6" s="189" t="s">
        <v>3</v>
      </c>
      <c r="C6" s="190"/>
      <c r="D6" s="17">
        <v>954613222</v>
      </c>
      <c r="E6" s="163" t="s">
        <v>4</v>
      </c>
      <c r="F6" s="164"/>
      <c r="G6" s="165"/>
      <c r="H6" s="191" t="s">
        <v>357</v>
      </c>
      <c r="I6" s="192"/>
      <c r="K6" s="18" t="s">
        <v>306</v>
      </c>
      <c r="L6" s="19" t="s">
        <v>307</v>
      </c>
      <c r="M6" s="19" t="s">
        <v>308</v>
      </c>
      <c r="N6" s="20" t="s">
        <v>309</v>
      </c>
      <c r="P6" s="152"/>
      <c r="T6" s="117" t="s">
        <v>111</v>
      </c>
    </row>
    <row r="7" spans="2:20" ht="15" customHeight="1" thickBot="1">
      <c r="B7" s="189" t="s">
        <v>5</v>
      </c>
      <c r="C7" s="190"/>
      <c r="D7" s="21">
        <f>L17</f>
        <v>444479</v>
      </c>
      <c r="E7" s="163" t="s">
        <v>6</v>
      </c>
      <c r="F7" s="164"/>
      <c r="G7" s="165"/>
      <c r="H7" s="193" t="s">
        <v>358</v>
      </c>
      <c r="I7" s="194"/>
      <c r="K7" s="22">
        <f>L19</f>
        <v>5302</v>
      </c>
      <c r="L7" s="23" t="s">
        <v>310</v>
      </c>
      <c r="M7" s="23" t="s">
        <v>311</v>
      </c>
      <c r="N7" s="24" t="s">
        <v>312</v>
      </c>
      <c r="O7" s="25"/>
      <c r="P7" s="152"/>
      <c r="T7" s="117" t="s">
        <v>112</v>
      </c>
    </row>
    <row r="8" spans="2:20" ht="15" customHeight="1" thickBot="1">
      <c r="B8" s="203" t="s">
        <v>7</v>
      </c>
      <c r="C8" s="204"/>
      <c r="D8" s="26" t="s">
        <v>359</v>
      </c>
      <c r="E8" s="163" t="s">
        <v>8</v>
      </c>
      <c r="F8" s="164"/>
      <c r="G8" s="165"/>
      <c r="H8" s="205" t="s">
        <v>360</v>
      </c>
      <c r="I8" s="206"/>
      <c r="K8" s="27" t="s">
        <v>313</v>
      </c>
      <c r="L8" s="28">
        <f>+IF(K7="","",K7*0.7)</f>
        <v>3711.3999999999996</v>
      </c>
      <c r="M8" s="28">
        <f>+IF($K$7="","",$K$7-M11)</f>
        <v>5302</v>
      </c>
      <c r="N8" s="29">
        <f>+IF($K$7="","",$K$7-N11)</f>
        <v>5302</v>
      </c>
      <c r="O8" s="30"/>
      <c r="P8" s="152"/>
      <c r="T8" s="117" t="s">
        <v>113</v>
      </c>
    </row>
    <row r="9" spans="2:20" ht="16.5" thickBot="1">
      <c r="B9" s="189" t="s">
        <v>9</v>
      </c>
      <c r="C9" s="190"/>
      <c r="D9" s="31" t="s">
        <v>361</v>
      </c>
      <c r="E9" s="161" t="s">
        <v>10</v>
      </c>
      <c r="F9" s="162"/>
      <c r="G9" s="32" t="str">
        <f>+IF(D9=0," ","PUNO")</f>
        <v>PUNO</v>
      </c>
      <c r="H9" s="33" t="s">
        <v>11</v>
      </c>
      <c r="I9" s="34" t="str">
        <f>+IF(D9=0," ","PUNO")</f>
        <v>PUNO</v>
      </c>
      <c r="K9" s="35" t="s">
        <v>314</v>
      </c>
      <c r="L9" s="36">
        <f>+IF(K7="","",L8-L10)</f>
        <v>2597.9799999999996</v>
      </c>
      <c r="M9" s="36">
        <f>+IF($K$7="","",$K$7-M10-M11)</f>
        <v>3711.4</v>
      </c>
      <c r="N9" s="37">
        <f>+IF($K$7="","",$K$7-N10-N11)</f>
        <v>5302</v>
      </c>
      <c r="O9" s="30"/>
      <c r="P9" s="152"/>
      <c r="T9" s="117" t="s">
        <v>114</v>
      </c>
    </row>
    <row r="10" spans="2:20" ht="20.100000000000001" customHeight="1" thickBot="1">
      <c r="B10" s="292" t="s">
        <v>12</v>
      </c>
      <c r="C10" s="181" t="s">
        <v>13</v>
      </c>
      <c r="D10" s="182"/>
      <c r="E10" s="292" t="s">
        <v>68</v>
      </c>
      <c r="F10" s="293" t="s">
        <v>18</v>
      </c>
      <c r="G10" s="292" t="s">
        <v>14</v>
      </c>
      <c r="H10" s="181" t="s">
        <v>15</v>
      </c>
      <c r="I10" s="182"/>
      <c r="K10" s="38" t="s">
        <v>316</v>
      </c>
      <c r="L10" s="39">
        <f>+IF(K7="","",L8*0.3)</f>
        <v>1113.4199999999998</v>
      </c>
      <c r="M10" s="39">
        <f>+IF($K$7="","",M8*0.3)</f>
        <v>1590.6</v>
      </c>
      <c r="N10" s="40"/>
      <c r="O10" s="41" t="str">
        <f>IF(N10="","ç","")</f>
        <v>ç</v>
      </c>
      <c r="P10" s="42">
        <f>+IF(N10="",N8*0.3," ")</f>
        <v>1590.6</v>
      </c>
      <c r="Q10" s="2"/>
    </row>
    <row r="11" spans="2:20" ht="21.75" customHeight="1">
      <c r="B11" s="43">
        <v>1</v>
      </c>
      <c r="C11" s="195" t="s">
        <v>16</v>
      </c>
      <c r="D11" s="195"/>
      <c r="E11" s="44"/>
      <c r="F11" s="44"/>
      <c r="G11" s="45"/>
      <c r="H11" s="196">
        <f>SUM(H12:I17)</f>
        <v>38</v>
      </c>
      <c r="I11" s="197"/>
      <c r="K11" s="46"/>
      <c r="L11" s="47"/>
      <c r="M11" s="47"/>
      <c r="N11" s="48"/>
      <c r="O11" s="41" t="str">
        <f t="shared" ref="O11:O15" si="0">IF(N11="","ç","")</f>
        <v>ç</v>
      </c>
      <c r="P11" s="42">
        <f t="shared" ref="P11:P14" si="1">+IF(N11="",N9*0.3," ")</f>
        <v>1590.6</v>
      </c>
    </row>
    <row r="12" spans="2:20" ht="20.25" customHeight="1">
      <c r="B12" s="49">
        <v>1.1000000000000001</v>
      </c>
      <c r="C12" s="198" t="str">
        <f>C153</f>
        <v xml:space="preserve">cubiertas livianas en edificaciones y areas exteriores (que cuentan  con elementos de sujeccion y/o estructura existentes) </v>
      </c>
      <c r="D12" s="198"/>
      <c r="E12" s="50" t="str">
        <f>E153</f>
        <v>AULA</v>
      </c>
      <c r="F12" s="51" t="s">
        <v>17</v>
      </c>
      <c r="G12" s="52"/>
      <c r="H12" s="199">
        <f>I153</f>
        <v>12</v>
      </c>
      <c r="I12" s="200"/>
      <c r="K12" s="53"/>
      <c r="L12" s="54"/>
      <c r="M12" s="55"/>
      <c r="N12" s="55"/>
      <c r="O12" s="41" t="str">
        <f t="shared" si="0"/>
        <v>ç</v>
      </c>
      <c r="P12" s="42">
        <f>+IF(N12="",L11-N13," ")</f>
        <v>0</v>
      </c>
    </row>
    <row r="13" spans="2:20" ht="16.5" customHeight="1" thickBot="1">
      <c r="B13" s="49">
        <v>1.2</v>
      </c>
      <c r="C13" s="158" t="str">
        <f>C166</f>
        <v xml:space="preserve">impermeabilización de superficies de losas aligeradas por filtraciones en coberturas de edificaciones </v>
      </c>
      <c r="D13" s="158"/>
      <c r="E13" s="50" t="str">
        <f>E166</f>
        <v>AULA</v>
      </c>
      <c r="F13" s="51" t="s">
        <v>17</v>
      </c>
      <c r="G13" s="52"/>
      <c r="H13" s="159">
        <f>I166</f>
        <v>5</v>
      </c>
      <c r="I13" s="160"/>
      <c r="K13" s="56"/>
      <c r="L13" s="57"/>
      <c r="M13" s="58"/>
      <c r="N13" s="59"/>
      <c r="O13" s="41" t="str">
        <f>IF(N13=0,"ç","")</f>
        <v>ç</v>
      </c>
      <c r="P13" s="42" t="str">
        <f>+IF(N13&gt;0&lt;500,"PUEDE COMPLETAR A 500",IF(N13=0,"de 0 a 500"," "))</f>
        <v>de 0 a 500</v>
      </c>
    </row>
    <row r="14" spans="2:20" ht="15" customHeight="1" thickBot="1">
      <c r="B14" s="49">
        <v>1.3</v>
      </c>
      <c r="C14" s="137" t="str">
        <f>C172</f>
        <v>soportes y estructuras de cubiertas livianas existentes</v>
      </c>
      <c r="D14" s="137"/>
      <c r="E14" s="50" t="str">
        <f>E172</f>
        <v>AULA</v>
      </c>
      <c r="F14" s="51" t="s">
        <v>17</v>
      </c>
      <c r="G14" s="52"/>
      <c r="H14" s="138">
        <f>I172</f>
        <v>8</v>
      </c>
      <c r="I14" s="139"/>
      <c r="K14" s="60"/>
      <c r="L14" s="60"/>
      <c r="M14" s="60"/>
      <c r="N14" s="60"/>
      <c r="O14" s="41" t="str">
        <f t="shared" si="0"/>
        <v>ç</v>
      </c>
      <c r="P14" s="42">
        <f t="shared" si="1"/>
        <v>0</v>
      </c>
    </row>
    <row r="15" spans="2:20" ht="15" customHeight="1" thickBot="1">
      <c r="B15" s="49">
        <v>1.4</v>
      </c>
      <c r="C15" s="137" t="str">
        <f>C181</f>
        <v>superficies de Cielo Raso</v>
      </c>
      <c r="D15" s="137"/>
      <c r="E15" s="50" t="str">
        <f>E181</f>
        <v>AULA</v>
      </c>
      <c r="F15" s="51" t="s">
        <v>19</v>
      </c>
      <c r="G15" s="52"/>
      <c r="H15" s="138">
        <f>I181</f>
        <v>8</v>
      </c>
      <c r="I15" s="139"/>
      <c r="K15" s="61" t="s">
        <v>315</v>
      </c>
      <c r="L15" s="119">
        <f>L21</f>
        <v>0</v>
      </c>
      <c r="M15" s="62"/>
      <c r="N15" s="62"/>
      <c r="O15" s="41" t="str">
        <f t="shared" si="0"/>
        <v>ç</v>
      </c>
      <c r="P15" s="42" t="str">
        <f>+IF(N15="","Monto Asignado para bicicletas"," ")</f>
        <v>Monto Asignado para bicicletas</v>
      </c>
    </row>
    <row r="16" spans="2:20" ht="14.25" customHeight="1" thickBot="1">
      <c r="B16" s="49">
        <v>1.5</v>
      </c>
      <c r="C16" s="137" t="str">
        <f>C190</f>
        <v xml:space="preserve">falso cielo raso </v>
      </c>
      <c r="D16" s="137"/>
      <c r="E16" s="50" t="str">
        <f>E190</f>
        <v>AULA</v>
      </c>
      <c r="F16" s="51" t="s">
        <v>17</v>
      </c>
      <c r="G16" s="52"/>
      <c r="H16" s="138">
        <f>I190</f>
        <v>5</v>
      </c>
      <c r="I16" s="139"/>
      <c r="K16" s="63" t="str">
        <f>IF($K$7=N16,"","ERROR GRAVE")</f>
        <v>ERROR GRAVE</v>
      </c>
      <c r="L16" s="64" t="str">
        <f>+IF($B$4="","",IF(L11="","",IF(L8="","",L11+L8)))</f>
        <v/>
      </c>
      <c r="M16" s="64" t="str">
        <f>+IF($K$7="","",IF(M11="","",IF(M8="","",M11+M8)))</f>
        <v/>
      </c>
      <c r="N16" s="65" t="str">
        <f>+IF($K$7="","",IF(N11="","",IF(N8="","",N11+N8)))</f>
        <v/>
      </c>
    </row>
    <row r="17" spans="2:14" ht="14.25" customHeight="1" thickBot="1">
      <c r="B17" s="49"/>
      <c r="C17" s="137"/>
      <c r="D17" s="137"/>
      <c r="E17" s="50"/>
      <c r="F17" s="51"/>
      <c r="G17" s="52"/>
      <c r="H17" s="201"/>
      <c r="I17" s="202"/>
      <c r="K17" s="10" t="s">
        <v>5</v>
      </c>
      <c r="L17" s="135">
        <v>444479</v>
      </c>
      <c r="N17" s="66"/>
    </row>
    <row r="18" spans="2:14" ht="15" customHeight="1" thickBot="1">
      <c r="B18" s="67">
        <v>2</v>
      </c>
      <c r="C18" s="173" t="s">
        <v>21</v>
      </c>
      <c r="D18" s="173"/>
      <c r="E18" s="50"/>
      <c r="F18" s="68"/>
      <c r="G18" s="69"/>
      <c r="H18" s="174">
        <f>SUM(H19:I25)</f>
        <v>30</v>
      </c>
      <c r="I18" s="175"/>
      <c r="K18" s="15" t="s">
        <v>344</v>
      </c>
      <c r="L18" s="14">
        <f>VLOOKUP(L17,Tabla1[],5,0)</f>
        <v>6350</v>
      </c>
      <c r="M18" s="70"/>
    </row>
    <row r="19" spans="2:14" ht="15" customHeight="1">
      <c r="B19" s="49">
        <v>2.1</v>
      </c>
      <c r="C19" s="137" t="str">
        <f>C197</f>
        <v>superficies en muros de ladrillo, resane tarrajeado e impermeabilizacion de superficies existentes</v>
      </c>
      <c r="D19" s="137"/>
      <c r="E19" s="50" t="str">
        <f>E197</f>
        <v>AULA</v>
      </c>
      <c r="F19" s="51" t="s">
        <v>17</v>
      </c>
      <c r="G19" s="52"/>
      <c r="H19" s="138">
        <f>I197</f>
        <v>4</v>
      </c>
      <c r="I19" s="139"/>
      <c r="K19" s="71" t="s">
        <v>345</v>
      </c>
      <c r="L19" s="72">
        <f>VLOOKUP(L17,Tabla1[],2,0)</f>
        <v>5302</v>
      </c>
      <c r="M19" s="70"/>
    </row>
    <row r="20" spans="2:14" ht="15" customHeight="1">
      <c r="B20" s="73">
        <v>2.2000000000000002</v>
      </c>
      <c r="C20" s="137" t="str">
        <f>C202</f>
        <v>superficies en muros de adobe y/o quincha existente, tarrajeado y refuerzo con malla</v>
      </c>
      <c r="D20" s="137"/>
      <c r="E20" s="50" t="str">
        <f>E202</f>
        <v>AULA</v>
      </c>
      <c r="F20" s="51" t="s">
        <v>17</v>
      </c>
      <c r="G20" s="52"/>
      <c r="H20" s="138">
        <f>I202</f>
        <v>6</v>
      </c>
      <c r="I20" s="139"/>
      <c r="K20" s="74" t="s">
        <v>338</v>
      </c>
      <c r="L20" s="75">
        <f>VLOOKUP(L17,Tabla1[],3,0)</f>
        <v>1048</v>
      </c>
      <c r="M20" s="70"/>
    </row>
    <row r="21" spans="2:14" ht="15" customHeight="1" thickBot="1">
      <c r="B21" s="49">
        <v>2.2999999999999998</v>
      </c>
      <c r="C21" s="137" t="str">
        <f>C209</f>
        <v>muros de drywall o fibrocemento</v>
      </c>
      <c r="D21" s="137"/>
      <c r="E21" s="50" t="str">
        <f>E209</f>
        <v>AULA</v>
      </c>
      <c r="F21" s="51" t="s">
        <v>17</v>
      </c>
      <c r="G21" s="52"/>
      <c r="H21" s="138">
        <f>I209</f>
        <v>2</v>
      </c>
      <c r="I21" s="139"/>
      <c r="K21" s="76" t="s">
        <v>295</v>
      </c>
      <c r="L21" s="77">
        <f>VLOOKUP(L17,Tabla1[],4,0)</f>
        <v>0</v>
      </c>
    </row>
    <row r="22" spans="2:14" ht="15" customHeight="1">
      <c r="B22" s="73">
        <v>2.4</v>
      </c>
      <c r="C22" s="137" t="str">
        <f>C212</f>
        <v>Zócalos en muros y/o contrazócalos en parapetos para protección contra la humedad</v>
      </c>
      <c r="D22" s="137"/>
      <c r="E22" s="50" t="str">
        <f>E212</f>
        <v>AULA</v>
      </c>
      <c r="F22" s="51" t="s">
        <v>17</v>
      </c>
      <c r="G22" s="52"/>
      <c r="H22" s="138">
        <f>I212</f>
        <v>8</v>
      </c>
      <c r="I22" s="139"/>
      <c r="J22" s="70"/>
      <c r="K22" s="70"/>
      <c r="L22" s="70"/>
    </row>
    <row r="23" spans="2:14" ht="15" customHeight="1">
      <c r="B23" s="49">
        <v>2.5</v>
      </c>
      <c r="C23" s="137" t="str">
        <f>C221</f>
        <v>Sardinel (concreto simple, ladrillo altura minima h=0.10m)</v>
      </c>
      <c r="D23" s="137"/>
      <c r="E23" s="50" t="str">
        <f>E221</f>
        <v>AULA</v>
      </c>
      <c r="F23" s="51" t="s">
        <v>17</v>
      </c>
      <c r="G23" s="52"/>
      <c r="H23" s="138">
        <f>I221</f>
        <v>3</v>
      </c>
      <c r="I23" s="139"/>
      <c r="J23" s="70"/>
      <c r="K23" s="70"/>
      <c r="L23" s="70"/>
    </row>
    <row r="24" spans="2:14" ht="15" customHeight="1">
      <c r="B24" s="73">
        <v>2.6</v>
      </c>
      <c r="C24" s="137" t="str">
        <f>C225</f>
        <v>juntas de dilatacion</v>
      </c>
      <c r="D24" s="137"/>
      <c r="E24" s="50" t="str">
        <f>E225</f>
        <v>AULA</v>
      </c>
      <c r="F24" s="51" t="s">
        <v>17</v>
      </c>
      <c r="G24" s="52"/>
      <c r="H24" s="138">
        <f>I225</f>
        <v>3</v>
      </c>
      <c r="I24" s="139"/>
      <c r="J24" s="70"/>
      <c r="K24" s="70"/>
      <c r="L24" s="70"/>
      <c r="M24" s="128"/>
    </row>
    <row r="25" spans="2:14" ht="15" customHeight="1">
      <c r="B25" s="49">
        <v>2.7</v>
      </c>
      <c r="C25" s="137" t="str">
        <f>C229</f>
        <v>malla y/o lonas verticales</v>
      </c>
      <c r="D25" s="137"/>
      <c r="E25" s="50" t="str">
        <f>E229</f>
        <v>AULA</v>
      </c>
      <c r="F25" s="51" t="s">
        <v>63</v>
      </c>
      <c r="G25" s="52"/>
      <c r="H25" s="138">
        <f>I229</f>
        <v>4</v>
      </c>
      <c r="I25" s="139"/>
      <c r="J25" s="70"/>
      <c r="K25" s="70"/>
      <c r="L25" s="70"/>
    </row>
    <row r="26" spans="2:14">
      <c r="B26" s="67">
        <v>3</v>
      </c>
      <c r="C26" s="173" t="s">
        <v>20</v>
      </c>
      <c r="D26" s="173"/>
      <c r="E26" s="50"/>
      <c r="F26" s="68"/>
      <c r="G26" s="69"/>
      <c r="H26" s="174">
        <f>SUM(H27:I32)</f>
        <v>34</v>
      </c>
      <c r="I26" s="175"/>
      <c r="J26" s="70"/>
      <c r="K26" s="70"/>
      <c r="L26" s="70"/>
    </row>
    <row r="27" spans="2:14" ht="18.75" customHeight="1">
      <c r="B27" s="49">
        <v>3.1</v>
      </c>
      <c r="C27" s="158" t="str">
        <f>C235</f>
        <v>Pisos antideslizantes de alto tránsito con acabado de vinil, loseta, cerámico, caucho</v>
      </c>
      <c r="D27" s="158"/>
      <c r="E27" s="78" t="str">
        <f>E235</f>
        <v>AULA</v>
      </c>
      <c r="F27" s="51" t="s">
        <v>17</v>
      </c>
      <c r="G27" s="52"/>
      <c r="H27" s="159">
        <f>I235</f>
        <v>6</v>
      </c>
      <c r="I27" s="160"/>
    </row>
    <row r="28" spans="2:14" ht="15" customHeight="1">
      <c r="B28" s="49">
        <v>3.2</v>
      </c>
      <c r="C28" s="158" t="str">
        <f>C242</f>
        <v>acabados de cemento pulido en interiores de edificaciones</v>
      </c>
      <c r="D28" s="158"/>
      <c r="E28" s="78" t="str">
        <f>E242</f>
        <v>AULA</v>
      </c>
      <c r="F28" s="51" t="s">
        <v>17</v>
      </c>
      <c r="G28" s="52"/>
      <c r="H28" s="159">
        <f>I242</f>
        <v>4</v>
      </c>
      <c r="I28" s="160"/>
    </row>
    <row r="29" spans="2:14" ht="15" customHeight="1">
      <c r="B29" s="73">
        <v>3.3</v>
      </c>
      <c r="C29" s="158" t="str">
        <f>C247</f>
        <v>Pisos interiores de machihembrado de madera. Se recomienda incluir material aislante térmico</v>
      </c>
      <c r="D29" s="158"/>
      <c r="E29" s="78" t="str">
        <f>E247</f>
        <v>AULA</v>
      </c>
      <c r="F29" s="51" t="s">
        <v>17</v>
      </c>
      <c r="G29" s="52"/>
      <c r="H29" s="159">
        <f>I247</f>
        <v>11</v>
      </c>
      <c r="I29" s="160"/>
    </row>
    <row r="30" spans="2:14" ht="15" customHeight="1">
      <c r="B30" s="49">
        <v>3.4</v>
      </c>
      <c r="C30" s="137" t="str">
        <f>C259</f>
        <v>acabados antideslizantes de alto transito en exteriores (rampas, escaleras, veredas)</v>
      </c>
      <c r="D30" s="137"/>
      <c r="E30" s="78" t="str">
        <f>E259</f>
        <v>AULA</v>
      </c>
      <c r="F30" s="51" t="s">
        <v>17</v>
      </c>
      <c r="G30" s="52"/>
      <c r="H30" s="138">
        <f>I259</f>
        <v>6</v>
      </c>
      <c r="I30" s="139"/>
    </row>
    <row r="31" spans="2:14" ht="15" customHeight="1">
      <c r="B31" s="49">
        <v>3.5</v>
      </c>
      <c r="C31" s="137" t="str">
        <f>C266</f>
        <v>acabados de metal y/o madera</v>
      </c>
      <c r="D31" s="137"/>
      <c r="E31" s="78" t="str">
        <f>E266</f>
        <v>AULA</v>
      </c>
      <c r="F31" s="51" t="s">
        <v>17</v>
      </c>
      <c r="G31" s="52"/>
      <c r="H31" s="138">
        <f>I266</f>
        <v>4</v>
      </c>
      <c r="I31" s="139"/>
    </row>
    <row r="32" spans="2:14" ht="15" customHeight="1">
      <c r="B32" s="73">
        <v>3.6</v>
      </c>
      <c r="C32" s="137" t="str">
        <f>C271</f>
        <v>Cantoneras y material antideslizante (cintas) en rampas y/o escaleras</v>
      </c>
      <c r="D32" s="137"/>
      <c r="E32" s="78" t="str">
        <f>E271</f>
        <v>AULA</v>
      </c>
      <c r="F32" s="51" t="s">
        <v>17</v>
      </c>
      <c r="G32" s="52"/>
      <c r="H32" s="138">
        <f>I271</f>
        <v>3</v>
      </c>
      <c r="I32" s="139"/>
    </row>
    <row r="33" spans="2:18">
      <c r="B33" s="67">
        <v>4</v>
      </c>
      <c r="C33" s="173" t="s">
        <v>22</v>
      </c>
      <c r="D33" s="173"/>
      <c r="E33" s="79"/>
      <c r="F33" s="68"/>
      <c r="G33" s="69"/>
      <c r="H33" s="176">
        <f>SUM(H34:I36)</f>
        <v>24</v>
      </c>
      <c r="I33" s="177"/>
      <c r="K33" s="207"/>
      <c r="L33" s="207"/>
      <c r="M33" s="207"/>
      <c r="N33" s="207"/>
      <c r="O33" s="207"/>
      <c r="P33" s="207"/>
      <c r="Q33" s="207"/>
      <c r="R33" s="207"/>
    </row>
    <row r="34" spans="2:18" ht="15" customHeight="1">
      <c r="B34" s="49">
        <v>4.0999999999999996</v>
      </c>
      <c r="C34" s="137" t="str">
        <f>C276</f>
        <v>puerta de madera (marco, hoja, bisagras, cerrajeria)</v>
      </c>
      <c r="D34" s="137"/>
      <c r="E34" s="78" t="str">
        <f>E276</f>
        <v>AULA</v>
      </c>
      <c r="F34" s="51" t="s">
        <v>63</v>
      </c>
      <c r="G34" s="52"/>
      <c r="H34" s="138">
        <f>I276</f>
        <v>8</v>
      </c>
      <c r="I34" s="139"/>
      <c r="K34" s="207"/>
      <c r="L34" s="207"/>
      <c r="M34" s="207"/>
      <c r="N34" s="207"/>
      <c r="O34" s="207"/>
      <c r="P34" s="207"/>
      <c r="Q34" s="207"/>
      <c r="R34" s="207"/>
    </row>
    <row r="35" spans="2:18" ht="15" customHeight="1">
      <c r="B35" s="49">
        <v>4.2</v>
      </c>
      <c r="C35" s="137" t="str">
        <f>C285</f>
        <v>puerta metalica (marco, hoja, bisagras, cerrajeria)</v>
      </c>
      <c r="D35" s="137"/>
      <c r="E35" s="78" t="str">
        <f>E285</f>
        <v>AULA</v>
      </c>
      <c r="F35" s="51" t="s">
        <v>19</v>
      </c>
      <c r="G35" s="52"/>
      <c r="H35" s="138">
        <f>I285</f>
        <v>8</v>
      </c>
      <c r="I35" s="139"/>
      <c r="K35" s="207"/>
      <c r="L35" s="207"/>
      <c r="M35" s="207"/>
      <c r="N35" s="207"/>
      <c r="O35" s="207"/>
      <c r="P35" s="207"/>
      <c r="Q35" s="207"/>
      <c r="R35" s="207"/>
    </row>
    <row r="36" spans="2:18" ht="21.75" customHeight="1">
      <c r="B36" s="73">
        <v>4.3</v>
      </c>
      <c r="C36" s="137" t="str">
        <f>C294</f>
        <v>puertas de cristal y/o mamparas</v>
      </c>
      <c r="D36" s="137"/>
      <c r="E36" s="78" t="str">
        <f>E294</f>
        <v>AULA</v>
      </c>
      <c r="F36" s="51" t="s">
        <v>18</v>
      </c>
      <c r="G36" s="52"/>
      <c r="H36" s="138">
        <f>I294</f>
        <v>8</v>
      </c>
      <c r="I36" s="139"/>
      <c r="K36" s="80"/>
      <c r="L36" s="80"/>
      <c r="M36" s="80"/>
      <c r="N36" s="80"/>
      <c r="O36" s="80"/>
      <c r="P36" s="80"/>
      <c r="Q36" s="80"/>
      <c r="R36" s="80"/>
    </row>
    <row r="37" spans="2:18" ht="15.75" thickBot="1">
      <c r="B37" s="250">
        <v>5</v>
      </c>
      <c r="C37" s="251" t="s">
        <v>23</v>
      </c>
      <c r="D37" s="251"/>
      <c r="E37" s="252"/>
      <c r="F37" s="253"/>
      <c r="G37" s="254"/>
      <c r="H37" s="255">
        <f>SUM(H38:I42)</f>
        <v>23</v>
      </c>
      <c r="I37" s="256"/>
    </row>
    <row r="38" spans="2:18">
      <c r="B38" s="257">
        <v>5.0999999999999996</v>
      </c>
      <c r="C38" s="258" t="str">
        <f>C304</f>
        <v>carpiteria de madera en ventanas (marco, hoja, bisagras, cerrajeria)</v>
      </c>
      <c r="D38" s="258"/>
      <c r="E38" s="259" t="str">
        <f>E304</f>
        <v>AULA</v>
      </c>
      <c r="F38" s="260" t="s">
        <v>18</v>
      </c>
      <c r="G38" s="261"/>
      <c r="H38" s="262">
        <f>I304</f>
        <v>7</v>
      </c>
      <c r="I38" s="263"/>
    </row>
    <row r="39" spans="2:18" ht="15" customHeight="1">
      <c r="B39" s="49">
        <v>5.2</v>
      </c>
      <c r="C39" s="137" t="str">
        <f>C312</f>
        <v>carpiteria metalica en ventanas (marco, hoja, bisagras, cerrajeria)</v>
      </c>
      <c r="D39" s="137"/>
      <c r="E39" s="78" t="str">
        <f>E312</f>
        <v>AULA</v>
      </c>
      <c r="F39" s="51" t="s">
        <v>18</v>
      </c>
      <c r="G39" s="52"/>
      <c r="H39" s="138">
        <f>I312</f>
        <v>7</v>
      </c>
      <c r="I39" s="264"/>
      <c r="L39" s="81" t="s">
        <v>55</v>
      </c>
    </row>
    <row r="40" spans="2:18" ht="22.5" customHeight="1">
      <c r="B40" s="73">
        <v>5.3</v>
      </c>
      <c r="C40" s="137" t="str">
        <f>C320</f>
        <v>vidrios en ventanas (instalacion de laminado en vidrios)</v>
      </c>
      <c r="D40" s="137"/>
      <c r="E40" s="78" t="str">
        <f>E320</f>
        <v>AULA</v>
      </c>
      <c r="F40" s="51" t="s">
        <v>18</v>
      </c>
      <c r="G40" s="52"/>
      <c r="H40" s="138">
        <f>I320</f>
        <v>2</v>
      </c>
      <c r="I40" s="264"/>
      <c r="L40" s="81" t="s">
        <v>56</v>
      </c>
    </row>
    <row r="41" spans="2:18" ht="15" customHeight="1">
      <c r="B41" s="49">
        <v>5.4</v>
      </c>
      <c r="C41" s="137" t="str">
        <f>C323</f>
        <v>mallas mosquiteras</v>
      </c>
      <c r="D41" s="137"/>
      <c r="E41" s="78" t="str">
        <f>E323</f>
        <v>AULA</v>
      </c>
      <c r="F41" s="51" t="s">
        <v>24</v>
      </c>
      <c r="G41" s="52"/>
      <c r="H41" s="138">
        <f>I323</f>
        <v>3</v>
      </c>
      <c r="I41" s="264"/>
      <c r="L41" s="208" t="s">
        <v>57</v>
      </c>
      <c r="M41" s="208"/>
      <c r="N41" s="208"/>
      <c r="O41" s="208"/>
      <c r="P41" s="208"/>
      <c r="Q41" s="208"/>
      <c r="R41" s="208"/>
    </row>
    <row r="42" spans="2:18" ht="15" customHeight="1">
      <c r="B42" s="49"/>
      <c r="C42" s="137" t="str">
        <f>C327</f>
        <v>celosias de madera y/o metalicas</v>
      </c>
      <c r="D42" s="137"/>
      <c r="E42" s="78" t="str">
        <f>E327</f>
        <v>AULA</v>
      </c>
      <c r="F42" s="51"/>
      <c r="G42" s="52"/>
      <c r="H42" s="138">
        <f>I327</f>
        <v>4</v>
      </c>
      <c r="I42" s="264"/>
      <c r="L42" s="208"/>
      <c r="M42" s="208"/>
      <c r="N42" s="208"/>
      <c r="O42" s="208"/>
      <c r="P42" s="208"/>
      <c r="Q42" s="208"/>
      <c r="R42" s="208"/>
    </row>
    <row r="43" spans="2:18">
      <c r="B43" s="67">
        <v>6</v>
      </c>
      <c r="C43" s="173" t="s">
        <v>79</v>
      </c>
      <c r="D43" s="173"/>
      <c r="E43" s="68"/>
      <c r="F43" s="68"/>
      <c r="G43" s="69"/>
      <c r="H43" s="174">
        <f>SUM(H44:I45)</f>
        <v>5</v>
      </c>
      <c r="I43" s="175"/>
      <c r="L43" s="208"/>
      <c r="M43" s="208"/>
      <c r="N43" s="208"/>
      <c r="O43" s="208"/>
      <c r="P43" s="208"/>
      <c r="Q43" s="208"/>
      <c r="R43" s="208"/>
    </row>
    <row r="44" spans="2:18" ht="15" customHeight="1">
      <c r="B44" s="49">
        <v>6.1</v>
      </c>
      <c r="C44" s="137" t="str">
        <f>C333</f>
        <v>Barandas en rampas, escaleras y parapetos (parapetos, rampas, escaleras y/o circulaciones)</v>
      </c>
      <c r="D44" s="137"/>
      <c r="E44" s="78" t="str">
        <f>E333</f>
        <v>AULA</v>
      </c>
      <c r="F44" s="51" t="s">
        <v>19</v>
      </c>
      <c r="G44" s="52"/>
      <c r="H44" s="138">
        <f>I333</f>
        <v>3</v>
      </c>
      <c r="I44" s="264"/>
      <c r="L44" s="208"/>
      <c r="M44" s="208"/>
      <c r="N44" s="208"/>
      <c r="O44" s="208"/>
      <c r="P44" s="208"/>
      <c r="Q44" s="208"/>
      <c r="R44" s="208"/>
    </row>
    <row r="45" spans="2:18" ht="15" customHeight="1">
      <c r="B45" s="49">
        <v>6.2</v>
      </c>
      <c r="C45" s="137" t="str">
        <f>C337</f>
        <v>barra de apoyo tubular</v>
      </c>
      <c r="D45" s="137"/>
      <c r="E45" s="78" t="str">
        <f>E337</f>
        <v>AULA</v>
      </c>
      <c r="F45" s="51" t="s">
        <v>19</v>
      </c>
      <c r="G45" s="52"/>
      <c r="H45" s="138">
        <f>I337</f>
        <v>2</v>
      </c>
      <c r="I45" s="264"/>
      <c r="L45" s="208"/>
      <c r="M45" s="208"/>
      <c r="N45" s="208"/>
      <c r="O45" s="208"/>
      <c r="P45" s="208"/>
      <c r="Q45" s="208"/>
      <c r="R45" s="208"/>
    </row>
    <row r="46" spans="2:18" ht="15" customHeight="1">
      <c r="B46" s="67">
        <v>7</v>
      </c>
      <c r="C46" s="173" t="s">
        <v>80</v>
      </c>
      <c r="D46" s="173"/>
      <c r="E46" s="68"/>
      <c r="F46" s="68"/>
      <c r="G46" s="69"/>
      <c r="H46" s="174">
        <f>SUM(H47:I49)</f>
        <v>7</v>
      </c>
      <c r="I46" s="175"/>
      <c r="L46" s="208"/>
      <c r="M46" s="208"/>
      <c r="N46" s="208"/>
      <c r="O46" s="208"/>
      <c r="P46" s="208"/>
      <c r="Q46" s="208"/>
      <c r="R46" s="208"/>
    </row>
    <row r="47" spans="2:18" ht="15" customHeight="1">
      <c r="B47" s="67"/>
      <c r="C47" s="224" t="str">
        <f>C341</f>
        <v>Rejas para demarcacion y delimitacion</v>
      </c>
      <c r="D47" s="224"/>
      <c r="E47" s="50" t="str">
        <f>E341</f>
        <v>AULA</v>
      </c>
      <c r="F47" s="68"/>
      <c r="G47" s="69"/>
      <c r="H47" s="225">
        <f>I341</f>
        <v>2</v>
      </c>
      <c r="I47" s="265"/>
      <c r="L47" s="208"/>
      <c r="M47" s="208"/>
      <c r="N47" s="208"/>
      <c r="O47" s="208"/>
      <c r="P47" s="208"/>
      <c r="Q47" s="208"/>
      <c r="R47" s="208"/>
    </row>
    <row r="48" spans="2:18" ht="15" customHeight="1">
      <c r="B48" s="67"/>
      <c r="C48" s="224" t="str">
        <f>C344</f>
        <v>rejas de seguridad de puertas</v>
      </c>
      <c r="D48" s="224"/>
      <c r="E48" s="50" t="str">
        <f>E344</f>
        <v>AULA</v>
      </c>
      <c r="F48" s="68"/>
      <c r="G48" s="69"/>
      <c r="H48" s="225">
        <f>I344</f>
        <v>3</v>
      </c>
      <c r="I48" s="265"/>
      <c r="L48" s="208"/>
      <c r="M48" s="208"/>
      <c r="N48" s="208"/>
      <c r="O48" s="208"/>
      <c r="P48" s="208"/>
      <c r="Q48" s="208"/>
      <c r="R48" s="208"/>
    </row>
    <row r="49" spans="2:18" ht="15" customHeight="1">
      <c r="B49" s="49">
        <v>7.1</v>
      </c>
      <c r="C49" s="139" t="str">
        <f>C348</f>
        <v xml:space="preserve">rejas de seguridad para ventanas </v>
      </c>
      <c r="D49" s="139"/>
      <c r="E49" s="50" t="str">
        <f>E348</f>
        <v>AULA</v>
      </c>
      <c r="F49" s="51" t="s">
        <v>18</v>
      </c>
      <c r="G49" s="52"/>
      <c r="H49" s="138">
        <f>I348</f>
        <v>2</v>
      </c>
      <c r="I49" s="264"/>
      <c r="L49" s="208"/>
      <c r="M49" s="208"/>
      <c r="N49" s="208"/>
      <c r="O49" s="208"/>
      <c r="P49" s="208"/>
      <c r="Q49" s="208"/>
      <c r="R49" s="208"/>
    </row>
    <row r="50" spans="2:18">
      <c r="B50" s="82">
        <v>8</v>
      </c>
      <c r="C50" s="136" t="s">
        <v>81</v>
      </c>
      <c r="D50" s="136"/>
      <c r="E50" s="79"/>
      <c r="F50" s="51"/>
      <c r="G50" s="69"/>
      <c r="H50" s="140">
        <f>SUM(H51:I61)</f>
        <v>60</v>
      </c>
      <c r="I50" s="141"/>
    </row>
    <row r="51" spans="2:18" ht="15" customHeight="1">
      <c r="B51" s="49">
        <v>8.1</v>
      </c>
      <c r="C51" s="137" t="str">
        <f>C352</f>
        <v>Tablero y/o sub tablero eléctrico</v>
      </c>
      <c r="D51" s="137"/>
      <c r="E51" s="78" t="str">
        <f>E352</f>
        <v>AULA</v>
      </c>
      <c r="F51" s="51" t="s">
        <v>18</v>
      </c>
      <c r="G51" s="52"/>
      <c r="H51" s="138">
        <f>I352</f>
        <v>7</v>
      </c>
      <c r="I51" s="264"/>
      <c r="L51" s="153" t="s">
        <v>294</v>
      </c>
      <c r="M51" s="153"/>
      <c r="N51" s="153"/>
      <c r="O51" s="153"/>
      <c r="P51" s="153"/>
      <c r="Q51" s="153"/>
      <c r="R51" s="153"/>
    </row>
    <row r="52" spans="2:18" ht="15" customHeight="1">
      <c r="B52" s="49">
        <v>8.1999999999999993</v>
      </c>
      <c r="C52" s="137" t="str">
        <f>C360</f>
        <v>Sistema de puesta a tierra (pozo y conductores)</v>
      </c>
      <c r="D52" s="137"/>
      <c r="E52" s="78" t="str">
        <f>E360</f>
        <v>AULA</v>
      </c>
      <c r="F52" s="51" t="s">
        <v>18</v>
      </c>
      <c r="G52" s="52"/>
      <c r="H52" s="138">
        <f>I360</f>
        <v>8</v>
      </c>
      <c r="I52" s="264"/>
      <c r="L52" s="153"/>
      <c r="M52" s="153"/>
      <c r="N52" s="153"/>
      <c r="O52" s="153"/>
      <c r="P52" s="153"/>
      <c r="Q52" s="153"/>
      <c r="R52" s="153"/>
    </row>
    <row r="53" spans="2:18" ht="15" customHeight="1">
      <c r="B53" s="49">
        <v>8.3000000000000007</v>
      </c>
      <c r="C53" s="137" t="str">
        <f>C369</f>
        <v>circuitos electricos</v>
      </c>
      <c r="D53" s="137"/>
      <c r="E53" s="78" t="str">
        <f>E369</f>
        <v>AULA</v>
      </c>
      <c r="F53" s="51" t="s">
        <v>18</v>
      </c>
      <c r="G53" s="52"/>
      <c r="H53" s="138">
        <f>I369</f>
        <v>9</v>
      </c>
      <c r="I53" s="264"/>
      <c r="L53" s="153"/>
      <c r="M53" s="153"/>
      <c r="N53" s="153"/>
      <c r="O53" s="153"/>
      <c r="P53" s="153"/>
      <c r="Q53" s="153"/>
      <c r="R53" s="153"/>
    </row>
    <row r="54" spans="2:18" ht="24" customHeight="1">
      <c r="B54" s="49">
        <v>8.4</v>
      </c>
      <c r="C54" s="137" t="str">
        <f>C379</f>
        <v>tomacorrientes</v>
      </c>
      <c r="D54" s="137"/>
      <c r="E54" s="78" t="str">
        <f>E379</f>
        <v>AULA</v>
      </c>
      <c r="F54" s="51" t="s">
        <v>106</v>
      </c>
      <c r="G54" s="52"/>
      <c r="H54" s="138">
        <f>I379</f>
        <v>3</v>
      </c>
      <c r="I54" s="264"/>
    </row>
    <row r="55" spans="2:18" ht="15" customHeight="1">
      <c r="B55" s="49">
        <v>8.5</v>
      </c>
      <c r="C55" s="137" t="str">
        <f>C383</f>
        <v>Interruptores</v>
      </c>
      <c r="D55" s="137"/>
      <c r="E55" s="78" t="str">
        <f>E383</f>
        <v>AULA</v>
      </c>
      <c r="F55" s="51" t="s">
        <v>18</v>
      </c>
      <c r="G55" s="52"/>
      <c r="H55" s="138">
        <f>I383</f>
        <v>1</v>
      </c>
      <c r="I55" s="264"/>
    </row>
    <row r="56" spans="2:18">
      <c r="B56" s="49">
        <v>8.6</v>
      </c>
      <c r="C56" s="137" t="str">
        <f>C385</f>
        <v>luminarias</v>
      </c>
      <c r="D56" s="137"/>
      <c r="E56" s="78" t="str">
        <f>E385</f>
        <v>AULA</v>
      </c>
      <c r="F56" s="51" t="s">
        <v>18</v>
      </c>
      <c r="G56" s="52"/>
      <c r="H56" s="138">
        <f>I385</f>
        <v>4</v>
      </c>
      <c r="I56" s="264"/>
    </row>
    <row r="57" spans="2:18" ht="15" customHeight="1">
      <c r="B57" s="49">
        <v>8.6999999999999993</v>
      </c>
      <c r="C57" s="137" t="str">
        <f>C390</f>
        <v>extractores de aire</v>
      </c>
      <c r="D57" s="137"/>
      <c r="E57" s="78" t="str">
        <f>E390</f>
        <v>AULA</v>
      </c>
      <c r="F57" s="51" t="s">
        <v>18</v>
      </c>
      <c r="G57" s="52"/>
      <c r="H57" s="138">
        <f>I390</f>
        <v>3</v>
      </c>
      <c r="I57" s="264"/>
    </row>
    <row r="58" spans="2:18" ht="15" customHeight="1">
      <c r="B58" s="49">
        <v>8.8000000000000007</v>
      </c>
      <c r="C58" s="137" t="str">
        <f>C394</f>
        <v>paneles solares terma solares (sistemas de generacion de energia renovable)</v>
      </c>
      <c r="D58" s="137"/>
      <c r="E58" s="78" t="str">
        <f>E394</f>
        <v>AULA</v>
      </c>
      <c r="F58" s="51"/>
      <c r="G58" s="52"/>
      <c r="H58" s="138">
        <f>I394</f>
        <v>7</v>
      </c>
      <c r="I58" s="264"/>
    </row>
    <row r="59" spans="2:18" ht="15" customHeight="1">
      <c r="B59" s="49">
        <v>8.9</v>
      </c>
      <c r="C59" s="137" t="str">
        <f>C402</f>
        <v>pararrayos</v>
      </c>
      <c r="D59" s="137"/>
      <c r="E59" s="78" t="str">
        <f>E402</f>
        <v>AULA</v>
      </c>
      <c r="F59" s="51"/>
      <c r="G59" s="52"/>
      <c r="H59" s="138">
        <f>I402</f>
        <v>12</v>
      </c>
      <c r="I59" s="264"/>
    </row>
    <row r="60" spans="2:18">
      <c r="B60" s="49">
        <v>8.91</v>
      </c>
      <c r="C60" s="137" t="str">
        <f>C415</f>
        <v>generador electricos</v>
      </c>
      <c r="D60" s="137"/>
      <c r="E60" s="78" t="str">
        <f>E415</f>
        <v>AULA</v>
      </c>
      <c r="F60" s="51" t="s">
        <v>19</v>
      </c>
      <c r="G60" s="52"/>
      <c r="H60" s="138">
        <f>I415</f>
        <v>2</v>
      </c>
      <c r="I60" s="264"/>
    </row>
    <row r="61" spans="2:18" ht="15" customHeight="1">
      <c r="B61" s="49">
        <v>8.92</v>
      </c>
      <c r="C61" s="137" t="str">
        <f>C418</f>
        <v>terma electrica y/o solar</v>
      </c>
      <c r="D61" s="137"/>
      <c r="E61" s="78" t="str">
        <f>E418</f>
        <v>AULA</v>
      </c>
      <c r="F61" s="51" t="s">
        <v>19</v>
      </c>
      <c r="G61" s="52"/>
      <c r="H61" s="138">
        <f>I418</f>
        <v>4</v>
      </c>
      <c r="I61" s="264"/>
    </row>
    <row r="62" spans="2:18" ht="15" customHeight="1">
      <c r="B62" s="82">
        <v>9</v>
      </c>
      <c r="C62" s="136" t="s">
        <v>85</v>
      </c>
      <c r="D62" s="136"/>
      <c r="E62" s="79"/>
      <c r="F62" s="68"/>
      <c r="G62" s="69"/>
      <c r="H62" s="174">
        <f>SUM(H63:I74)</f>
        <v>100</v>
      </c>
      <c r="I62" s="175"/>
    </row>
    <row r="63" spans="2:18" ht="15" customHeight="1">
      <c r="B63" s="82"/>
      <c r="C63" s="137" t="str">
        <f>C424</f>
        <v>Estación de lavado de manos movil y/o fijo</v>
      </c>
      <c r="D63" s="137"/>
      <c r="E63" s="78" t="str">
        <f>E424</f>
        <v>SERVICIOS HIGIENICOS</v>
      </c>
      <c r="F63" s="51" t="s">
        <v>18</v>
      </c>
      <c r="G63" s="52"/>
      <c r="H63" s="155">
        <f>I424</f>
        <v>10</v>
      </c>
      <c r="I63" s="264"/>
    </row>
    <row r="64" spans="2:18" ht="15" customHeight="1">
      <c r="B64" s="49">
        <v>9.1</v>
      </c>
      <c r="C64" s="137" t="str">
        <f>C435</f>
        <v>Aparatos y/o accesorios sanitarios</v>
      </c>
      <c r="D64" s="137"/>
      <c r="E64" s="78" t="str">
        <f>E435</f>
        <v>SERVICIOS HIGIENICOS</v>
      </c>
      <c r="F64" s="51" t="s">
        <v>18</v>
      </c>
      <c r="G64" s="52"/>
      <c r="H64" s="138">
        <f>I435</f>
        <v>12</v>
      </c>
      <c r="I64" s="264"/>
    </row>
    <row r="65" spans="2:9" ht="15" customHeight="1">
      <c r="B65" s="73">
        <v>9.1999999999999993</v>
      </c>
      <c r="C65" s="137" t="str">
        <f>C448</f>
        <v>sistema de captacion y/o distribucion de agua (tuberias y ductos)</v>
      </c>
      <c r="D65" s="137"/>
      <c r="E65" s="78" t="str">
        <f>E448</f>
        <v>SERVICIOS HIGIENICOS</v>
      </c>
      <c r="F65" s="68" t="s">
        <v>18</v>
      </c>
      <c r="G65" s="52"/>
      <c r="H65" s="138">
        <f>I448</f>
        <v>24</v>
      </c>
      <c r="I65" s="264"/>
    </row>
    <row r="66" spans="2:9" ht="15" customHeight="1">
      <c r="B66" s="73"/>
      <c r="C66" s="137" t="str">
        <f>C473</f>
        <v>Tanque elevado y/o cisterna de concreto existente (reparacion)</v>
      </c>
      <c r="D66" s="137"/>
      <c r="E66" s="78" t="str">
        <f>E473</f>
        <v>SERVICIOS HIGIENICOS</v>
      </c>
      <c r="F66" s="68"/>
      <c r="G66" s="52"/>
      <c r="H66" s="138">
        <f>I473</f>
        <v>6</v>
      </c>
      <c r="I66" s="264"/>
    </row>
    <row r="67" spans="2:9" ht="15" customHeight="1">
      <c r="B67" s="73"/>
      <c r="C67" s="137" t="str">
        <f>C480</f>
        <v>Tanque cisterna rotoplast (enterrado)</v>
      </c>
      <c r="D67" s="137"/>
      <c r="E67" s="78" t="str">
        <f>E480</f>
        <v>SERVICIOS HIGIENICOS</v>
      </c>
      <c r="F67" s="68"/>
      <c r="G67" s="52"/>
      <c r="H67" s="138">
        <f>I480</f>
        <v>4</v>
      </c>
      <c r="I67" s="264"/>
    </row>
    <row r="68" spans="2:9" ht="15" customHeight="1">
      <c r="B68" s="73">
        <v>9.4</v>
      </c>
      <c r="C68" s="137" t="str">
        <f>C485</f>
        <v>tanque elevado de PVC</v>
      </c>
      <c r="D68" s="137"/>
      <c r="E68" s="78" t="str">
        <f>E485</f>
        <v>SERVICIOS HIGIENICOS</v>
      </c>
      <c r="F68" s="68" t="s">
        <v>19</v>
      </c>
      <c r="G68" s="52"/>
      <c r="H68" s="138">
        <f>I485</f>
        <v>5</v>
      </c>
      <c r="I68" s="264"/>
    </row>
    <row r="69" spans="2:9" ht="15" customHeight="1">
      <c r="B69" s="49">
        <v>9.5</v>
      </c>
      <c r="C69" s="137" t="str">
        <f>C491</f>
        <v>Base metalica para tanque elevado y/o madera</v>
      </c>
      <c r="D69" s="137"/>
      <c r="E69" s="78" t="str">
        <f>E491</f>
        <v>SERVICIOS HIGIENICOS</v>
      </c>
      <c r="F69" s="68" t="s">
        <v>19</v>
      </c>
      <c r="G69" s="52"/>
      <c r="H69" s="138">
        <f>I491</f>
        <v>2</v>
      </c>
      <c r="I69" s="264"/>
    </row>
    <row r="70" spans="2:9" ht="15" customHeight="1">
      <c r="B70" s="73">
        <v>9.6</v>
      </c>
      <c r="C70" s="137" t="str">
        <f>C494</f>
        <v>Tanque séptico, pozo percolador o silo</v>
      </c>
      <c r="D70" s="137"/>
      <c r="E70" s="78" t="str">
        <f>E494</f>
        <v>SERVICIOS HIGIENICOS</v>
      </c>
      <c r="F70" s="68" t="s">
        <v>19</v>
      </c>
      <c r="G70" s="52"/>
      <c r="H70" s="138">
        <f>I494</f>
        <v>7</v>
      </c>
      <c r="I70" s="264"/>
    </row>
    <row r="71" spans="2:9" ht="15" customHeight="1">
      <c r="B71" s="49">
        <v>9.6999999999999993</v>
      </c>
      <c r="C71" s="137" t="str">
        <f>C502</f>
        <v xml:space="preserve">Biodigestor </v>
      </c>
      <c r="D71" s="137"/>
      <c r="E71" s="78" t="str">
        <f>E502</f>
        <v>SERVICIOS HIGIENICOS</v>
      </c>
      <c r="F71" s="68" t="s">
        <v>19</v>
      </c>
      <c r="G71" s="52"/>
      <c r="H71" s="138">
        <f>I502</f>
        <v>9</v>
      </c>
      <c r="I71" s="264"/>
    </row>
    <row r="72" spans="2:9" ht="15" customHeight="1">
      <c r="B72" s="73">
        <v>9.8000000000000007</v>
      </c>
      <c r="C72" s="137" t="str">
        <f>C512</f>
        <v>Sistema de evacuación de aguas pluviales (canaletas pluviales) en cubiertas de edificaciones y de áreas exteriores</v>
      </c>
      <c r="D72" s="137"/>
      <c r="E72" s="78" t="str">
        <f>E512</f>
        <v>SERVICIOS HIGIENICOS</v>
      </c>
      <c r="F72" s="68" t="s">
        <v>19</v>
      </c>
      <c r="G72" s="52"/>
      <c r="H72" s="138">
        <f>I512</f>
        <v>14</v>
      </c>
      <c r="I72" s="264"/>
    </row>
    <row r="73" spans="2:9" ht="15" customHeight="1">
      <c r="B73" s="49">
        <v>9.9</v>
      </c>
      <c r="C73" s="137" t="str">
        <f>C523</f>
        <v>Cuneta y/o canales</v>
      </c>
      <c r="D73" s="137"/>
      <c r="E73" s="78" t="str">
        <f>E523</f>
        <v>SERVICIOS HIGIENICOS</v>
      </c>
      <c r="F73" s="68" t="s">
        <v>19</v>
      </c>
      <c r="G73" s="52"/>
      <c r="H73" s="138">
        <f>I523</f>
        <v>4</v>
      </c>
      <c r="I73" s="264"/>
    </row>
    <row r="74" spans="2:9" ht="15" customHeight="1">
      <c r="B74" s="73">
        <v>10.11</v>
      </c>
      <c r="C74" s="137" t="str">
        <f>C528</f>
        <v>Bombas y/o electrobombas</v>
      </c>
      <c r="D74" s="137"/>
      <c r="E74" s="78" t="str">
        <f>E528</f>
        <v>SERVICIOS HIGIENICOS</v>
      </c>
      <c r="F74" s="51" t="s">
        <v>63</v>
      </c>
      <c r="G74" s="52"/>
      <c r="H74" s="138">
        <f>I528</f>
        <v>3</v>
      </c>
      <c r="I74" s="264"/>
    </row>
    <row r="75" spans="2:9" ht="15" customHeight="1">
      <c r="B75" s="82">
        <v>10</v>
      </c>
      <c r="C75" s="154" t="s">
        <v>92</v>
      </c>
      <c r="D75" s="209"/>
      <c r="E75" s="84"/>
      <c r="F75" s="51" t="s">
        <v>18</v>
      </c>
      <c r="G75" s="84"/>
      <c r="H75" s="140">
        <f>SUM(H76)</f>
        <v>8</v>
      </c>
      <c r="I75" s="141"/>
    </row>
    <row r="76" spans="2:9" ht="15.75" customHeight="1">
      <c r="B76" s="49">
        <v>10.1</v>
      </c>
      <c r="C76" s="137" t="s">
        <v>93</v>
      </c>
      <c r="D76" s="137"/>
      <c r="E76" s="78" t="str">
        <f>E533</f>
        <v>COCINA Y COMEDOR</v>
      </c>
      <c r="F76" s="134"/>
      <c r="G76" s="85"/>
      <c r="H76" s="138">
        <f>I533</f>
        <v>8</v>
      </c>
      <c r="I76" s="264"/>
    </row>
    <row r="77" spans="2:9" ht="15.75" customHeight="1">
      <c r="B77" s="82">
        <v>11</v>
      </c>
      <c r="C77" s="154" t="s">
        <v>94</v>
      </c>
      <c r="D77" s="154"/>
      <c r="E77" s="83"/>
      <c r="F77" s="51" t="s">
        <v>18</v>
      </c>
      <c r="G77" s="134"/>
      <c r="H77" s="140">
        <f>SUM(H78:I78)</f>
        <v>9</v>
      </c>
      <c r="I77" s="141"/>
    </row>
    <row r="78" spans="2:9" ht="14.25" customHeight="1">
      <c r="B78" s="49">
        <v>11.1</v>
      </c>
      <c r="C78" s="137" t="s">
        <v>329</v>
      </c>
      <c r="D78" s="137"/>
      <c r="E78" s="78" t="str">
        <f>E543</f>
        <v>AULA</v>
      </c>
      <c r="F78" s="51" t="s">
        <v>18</v>
      </c>
      <c r="G78" s="52"/>
      <c r="H78" s="201">
        <f>I543</f>
        <v>9</v>
      </c>
      <c r="I78" s="202"/>
    </row>
    <row r="79" spans="2:9" ht="15.75" customHeight="1">
      <c r="B79" s="82">
        <v>12</v>
      </c>
      <c r="C79" s="136" t="s">
        <v>95</v>
      </c>
      <c r="D79" s="136"/>
      <c r="E79" s="83"/>
      <c r="F79" s="134"/>
      <c r="G79" s="84"/>
      <c r="H79" s="140">
        <f>SUM(H80:I85)</f>
        <v>19</v>
      </c>
      <c r="I79" s="141"/>
    </row>
    <row r="80" spans="2:9" ht="15.75" customHeight="1">
      <c r="B80" s="82"/>
      <c r="C80" s="137" t="str">
        <f>C554</f>
        <v>Señalización de seguridad</v>
      </c>
      <c r="D80" s="137"/>
      <c r="E80" s="78" t="str">
        <f>E554</f>
        <v>AULA</v>
      </c>
      <c r="F80" s="51" t="s">
        <v>18</v>
      </c>
      <c r="G80" s="52"/>
      <c r="H80" s="138">
        <f>I554</f>
        <v>3</v>
      </c>
      <c r="I80" s="264"/>
    </row>
    <row r="81" spans="2:9" ht="15.75" customHeight="1">
      <c r="B81" s="82"/>
      <c r="C81" s="137" t="str">
        <f>C558</f>
        <v>Extintores</v>
      </c>
      <c r="D81" s="137"/>
      <c r="E81" s="78" t="str">
        <f>E558</f>
        <v>AULA</v>
      </c>
      <c r="F81" s="51" t="s">
        <v>18</v>
      </c>
      <c r="G81" s="52"/>
      <c r="H81" s="138">
        <f>I558</f>
        <v>4</v>
      </c>
      <c r="I81" s="264"/>
    </row>
    <row r="82" spans="2:9" ht="15.75" customHeight="1">
      <c r="B82" s="82"/>
      <c r="C82" s="137" t="str">
        <f>C563</f>
        <v>Sistema de detección y alarma, previa evaluación de especialista</v>
      </c>
      <c r="D82" s="137"/>
      <c r="E82" s="78" t="str">
        <f>E563</f>
        <v>AULA</v>
      </c>
      <c r="F82" s="51" t="s">
        <v>19</v>
      </c>
      <c r="G82" s="52"/>
      <c r="H82" s="138">
        <f>I563</f>
        <v>5</v>
      </c>
      <c r="I82" s="264"/>
    </row>
    <row r="83" spans="2:9" ht="15.75" customHeight="1">
      <c r="B83" s="82"/>
      <c r="C83" s="137" t="str">
        <f>C569</f>
        <v>sistema de video vigilancia</v>
      </c>
      <c r="D83" s="137"/>
      <c r="E83" s="78" t="str">
        <f>E569</f>
        <v>AULA</v>
      </c>
      <c r="F83" s="51" t="s">
        <v>19</v>
      </c>
      <c r="G83" s="52"/>
      <c r="H83" s="138">
        <f>I569</f>
        <v>2</v>
      </c>
      <c r="I83" s="264"/>
    </row>
    <row r="84" spans="2:9" ht="15.75" customHeight="1">
      <c r="B84" s="82"/>
      <c r="C84" s="137" t="str">
        <f>C572</f>
        <v>fumigacion</v>
      </c>
      <c r="D84" s="137"/>
      <c r="E84" s="78" t="str">
        <f>E572</f>
        <v>AULA</v>
      </c>
      <c r="F84" s="51"/>
      <c r="G84" s="52"/>
      <c r="H84" s="138">
        <f>I572</f>
        <v>2</v>
      </c>
      <c r="I84" s="264"/>
    </row>
    <row r="85" spans="2:9" ht="15.75" customHeight="1">
      <c r="B85" s="82"/>
      <c r="C85" s="137" t="str">
        <f>C575</f>
        <v>señalizacion  podotactil en piso</v>
      </c>
      <c r="D85" s="137"/>
      <c r="E85" s="78" t="str">
        <f>E575</f>
        <v>AULA</v>
      </c>
      <c r="F85" s="51"/>
      <c r="G85" s="52"/>
      <c r="H85" s="138">
        <f>I575</f>
        <v>3</v>
      </c>
      <c r="I85" s="264"/>
    </row>
    <row r="86" spans="2:9" ht="15.75" customHeight="1">
      <c r="B86" s="82">
        <v>13</v>
      </c>
      <c r="C86" s="136" t="s">
        <v>101</v>
      </c>
      <c r="D86" s="136"/>
      <c r="E86" s="83"/>
      <c r="F86" s="134"/>
      <c r="G86" s="84"/>
      <c r="H86" s="140">
        <f>SUM(H87:I90)</f>
        <v>20</v>
      </c>
      <c r="I86" s="141"/>
    </row>
    <row r="87" spans="2:9" ht="15.75" customHeight="1">
      <c r="B87" s="82"/>
      <c r="C87" s="137" t="str">
        <f>C580</f>
        <v>Vegetación natural como pasto, arboles, biohuerto</v>
      </c>
      <c r="D87" s="137"/>
      <c r="E87" s="78" t="str">
        <f>E580</f>
        <v>AULA</v>
      </c>
      <c r="F87" s="51" t="s">
        <v>18</v>
      </c>
      <c r="G87" s="52"/>
      <c r="H87" s="138">
        <f>I580</f>
        <v>7</v>
      </c>
      <c r="I87" s="264"/>
    </row>
    <row r="88" spans="2:9" ht="15.75" customHeight="1">
      <c r="B88" s="82"/>
      <c r="C88" s="137" t="str">
        <f>C588</f>
        <v>vegetacion sintético en áreas de juegos infantiles (bajo sombra)</v>
      </c>
      <c r="D88" s="137"/>
      <c r="E88" s="78" t="str">
        <f>E588</f>
        <v>AULA</v>
      </c>
      <c r="F88" s="51" t="s">
        <v>17</v>
      </c>
      <c r="G88" s="52"/>
      <c r="H88" s="138">
        <f>I588</f>
        <v>9</v>
      </c>
      <c r="I88" s="264"/>
    </row>
    <row r="89" spans="2:9" ht="15.75" customHeight="1">
      <c r="B89" s="82"/>
      <c r="C89" s="137" t="str">
        <f>C598</f>
        <v>Sistema de riego</v>
      </c>
      <c r="D89" s="137"/>
      <c r="E89" s="78" t="str">
        <f>E598</f>
        <v>AULA</v>
      </c>
      <c r="F89" s="51" t="s">
        <v>107</v>
      </c>
      <c r="G89" s="52"/>
      <c r="H89" s="138">
        <f>I598</f>
        <v>2</v>
      </c>
      <c r="I89" s="264"/>
    </row>
    <row r="90" spans="2:9" ht="15.75" customHeight="1">
      <c r="B90" s="82"/>
      <c r="C90" s="137" t="str">
        <f>C601</f>
        <v>Alcorques (para árboles)</v>
      </c>
      <c r="D90" s="137"/>
      <c r="E90" s="78" t="str">
        <f>E601</f>
        <v>AULA</v>
      </c>
      <c r="F90" s="51" t="s">
        <v>18</v>
      </c>
      <c r="G90" s="52"/>
      <c r="H90" s="138">
        <f>I601</f>
        <v>2</v>
      </c>
      <c r="I90" s="264"/>
    </row>
    <row r="91" spans="2:9" ht="15.75" customHeight="1">
      <c r="B91" s="82"/>
      <c r="C91" s="136" t="s">
        <v>58</v>
      </c>
      <c r="D91" s="136"/>
      <c r="E91" s="78"/>
      <c r="F91" s="51"/>
      <c r="G91" s="52"/>
      <c r="H91" s="140">
        <f>SUM(H92:I96)</f>
        <v>21</v>
      </c>
      <c r="I91" s="141"/>
    </row>
    <row r="92" spans="2:9" ht="15.75" customHeight="1">
      <c r="B92" s="82"/>
      <c r="C92" s="137" t="str">
        <f>C605</f>
        <v>Demarcación y delimitación para distanciamiento físico en pisos.</v>
      </c>
      <c r="D92" s="137"/>
      <c r="E92" s="78" t="str">
        <f>E605</f>
        <v>AULA</v>
      </c>
      <c r="F92" s="51"/>
      <c r="G92" s="52"/>
      <c r="H92" s="138">
        <f>I605</f>
        <v>2</v>
      </c>
      <c r="I92" s="264"/>
    </row>
    <row r="93" spans="2:9" ht="15.75" customHeight="1">
      <c r="B93" s="82"/>
      <c r="C93" s="137" t="str">
        <f>C608</f>
        <v>Pintado de muros, columnas, vigas, techo (sólo en caso que no existan fallas estructurales graves)</v>
      </c>
      <c r="D93" s="137"/>
      <c r="E93" s="78" t="str">
        <f>E608</f>
        <v>AULA</v>
      </c>
      <c r="F93" s="51"/>
      <c r="G93" s="52"/>
      <c r="H93" s="138">
        <f>I608</f>
        <v>7</v>
      </c>
      <c r="I93" s="264"/>
    </row>
    <row r="94" spans="2:9" ht="15.75" customHeight="1">
      <c r="B94" s="82"/>
      <c r="C94" s="137" t="str">
        <f>C616</f>
        <v>Pintado de elementos de estructura metalica con pintura anticorrosiva (sólo en caso que no existan fallas graves)</v>
      </c>
      <c r="D94" s="137"/>
      <c r="E94" s="78" t="str">
        <f>E616</f>
        <v>AULA</v>
      </c>
      <c r="F94" s="51"/>
      <c r="G94" s="52"/>
      <c r="H94" s="138">
        <f>I616</f>
        <v>3</v>
      </c>
      <c r="I94" s="264"/>
    </row>
    <row r="95" spans="2:9" ht="15.75" customHeight="1">
      <c r="B95" s="82"/>
      <c r="C95" s="137" t="str">
        <f>C620</f>
        <v>Pintado de elementos de madera con pintura retardante de fuego (sólo en caso que no existan fallas graves)</v>
      </c>
      <c r="D95" s="137"/>
      <c r="E95" s="78" t="str">
        <f>E620</f>
        <v>AULA</v>
      </c>
      <c r="F95" s="51"/>
      <c r="G95" s="52"/>
      <c r="H95" s="138">
        <f>I620</f>
        <v>5</v>
      </c>
      <c r="I95" s="264"/>
    </row>
    <row r="96" spans="2:9" ht="15.75" customHeight="1">
      <c r="B96" s="82"/>
      <c r="C96" s="137" t="str">
        <f>C626</f>
        <v>Pintado de canales, tuberías exteriores a la edificación y elementos de sujeción con pintura anticorrosiva y esmalte</v>
      </c>
      <c r="D96" s="137"/>
      <c r="E96" s="78" t="str">
        <f>E626</f>
        <v>AULA</v>
      </c>
      <c r="F96" s="51"/>
      <c r="G96" s="52"/>
      <c r="H96" s="138">
        <f>I626</f>
        <v>4</v>
      </c>
      <c r="I96" s="264"/>
    </row>
    <row r="97" spans="2:9" ht="15.75" customHeight="1">
      <c r="B97" s="82"/>
      <c r="C97" s="136" t="s">
        <v>442</v>
      </c>
      <c r="D97" s="136"/>
      <c r="E97" s="78"/>
      <c r="F97" s="51"/>
      <c r="G97" s="51"/>
      <c r="H97" s="140">
        <f>SUM(H98:I99)</f>
        <v>11</v>
      </c>
      <c r="I97" s="141"/>
    </row>
    <row r="98" spans="2:9" ht="15.75" customHeight="1">
      <c r="B98" s="82"/>
      <c r="C98" s="226" t="str">
        <f>C632</f>
        <v>ascensores y/o montacargas</v>
      </c>
      <c r="D98" s="226"/>
      <c r="E98" s="78" t="str">
        <f>E632</f>
        <v>AULA</v>
      </c>
      <c r="F98" s="51"/>
      <c r="G98" s="51"/>
      <c r="H98" s="227">
        <f>I632</f>
        <v>4</v>
      </c>
      <c r="I98" s="266"/>
    </row>
    <row r="99" spans="2:9" ht="15.75" customHeight="1">
      <c r="B99" s="82"/>
      <c r="C99" s="137" t="str">
        <f>C637</f>
        <v>piscinas</v>
      </c>
      <c r="D99" s="137"/>
      <c r="E99" s="78" t="str">
        <f>E637</f>
        <v>AULA</v>
      </c>
      <c r="F99" s="51"/>
      <c r="G99" s="52"/>
      <c r="H99" s="155">
        <f>I637</f>
        <v>7</v>
      </c>
      <c r="I99" s="264"/>
    </row>
    <row r="100" spans="2:9" ht="15.75" customHeight="1">
      <c r="B100" s="82">
        <v>14</v>
      </c>
      <c r="C100" s="136" t="str">
        <f>C645</f>
        <v>INSTALACIONES COMPLEMENTARIAS</v>
      </c>
      <c r="D100" s="136"/>
      <c r="E100" s="83"/>
      <c r="F100" s="134"/>
      <c r="G100" s="84"/>
      <c r="H100" s="140">
        <f>SUM(H101:I108)</f>
        <v>44</v>
      </c>
      <c r="I100" s="141"/>
    </row>
    <row r="101" spans="2:9" ht="15.75" customHeight="1">
      <c r="B101" s="82">
        <v>1</v>
      </c>
      <c r="C101" s="139" t="str">
        <f>C646</f>
        <v>soporte y estructuras de  cubiertas livianas en edificaciones y areas verdes</v>
      </c>
      <c r="D101" s="139"/>
      <c r="E101" s="78" t="str">
        <f>E646</f>
        <v>AULA</v>
      </c>
      <c r="F101" s="51" t="s">
        <v>18</v>
      </c>
      <c r="G101" s="52"/>
      <c r="H101" s="155">
        <f>I646</f>
        <v>7</v>
      </c>
      <c r="I101" s="264"/>
    </row>
    <row r="102" spans="2:9" ht="15.75" customHeight="1">
      <c r="B102" s="82"/>
      <c r="C102" s="139" t="str">
        <f>C654</f>
        <v>muros de ladrillo y/o concreto</v>
      </c>
      <c r="D102" s="139"/>
      <c r="E102" s="78" t="str">
        <f>E654</f>
        <v>AULA</v>
      </c>
      <c r="F102" s="51"/>
      <c r="G102" s="52"/>
      <c r="H102" s="155">
        <f>I654</f>
        <v>4</v>
      </c>
      <c r="I102" s="264"/>
    </row>
    <row r="103" spans="2:9" ht="15.75" customHeight="1">
      <c r="B103" s="82"/>
      <c r="C103" s="139" t="str">
        <f>C659</f>
        <v>muros de drywall fibrocemento, madera, paneles divisorios de baños y/o a fines</v>
      </c>
      <c r="D103" s="139"/>
      <c r="E103" s="78" t="str">
        <f>E659</f>
        <v>AULA</v>
      </c>
      <c r="F103" s="51"/>
      <c r="G103" s="52"/>
      <c r="H103" s="155">
        <f>I659</f>
        <v>2</v>
      </c>
      <c r="I103" s="264"/>
    </row>
    <row r="104" spans="2:9" ht="15.75" customHeight="1">
      <c r="B104" s="82"/>
      <c r="C104" s="139" t="str">
        <f>C662</f>
        <v xml:space="preserve">muros de adobe y/o quincha </v>
      </c>
      <c r="D104" s="139"/>
      <c r="E104" s="78" t="str">
        <f>E662</f>
        <v>AULA</v>
      </c>
      <c r="F104" s="51"/>
      <c r="G104" s="52"/>
      <c r="H104" s="155">
        <f>I662</f>
        <v>3</v>
      </c>
      <c r="I104" s="264"/>
    </row>
    <row r="105" spans="2:9" ht="15.75" customHeight="1">
      <c r="B105" s="82"/>
      <c r="C105" s="139" t="str">
        <f>C666</f>
        <v>pararrayos</v>
      </c>
      <c r="D105" s="139"/>
      <c r="E105" s="78" t="str">
        <f>E666</f>
        <v>AULA</v>
      </c>
      <c r="F105" s="51"/>
      <c r="G105" s="52"/>
      <c r="H105" s="155">
        <f>I666</f>
        <v>10</v>
      </c>
      <c r="I105" s="264"/>
    </row>
    <row r="106" spans="2:9" ht="15.75" customHeight="1">
      <c r="B106" s="82"/>
      <c r="C106" s="139" t="str">
        <f>C677</f>
        <v>circuitos electricos</v>
      </c>
      <c r="D106" s="139"/>
      <c r="E106" s="78" t="str">
        <f>E677</f>
        <v>AULA</v>
      </c>
      <c r="F106" s="51"/>
      <c r="G106" s="52"/>
      <c r="H106" s="138">
        <f>I677</f>
        <v>9</v>
      </c>
      <c r="I106" s="264"/>
    </row>
    <row r="107" spans="2:9" ht="15.75" customHeight="1">
      <c r="B107" s="82"/>
      <c r="C107" s="139" t="str">
        <f>C687</f>
        <v>Tablero eléctrico</v>
      </c>
      <c r="D107" s="139"/>
      <c r="E107" s="78" t="str">
        <f>E687</f>
        <v>AULA</v>
      </c>
      <c r="F107" s="51"/>
      <c r="G107" s="52"/>
      <c r="H107" s="138">
        <f>I687</f>
        <v>7</v>
      </c>
      <c r="I107" s="264"/>
    </row>
    <row r="108" spans="2:9" ht="15.75" customHeight="1">
      <c r="B108" s="82"/>
      <c r="C108" s="139" t="str">
        <f>C695</f>
        <v>Base metalica para tanque elevado y/o madera</v>
      </c>
      <c r="D108" s="139"/>
      <c r="E108" s="78" t="str">
        <f>E695</f>
        <v>SERVICIOS HIGIENICOS</v>
      </c>
      <c r="F108" s="51"/>
      <c r="G108" s="52"/>
      <c r="H108" s="138">
        <f>I695</f>
        <v>2</v>
      </c>
      <c r="I108" s="264"/>
    </row>
    <row r="109" spans="2:9" ht="15.75" customHeight="1">
      <c r="B109" s="82"/>
      <c r="C109" s="136" t="str">
        <f>C699</f>
        <v>MOBILIARIO</v>
      </c>
      <c r="D109" s="136"/>
      <c r="E109" s="78"/>
      <c r="F109" s="51"/>
      <c r="G109" s="52"/>
      <c r="H109" s="140">
        <f>SUM(H110:I116)</f>
        <v>112</v>
      </c>
      <c r="I109" s="141"/>
    </row>
    <row r="110" spans="2:9" ht="15.75" customHeight="1">
      <c r="B110" s="82"/>
      <c r="C110" s="226" t="str">
        <f>C700</f>
        <v>Mobiliario para servicios de educacion basico regular EBR</v>
      </c>
      <c r="D110" s="226"/>
      <c r="E110" s="228" t="str">
        <f>E700</f>
        <v>AULA</v>
      </c>
      <c r="F110" s="228"/>
      <c r="G110" s="52"/>
      <c r="H110" s="229">
        <f>I700</f>
        <v>23</v>
      </c>
      <c r="I110" s="267"/>
    </row>
    <row r="111" spans="2:9" ht="15.75" customHeight="1">
      <c r="B111" s="82"/>
      <c r="C111" s="226" t="str">
        <f>C724</f>
        <v>Mobiliario para servicios de educacion basico alternativo EBA</v>
      </c>
      <c r="D111" s="226"/>
      <c r="E111" s="228" t="str">
        <f>E724</f>
        <v>AULA</v>
      </c>
      <c r="F111" s="228"/>
      <c r="G111" s="52"/>
      <c r="H111" s="229">
        <f>I724</f>
        <v>9</v>
      </c>
      <c r="I111" s="267"/>
    </row>
    <row r="112" spans="2:9" ht="15.75" customHeight="1">
      <c r="B112" s="82"/>
      <c r="C112" s="230" t="str">
        <f>C734</f>
        <v>Mobiliario para servicios de educacion tecnico productivo superior tecnologicobasico regular CETPRO, ESFA e IETS</v>
      </c>
      <c r="D112" s="230"/>
      <c r="E112" s="231" t="str">
        <f>E734</f>
        <v>AULA</v>
      </c>
      <c r="F112" s="231"/>
      <c r="G112" s="52"/>
      <c r="H112" s="232">
        <f>I734</f>
        <v>3</v>
      </c>
      <c r="I112" s="268"/>
    </row>
    <row r="113" spans="2:9" ht="15.75" customHeight="1">
      <c r="B113" s="82"/>
      <c r="C113" s="226" t="str">
        <f>C738</f>
        <v>Mobiliario servicios de educacion asesoramiento a las necesidades educativas especialista SAANEE</v>
      </c>
      <c r="D113" s="226"/>
      <c r="E113" s="228" t="str">
        <f>E738</f>
        <v>AULA</v>
      </c>
      <c r="F113" s="228"/>
      <c r="G113" s="52"/>
      <c r="H113" s="229">
        <f>I738</f>
        <v>11</v>
      </c>
      <c r="I113" s="267"/>
    </row>
    <row r="114" spans="2:9" ht="15.75" customHeight="1">
      <c r="B114" s="82"/>
      <c r="C114" s="226" t="str">
        <f>C750</f>
        <v xml:space="preserve">Mobiliario para servicios de educacion intervencion Temprana - PRITE </v>
      </c>
      <c r="D114" s="226"/>
      <c r="E114" s="228" t="str">
        <f>E750</f>
        <v>AULA</v>
      </c>
      <c r="F114" s="228"/>
      <c r="G114" s="52"/>
      <c r="H114" s="229">
        <f>I750</f>
        <v>17</v>
      </c>
      <c r="I114" s="267"/>
    </row>
    <row r="115" spans="2:9" ht="15.75" customHeight="1">
      <c r="B115" s="82"/>
      <c r="C115" s="226" t="str">
        <f>C768</f>
        <v>Mobiliario para servicios de educacion basico Especial - CEBE</v>
      </c>
      <c r="D115" s="226"/>
      <c r="E115" s="228" t="str">
        <f>E768</f>
        <v>AULA</v>
      </c>
      <c r="F115" s="228"/>
      <c r="G115" s="52"/>
      <c r="H115" s="229">
        <f>I768</f>
        <v>26</v>
      </c>
      <c r="I115" s="267"/>
    </row>
    <row r="116" spans="2:9" ht="15.75" customHeight="1">
      <c r="B116" s="82"/>
      <c r="C116" s="226" t="str">
        <f>C795</f>
        <v>Mobiliario para servicios de educacion basico Especial - CREBE</v>
      </c>
      <c r="D116" s="226"/>
      <c r="E116" s="228" t="str">
        <f>E795</f>
        <v>AULA</v>
      </c>
      <c r="F116" s="228"/>
      <c r="G116" s="52"/>
      <c r="H116" s="229">
        <f>I795</f>
        <v>23</v>
      </c>
      <c r="I116" s="267"/>
    </row>
    <row r="117" spans="2:9" ht="15.75" customHeight="1">
      <c r="B117" s="82"/>
      <c r="C117" s="136" t="str">
        <f>C819</f>
        <v xml:space="preserve">EQUIPAMIENTO     </v>
      </c>
      <c r="D117" s="136"/>
      <c r="E117" s="78"/>
      <c r="F117" s="51"/>
      <c r="G117" s="52"/>
      <c r="H117" s="140">
        <f>SUM(H118:I124)</f>
        <v>40</v>
      </c>
      <c r="I117" s="141"/>
    </row>
    <row r="118" spans="2:9" ht="15.75" customHeight="1">
      <c r="B118" s="82"/>
      <c r="C118" s="226" t="str">
        <f>C820</f>
        <v>equipamiento para servicio educativo basico - EBR</v>
      </c>
      <c r="D118" s="226"/>
      <c r="E118" s="228" t="str">
        <f>E820</f>
        <v>AULA</v>
      </c>
      <c r="F118" s="228"/>
      <c r="G118" s="52"/>
      <c r="H118" s="229">
        <f>I820</f>
        <v>5</v>
      </c>
      <c r="I118" s="269"/>
    </row>
    <row r="119" spans="2:9" ht="15.75" customHeight="1">
      <c r="B119" s="82"/>
      <c r="C119" s="226" t="str">
        <f>C826</f>
        <v>equipamiento para servicio educativo basico - EBA</v>
      </c>
      <c r="D119" s="226"/>
      <c r="E119" s="228" t="str">
        <f>E826</f>
        <v>AULA</v>
      </c>
      <c r="F119" s="228"/>
      <c r="G119" s="52"/>
      <c r="H119" s="229">
        <f>I826</f>
        <v>6</v>
      </c>
      <c r="I119" s="269"/>
    </row>
    <row r="120" spans="2:9" ht="15.75" customHeight="1">
      <c r="B120" s="82"/>
      <c r="C120" s="226" t="str">
        <f>C833</f>
        <v>EQUIPAMIENTO educacion tecnico productivo superior tecnologicobasico regular CETPRO, ESFA e IETS</v>
      </c>
      <c r="D120" s="226"/>
      <c r="E120" s="228" t="str">
        <f>E833</f>
        <v>AULA</v>
      </c>
      <c r="F120" s="228"/>
      <c r="G120" s="52"/>
      <c r="H120" s="229">
        <f>I833</f>
        <v>6</v>
      </c>
      <c r="I120" s="269"/>
    </row>
    <row r="121" spans="2:9" ht="15.75" customHeight="1">
      <c r="B121" s="82"/>
      <c r="C121" s="226" t="str">
        <f>C840</f>
        <v>EQUIPAMIENTO educacion asesoramiento a las necesidades educativas especialista SAANEE</v>
      </c>
      <c r="D121" s="226"/>
      <c r="E121" s="228" t="str">
        <f>E840</f>
        <v>AULA</v>
      </c>
      <c r="F121" s="228"/>
      <c r="G121" s="52"/>
      <c r="H121" s="229">
        <f>I840</f>
        <v>6</v>
      </c>
      <c r="I121" s="269"/>
    </row>
    <row r="122" spans="2:9" ht="15.75" customHeight="1">
      <c r="B122" s="82"/>
      <c r="C122" s="226" t="str">
        <f>C847</f>
        <v xml:space="preserve">EQUIPAMIENTO servicios de educacion intervencion Temprana - PRITE </v>
      </c>
      <c r="D122" s="226"/>
      <c r="E122" s="228" t="str">
        <f>E847</f>
        <v>AULA</v>
      </c>
      <c r="F122" s="228"/>
      <c r="G122" s="52"/>
      <c r="H122" s="229">
        <f>I847</f>
        <v>6</v>
      </c>
      <c r="I122" s="269"/>
    </row>
    <row r="123" spans="2:9" ht="15.75" customHeight="1">
      <c r="B123" s="82"/>
      <c r="C123" s="226" t="str">
        <f>C854</f>
        <v>equipamiento para servicios de educacion basico Especial - CEBE</v>
      </c>
      <c r="D123" s="226"/>
      <c r="E123" s="228" t="str">
        <f>E854</f>
        <v>AULA</v>
      </c>
      <c r="F123" s="228"/>
      <c r="G123" s="52"/>
      <c r="H123" s="229">
        <f>I854</f>
        <v>6</v>
      </c>
      <c r="I123" s="269"/>
    </row>
    <row r="124" spans="2:9" ht="15.75" customHeight="1">
      <c r="B124" s="82"/>
      <c r="C124" s="226" t="str">
        <f>C861</f>
        <v>equipamiento para servicios de educacion basico Especial - CREBE</v>
      </c>
      <c r="D124" s="226"/>
      <c r="E124" s="228" t="str">
        <f>E861</f>
        <v>AULA</v>
      </c>
      <c r="F124" s="228"/>
      <c r="G124" s="52"/>
      <c r="H124" s="229">
        <f>I861</f>
        <v>5</v>
      </c>
      <c r="I124" s="269"/>
    </row>
    <row r="125" spans="2:9" ht="15.75" customHeight="1">
      <c r="B125" s="82"/>
      <c r="C125" s="136" t="str">
        <f>C867</f>
        <v xml:space="preserve">UTILIES ESCOLARES </v>
      </c>
      <c r="D125" s="136"/>
      <c r="E125" s="78"/>
      <c r="F125" s="51"/>
      <c r="G125" s="52"/>
      <c r="H125" s="140">
        <f>SUM(H126:I132)</f>
        <v>47</v>
      </c>
      <c r="I125" s="141"/>
    </row>
    <row r="126" spans="2:9" ht="15.75" customHeight="1">
      <c r="B126" s="82"/>
      <c r="C126" s="226" t="str">
        <f>C868</f>
        <v>utiles escolares para servicio educativo basico - EBR</v>
      </c>
      <c r="D126" s="226"/>
      <c r="E126" s="228" t="str">
        <f>E868</f>
        <v>AULA</v>
      </c>
      <c r="F126" s="228"/>
      <c r="G126" s="52"/>
      <c r="H126" s="229">
        <f>I868</f>
        <v>6</v>
      </c>
      <c r="I126" s="267"/>
    </row>
    <row r="127" spans="2:9" ht="15.75" customHeight="1">
      <c r="B127" s="82"/>
      <c r="C127" s="226" t="str">
        <f>C875</f>
        <v>utiles escolares para servicio educativo alternativo - EBA</v>
      </c>
      <c r="D127" s="226"/>
      <c r="E127" s="228" t="str">
        <f>E875</f>
        <v>AULA</v>
      </c>
      <c r="F127" s="228"/>
      <c r="G127" s="52"/>
      <c r="H127" s="229">
        <f>I875</f>
        <v>6</v>
      </c>
      <c r="I127" s="267"/>
    </row>
    <row r="128" spans="2:9" ht="15.75" customHeight="1">
      <c r="B128" s="82"/>
      <c r="C128" s="226" t="str">
        <f>C882</f>
        <v xml:space="preserve">utiles escolares para servicio tecnico productivo - CETPRO ESFA IETS </v>
      </c>
      <c r="D128" s="226"/>
      <c r="E128" s="228" t="str">
        <f>E882</f>
        <v>AULA</v>
      </c>
      <c r="F128" s="228"/>
      <c r="G128" s="52"/>
      <c r="H128" s="229">
        <f>I882</f>
        <v>6</v>
      </c>
      <c r="I128" s="267"/>
    </row>
    <row r="129" spans="2:9" ht="15.75" customHeight="1">
      <c r="B129" s="82"/>
      <c r="C129" s="226" t="str">
        <f>C889</f>
        <v xml:space="preserve">utiles escolares para servicio de apoyo educacion especial SAANEE </v>
      </c>
      <c r="D129" s="226"/>
      <c r="E129" s="228" t="str">
        <f>E889</f>
        <v>AULA</v>
      </c>
      <c r="F129" s="228"/>
      <c r="G129" s="52"/>
      <c r="H129" s="229">
        <f>I889</f>
        <v>6</v>
      </c>
      <c r="I129" s="267"/>
    </row>
    <row r="130" spans="2:9" ht="15.75" customHeight="1">
      <c r="B130" s="82"/>
      <c r="C130" s="226" t="str">
        <f>C896</f>
        <v>utiles escolares para servicio intervencion temprana PRITE</v>
      </c>
      <c r="D130" s="226"/>
      <c r="E130" s="228" t="str">
        <f>E896</f>
        <v>AULA</v>
      </c>
      <c r="F130" s="228"/>
      <c r="G130" s="52"/>
      <c r="H130" s="229">
        <f>I896</f>
        <v>6</v>
      </c>
      <c r="I130" s="267"/>
    </row>
    <row r="131" spans="2:9" ht="15.75" customHeight="1">
      <c r="B131" s="82"/>
      <c r="C131" s="226" t="str">
        <f>C903</f>
        <v>utiles escolares para servicio basico especial CEBE</v>
      </c>
      <c r="D131" s="226"/>
      <c r="E131" s="228" t="str">
        <f>E903</f>
        <v>AULA</v>
      </c>
      <c r="F131" s="228"/>
      <c r="G131" s="52"/>
      <c r="H131" s="229">
        <f>I903</f>
        <v>6</v>
      </c>
      <c r="I131" s="267"/>
    </row>
    <row r="132" spans="2:9" ht="15.75" customHeight="1">
      <c r="B132" s="82"/>
      <c r="C132" s="226" t="str">
        <f>C910</f>
        <v>utiles escolares para servicio recursos educativos Basica Especial - CREBE</v>
      </c>
      <c r="D132" s="226"/>
      <c r="E132" s="228" t="str">
        <f>E910</f>
        <v>AULA</v>
      </c>
      <c r="F132" s="228"/>
      <c r="G132" s="52"/>
      <c r="H132" s="229">
        <f>I910</f>
        <v>11</v>
      </c>
      <c r="I132" s="267"/>
    </row>
    <row r="133" spans="2:9" ht="15.75" customHeight="1">
      <c r="B133" s="82"/>
      <c r="C133" s="233" t="str">
        <f>C922</f>
        <v>RUTAS SOLIDARIAS</v>
      </c>
      <c r="D133" s="233"/>
      <c r="E133" s="78"/>
      <c r="F133" s="51"/>
      <c r="G133" s="52"/>
      <c r="H133" s="140">
        <f>SUM(H134)</f>
        <v>36</v>
      </c>
      <c r="I133" s="141"/>
    </row>
    <row r="134" spans="2:9" ht="15.75" customHeight="1">
      <c r="B134" s="82"/>
      <c r="C134" s="137" t="s">
        <v>517</v>
      </c>
      <c r="D134" s="137"/>
      <c r="E134" s="78" t="str">
        <f>E922</f>
        <v>AULA</v>
      </c>
      <c r="F134" s="51"/>
      <c r="G134" s="52"/>
      <c r="H134" s="201">
        <f>I922</f>
        <v>36</v>
      </c>
      <c r="I134" s="202"/>
    </row>
    <row r="135" spans="2:9" ht="15.75" customHeight="1">
      <c r="B135" s="82"/>
      <c r="C135" s="136" t="str">
        <f>C959</f>
        <v>KITS DE HIGIENE</v>
      </c>
      <c r="D135" s="136"/>
      <c r="E135" s="78"/>
      <c r="F135" s="51"/>
      <c r="G135" s="52"/>
      <c r="H135" s="140">
        <f>SUM(H136:I137)</f>
        <v>15</v>
      </c>
      <c r="I135" s="141"/>
    </row>
    <row r="136" spans="2:9" ht="15.75" customHeight="1">
      <c r="B136" s="82"/>
      <c r="C136" s="137" t="str">
        <f>C960</f>
        <v>kits de  insumos y articulos de limpieza</v>
      </c>
      <c r="D136" s="137"/>
      <c r="E136" s="78" t="str">
        <f>E960</f>
        <v>AULA</v>
      </c>
      <c r="F136" s="51"/>
      <c r="G136" s="52"/>
      <c r="H136" s="155">
        <f>I960</f>
        <v>11</v>
      </c>
      <c r="I136" s="264"/>
    </row>
    <row r="137" spans="2:9">
      <c r="B137" s="82"/>
      <c r="C137" s="137" t="str">
        <f>C972</f>
        <v>kits de higiene ppara lavado de manos</v>
      </c>
      <c r="D137" s="137"/>
      <c r="E137" s="78" t="str">
        <f>E972</f>
        <v>AULA</v>
      </c>
      <c r="F137" s="51"/>
      <c r="G137" s="52"/>
      <c r="H137" s="155">
        <f>I972</f>
        <v>4</v>
      </c>
      <c r="I137" s="264"/>
    </row>
    <row r="138" spans="2:9" ht="15.75" customHeight="1">
      <c r="B138" s="82">
        <v>15</v>
      </c>
      <c r="C138" s="136" t="str">
        <f t="shared" ref="C138:C144" si="2">C977</f>
        <v>TRANSPORTE</v>
      </c>
      <c r="D138" s="136"/>
      <c r="E138" s="83"/>
      <c r="F138" s="134"/>
      <c r="G138" s="84"/>
      <c r="H138" s="140">
        <f>SUM(H139:I144)</f>
        <v>6</v>
      </c>
      <c r="I138" s="141"/>
    </row>
    <row r="139" spans="2:9" ht="15.75" customHeight="1">
      <c r="B139" s="82"/>
      <c r="C139" s="137" t="str">
        <f t="shared" si="2"/>
        <v>Servicio de  transporte terreste acciones de mantenimiento</v>
      </c>
      <c r="D139" s="137"/>
      <c r="E139" s="78"/>
      <c r="F139" s="51" t="s">
        <v>17</v>
      </c>
      <c r="G139" s="52"/>
      <c r="H139" s="138">
        <f t="shared" ref="H139:H144" si="3">I978</f>
        <v>1</v>
      </c>
      <c r="I139" s="264"/>
    </row>
    <row r="140" spans="2:9" ht="15.75" customHeight="1">
      <c r="B140" s="82"/>
      <c r="C140" s="137" t="str">
        <f t="shared" si="2"/>
        <v>Servicio de  transporte fluvial  acciones de mantenimiento</v>
      </c>
      <c r="D140" s="137"/>
      <c r="E140" s="78"/>
      <c r="F140" s="51" t="s">
        <v>17</v>
      </c>
      <c r="G140" s="52"/>
      <c r="H140" s="138">
        <f t="shared" si="3"/>
        <v>1</v>
      </c>
      <c r="I140" s="264"/>
    </row>
    <row r="141" spans="2:9" ht="15.75" customHeight="1">
      <c r="B141" s="82"/>
      <c r="C141" s="137" t="str">
        <f t="shared" si="2"/>
        <v>Servicio de  transporte terreste para kits de higiene</v>
      </c>
      <c r="D141" s="137"/>
      <c r="E141" s="78"/>
      <c r="F141" s="51" t="s">
        <v>17</v>
      </c>
      <c r="G141" s="52"/>
      <c r="H141" s="138">
        <f t="shared" si="3"/>
        <v>1</v>
      </c>
      <c r="I141" s="264"/>
    </row>
    <row r="142" spans="2:9" ht="15.75" customHeight="1">
      <c r="B142" s="82"/>
      <c r="C142" s="137" t="str">
        <f t="shared" si="2"/>
        <v>Servicio de  transporte fluvial para kits de higiene</v>
      </c>
      <c r="D142" s="137"/>
      <c r="E142" s="78"/>
      <c r="F142" s="51" t="s">
        <v>17</v>
      </c>
      <c r="G142" s="52"/>
      <c r="H142" s="138">
        <f t="shared" si="3"/>
        <v>1</v>
      </c>
      <c r="I142" s="264"/>
    </row>
    <row r="143" spans="2:9" ht="15.75" customHeight="1">
      <c r="B143" s="82"/>
      <c r="C143" s="137" t="str">
        <f t="shared" si="2"/>
        <v>Servicio de  transporte terrestre para mantenimiento de rutas solidarias</v>
      </c>
      <c r="D143" s="137"/>
      <c r="E143" s="78"/>
      <c r="F143" s="51" t="s">
        <v>72</v>
      </c>
      <c r="G143" s="52"/>
      <c r="H143" s="138">
        <f t="shared" si="3"/>
        <v>1</v>
      </c>
      <c r="I143" s="264"/>
    </row>
    <row r="144" spans="2:9" ht="18.75" customHeight="1">
      <c r="B144" s="82"/>
      <c r="C144" s="137" t="str">
        <f t="shared" si="2"/>
        <v>Servicio de  transporte fluvial para mantenimiento de rutas solidarias</v>
      </c>
      <c r="D144" s="137"/>
      <c r="E144" s="78"/>
      <c r="F144" s="51" t="s">
        <v>63</v>
      </c>
      <c r="G144" s="52"/>
      <c r="H144" s="138">
        <f t="shared" si="3"/>
        <v>1</v>
      </c>
      <c r="I144" s="264"/>
    </row>
    <row r="145" spans="2:9" ht="20.100000000000001" customHeight="1">
      <c r="B145" s="270" t="s">
        <v>25</v>
      </c>
      <c r="C145" s="234"/>
      <c r="D145" s="234"/>
      <c r="E145" s="234"/>
      <c r="F145" s="234"/>
      <c r="G145" s="234"/>
      <c r="H145" s="235">
        <f>H11+H18+H26+H33+H37+H43+H46+H50+H62+H75+H77+H79+H86+H91+H97+H100+H109+H117+H125+H133+H135+H138</f>
        <v>709</v>
      </c>
      <c r="I145" s="271"/>
    </row>
    <row r="146" spans="2:9">
      <c r="B146" s="272" t="s">
        <v>26</v>
      </c>
      <c r="C146" s="236"/>
      <c r="D146" s="236"/>
      <c r="E146" s="236"/>
      <c r="F146" s="236"/>
      <c r="G146" s="237"/>
      <c r="H146" s="237"/>
      <c r="I146" s="273"/>
    </row>
    <row r="147" spans="2:9">
      <c r="B147" s="272" t="s">
        <v>27</v>
      </c>
      <c r="C147" s="236"/>
      <c r="D147" s="236"/>
      <c r="E147" s="236"/>
      <c r="F147" s="236"/>
      <c r="G147" s="237"/>
      <c r="H147" s="237"/>
      <c r="I147" s="273"/>
    </row>
    <row r="148" spans="2:9">
      <c r="B148" s="272" t="s">
        <v>28</v>
      </c>
      <c r="C148" s="236"/>
      <c r="D148" s="236"/>
      <c r="E148" s="236"/>
      <c r="F148" s="236"/>
      <c r="G148" s="237"/>
      <c r="H148" s="237"/>
      <c r="I148" s="273"/>
    </row>
    <row r="149" spans="2:9">
      <c r="B149" s="272" t="s">
        <v>29</v>
      </c>
      <c r="C149" s="236"/>
      <c r="D149" s="236"/>
      <c r="E149" s="236"/>
      <c r="F149" s="236"/>
      <c r="G149" s="237"/>
      <c r="H149" s="237"/>
      <c r="I149" s="273"/>
    </row>
    <row r="150" spans="2:9" ht="17.25" customHeight="1">
      <c r="B150" s="274" t="s">
        <v>30</v>
      </c>
      <c r="C150" s="238"/>
      <c r="D150" s="238"/>
      <c r="E150" s="238"/>
      <c r="F150" s="238"/>
      <c r="G150" s="238"/>
      <c r="H150" s="238"/>
      <c r="I150" s="275"/>
    </row>
    <row r="151" spans="2:9" ht="35.25" customHeight="1">
      <c r="B151" s="276" t="s">
        <v>31</v>
      </c>
      <c r="C151" s="240" t="s">
        <v>32</v>
      </c>
      <c r="D151" s="240"/>
      <c r="E151" s="239" t="s">
        <v>68</v>
      </c>
      <c r="F151" s="239" t="s">
        <v>33</v>
      </c>
      <c r="G151" s="241" t="s">
        <v>34</v>
      </c>
      <c r="H151" s="241" t="s">
        <v>35</v>
      </c>
      <c r="I151" s="277" t="s">
        <v>36</v>
      </c>
    </row>
    <row r="152" spans="2:9">
      <c r="B152" s="98">
        <v>1</v>
      </c>
      <c r="C152" s="144" t="s">
        <v>16</v>
      </c>
      <c r="D152" s="144"/>
      <c r="E152" s="99"/>
      <c r="F152" s="100"/>
      <c r="G152" s="100"/>
      <c r="H152" s="242"/>
      <c r="I152" s="101">
        <f>I153+I166+I172+I181+I190</f>
        <v>38</v>
      </c>
    </row>
    <row r="153" spans="2:9" ht="18.75" customHeight="1">
      <c r="B153" s="86">
        <v>1.01</v>
      </c>
      <c r="C153" s="169" t="s">
        <v>362</v>
      </c>
      <c r="D153" s="169"/>
      <c r="E153" s="87" t="s">
        <v>109</v>
      </c>
      <c r="F153" s="88" t="s">
        <v>17</v>
      </c>
      <c r="G153" s="89"/>
      <c r="H153" s="90"/>
      <c r="I153" s="91">
        <f>SUM(I154:I165)</f>
        <v>12</v>
      </c>
    </row>
    <row r="154" spans="2:9" ht="18.75" customHeight="1">
      <c r="B154" s="92"/>
      <c r="C154" s="143" t="s">
        <v>37</v>
      </c>
      <c r="D154" s="143"/>
      <c r="E154" s="130"/>
      <c r="F154" s="93" t="s">
        <v>69</v>
      </c>
      <c r="G154" s="94">
        <v>1</v>
      </c>
      <c r="H154" s="95">
        <v>1</v>
      </c>
      <c r="I154" s="96">
        <f t="shared" ref="I154:I165" si="4">+H154*G154</f>
        <v>1</v>
      </c>
    </row>
    <row r="155" spans="2:9">
      <c r="B155" s="92"/>
      <c r="C155" s="143" t="s">
        <v>277</v>
      </c>
      <c r="D155" s="143"/>
      <c r="E155" s="130"/>
      <c r="F155" s="93" t="s">
        <v>38</v>
      </c>
      <c r="G155" s="94">
        <v>1</v>
      </c>
      <c r="H155" s="95">
        <v>1</v>
      </c>
      <c r="I155" s="96">
        <f t="shared" si="4"/>
        <v>1</v>
      </c>
    </row>
    <row r="156" spans="2:9">
      <c r="B156" s="92"/>
      <c r="C156" s="143" t="s">
        <v>280</v>
      </c>
      <c r="D156" s="143"/>
      <c r="E156" s="130"/>
      <c r="F156" s="93" t="s">
        <v>69</v>
      </c>
      <c r="G156" s="94">
        <v>1</v>
      </c>
      <c r="H156" s="95">
        <v>1</v>
      </c>
      <c r="I156" s="96">
        <f t="shared" si="4"/>
        <v>1</v>
      </c>
    </row>
    <row r="157" spans="2:9">
      <c r="B157" s="92"/>
      <c r="C157" s="143" t="s">
        <v>278</v>
      </c>
      <c r="D157" s="143"/>
      <c r="E157" s="130"/>
      <c r="F157" s="93" t="s">
        <v>39</v>
      </c>
      <c r="G157" s="94">
        <v>1</v>
      </c>
      <c r="H157" s="95">
        <v>1</v>
      </c>
      <c r="I157" s="96">
        <f t="shared" si="4"/>
        <v>1</v>
      </c>
    </row>
    <row r="158" spans="2:9">
      <c r="B158" s="92"/>
      <c r="C158" s="143" t="s">
        <v>40</v>
      </c>
      <c r="D158" s="143"/>
      <c r="E158" s="130"/>
      <c r="F158" s="93" t="s">
        <v>41</v>
      </c>
      <c r="G158" s="94">
        <v>1</v>
      </c>
      <c r="H158" s="95">
        <v>1</v>
      </c>
      <c r="I158" s="96">
        <f t="shared" si="4"/>
        <v>1</v>
      </c>
    </row>
    <row r="159" spans="2:9">
      <c r="B159" s="92"/>
      <c r="C159" s="143" t="s">
        <v>42</v>
      </c>
      <c r="D159" s="143"/>
      <c r="E159" s="130"/>
      <c r="F159" s="93" t="s">
        <v>43</v>
      </c>
      <c r="G159" s="94">
        <v>1</v>
      </c>
      <c r="H159" s="95">
        <v>1</v>
      </c>
      <c r="I159" s="96">
        <f t="shared" si="4"/>
        <v>1</v>
      </c>
    </row>
    <row r="160" spans="2:9">
      <c r="B160" s="92"/>
      <c r="C160" s="143" t="s">
        <v>44</v>
      </c>
      <c r="D160" s="143"/>
      <c r="E160" s="130"/>
      <c r="F160" s="93" t="s">
        <v>43</v>
      </c>
      <c r="G160" s="94">
        <v>1</v>
      </c>
      <c r="H160" s="95">
        <v>1</v>
      </c>
      <c r="I160" s="96">
        <f t="shared" si="4"/>
        <v>1</v>
      </c>
    </row>
    <row r="161" spans="2:9">
      <c r="B161" s="92"/>
      <c r="C161" s="143" t="s">
        <v>279</v>
      </c>
      <c r="D161" s="143"/>
      <c r="E161" s="130"/>
      <c r="F161" s="93" t="s">
        <v>39</v>
      </c>
      <c r="G161" s="94">
        <v>1</v>
      </c>
      <c r="H161" s="95">
        <v>1</v>
      </c>
      <c r="I161" s="96">
        <f t="shared" si="4"/>
        <v>1</v>
      </c>
    </row>
    <row r="162" spans="2:9">
      <c r="B162" s="92"/>
      <c r="C162" s="143" t="s">
        <v>281</v>
      </c>
      <c r="D162" s="143"/>
      <c r="E162" s="130"/>
      <c r="F162" s="93" t="s">
        <v>69</v>
      </c>
      <c r="G162" s="94">
        <v>1</v>
      </c>
      <c r="H162" s="95">
        <v>1</v>
      </c>
      <c r="I162" s="96">
        <f t="shared" si="4"/>
        <v>1</v>
      </c>
    </row>
    <row r="163" spans="2:9">
      <c r="B163" s="92"/>
      <c r="C163" s="143" t="s">
        <v>45</v>
      </c>
      <c r="D163" s="143"/>
      <c r="E163" s="130"/>
      <c r="F163" s="93" t="s">
        <v>39</v>
      </c>
      <c r="G163" s="94">
        <v>1</v>
      </c>
      <c r="H163" s="95">
        <v>1</v>
      </c>
      <c r="I163" s="96">
        <f t="shared" si="4"/>
        <v>1</v>
      </c>
    </row>
    <row r="164" spans="2:9">
      <c r="B164" s="92"/>
      <c r="C164" s="143" t="s">
        <v>168</v>
      </c>
      <c r="D164" s="143"/>
      <c r="E164" s="130"/>
      <c r="F164" s="93" t="s">
        <v>131</v>
      </c>
      <c r="G164" s="94">
        <v>1</v>
      </c>
      <c r="H164" s="95">
        <v>1</v>
      </c>
      <c r="I164" s="96">
        <f t="shared" si="4"/>
        <v>1</v>
      </c>
    </row>
    <row r="165" spans="2:9">
      <c r="B165" s="92"/>
      <c r="C165" s="143" t="s">
        <v>40</v>
      </c>
      <c r="D165" s="143"/>
      <c r="E165" s="130"/>
      <c r="F165" s="93" t="s">
        <v>41</v>
      </c>
      <c r="G165" s="94">
        <v>1</v>
      </c>
      <c r="H165" s="95">
        <v>1</v>
      </c>
      <c r="I165" s="96">
        <f t="shared" si="4"/>
        <v>1</v>
      </c>
    </row>
    <row r="166" spans="2:9">
      <c r="B166" s="86">
        <v>1.02</v>
      </c>
      <c r="C166" s="151" t="s">
        <v>363</v>
      </c>
      <c r="D166" s="151"/>
      <c r="E166" s="87" t="s">
        <v>109</v>
      </c>
      <c r="F166" s="97"/>
      <c r="G166" s="94"/>
      <c r="H166" s="95"/>
      <c r="I166" s="91">
        <f>SUM(I167:I171)</f>
        <v>5</v>
      </c>
    </row>
    <row r="167" spans="2:9">
      <c r="B167" s="92"/>
      <c r="C167" s="143" t="s">
        <v>119</v>
      </c>
      <c r="D167" s="143"/>
      <c r="E167" s="130"/>
      <c r="F167" s="93" t="s">
        <v>43</v>
      </c>
      <c r="G167" s="94">
        <v>1</v>
      </c>
      <c r="H167" s="95">
        <v>1</v>
      </c>
      <c r="I167" s="96">
        <f t="shared" ref="I167:I171" si="5">+H167*G167</f>
        <v>1</v>
      </c>
    </row>
    <row r="168" spans="2:9">
      <c r="B168" s="92"/>
      <c r="C168" s="143" t="s">
        <v>120</v>
      </c>
      <c r="D168" s="143"/>
      <c r="E168" s="130"/>
      <c r="F168" s="93" t="s">
        <v>43</v>
      </c>
      <c r="G168" s="94">
        <v>1</v>
      </c>
      <c r="H168" s="95">
        <v>1</v>
      </c>
      <c r="I168" s="96">
        <f t="shared" si="5"/>
        <v>1</v>
      </c>
    </row>
    <row r="169" spans="2:9">
      <c r="B169" s="92"/>
      <c r="C169" s="143" t="s">
        <v>152</v>
      </c>
      <c r="D169" s="143"/>
      <c r="E169" s="130"/>
      <c r="F169" s="93" t="s">
        <v>46</v>
      </c>
      <c r="G169" s="94">
        <v>1</v>
      </c>
      <c r="H169" s="95">
        <v>1</v>
      </c>
      <c r="I169" s="96">
        <f t="shared" si="5"/>
        <v>1</v>
      </c>
    </row>
    <row r="170" spans="2:9">
      <c r="B170" s="92"/>
      <c r="C170" s="143" t="s">
        <v>116</v>
      </c>
      <c r="D170" s="143"/>
      <c r="E170" s="130"/>
      <c r="F170" s="93" t="s">
        <v>62</v>
      </c>
      <c r="G170" s="94">
        <v>1</v>
      </c>
      <c r="H170" s="95">
        <v>1</v>
      </c>
      <c r="I170" s="96">
        <f t="shared" si="5"/>
        <v>1</v>
      </c>
    </row>
    <row r="171" spans="2:9">
      <c r="B171" s="92"/>
      <c r="C171" s="143" t="s">
        <v>40</v>
      </c>
      <c r="D171" s="143"/>
      <c r="E171" s="130"/>
      <c r="F171" s="93" t="s">
        <v>41</v>
      </c>
      <c r="G171" s="94">
        <v>1</v>
      </c>
      <c r="H171" s="95">
        <v>1</v>
      </c>
      <c r="I171" s="96">
        <f t="shared" si="5"/>
        <v>1</v>
      </c>
    </row>
    <row r="172" spans="2:9">
      <c r="B172" s="86">
        <v>1.03</v>
      </c>
      <c r="C172" s="151" t="s">
        <v>364</v>
      </c>
      <c r="D172" s="151"/>
      <c r="E172" s="87" t="s">
        <v>109</v>
      </c>
      <c r="F172" s="97"/>
      <c r="G172" s="94"/>
      <c r="H172" s="95"/>
      <c r="I172" s="91">
        <f>SUM(I173:I180)</f>
        <v>8</v>
      </c>
    </row>
    <row r="173" spans="2:9">
      <c r="B173" s="92"/>
      <c r="C173" s="147" t="s">
        <v>71</v>
      </c>
      <c r="D173" s="147"/>
      <c r="E173" s="130"/>
      <c r="F173" s="93"/>
      <c r="G173" s="94">
        <v>1</v>
      </c>
      <c r="H173" s="95">
        <v>1</v>
      </c>
      <c r="I173" s="96">
        <f t="shared" ref="I173:I174" si="6">+H173*G173</f>
        <v>1</v>
      </c>
    </row>
    <row r="174" spans="2:9">
      <c r="B174" s="92"/>
      <c r="C174" s="143" t="s">
        <v>73</v>
      </c>
      <c r="D174" s="143"/>
      <c r="E174" s="130"/>
      <c r="F174" s="93"/>
      <c r="G174" s="94">
        <v>1</v>
      </c>
      <c r="H174" s="95">
        <v>1</v>
      </c>
      <c r="I174" s="96">
        <f t="shared" si="6"/>
        <v>1</v>
      </c>
    </row>
    <row r="175" spans="2:9">
      <c r="B175" s="92"/>
      <c r="C175" s="143" t="s">
        <v>266</v>
      </c>
      <c r="D175" s="143"/>
      <c r="E175" s="130"/>
      <c r="F175" s="93"/>
      <c r="G175" s="94">
        <v>1</v>
      </c>
      <c r="H175" s="95">
        <v>1</v>
      </c>
      <c r="I175" s="96">
        <f>+H175*G175</f>
        <v>1</v>
      </c>
    </row>
    <row r="176" spans="2:9">
      <c r="B176" s="92"/>
      <c r="C176" s="143" t="s">
        <v>267</v>
      </c>
      <c r="D176" s="143"/>
      <c r="E176" s="130"/>
      <c r="F176" s="93"/>
      <c r="G176" s="94">
        <v>1</v>
      </c>
      <c r="H176" s="95">
        <v>1</v>
      </c>
      <c r="I176" s="96">
        <f>+H176*G176</f>
        <v>1</v>
      </c>
    </row>
    <row r="177" spans="2:9">
      <c r="B177" s="92"/>
      <c r="C177" s="143" t="s">
        <v>265</v>
      </c>
      <c r="D177" s="143"/>
      <c r="E177" s="130"/>
      <c r="F177" s="93"/>
      <c r="G177" s="94">
        <v>1</v>
      </c>
      <c r="H177" s="95">
        <v>1</v>
      </c>
      <c r="I177" s="96">
        <f t="shared" ref="I177:I179" si="7">+H177*G177</f>
        <v>1</v>
      </c>
    </row>
    <row r="178" spans="2:9">
      <c r="B178" s="92"/>
      <c r="C178" s="143" t="s">
        <v>117</v>
      </c>
      <c r="D178" s="143"/>
      <c r="E178" s="130"/>
      <c r="F178" s="93"/>
      <c r="G178" s="94">
        <v>1</v>
      </c>
      <c r="H178" s="95">
        <v>1</v>
      </c>
      <c r="I178" s="96">
        <f t="shared" si="7"/>
        <v>1</v>
      </c>
    </row>
    <row r="179" spans="2:9">
      <c r="B179" s="92"/>
      <c r="C179" s="143" t="s">
        <v>282</v>
      </c>
      <c r="D179" s="143"/>
      <c r="E179" s="130"/>
      <c r="F179" s="93"/>
      <c r="G179" s="94">
        <v>1</v>
      </c>
      <c r="H179" s="95">
        <v>1</v>
      </c>
      <c r="I179" s="96">
        <f t="shared" si="7"/>
        <v>1</v>
      </c>
    </row>
    <row r="180" spans="2:9">
      <c r="B180" s="92"/>
      <c r="C180" s="143" t="s">
        <v>40</v>
      </c>
      <c r="D180" s="143"/>
      <c r="E180" s="130"/>
      <c r="F180" s="93"/>
      <c r="G180" s="94">
        <v>1</v>
      </c>
      <c r="H180" s="95">
        <v>1</v>
      </c>
      <c r="I180" s="96">
        <f t="shared" ref="I180" si="8">+H180*G180</f>
        <v>1</v>
      </c>
    </row>
    <row r="181" spans="2:9">
      <c r="B181" s="86">
        <v>1.04</v>
      </c>
      <c r="C181" s="145" t="s">
        <v>365</v>
      </c>
      <c r="D181" s="145"/>
      <c r="E181" s="87" t="s">
        <v>109</v>
      </c>
      <c r="F181" s="88" t="s">
        <v>18</v>
      </c>
      <c r="G181" s="94"/>
      <c r="H181" s="95"/>
      <c r="I181" s="91">
        <f>SUM(I182:I189)</f>
        <v>8</v>
      </c>
    </row>
    <row r="182" spans="2:9">
      <c r="B182" s="92"/>
      <c r="C182" s="147" t="s">
        <v>121</v>
      </c>
      <c r="D182" s="147"/>
      <c r="E182" s="130"/>
      <c r="F182" s="93" t="s">
        <v>38</v>
      </c>
      <c r="G182" s="94">
        <v>1</v>
      </c>
      <c r="H182" s="95">
        <v>1</v>
      </c>
      <c r="I182" s="96">
        <f t="shared" ref="I182:I184" si="9">+H182*G182</f>
        <v>1</v>
      </c>
    </row>
    <row r="183" spans="2:9">
      <c r="B183" s="92"/>
      <c r="C183" s="147" t="s">
        <v>283</v>
      </c>
      <c r="D183" s="147"/>
      <c r="E183" s="130"/>
      <c r="F183" s="93" t="s">
        <v>69</v>
      </c>
      <c r="G183" s="94">
        <v>1</v>
      </c>
      <c r="H183" s="95">
        <v>1</v>
      </c>
      <c r="I183" s="96">
        <f t="shared" si="9"/>
        <v>1</v>
      </c>
    </row>
    <row r="184" spans="2:9">
      <c r="B184" s="92"/>
      <c r="C184" s="147" t="s">
        <v>284</v>
      </c>
      <c r="D184" s="147"/>
      <c r="E184" s="130"/>
      <c r="F184" s="93" t="s">
        <v>69</v>
      </c>
      <c r="G184" s="94">
        <v>1</v>
      </c>
      <c r="H184" s="95">
        <v>1</v>
      </c>
      <c r="I184" s="96">
        <f t="shared" si="9"/>
        <v>1</v>
      </c>
    </row>
    <row r="185" spans="2:9">
      <c r="B185" s="92"/>
      <c r="C185" s="143" t="s">
        <v>122</v>
      </c>
      <c r="D185" s="143"/>
      <c r="E185" s="130"/>
      <c r="F185" s="93" t="s">
        <v>43</v>
      </c>
      <c r="G185" s="94">
        <v>1</v>
      </c>
      <c r="H185" s="95">
        <v>1</v>
      </c>
      <c r="I185" s="96">
        <f t="shared" ref="I185" si="10">+H185*G185</f>
        <v>1</v>
      </c>
    </row>
    <row r="186" spans="2:9">
      <c r="B186" s="92"/>
      <c r="C186" s="143" t="s">
        <v>152</v>
      </c>
      <c r="D186" s="143"/>
      <c r="E186" s="130"/>
      <c r="F186" s="93" t="s">
        <v>46</v>
      </c>
      <c r="G186" s="94">
        <v>1</v>
      </c>
      <c r="H186" s="95">
        <v>1</v>
      </c>
      <c r="I186" s="96">
        <f t="shared" ref="I186:I187" si="11">+H186*G186</f>
        <v>1</v>
      </c>
    </row>
    <row r="187" spans="2:9">
      <c r="B187" s="92"/>
      <c r="C187" s="143" t="s">
        <v>129</v>
      </c>
      <c r="D187" s="143"/>
      <c r="E187" s="130"/>
      <c r="F187" s="93" t="s">
        <v>285</v>
      </c>
      <c r="G187" s="94">
        <v>1</v>
      </c>
      <c r="H187" s="95">
        <v>1</v>
      </c>
      <c r="I187" s="96">
        <f t="shared" si="11"/>
        <v>1</v>
      </c>
    </row>
    <row r="188" spans="2:9">
      <c r="B188" s="92"/>
      <c r="C188" s="143" t="s">
        <v>47</v>
      </c>
      <c r="D188" s="143"/>
      <c r="E188" s="130"/>
      <c r="F188" s="93" t="s">
        <v>48</v>
      </c>
      <c r="G188" s="94">
        <v>1</v>
      </c>
      <c r="H188" s="95">
        <v>1</v>
      </c>
      <c r="I188" s="96">
        <f t="shared" ref="I188:I189" si="12">+H188*G188</f>
        <v>1</v>
      </c>
    </row>
    <row r="189" spans="2:9">
      <c r="B189" s="92"/>
      <c r="C189" s="143" t="s">
        <v>70</v>
      </c>
      <c r="D189" s="143"/>
      <c r="E189" s="130"/>
      <c r="F189" s="93" t="s">
        <v>74</v>
      </c>
      <c r="G189" s="94">
        <v>1</v>
      </c>
      <c r="H189" s="95">
        <v>1</v>
      </c>
      <c r="I189" s="96">
        <f t="shared" si="12"/>
        <v>1</v>
      </c>
    </row>
    <row r="190" spans="2:9">
      <c r="B190" s="86">
        <v>1.05</v>
      </c>
      <c r="C190" s="145" t="s">
        <v>366</v>
      </c>
      <c r="D190" s="145"/>
      <c r="E190" s="87" t="s">
        <v>109</v>
      </c>
      <c r="F190" s="88"/>
      <c r="G190" s="94"/>
      <c r="H190" s="95"/>
      <c r="I190" s="91">
        <f>SUM(I191:I195)</f>
        <v>5</v>
      </c>
    </row>
    <row r="191" spans="2:9">
      <c r="B191" s="92"/>
      <c r="C191" s="147" t="s">
        <v>213</v>
      </c>
      <c r="D191" s="147"/>
      <c r="E191" s="131"/>
      <c r="F191" s="93" t="s">
        <v>72</v>
      </c>
      <c r="G191" s="94">
        <v>1</v>
      </c>
      <c r="H191" s="95">
        <v>1</v>
      </c>
      <c r="I191" s="96">
        <f t="shared" ref="I191:I195" si="13">+H191*G191</f>
        <v>1</v>
      </c>
    </row>
    <row r="192" spans="2:9">
      <c r="B192" s="92"/>
      <c r="C192" s="147" t="s">
        <v>168</v>
      </c>
      <c r="D192" s="147"/>
      <c r="E192" s="130"/>
      <c r="F192" s="93" t="s">
        <v>69</v>
      </c>
      <c r="G192" s="94">
        <v>1</v>
      </c>
      <c r="H192" s="95">
        <v>1</v>
      </c>
      <c r="I192" s="96">
        <f t="shared" si="13"/>
        <v>1</v>
      </c>
    </row>
    <row r="193" spans="2:9">
      <c r="B193" s="92"/>
      <c r="C193" s="143" t="s">
        <v>123</v>
      </c>
      <c r="D193" s="143"/>
      <c r="E193" s="130"/>
      <c r="F193" s="93" t="s">
        <v>125</v>
      </c>
      <c r="G193" s="94">
        <v>1</v>
      </c>
      <c r="H193" s="95">
        <v>1</v>
      </c>
      <c r="I193" s="96">
        <f>+H193*G193</f>
        <v>1</v>
      </c>
    </row>
    <row r="194" spans="2:9">
      <c r="B194" s="92"/>
      <c r="C194" s="143" t="s">
        <v>124</v>
      </c>
      <c r="D194" s="143"/>
      <c r="E194" s="130"/>
      <c r="F194" s="93" t="s">
        <v>69</v>
      </c>
      <c r="G194" s="94">
        <v>1</v>
      </c>
      <c r="H194" s="95">
        <v>1</v>
      </c>
      <c r="I194" s="96">
        <f>+H194*G194</f>
        <v>1</v>
      </c>
    </row>
    <row r="195" spans="2:9">
      <c r="B195" s="92"/>
      <c r="C195" s="143" t="s">
        <v>70</v>
      </c>
      <c r="D195" s="143"/>
      <c r="E195" s="130"/>
      <c r="F195" s="93" t="s">
        <v>74</v>
      </c>
      <c r="G195" s="94">
        <v>1</v>
      </c>
      <c r="H195" s="95">
        <v>1</v>
      </c>
      <c r="I195" s="96">
        <f t="shared" si="13"/>
        <v>1</v>
      </c>
    </row>
    <row r="196" spans="2:9">
      <c r="B196" s="98">
        <v>2</v>
      </c>
      <c r="C196" s="144" t="s">
        <v>21</v>
      </c>
      <c r="D196" s="144"/>
      <c r="E196" s="99"/>
      <c r="F196" s="100"/>
      <c r="G196" s="94"/>
      <c r="H196" s="95"/>
      <c r="I196" s="101">
        <f>I197+I202+I209+I212+I221+I225+I229</f>
        <v>30</v>
      </c>
    </row>
    <row r="197" spans="2:9">
      <c r="B197" s="86">
        <v>2.0099999999999998</v>
      </c>
      <c r="C197" s="145" t="s">
        <v>367</v>
      </c>
      <c r="D197" s="145"/>
      <c r="E197" s="87" t="s">
        <v>109</v>
      </c>
      <c r="F197" s="88"/>
      <c r="G197" s="94"/>
      <c r="H197" s="95"/>
      <c r="I197" s="91">
        <f>SUM(I198:I201)</f>
        <v>4</v>
      </c>
    </row>
    <row r="198" spans="2:9">
      <c r="B198" s="92"/>
      <c r="C198" s="143" t="s">
        <v>152</v>
      </c>
      <c r="D198" s="143"/>
      <c r="E198" s="130"/>
      <c r="F198" s="93" t="s">
        <v>128</v>
      </c>
      <c r="G198" s="94">
        <v>1</v>
      </c>
      <c r="H198" s="95">
        <v>1</v>
      </c>
      <c r="I198" s="96">
        <f>+H198*G198</f>
        <v>1</v>
      </c>
    </row>
    <row r="199" spans="2:9">
      <c r="B199" s="92"/>
      <c r="C199" s="143" t="s">
        <v>127</v>
      </c>
      <c r="D199" s="143"/>
      <c r="E199" s="130"/>
      <c r="F199" s="93" t="s">
        <v>62</v>
      </c>
      <c r="G199" s="94">
        <v>1</v>
      </c>
      <c r="H199" s="95">
        <v>1</v>
      </c>
      <c r="I199" s="96">
        <f>+H199*G199</f>
        <v>1</v>
      </c>
    </row>
    <row r="200" spans="2:9">
      <c r="B200" s="92"/>
      <c r="C200" s="143" t="s">
        <v>129</v>
      </c>
      <c r="D200" s="143"/>
      <c r="E200" s="130"/>
      <c r="F200" s="93" t="s">
        <v>128</v>
      </c>
      <c r="G200" s="94">
        <v>1</v>
      </c>
      <c r="H200" s="95">
        <v>1</v>
      </c>
      <c r="I200" s="96">
        <f>+H200*G200</f>
        <v>1</v>
      </c>
    </row>
    <row r="201" spans="2:9">
      <c r="B201" s="92"/>
      <c r="C201" s="143" t="s">
        <v>40</v>
      </c>
      <c r="D201" s="143"/>
      <c r="E201" s="130"/>
      <c r="F201" s="93" t="s">
        <v>74</v>
      </c>
      <c r="G201" s="94">
        <v>1</v>
      </c>
      <c r="H201" s="95">
        <v>1</v>
      </c>
      <c r="I201" s="96">
        <f>+H201*G201</f>
        <v>1</v>
      </c>
    </row>
    <row r="202" spans="2:9">
      <c r="B202" s="86">
        <v>2.02</v>
      </c>
      <c r="C202" s="145" t="s">
        <v>368</v>
      </c>
      <c r="D202" s="145"/>
      <c r="E202" s="87" t="s">
        <v>109</v>
      </c>
      <c r="F202" s="88"/>
      <c r="G202" s="94"/>
      <c r="H202" s="95"/>
      <c r="I202" s="91">
        <f>SUM(I203:I208)</f>
        <v>6</v>
      </c>
    </row>
    <row r="203" spans="2:9">
      <c r="B203" s="92"/>
      <c r="C203" s="143" t="s">
        <v>152</v>
      </c>
      <c r="D203" s="143"/>
      <c r="E203" s="130"/>
      <c r="F203" s="93" t="s">
        <v>128</v>
      </c>
      <c r="G203" s="94">
        <v>1</v>
      </c>
      <c r="H203" s="95">
        <v>1</v>
      </c>
      <c r="I203" s="96">
        <f>+H203*G203</f>
        <v>1</v>
      </c>
    </row>
    <row r="204" spans="2:9">
      <c r="B204" s="92"/>
      <c r="C204" s="143" t="s">
        <v>127</v>
      </c>
      <c r="D204" s="143"/>
      <c r="E204" s="130"/>
      <c r="F204" s="93" t="s">
        <v>62</v>
      </c>
      <c r="G204" s="94">
        <v>1</v>
      </c>
      <c r="H204" s="95">
        <v>1</v>
      </c>
      <c r="I204" s="96">
        <f>+H204*G204</f>
        <v>1</v>
      </c>
    </row>
    <row r="205" spans="2:9">
      <c r="B205" s="92"/>
      <c r="C205" s="143" t="s">
        <v>129</v>
      </c>
      <c r="D205" s="143"/>
      <c r="E205" s="130"/>
      <c r="F205" s="93" t="s">
        <v>128</v>
      </c>
      <c r="G205" s="94">
        <v>1</v>
      </c>
      <c r="H205" s="95">
        <v>1</v>
      </c>
      <c r="I205" s="96">
        <f>+H205*G205</f>
        <v>1</v>
      </c>
    </row>
    <row r="206" spans="2:9">
      <c r="B206" s="92"/>
      <c r="C206" s="143" t="s">
        <v>123</v>
      </c>
      <c r="D206" s="143"/>
      <c r="E206" s="130"/>
      <c r="F206" s="93" t="s">
        <v>128</v>
      </c>
      <c r="G206" s="94">
        <v>1</v>
      </c>
      <c r="H206" s="95">
        <v>1</v>
      </c>
      <c r="I206" s="96">
        <f t="shared" ref="I206:I208" si="14">+H206*G206</f>
        <v>1</v>
      </c>
    </row>
    <row r="207" spans="2:9">
      <c r="B207" s="92"/>
      <c r="C207" s="143" t="s">
        <v>317</v>
      </c>
      <c r="D207" s="143"/>
      <c r="E207" s="130"/>
      <c r="F207" s="93" t="s">
        <v>72</v>
      </c>
      <c r="G207" s="94">
        <v>1</v>
      </c>
      <c r="H207" s="95">
        <v>1</v>
      </c>
      <c r="I207" s="96">
        <f t="shared" si="14"/>
        <v>1</v>
      </c>
    </row>
    <row r="208" spans="2:9">
      <c r="B208" s="92"/>
      <c r="C208" s="143" t="s">
        <v>40</v>
      </c>
      <c r="D208" s="143"/>
      <c r="E208" s="130"/>
      <c r="F208" s="93" t="s">
        <v>74</v>
      </c>
      <c r="G208" s="94">
        <v>1</v>
      </c>
      <c r="H208" s="95">
        <v>1</v>
      </c>
      <c r="I208" s="96">
        <f t="shared" si="14"/>
        <v>1</v>
      </c>
    </row>
    <row r="209" spans="2:9" ht="12" customHeight="1">
      <c r="B209" s="86">
        <v>2.0299999999999998</v>
      </c>
      <c r="C209" s="145" t="s">
        <v>75</v>
      </c>
      <c r="D209" s="145"/>
      <c r="E209" s="87" t="s">
        <v>109</v>
      </c>
      <c r="F209" s="88"/>
      <c r="G209" s="94"/>
      <c r="H209" s="95"/>
      <c r="I209" s="91">
        <f>SUM(I210:I211)</f>
        <v>2</v>
      </c>
    </row>
    <row r="210" spans="2:9">
      <c r="B210" s="92"/>
      <c r="C210" s="143" t="s">
        <v>451</v>
      </c>
      <c r="D210" s="143"/>
      <c r="E210" s="130"/>
      <c r="F210" s="93" t="s">
        <v>72</v>
      </c>
      <c r="G210" s="94">
        <v>1</v>
      </c>
      <c r="H210" s="95">
        <v>1</v>
      </c>
      <c r="I210" s="96">
        <f t="shared" ref="I210:I211" si="15">+H210*G210</f>
        <v>1</v>
      </c>
    </row>
    <row r="211" spans="2:9">
      <c r="B211" s="92"/>
      <c r="C211" s="143" t="s">
        <v>452</v>
      </c>
      <c r="D211" s="143"/>
      <c r="E211" s="130"/>
      <c r="F211" s="93" t="s">
        <v>72</v>
      </c>
      <c r="G211" s="94">
        <v>1</v>
      </c>
      <c r="H211" s="95">
        <v>1</v>
      </c>
      <c r="I211" s="96">
        <f t="shared" si="15"/>
        <v>1</v>
      </c>
    </row>
    <row r="212" spans="2:9">
      <c r="B212" s="86">
        <v>2.04</v>
      </c>
      <c r="C212" s="145" t="s">
        <v>76</v>
      </c>
      <c r="D212" s="145"/>
      <c r="E212" s="87" t="s">
        <v>109</v>
      </c>
      <c r="F212" s="88"/>
      <c r="G212" s="94"/>
      <c r="H212" s="95"/>
      <c r="I212" s="91">
        <f>SUM(I213:I220)</f>
        <v>8</v>
      </c>
    </row>
    <row r="213" spans="2:9">
      <c r="B213" s="92"/>
      <c r="C213" s="143" t="s">
        <v>152</v>
      </c>
      <c r="D213" s="143"/>
      <c r="E213" s="130"/>
      <c r="F213" s="93" t="s">
        <v>128</v>
      </c>
      <c r="G213" s="94">
        <v>1</v>
      </c>
      <c r="H213" s="95">
        <v>1</v>
      </c>
      <c r="I213" s="96">
        <f t="shared" ref="I213:I219" si="16">+H213*G213</f>
        <v>1</v>
      </c>
    </row>
    <row r="214" spans="2:9">
      <c r="B214" s="92"/>
      <c r="C214" s="143" t="s">
        <v>127</v>
      </c>
      <c r="D214" s="143"/>
      <c r="E214" s="130"/>
      <c r="F214" s="93" t="s">
        <v>62</v>
      </c>
      <c r="G214" s="94">
        <v>1</v>
      </c>
      <c r="H214" s="95">
        <v>1</v>
      </c>
      <c r="I214" s="96">
        <f t="shared" si="16"/>
        <v>1</v>
      </c>
    </row>
    <row r="215" spans="2:9">
      <c r="B215" s="92"/>
      <c r="C215" s="143" t="s">
        <v>136</v>
      </c>
      <c r="D215" s="143"/>
      <c r="E215" s="130"/>
      <c r="F215" s="93" t="s">
        <v>72</v>
      </c>
      <c r="G215" s="94">
        <v>1</v>
      </c>
      <c r="H215" s="95">
        <v>1</v>
      </c>
      <c r="I215" s="96">
        <f t="shared" si="16"/>
        <v>1</v>
      </c>
    </row>
    <row r="216" spans="2:9">
      <c r="B216" s="92"/>
      <c r="C216" s="143" t="s">
        <v>222</v>
      </c>
      <c r="D216" s="143"/>
      <c r="E216" s="130"/>
      <c r="F216" s="93" t="s">
        <v>72</v>
      </c>
      <c r="G216" s="94">
        <v>1</v>
      </c>
      <c r="H216" s="95">
        <v>1</v>
      </c>
      <c r="I216" s="96">
        <f t="shared" si="16"/>
        <v>1</v>
      </c>
    </row>
    <row r="217" spans="2:9">
      <c r="B217" s="92"/>
      <c r="C217" s="143" t="s">
        <v>133</v>
      </c>
      <c r="D217" s="143"/>
      <c r="E217" s="130"/>
      <c r="F217" s="93" t="s">
        <v>72</v>
      </c>
      <c r="G217" s="94">
        <v>1</v>
      </c>
      <c r="H217" s="95">
        <v>1</v>
      </c>
      <c r="I217" s="96">
        <f t="shared" si="16"/>
        <v>1</v>
      </c>
    </row>
    <row r="218" spans="2:9">
      <c r="B218" s="92"/>
      <c r="C218" s="143" t="s">
        <v>134</v>
      </c>
      <c r="D218" s="143"/>
      <c r="E218" s="130"/>
      <c r="F218" s="93" t="s">
        <v>128</v>
      </c>
      <c r="G218" s="94">
        <v>1</v>
      </c>
      <c r="H218" s="95">
        <v>1</v>
      </c>
      <c r="I218" s="96">
        <f t="shared" si="16"/>
        <v>1</v>
      </c>
    </row>
    <row r="219" spans="2:9">
      <c r="B219" s="92"/>
      <c r="C219" s="143" t="s">
        <v>135</v>
      </c>
      <c r="D219" s="143"/>
      <c r="E219" s="130"/>
      <c r="F219" s="93" t="s">
        <v>128</v>
      </c>
      <c r="G219" s="94">
        <v>1</v>
      </c>
      <c r="H219" s="95">
        <v>1</v>
      </c>
      <c r="I219" s="96">
        <f t="shared" si="16"/>
        <v>1</v>
      </c>
    </row>
    <row r="220" spans="2:9">
      <c r="B220" s="92"/>
      <c r="C220" s="143" t="s">
        <v>40</v>
      </c>
      <c r="D220" s="143"/>
      <c r="E220" s="130"/>
      <c r="F220" s="93" t="s">
        <v>74</v>
      </c>
      <c r="G220" s="94">
        <v>1</v>
      </c>
      <c r="H220" s="95">
        <v>1</v>
      </c>
      <c r="I220" s="96">
        <f>+H220*G220</f>
        <v>1</v>
      </c>
    </row>
    <row r="221" spans="2:9">
      <c r="B221" s="86">
        <v>2.0499999999999998</v>
      </c>
      <c r="C221" s="145" t="s">
        <v>375</v>
      </c>
      <c r="D221" s="145"/>
      <c r="E221" s="87" t="s">
        <v>109</v>
      </c>
      <c r="F221" s="88"/>
      <c r="G221" s="94"/>
      <c r="H221" s="95"/>
      <c r="I221" s="91">
        <f>SUM(I222:I224)</f>
        <v>3</v>
      </c>
    </row>
    <row r="222" spans="2:9">
      <c r="B222" s="92"/>
      <c r="C222" s="143" t="s">
        <v>152</v>
      </c>
      <c r="D222" s="143"/>
      <c r="E222" s="130"/>
      <c r="F222" s="93" t="s">
        <v>128</v>
      </c>
      <c r="G222" s="94">
        <v>1</v>
      </c>
      <c r="H222" s="95">
        <v>1</v>
      </c>
      <c r="I222" s="96">
        <f>+H222*G222</f>
        <v>1</v>
      </c>
    </row>
    <row r="223" spans="2:9">
      <c r="B223" s="92"/>
      <c r="C223" s="143" t="s">
        <v>127</v>
      </c>
      <c r="D223" s="143"/>
      <c r="E223" s="130"/>
      <c r="F223" s="93" t="s">
        <v>62</v>
      </c>
      <c r="G223" s="94">
        <v>1</v>
      </c>
      <c r="H223" s="95">
        <v>1</v>
      </c>
      <c r="I223" s="96">
        <f>+H223*G223</f>
        <v>1</v>
      </c>
    </row>
    <row r="224" spans="2:9">
      <c r="B224" s="92"/>
      <c r="C224" s="143" t="s">
        <v>40</v>
      </c>
      <c r="D224" s="143"/>
      <c r="E224" s="130"/>
      <c r="F224" s="93" t="s">
        <v>74</v>
      </c>
      <c r="G224" s="94">
        <v>1</v>
      </c>
      <c r="H224" s="95">
        <v>1</v>
      </c>
      <c r="I224" s="96">
        <f>+H224*G224</f>
        <v>1</v>
      </c>
    </row>
    <row r="225" spans="2:9">
      <c r="B225" s="86">
        <v>2.06</v>
      </c>
      <c r="C225" s="145" t="s">
        <v>369</v>
      </c>
      <c r="D225" s="145"/>
      <c r="E225" s="87" t="s">
        <v>109</v>
      </c>
      <c r="F225" s="88"/>
      <c r="G225" s="94"/>
      <c r="H225" s="95"/>
      <c r="I225" s="91">
        <f>SUM(I226:I228)</f>
        <v>3</v>
      </c>
    </row>
    <row r="226" spans="2:9">
      <c r="B226" s="92"/>
      <c r="C226" s="143" t="s">
        <v>370</v>
      </c>
      <c r="D226" s="143"/>
      <c r="E226" s="130"/>
      <c r="F226" s="93" t="s">
        <v>69</v>
      </c>
      <c r="G226" s="94">
        <v>1</v>
      </c>
      <c r="H226" s="95">
        <v>1</v>
      </c>
      <c r="I226" s="96">
        <f>+H226*G226</f>
        <v>1</v>
      </c>
    </row>
    <row r="227" spans="2:9">
      <c r="B227" s="92"/>
      <c r="C227" s="143" t="s">
        <v>371</v>
      </c>
      <c r="D227" s="143"/>
      <c r="E227" s="130"/>
      <c r="F227" s="93" t="s">
        <v>69</v>
      </c>
      <c r="G227" s="94">
        <v>1</v>
      </c>
      <c r="H227" s="95">
        <v>1</v>
      </c>
      <c r="I227" s="96">
        <f>+H227*G227</f>
        <v>1</v>
      </c>
    </row>
    <row r="228" spans="2:9">
      <c r="B228" s="92"/>
      <c r="C228" s="143" t="s">
        <v>70</v>
      </c>
      <c r="D228" s="143"/>
      <c r="E228" s="130"/>
      <c r="F228" s="93" t="s">
        <v>74</v>
      </c>
      <c r="G228" s="94">
        <v>1</v>
      </c>
      <c r="H228" s="95">
        <v>1</v>
      </c>
      <c r="I228" s="96">
        <f>+H228*G228</f>
        <v>1</v>
      </c>
    </row>
    <row r="229" spans="2:9">
      <c r="B229" s="86">
        <v>2.06</v>
      </c>
      <c r="C229" s="145" t="s">
        <v>372</v>
      </c>
      <c r="D229" s="145"/>
      <c r="E229" s="87" t="s">
        <v>109</v>
      </c>
      <c r="F229" s="88"/>
      <c r="G229" s="94"/>
      <c r="H229" s="95"/>
      <c r="I229" s="91">
        <f>SUM(I230:I233)</f>
        <v>4</v>
      </c>
    </row>
    <row r="230" spans="2:9">
      <c r="B230" s="92"/>
      <c r="C230" s="210" t="s">
        <v>373</v>
      </c>
      <c r="D230" s="210"/>
      <c r="E230" s="130"/>
      <c r="F230" s="93" t="s">
        <v>50</v>
      </c>
      <c r="G230" s="94">
        <v>1</v>
      </c>
      <c r="H230" s="95">
        <v>1</v>
      </c>
      <c r="I230" s="96">
        <f>+H230*G230</f>
        <v>1</v>
      </c>
    </row>
    <row r="231" spans="2:9">
      <c r="B231" s="92"/>
      <c r="C231" s="210" t="s">
        <v>374</v>
      </c>
      <c r="D231" s="210"/>
      <c r="E231" s="130"/>
      <c r="F231" s="93" t="s">
        <v>69</v>
      </c>
      <c r="G231" s="94">
        <v>1</v>
      </c>
      <c r="H231" s="95">
        <v>1</v>
      </c>
      <c r="I231" s="96">
        <f>+H231*G231</f>
        <v>1</v>
      </c>
    </row>
    <row r="232" spans="2:9">
      <c r="B232" s="92"/>
      <c r="C232" s="210" t="s">
        <v>376</v>
      </c>
      <c r="D232" s="210"/>
      <c r="E232" s="130"/>
      <c r="F232" s="93" t="s">
        <v>131</v>
      </c>
      <c r="G232" s="94">
        <v>1</v>
      </c>
      <c r="H232" s="95">
        <v>1</v>
      </c>
      <c r="I232" s="96">
        <f>+H232*G232</f>
        <v>1</v>
      </c>
    </row>
    <row r="233" spans="2:9">
      <c r="B233" s="92"/>
      <c r="C233" s="210" t="s">
        <v>70</v>
      </c>
      <c r="D233" s="210"/>
      <c r="E233" s="130"/>
      <c r="F233" s="93" t="s">
        <v>377</v>
      </c>
      <c r="G233" s="94">
        <v>1</v>
      </c>
      <c r="H233" s="95">
        <v>1</v>
      </c>
      <c r="I233" s="96">
        <f>+H233*G233</f>
        <v>1</v>
      </c>
    </row>
    <row r="234" spans="2:9">
      <c r="B234" s="98"/>
      <c r="C234" s="144" t="s">
        <v>20</v>
      </c>
      <c r="D234" s="144"/>
      <c r="E234" s="99"/>
      <c r="F234" s="100"/>
      <c r="G234" s="94"/>
      <c r="H234" s="95"/>
      <c r="I234" s="101">
        <f>I235+I242+I247+I259+I266+I271</f>
        <v>34</v>
      </c>
    </row>
    <row r="235" spans="2:9">
      <c r="B235" s="86"/>
      <c r="C235" s="156" t="s">
        <v>379</v>
      </c>
      <c r="D235" s="156"/>
      <c r="E235" s="87" t="s">
        <v>109</v>
      </c>
      <c r="F235" s="88"/>
      <c r="G235" s="94"/>
      <c r="H235" s="95"/>
      <c r="I235" s="91">
        <f>SUM(I236:I241)</f>
        <v>6</v>
      </c>
    </row>
    <row r="236" spans="2:9">
      <c r="B236" s="92"/>
      <c r="C236" s="143" t="s">
        <v>140</v>
      </c>
      <c r="D236" s="143"/>
      <c r="E236" s="130"/>
      <c r="F236" s="93" t="s">
        <v>72</v>
      </c>
      <c r="G236" s="94">
        <v>1</v>
      </c>
      <c r="H236" s="95">
        <v>1</v>
      </c>
      <c r="I236" s="96">
        <f t="shared" ref="I236:I241" si="17">+H236*G236</f>
        <v>1</v>
      </c>
    </row>
    <row r="237" spans="2:9">
      <c r="B237" s="92"/>
      <c r="C237" s="143" t="s">
        <v>286</v>
      </c>
      <c r="D237" s="143"/>
      <c r="E237" s="130"/>
      <c r="F237" s="93" t="s">
        <v>72</v>
      </c>
      <c r="G237" s="94">
        <v>1</v>
      </c>
      <c r="H237" s="95">
        <v>1</v>
      </c>
      <c r="I237" s="96">
        <f t="shared" si="17"/>
        <v>1</v>
      </c>
    </row>
    <row r="238" spans="2:9">
      <c r="B238" s="92"/>
      <c r="C238" s="143" t="s">
        <v>287</v>
      </c>
      <c r="D238" s="143"/>
      <c r="E238" s="130"/>
      <c r="F238" s="93" t="s">
        <v>72</v>
      </c>
      <c r="G238" s="94">
        <v>1</v>
      </c>
      <c r="H238" s="95">
        <v>1</v>
      </c>
      <c r="I238" s="96">
        <f t="shared" si="17"/>
        <v>1</v>
      </c>
    </row>
    <row r="239" spans="2:9">
      <c r="B239" s="92"/>
      <c r="C239" s="143" t="s">
        <v>134</v>
      </c>
      <c r="D239" s="143"/>
      <c r="E239" s="130"/>
      <c r="F239" s="93" t="s">
        <v>128</v>
      </c>
      <c r="G239" s="94">
        <v>1</v>
      </c>
      <c r="H239" s="95">
        <v>1</v>
      </c>
      <c r="I239" s="96">
        <f t="shared" si="17"/>
        <v>1</v>
      </c>
    </row>
    <row r="240" spans="2:9">
      <c r="B240" s="92"/>
      <c r="C240" s="143" t="s">
        <v>135</v>
      </c>
      <c r="D240" s="143"/>
      <c r="E240" s="130"/>
      <c r="F240" s="93" t="s">
        <v>128</v>
      </c>
      <c r="G240" s="94">
        <v>1</v>
      </c>
      <c r="H240" s="95">
        <v>1</v>
      </c>
      <c r="I240" s="96">
        <f t="shared" si="17"/>
        <v>1</v>
      </c>
    </row>
    <row r="241" spans="2:9">
      <c r="B241" s="92"/>
      <c r="C241" s="143" t="s">
        <v>40</v>
      </c>
      <c r="D241" s="143"/>
      <c r="E241" s="130"/>
      <c r="F241" s="93" t="s">
        <v>74</v>
      </c>
      <c r="G241" s="94">
        <v>1</v>
      </c>
      <c r="H241" s="95">
        <v>1</v>
      </c>
      <c r="I241" s="96">
        <f t="shared" si="17"/>
        <v>1</v>
      </c>
    </row>
    <row r="242" spans="2:9">
      <c r="B242" s="86"/>
      <c r="C242" s="156" t="s">
        <v>378</v>
      </c>
      <c r="D242" s="156"/>
      <c r="E242" s="87" t="s">
        <v>109</v>
      </c>
      <c r="F242" s="88"/>
      <c r="G242" s="94"/>
      <c r="H242" s="95"/>
      <c r="I242" s="91">
        <f>SUM(I243:I246)</f>
        <v>4</v>
      </c>
    </row>
    <row r="243" spans="2:9">
      <c r="B243" s="92"/>
      <c r="C243" s="143" t="s">
        <v>152</v>
      </c>
      <c r="D243" s="143"/>
      <c r="E243" s="130"/>
      <c r="F243" s="93" t="s">
        <v>128</v>
      </c>
      <c r="G243" s="94">
        <v>1</v>
      </c>
      <c r="H243" s="95">
        <v>1</v>
      </c>
      <c r="I243" s="96">
        <f>+H243*G243</f>
        <v>1</v>
      </c>
    </row>
    <row r="244" spans="2:9">
      <c r="B244" s="92"/>
      <c r="C244" s="143" t="s">
        <v>139</v>
      </c>
      <c r="D244" s="143"/>
      <c r="E244" s="130"/>
      <c r="F244" s="93" t="s">
        <v>128</v>
      </c>
      <c r="G244" s="94">
        <v>1</v>
      </c>
      <c r="H244" s="95">
        <v>1</v>
      </c>
      <c r="I244" s="96">
        <f>+H244*G244</f>
        <v>1</v>
      </c>
    </row>
    <row r="245" spans="2:9">
      <c r="B245" s="92"/>
      <c r="C245" s="143" t="s">
        <v>118</v>
      </c>
      <c r="D245" s="143"/>
      <c r="E245" s="130"/>
      <c r="F245" s="93" t="s">
        <v>62</v>
      </c>
      <c r="G245" s="94">
        <v>1</v>
      </c>
      <c r="H245" s="95">
        <v>1</v>
      </c>
      <c r="I245" s="96">
        <f>+H245*G245</f>
        <v>1</v>
      </c>
    </row>
    <row r="246" spans="2:9">
      <c r="B246" s="92"/>
      <c r="C246" s="143" t="s">
        <v>40</v>
      </c>
      <c r="D246" s="143"/>
      <c r="E246" s="130"/>
      <c r="F246" s="93" t="s">
        <v>74</v>
      </c>
      <c r="G246" s="94">
        <v>1</v>
      </c>
      <c r="H246" s="95">
        <v>1</v>
      </c>
      <c r="I246" s="96">
        <f>+H246*G246</f>
        <v>1</v>
      </c>
    </row>
    <row r="247" spans="2:9">
      <c r="B247" s="86"/>
      <c r="C247" s="156" t="s">
        <v>77</v>
      </c>
      <c r="D247" s="156"/>
      <c r="E247" s="87" t="s">
        <v>109</v>
      </c>
      <c r="F247" s="88"/>
      <c r="G247" s="94"/>
      <c r="H247" s="95"/>
      <c r="I247" s="91">
        <f>SUM(I248:I258)</f>
        <v>11</v>
      </c>
    </row>
    <row r="248" spans="2:9">
      <c r="B248" s="92"/>
      <c r="C248" s="143" t="s">
        <v>119</v>
      </c>
      <c r="D248" s="143"/>
      <c r="E248" s="130"/>
      <c r="F248" s="93" t="s">
        <v>125</v>
      </c>
      <c r="G248" s="94">
        <v>1</v>
      </c>
      <c r="H248" s="95">
        <v>1</v>
      </c>
      <c r="I248" s="96">
        <f t="shared" ref="I248:I257" si="18">+H248*G248</f>
        <v>1</v>
      </c>
    </row>
    <row r="249" spans="2:9">
      <c r="B249" s="92"/>
      <c r="C249" s="143" t="s">
        <v>152</v>
      </c>
      <c r="D249" s="143"/>
      <c r="E249" s="130"/>
      <c r="F249" s="93" t="s">
        <v>128</v>
      </c>
      <c r="G249" s="94">
        <v>1</v>
      </c>
      <c r="H249" s="95">
        <v>1</v>
      </c>
      <c r="I249" s="96">
        <f t="shared" si="18"/>
        <v>1</v>
      </c>
    </row>
    <row r="250" spans="2:9">
      <c r="B250" s="92"/>
      <c r="C250" s="143" t="s">
        <v>288</v>
      </c>
      <c r="D250" s="143"/>
      <c r="E250" s="130"/>
      <c r="F250" s="93" t="s">
        <v>62</v>
      </c>
      <c r="G250" s="94">
        <v>1</v>
      </c>
      <c r="H250" s="95">
        <v>1</v>
      </c>
      <c r="I250" s="96">
        <f t="shared" si="18"/>
        <v>1</v>
      </c>
    </row>
    <row r="251" spans="2:9">
      <c r="B251" s="92"/>
      <c r="C251" s="143" t="s">
        <v>137</v>
      </c>
      <c r="D251" s="143"/>
      <c r="E251" s="130"/>
      <c r="F251" s="93" t="s">
        <v>69</v>
      </c>
      <c r="G251" s="94">
        <v>1</v>
      </c>
      <c r="H251" s="95">
        <v>1</v>
      </c>
      <c r="I251" s="96">
        <f t="shared" si="18"/>
        <v>1</v>
      </c>
    </row>
    <row r="252" spans="2:9">
      <c r="B252" s="92"/>
      <c r="C252" s="143" t="s">
        <v>132</v>
      </c>
      <c r="D252" s="143"/>
      <c r="E252" s="130"/>
      <c r="F252" s="93" t="s">
        <v>131</v>
      </c>
      <c r="G252" s="94">
        <v>1</v>
      </c>
      <c r="H252" s="95">
        <v>1</v>
      </c>
      <c r="I252" s="96">
        <f t="shared" si="18"/>
        <v>1</v>
      </c>
    </row>
    <row r="253" spans="2:9">
      <c r="B253" s="92"/>
      <c r="C253" s="143" t="s">
        <v>130</v>
      </c>
      <c r="D253" s="143"/>
      <c r="E253" s="130"/>
      <c r="F253" s="93" t="s">
        <v>131</v>
      </c>
      <c r="G253" s="94">
        <v>1</v>
      </c>
      <c r="H253" s="95">
        <v>1</v>
      </c>
      <c r="I253" s="96">
        <f t="shared" si="18"/>
        <v>1</v>
      </c>
    </row>
    <row r="254" spans="2:9">
      <c r="B254" s="92"/>
      <c r="C254" s="143" t="s">
        <v>138</v>
      </c>
      <c r="D254" s="143"/>
      <c r="E254" s="130"/>
      <c r="F254" s="93" t="s">
        <v>69</v>
      </c>
      <c r="G254" s="94">
        <v>1</v>
      </c>
      <c r="H254" s="95">
        <v>1</v>
      </c>
      <c r="I254" s="96">
        <f t="shared" si="18"/>
        <v>1</v>
      </c>
    </row>
    <row r="255" spans="2:9">
      <c r="B255" s="92"/>
      <c r="C255" s="143" t="s">
        <v>149</v>
      </c>
      <c r="D255" s="143"/>
      <c r="E255" s="130"/>
      <c r="F255" s="93" t="s">
        <v>125</v>
      </c>
      <c r="G255" s="94">
        <v>1</v>
      </c>
      <c r="H255" s="95">
        <v>1</v>
      </c>
      <c r="I255" s="96">
        <f t="shared" si="18"/>
        <v>1</v>
      </c>
    </row>
    <row r="256" spans="2:9">
      <c r="B256" s="92"/>
      <c r="C256" s="143" t="s">
        <v>289</v>
      </c>
      <c r="D256" s="143"/>
      <c r="E256" s="130"/>
      <c r="F256" s="93" t="s">
        <v>72</v>
      </c>
      <c r="G256" s="94">
        <v>1</v>
      </c>
      <c r="H256" s="95">
        <v>1</v>
      </c>
      <c r="I256" s="96">
        <f t="shared" si="18"/>
        <v>1</v>
      </c>
    </row>
    <row r="257" spans="2:9">
      <c r="B257" s="92"/>
      <c r="C257" s="143" t="s">
        <v>213</v>
      </c>
      <c r="D257" s="143"/>
      <c r="E257" s="130"/>
      <c r="F257" s="93" t="s">
        <v>72</v>
      </c>
      <c r="G257" s="94">
        <v>1</v>
      </c>
      <c r="H257" s="95">
        <v>1</v>
      </c>
      <c r="I257" s="96">
        <f t="shared" si="18"/>
        <v>1</v>
      </c>
    </row>
    <row r="258" spans="2:9">
      <c r="B258" s="92"/>
      <c r="C258" s="143" t="s">
        <v>40</v>
      </c>
      <c r="D258" s="143"/>
      <c r="E258" s="130"/>
      <c r="F258" s="93" t="s">
        <v>74</v>
      </c>
      <c r="G258" s="94">
        <v>1</v>
      </c>
      <c r="H258" s="95">
        <v>1</v>
      </c>
      <c r="I258" s="96">
        <f>+H258*G258</f>
        <v>1</v>
      </c>
    </row>
    <row r="259" spans="2:9">
      <c r="B259" s="86"/>
      <c r="C259" s="145" t="s">
        <v>380</v>
      </c>
      <c r="D259" s="145"/>
      <c r="E259" s="87" t="s">
        <v>109</v>
      </c>
      <c r="F259" s="88"/>
      <c r="G259" s="94"/>
      <c r="H259" s="95"/>
      <c r="I259" s="91">
        <f>SUM(I260:I265)</f>
        <v>6</v>
      </c>
    </row>
    <row r="260" spans="2:9">
      <c r="B260" s="92"/>
      <c r="C260" s="143" t="s">
        <v>140</v>
      </c>
      <c r="D260" s="143"/>
      <c r="E260" s="130"/>
      <c r="F260" s="93" t="s">
        <v>128</v>
      </c>
      <c r="G260" s="94">
        <v>1</v>
      </c>
      <c r="H260" s="95">
        <v>1</v>
      </c>
      <c r="I260" s="96">
        <f t="shared" ref="I260:I265" si="19">+H260*G260</f>
        <v>1</v>
      </c>
    </row>
    <row r="261" spans="2:9">
      <c r="B261" s="92"/>
      <c r="C261" s="143" t="s">
        <v>286</v>
      </c>
      <c r="D261" s="143"/>
      <c r="E261" s="130"/>
      <c r="F261" s="93" t="s">
        <v>62</v>
      </c>
      <c r="G261" s="94">
        <v>1</v>
      </c>
      <c r="H261" s="95">
        <v>1</v>
      </c>
      <c r="I261" s="96">
        <f t="shared" si="19"/>
        <v>1</v>
      </c>
    </row>
    <row r="262" spans="2:9">
      <c r="B262" s="92"/>
      <c r="C262" s="143" t="s">
        <v>287</v>
      </c>
      <c r="D262" s="143"/>
      <c r="E262" s="130"/>
      <c r="F262" s="93" t="s">
        <v>74</v>
      </c>
      <c r="G262" s="94">
        <v>1</v>
      </c>
      <c r="H262" s="95">
        <v>1</v>
      </c>
      <c r="I262" s="96">
        <f t="shared" si="19"/>
        <v>1</v>
      </c>
    </row>
    <row r="263" spans="2:9">
      <c r="B263" s="92"/>
      <c r="C263" s="143" t="s">
        <v>134</v>
      </c>
      <c r="D263" s="143"/>
      <c r="E263" s="130"/>
      <c r="F263" s="93" t="s">
        <v>74</v>
      </c>
      <c r="G263" s="94">
        <v>1</v>
      </c>
      <c r="H263" s="95">
        <v>1</v>
      </c>
      <c r="I263" s="96">
        <f t="shared" si="19"/>
        <v>1</v>
      </c>
    </row>
    <row r="264" spans="2:9">
      <c r="B264" s="92"/>
      <c r="C264" s="143" t="s">
        <v>135</v>
      </c>
      <c r="D264" s="143"/>
      <c r="E264" s="130"/>
      <c r="F264" s="93" t="s">
        <v>74</v>
      </c>
      <c r="G264" s="94">
        <v>1</v>
      </c>
      <c r="H264" s="95">
        <v>1</v>
      </c>
      <c r="I264" s="96">
        <f t="shared" si="19"/>
        <v>1</v>
      </c>
    </row>
    <row r="265" spans="2:9">
      <c r="B265" s="92"/>
      <c r="C265" s="143" t="s">
        <v>40</v>
      </c>
      <c r="D265" s="143"/>
      <c r="E265" s="130"/>
      <c r="F265" s="93" t="s">
        <v>74</v>
      </c>
      <c r="G265" s="94">
        <v>1</v>
      </c>
      <c r="H265" s="95">
        <v>1</v>
      </c>
      <c r="I265" s="96">
        <f t="shared" si="19"/>
        <v>1</v>
      </c>
    </row>
    <row r="266" spans="2:9">
      <c r="B266" s="86"/>
      <c r="C266" s="145" t="s">
        <v>381</v>
      </c>
      <c r="D266" s="145"/>
      <c r="E266" s="87" t="s">
        <v>109</v>
      </c>
      <c r="F266" s="88"/>
      <c r="G266" s="94"/>
      <c r="H266" s="95"/>
      <c r="I266" s="91">
        <f>SUM(I267:I270)</f>
        <v>4</v>
      </c>
    </row>
    <row r="267" spans="2:9">
      <c r="B267" s="92"/>
      <c r="C267" s="143" t="s">
        <v>382</v>
      </c>
      <c r="D267" s="143"/>
      <c r="E267" s="130"/>
      <c r="F267" s="93" t="s">
        <v>72</v>
      </c>
      <c r="G267" s="94">
        <v>1</v>
      </c>
      <c r="H267" s="95">
        <v>1</v>
      </c>
      <c r="I267" s="96">
        <f>+H267*G267</f>
        <v>1</v>
      </c>
    </row>
    <row r="268" spans="2:9">
      <c r="B268" s="92"/>
      <c r="C268" s="143" t="s">
        <v>383</v>
      </c>
      <c r="D268" s="143"/>
      <c r="E268" s="130"/>
      <c r="F268" s="93" t="s">
        <v>74</v>
      </c>
      <c r="G268" s="94">
        <v>1</v>
      </c>
      <c r="H268" s="95">
        <v>1</v>
      </c>
      <c r="I268" s="96">
        <f>+H268*G268</f>
        <v>1</v>
      </c>
    </row>
    <row r="269" spans="2:9">
      <c r="B269" s="92"/>
      <c r="C269" s="143" t="s">
        <v>290</v>
      </c>
      <c r="D269" s="143"/>
      <c r="E269" s="130"/>
      <c r="F269" s="93"/>
      <c r="G269" s="94">
        <v>1</v>
      </c>
      <c r="H269" s="95">
        <v>1</v>
      </c>
      <c r="I269" s="96">
        <f>+H269*G269</f>
        <v>1</v>
      </c>
    </row>
    <row r="270" spans="2:9">
      <c r="B270" s="92"/>
      <c r="C270" s="143" t="s">
        <v>40</v>
      </c>
      <c r="D270" s="143"/>
      <c r="E270" s="130"/>
      <c r="F270" s="93"/>
      <c r="G270" s="94">
        <v>1</v>
      </c>
      <c r="H270" s="95">
        <v>1</v>
      </c>
      <c r="I270" s="96">
        <f>+H270*G270</f>
        <v>1</v>
      </c>
    </row>
    <row r="271" spans="2:9">
      <c r="B271" s="86"/>
      <c r="C271" s="145" t="s">
        <v>78</v>
      </c>
      <c r="D271" s="145"/>
      <c r="E271" s="87" t="s">
        <v>109</v>
      </c>
      <c r="F271" s="88"/>
      <c r="G271" s="94"/>
      <c r="H271" s="95"/>
      <c r="I271" s="91">
        <f>SUM(I272:I274)</f>
        <v>3</v>
      </c>
    </row>
    <row r="272" spans="2:9">
      <c r="B272" s="92"/>
      <c r="C272" s="143" t="s">
        <v>456</v>
      </c>
      <c r="D272" s="143"/>
      <c r="E272" s="130"/>
      <c r="F272" s="93" t="s">
        <v>50</v>
      </c>
      <c r="G272" s="94">
        <v>1</v>
      </c>
      <c r="H272" s="95">
        <v>1</v>
      </c>
      <c r="I272" s="96">
        <f>+H272*G272</f>
        <v>1</v>
      </c>
    </row>
    <row r="273" spans="2:9">
      <c r="B273" s="92"/>
      <c r="C273" s="143" t="s">
        <v>436</v>
      </c>
      <c r="D273" s="143"/>
      <c r="E273" s="130"/>
      <c r="F273" s="93" t="s">
        <v>125</v>
      </c>
      <c r="G273" s="94">
        <v>1</v>
      </c>
      <c r="H273" s="95">
        <v>1</v>
      </c>
      <c r="I273" s="96">
        <f>+H273*G273</f>
        <v>1</v>
      </c>
    </row>
    <row r="274" spans="2:9">
      <c r="B274" s="92"/>
      <c r="C274" s="143" t="s">
        <v>40</v>
      </c>
      <c r="D274" s="143"/>
      <c r="E274" s="130"/>
      <c r="F274" s="93" t="s">
        <v>74</v>
      </c>
      <c r="G274" s="94">
        <v>1</v>
      </c>
      <c r="H274" s="95">
        <v>1</v>
      </c>
      <c r="I274" s="96">
        <f>+H274*G274</f>
        <v>1</v>
      </c>
    </row>
    <row r="275" spans="2:9">
      <c r="B275" s="98"/>
      <c r="C275" s="144" t="s">
        <v>22</v>
      </c>
      <c r="D275" s="144"/>
      <c r="E275" s="99"/>
      <c r="F275" s="100"/>
      <c r="G275" s="94"/>
      <c r="H275" s="95"/>
      <c r="I275" s="101">
        <f>I276+I285+I294</f>
        <v>24</v>
      </c>
    </row>
    <row r="276" spans="2:9">
      <c r="B276" s="86"/>
      <c r="C276" s="146" t="s">
        <v>384</v>
      </c>
      <c r="D276" s="146"/>
      <c r="E276" s="87" t="s">
        <v>109</v>
      </c>
      <c r="F276" s="88"/>
      <c r="G276" s="94"/>
      <c r="H276" s="95"/>
      <c r="I276" s="91">
        <f>SUM(I277:I284)</f>
        <v>8</v>
      </c>
    </row>
    <row r="277" spans="2:9">
      <c r="B277" s="92"/>
      <c r="C277" s="143" t="s">
        <v>144</v>
      </c>
      <c r="D277" s="143"/>
      <c r="E277" s="130"/>
      <c r="F277" s="93" t="s">
        <v>74</v>
      </c>
      <c r="G277" s="94">
        <v>1</v>
      </c>
      <c r="H277" s="95">
        <v>1</v>
      </c>
      <c r="I277" s="96">
        <f t="shared" ref="I277:I284" si="20">+H277*G277</f>
        <v>1</v>
      </c>
    </row>
    <row r="278" spans="2:9">
      <c r="B278" s="92"/>
      <c r="C278" s="143" t="s">
        <v>142</v>
      </c>
      <c r="D278" s="143"/>
      <c r="E278" s="130"/>
      <c r="F278" s="93" t="s">
        <v>69</v>
      </c>
      <c r="G278" s="94">
        <v>1</v>
      </c>
      <c r="H278" s="95">
        <v>1</v>
      </c>
      <c r="I278" s="96">
        <f t="shared" si="20"/>
        <v>1</v>
      </c>
    </row>
    <row r="279" spans="2:9">
      <c r="B279" s="92"/>
      <c r="C279" s="143" t="s">
        <v>143</v>
      </c>
      <c r="D279" s="143"/>
      <c r="E279" s="130"/>
      <c r="F279" s="93" t="s">
        <v>69</v>
      </c>
      <c r="G279" s="94">
        <v>1</v>
      </c>
      <c r="H279" s="95">
        <v>1</v>
      </c>
      <c r="I279" s="96">
        <f t="shared" si="20"/>
        <v>1</v>
      </c>
    </row>
    <row r="280" spans="2:9">
      <c r="B280" s="92"/>
      <c r="C280" s="143" t="s">
        <v>147</v>
      </c>
      <c r="D280" s="143"/>
      <c r="E280" s="130"/>
      <c r="F280" s="93" t="s">
        <v>69</v>
      </c>
      <c r="G280" s="94">
        <v>1</v>
      </c>
      <c r="H280" s="95">
        <v>1</v>
      </c>
      <c r="I280" s="96">
        <f t="shared" si="20"/>
        <v>1</v>
      </c>
    </row>
    <row r="281" spans="2:9">
      <c r="B281" s="92"/>
      <c r="C281" s="143" t="s">
        <v>385</v>
      </c>
      <c r="D281" s="143"/>
      <c r="E281" s="130"/>
      <c r="F281" s="93"/>
      <c r="G281" s="94">
        <v>1</v>
      </c>
      <c r="H281" s="95">
        <v>1</v>
      </c>
      <c r="I281" s="96">
        <f t="shared" si="20"/>
        <v>1</v>
      </c>
    </row>
    <row r="282" spans="2:9">
      <c r="B282" s="92"/>
      <c r="C282" s="143" t="s">
        <v>386</v>
      </c>
      <c r="D282" s="143"/>
      <c r="E282" s="130"/>
      <c r="F282" s="93"/>
      <c r="G282" s="94">
        <v>1</v>
      </c>
      <c r="H282" s="95">
        <v>1</v>
      </c>
      <c r="I282" s="96">
        <f t="shared" si="20"/>
        <v>1</v>
      </c>
    </row>
    <row r="283" spans="2:9">
      <c r="B283" s="92"/>
      <c r="C283" s="143" t="s">
        <v>387</v>
      </c>
      <c r="D283" s="143"/>
      <c r="E283" s="130"/>
      <c r="F283" s="93"/>
      <c r="G283" s="94">
        <v>1</v>
      </c>
      <c r="H283" s="95">
        <v>1</v>
      </c>
      <c r="I283" s="96">
        <f t="shared" si="20"/>
        <v>1</v>
      </c>
    </row>
    <row r="284" spans="2:9">
      <c r="B284" s="92"/>
      <c r="C284" s="143" t="s">
        <v>40</v>
      </c>
      <c r="D284" s="143"/>
      <c r="E284" s="130"/>
      <c r="F284" s="93"/>
      <c r="G284" s="94">
        <v>1</v>
      </c>
      <c r="H284" s="95">
        <v>1</v>
      </c>
      <c r="I284" s="96">
        <f t="shared" si="20"/>
        <v>1</v>
      </c>
    </row>
    <row r="285" spans="2:9">
      <c r="B285" s="86"/>
      <c r="C285" s="146" t="s">
        <v>394</v>
      </c>
      <c r="D285" s="146"/>
      <c r="E285" s="87" t="s">
        <v>109</v>
      </c>
      <c r="F285" s="88"/>
      <c r="G285" s="94"/>
      <c r="H285" s="95"/>
      <c r="I285" s="91">
        <f>SUM(I286:I293)</f>
        <v>8</v>
      </c>
    </row>
    <row r="286" spans="2:9">
      <c r="B286" s="92"/>
      <c r="C286" s="143" t="s">
        <v>144</v>
      </c>
      <c r="D286" s="143"/>
      <c r="E286" s="130"/>
      <c r="F286" s="93" t="s">
        <v>74</v>
      </c>
      <c r="G286" s="94">
        <v>1</v>
      </c>
      <c r="H286" s="95">
        <v>1</v>
      </c>
      <c r="I286" s="96">
        <f t="shared" ref="I286:I293" si="21">+H286*G286</f>
        <v>1</v>
      </c>
    </row>
    <row r="287" spans="2:9">
      <c r="B287" s="92"/>
      <c r="C287" s="143" t="s">
        <v>142</v>
      </c>
      <c r="D287" s="143"/>
      <c r="E287" s="130"/>
      <c r="F287" s="93" t="s">
        <v>69</v>
      </c>
      <c r="G287" s="94">
        <v>1</v>
      </c>
      <c r="H287" s="95">
        <v>1</v>
      </c>
      <c r="I287" s="96">
        <f t="shared" si="21"/>
        <v>1</v>
      </c>
    </row>
    <row r="288" spans="2:9">
      <c r="B288" s="92"/>
      <c r="C288" s="143" t="s">
        <v>143</v>
      </c>
      <c r="D288" s="143"/>
      <c r="E288" s="130"/>
      <c r="F288" s="93" t="s">
        <v>69</v>
      </c>
      <c r="G288" s="94">
        <v>1</v>
      </c>
      <c r="H288" s="95">
        <v>1</v>
      </c>
      <c r="I288" s="96">
        <f t="shared" si="21"/>
        <v>1</v>
      </c>
    </row>
    <row r="289" spans="2:9">
      <c r="B289" s="92"/>
      <c r="C289" s="143" t="s">
        <v>147</v>
      </c>
      <c r="D289" s="143"/>
      <c r="E289" s="130"/>
      <c r="F289" s="93" t="s">
        <v>69</v>
      </c>
      <c r="G289" s="94">
        <v>1</v>
      </c>
      <c r="H289" s="95">
        <v>1</v>
      </c>
      <c r="I289" s="96">
        <f t="shared" si="21"/>
        <v>1</v>
      </c>
    </row>
    <row r="290" spans="2:9">
      <c r="B290" s="92"/>
      <c r="C290" s="143" t="s">
        <v>385</v>
      </c>
      <c r="D290" s="143"/>
      <c r="E290" s="130"/>
      <c r="F290" s="93" t="s">
        <v>69</v>
      </c>
      <c r="G290" s="94">
        <v>1</v>
      </c>
      <c r="H290" s="95">
        <v>1</v>
      </c>
      <c r="I290" s="96">
        <f t="shared" si="21"/>
        <v>1</v>
      </c>
    </row>
    <row r="291" spans="2:9">
      <c r="B291" s="92"/>
      <c r="C291" s="143" t="s">
        <v>386</v>
      </c>
      <c r="D291" s="143"/>
      <c r="E291" s="130"/>
      <c r="F291" s="93" t="s">
        <v>74</v>
      </c>
      <c r="G291" s="94">
        <v>1</v>
      </c>
      <c r="H291" s="95">
        <v>1</v>
      </c>
      <c r="I291" s="96">
        <f t="shared" si="21"/>
        <v>1</v>
      </c>
    </row>
    <row r="292" spans="2:9">
      <c r="B292" s="92"/>
      <c r="C292" s="143" t="s">
        <v>387</v>
      </c>
      <c r="D292" s="143"/>
      <c r="E292" s="130"/>
      <c r="F292" s="93" t="s">
        <v>69</v>
      </c>
      <c r="G292" s="94">
        <v>1</v>
      </c>
      <c r="H292" s="95">
        <v>1</v>
      </c>
      <c r="I292" s="96">
        <f t="shared" si="21"/>
        <v>1</v>
      </c>
    </row>
    <row r="293" spans="2:9">
      <c r="B293" s="92"/>
      <c r="C293" s="143" t="s">
        <v>40</v>
      </c>
      <c r="D293" s="143"/>
      <c r="E293" s="130"/>
      <c r="F293" s="93" t="s">
        <v>74</v>
      </c>
      <c r="G293" s="94">
        <v>1</v>
      </c>
      <c r="H293" s="95">
        <v>1</v>
      </c>
      <c r="I293" s="96">
        <f t="shared" si="21"/>
        <v>1</v>
      </c>
    </row>
    <row r="294" spans="2:9">
      <c r="B294" s="86"/>
      <c r="C294" s="146" t="s">
        <v>388</v>
      </c>
      <c r="D294" s="146"/>
      <c r="E294" s="87" t="s">
        <v>109</v>
      </c>
      <c r="F294" s="88"/>
      <c r="G294" s="94"/>
      <c r="H294" s="95"/>
      <c r="I294" s="91">
        <f>SUM(I295:I302)</f>
        <v>8</v>
      </c>
    </row>
    <row r="295" spans="2:9">
      <c r="B295" s="92"/>
      <c r="C295" s="143" t="s">
        <v>141</v>
      </c>
      <c r="D295" s="143"/>
      <c r="E295" s="130"/>
      <c r="F295" s="93" t="s">
        <v>74</v>
      </c>
      <c r="G295" s="94">
        <v>1</v>
      </c>
      <c r="H295" s="95">
        <v>1</v>
      </c>
      <c r="I295" s="96">
        <f t="shared" ref="I295:I302" si="22">+H295*G295</f>
        <v>1</v>
      </c>
    </row>
    <row r="296" spans="2:9">
      <c r="B296" s="92"/>
      <c r="C296" s="143" t="s">
        <v>389</v>
      </c>
      <c r="D296" s="143"/>
      <c r="E296" s="130"/>
      <c r="F296" s="93" t="s">
        <v>74</v>
      </c>
      <c r="G296" s="94">
        <v>1</v>
      </c>
      <c r="H296" s="95">
        <v>1</v>
      </c>
      <c r="I296" s="96">
        <f t="shared" si="22"/>
        <v>1</v>
      </c>
    </row>
    <row r="297" spans="2:9">
      <c r="B297" s="92"/>
      <c r="C297" s="143" t="s">
        <v>142</v>
      </c>
      <c r="D297" s="143"/>
      <c r="E297" s="130"/>
      <c r="F297" s="93" t="s">
        <v>69</v>
      </c>
      <c r="G297" s="94">
        <v>1</v>
      </c>
      <c r="H297" s="95">
        <v>1</v>
      </c>
      <c r="I297" s="96">
        <f t="shared" si="22"/>
        <v>1</v>
      </c>
    </row>
    <row r="298" spans="2:9">
      <c r="B298" s="92"/>
      <c r="C298" s="143" t="s">
        <v>143</v>
      </c>
      <c r="D298" s="143"/>
      <c r="E298" s="130"/>
      <c r="F298" s="93" t="s">
        <v>69</v>
      </c>
      <c r="G298" s="94">
        <v>1</v>
      </c>
      <c r="H298" s="95">
        <v>1</v>
      </c>
      <c r="I298" s="96">
        <f t="shared" si="22"/>
        <v>1</v>
      </c>
    </row>
    <row r="299" spans="2:9">
      <c r="B299" s="92"/>
      <c r="C299" s="143" t="s">
        <v>149</v>
      </c>
      <c r="D299" s="143"/>
      <c r="E299" s="130"/>
      <c r="F299" s="93" t="s">
        <v>69</v>
      </c>
      <c r="G299" s="94">
        <v>1</v>
      </c>
      <c r="H299" s="95">
        <v>1</v>
      </c>
      <c r="I299" s="96">
        <f t="shared" si="22"/>
        <v>1</v>
      </c>
    </row>
    <row r="300" spans="2:9">
      <c r="B300" s="92"/>
      <c r="C300" s="143" t="s">
        <v>385</v>
      </c>
      <c r="D300" s="143"/>
      <c r="E300" s="130"/>
      <c r="F300" s="93"/>
      <c r="G300" s="94">
        <v>1</v>
      </c>
      <c r="H300" s="95">
        <v>1</v>
      </c>
      <c r="I300" s="96">
        <f t="shared" si="22"/>
        <v>1</v>
      </c>
    </row>
    <row r="301" spans="2:9">
      <c r="B301" s="92"/>
      <c r="C301" s="143" t="s">
        <v>390</v>
      </c>
      <c r="D301" s="143"/>
      <c r="E301" s="130"/>
      <c r="F301" s="93" t="s">
        <v>69</v>
      </c>
      <c r="G301" s="94">
        <v>1</v>
      </c>
      <c r="H301" s="95">
        <v>1</v>
      </c>
      <c r="I301" s="96">
        <f t="shared" si="22"/>
        <v>1</v>
      </c>
    </row>
    <row r="302" spans="2:9">
      <c r="B302" s="92"/>
      <c r="C302" s="143" t="s">
        <v>40</v>
      </c>
      <c r="D302" s="143"/>
      <c r="E302" s="130"/>
      <c r="F302" s="93" t="s">
        <v>74</v>
      </c>
      <c r="G302" s="94">
        <v>1</v>
      </c>
      <c r="H302" s="95">
        <v>1</v>
      </c>
      <c r="I302" s="96">
        <f t="shared" si="22"/>
        <v>1</v>
      </c>
    </row>
    <row r="303" spans="2:9">
      <c r="B303" s="98"/>
      <c r="C303" s="144" t="s">
        <v>23</v>
      </c>
      <c r="D303" s="144"/>
      <c r="E303" s="99"/>
      <c r="F303" s="100"/>
      <c r="G303" s="94"/>
      <c r="H303" s="95"/>
      <c r="I303" s="101">
        <f>I304+I312+I320+I323+I327</f>
        <v>23</v>
      </c>
    </row>
    <row r="304" spans="2:9">
      <c r="B304" s="86"/>
      <c r="C304" s="145" t="s">
        <v>391</v>
      </c>
      <c r="D304" s="145"/>
      <c r="E304" s="87" t="s">
        <v>109</v>
      </c>
      <c r="F304" s="88"/>
      <c r="G304" s="94"/>
      <c r="H304" s="95"/>
      <c r="I304" s="91">
        <f>SUM(I305:I311)</f>
        <v>7</v>
      </c>
    </row>
    <row r="305" spans="2:9">
      <c r="B305" s="92"/>
      <c r="C305" s="143" t="s">
        <v>392</v>
      </c>
      <c r="D305" s="143"/>
      <c r="E305" s="130"/>
      <c r="F305" s="93" t="s">
        <v>74</v>
      </c>
      <c r="G305" s="94">
        <v>1</v>
      </c>
      <c r="H305" s="95">
        <v>1</v>
      </c>
      <c r="I305" s="96">
        <f t="shared" ref="I305:I311" si="23">+H305*G305</f>
        <v>1</v>
      </c>
    </row>
    <row r="306" spans="2:9">
      <c r="B306" s="92"/>
      <c r="C306" s="143" t="s">
        <v>145</v>
      </c>
      <c r="D306" s="143"/>
      <c r="E306" s="130"/>
      <c r="F306" s="93" t="s">
        <v>74</v>
      </c>
      <c r="G306" s="94">
        <v>1</v>
      </c>
      <c r="H306" s="95">
        <v>1</v>
      </c>
      <c r="I306" s="96">
        <f t="shared" si="23"/>
        <v>1</v>
      </c>
    </row>
    <row r="307" spans="2:9">
      <c r="B307" s="92"/>
      <c r="C307" s="143" t="s">
        <v>146</v>
      </c>
      <c r="D307" s="143"/>
      <c r="E307" s="130"/>
      <c r="F307" s="93" t="s">
        <v>74</v>
      </c>
      <c r="G307" s="94">
        <v>1</v>
      </c>
      <c r="H307" s="95">
        <v>1</v>
      </c>
      <c r="I307" s="96">
        <f t="shared" si="23"/>
        <v>1</v>
      </c>
    </row>
    <row r="308" spans="2:9">
      <c r="B308" s="92"/>
      <c r="C308" s="143" t="s">
        <v>147</v>
      </c>
      <c r="D308" s="143"/>
      <c r="E308" s="130"/>
      <c r="F308" s="93"/>
      <c r="G308" s="94">
        <v>1</v>
      </c>
      <c r="H308" s="95">
        <v>1</v>
      </c>
      <c r="I308" s="96">
        <f t="shared" si="23"/>
        <v>1</v>
      </c>
    </row>
    <row r="309" spans="2:9">
      <c r="B309" s="92"/>
      <c r="C309" s="143" t="s">
        <v>148</v>
      </c>
      <c r="D309" s="143"/>
      <c r="E309" s="130"/>
      <c r="F309" s="93"/>
      <c r="G309" s="94">
        <v>1</v>
      </c>
      <c r="H309" s="95">
        <v>1</v>
      </c>
      <c r="I309" s="96">
        <f t="shared" si="23"/>
        <v>1</v>
      </c>
    </row>
    <row r="310" spans="2:9">
      <c r="B310" s="92"/>
      <c r="C310" s="143" t="s">
        <v>395</v>
      </c>
      <c r="D310" s="143"/>
      <c r="E310" s="130"/>
      <c r="F310" s="93"/>
      <c r="G310" s="94">
        <v>1</v>
      </c>
      <c r="H310" s="95">
        <v>1</v>
      </c>
      <c r="I310" s="96">
        <f t="shared" si="23"/>
        <v>1</v>
      </c>
    </row>
    <row r="311" spans="2:9">
      <c r="B311" s="92"/>
      <c r="C311" s="143" t="s">
        <v>40</v>
      </c>
      <c r="D311" s="143"/>
      <c r="E311" s="130"/>
      <c r="F311" s="93"/>
      <c r="G311" s="94">
        <v>1</v>
      </c>
      <c r="H311" s="95">
        <v>1</v>
      </c>
      <c r="I311" s="96">
        <f t="shared" si="23"/>
        <v>1</v>
      </c>
    </row>
    <row r="312" spans="2:9">
      <c r="B312" s="86"/>
      <c r="C312" s="145" t="s">
        <v>515</v>
      </c>
      <c r="D312" s="145"/>
      <c r="E312" s="87" t="s">
        <v>109</v>
      </c>
      <c r="F312" s="88"/>
      <c r="G312" s="94"/>
      <c r="H312" s="95"/>
      <c r="I312" s="91">
        <f>SUM(I313:I319)</f>
        <v>7</v>
      </c>
    </row>
    <row r="313" spans="2:9">
      <c r="B313" s="92"/>
      <c r="C313" s="143" t="s">
        <v>393</v>
      </c>
      <c r="D313" s="143"/>
      <c r="E313" s="130"/>
      <c r="F313" s="93" t="s">
        <v>74</v>
      </c>
      <c r="G313" s="94">
        <v>1</v>
      </c>
      <c r="H313" s="95">
        <v>1</v>
      </c>
      <c r="I313" s="96">
        <f t="shared" ref="I313:I319" si="24">+H313*G313</f>
        <v>1</v>
      </c>
    </row>
    <row r="314" spans="2:9">
      <c r="B314" s="92"/>
      <c r="C314" s="143" t="s">
        <v>145</v>
      </c>
      <c r="D314" s="143"/>
      <c r="E314" s="130"/>
      <c r="F314" s="93" t="s">
        <v>74</v>
      </c>
      <c r="G314" s="94">
        <v>1</v>
      </c>
      <c r="H314" s="95">
        <v>1</v>
      </c>
      <c r="I314" s="96">
        <f t="shared" si="24"/>
        <v>1</v>
      </c>
    </row>
    <row r="315" spans="2:9">
      <c r="B315" s="92"/>
      <c r="C315" s="143" t="s">
        <v>146</v>
      </c>
      <c r="D315" s="143"/>
      <c r="E315" s="130"/>
      <c r="F315" s="93" t="s">
        <v>69</v>
      </c>
      <c r="G315" s="94">
        <v>1</v>
      </c>
      <c r="H315" s="95">
        <v>1</v>
      </c>
      <c r="I315" s="96">
        <f t="shared" si="24"/>
        <v>1</v>
      </c>
    </row>
    <row r="316" spans="2:9">
      <c r="B316" s="92"/>
      <c r="C316" s="143" t="s">
        <v>147</v>
      </c>
      <c r="D316" s="143"/>
      <c r="E316" s="130"/>
      <c r="F316" s="93"/>
      <c r="G316" s="94">
        <v>1</v>
      </c>
      <c r="H316" s="95">
        <v>1</v>
      </c>
      <c r="I316" s="96">
        <f t="shared" si="24"/>
        <v>1</v>
      </c>
    </row>
    <row r="317" spans="2:9">
      <c r="B317" s="92"/>
      <c r="C317" s="143" t="s">
        <v>148</v>
      </c>
      <c r="D317" s="143"/>
      <c r="E317" s="130"/>
      <c r="F317" s="93"/>
      <c r="G317" s="94">
        <v>1</v>
      </c>
      <c r="H317" s="95">
        <v>1</v>
      </c>
      <c r="I317" s="96">
        <f t="shared" si="24"/>
        <v>1</v>
      </c>
    </row>
    <row r="318" spans="2:9">
      <c r="B318" s="92"/>
      <c r="C318" s="143" t="s">
        <v>395</v>
      </c>
      <c r="D318" s="143"/>
      <c r="E318" s="130"/>
      <c r="F318" s="93"/>
      <c r="G318" s="94">
        <v>1</v>
      </c>
      <c r="H318" s="95">
        <v>1</v>
      </c>
      <c r="I318" s="96">
        <f t="shared" si="24"/>
        <v>1</v>
      </c>
    </row>
    <row r="319" spans="2:9">
      <c r="B319" s="92"/>
      <c r="C319" s="143" t="s">
        <v>40</v>
      </c>
      <c r="D319" s="143"/>
      <c r="E319" s="130"/>
      <c r="F319" s="93"/>
      <c r="G319" s="94">
        <v>1</v>
      </c>
      <c r="H319" s="95">
        <v>1</v>
      </c>
      <c r="I319" s="96">
        <f t="shared" si="24"/>
        <v>1</v>
      </c>
    </row>
    <row r="320" spans="2:9">
      <c r="B320" s="86"/>
      <c r="C320" s="145" t="s">
        <v>516</v>
      </c>
      <c r="D320" s="145"/>
      <c r="E320" s="87" t="s">
        <v>109</v>
      </c>
      <c r="F320" s="88"/>
      <c r="G320" s="94"/>
      <c r="H320" s="95"/>
      <c r="I320" s="91">
        <f>SUM(I321:I322)</f>
        <v>2</v>
      </c>
    </row>
    <row r="321" spans="2:9">
      <c r="B321" s="92"/>
      <c r="C321" s="143" t="s">
        <v>396</v>
      </c>
      <c r="D321" s="143"/>
      <c r="E321" s="130"/>
      <c r="F321" s="93" t="s">
        <v>74</v>
      </c>
      <c r="G321" s="94">
        <v>1</v>
      </c>
      <c r="H321" s="95">
        <v>1</v>
      </c>
      <c r="I321" s="96">
        <f>+H321*G321</f>
        <v>1</v>
      </c>
    </row>
    <row r="322" spans="2:9">
      <c r="B322" s="92"/>
      <c r="C322" s="143" t="s">
        <v>40</v>
      </c>
      <c r="D322" s="143"/>
      <c r="E322" s="130"/>
      <c r="F322" s="93" t="s">
        <v>74</v>
      </c>
      <c r="G322" s="94">
        <v>1</v>
      </c>
      <c r="H322" s="95">
        <v>1</v>
      </c>
      <c r="I322" s="96">
        <f>+H322*G322</f>
        <v>1</v>
      </c>
    </row>
    <row r="323" spans="2:9">
      <c r="B323" s="86"/>
      <c r="C323" s="145" t="s">
        <v>397</v>
      </c>
      <c r="D323" s="145"/>
      <c r="E323" s="87" t="s">
        <v>109</v>
      </c>
      <c r="F323" s="88"/>
      <c r="G323" s="94"/>
      <c r="H323" s="95"/>
      <c r="I323" s="91">
        <f>SUM(I324:I326)</f>
        <v>3</v>
      </c>
    </row>
    <row r="324" spans="2:9">
      <c r="B324" s="92"/>
      <c r="C324" s="143" t="s">
        <v>398</v>
      </c>
      <c r="D324" s="143"/>
      <c r="E324" s="130"/>
      <c r="F324" s="93" t="s">
        <v>74</v>
      </c>
      <c r="G324" s="94">
        <v>1</v>
      </c>
      <c r="H324" s="95">
        <v>1</v>
      </c>
      <c r="I324" s="96">
        <f>+H324*G324</f>
        <v>1</v>
      </c>
    </row>
    <row r="325" spans="2:9">
      <c r="B325" s="92"/>
      <c r="C325" s="143" t="s">
        <v>168</v>
      </c>
      <c r="D325" s="143"/>
      <c r="E325" s="130"/>
      <c r="F325" s="93" t="s">
        <v>74</v>
      </c>
      <c r="G325" s="94">
        <v>1</v>
      </c>
      <c r="H325" s="95">
        <v>1</v>
      </c>
      <c r="I325" s="96">
        <f>+H325*G325</f>
        <v>1</v>
      </c>
    </row>
    <row r="326" spans="2:9">
      <c r="B326" s="92"/>
      <c r="C326" s="143" t="s">
        <v>40</v>
      </c>
      <c r="D326" s="143"/>
      <c r="E326" s="130"/>
      <c r="F326" s="93" t="s">
        <v>74</v>
      </c>
      <c r="G326" s="94">
        <v>1</v>
      </c>
      <c r="H326" s="95">
        <v>1</v>
      </c>
      <c r="I326" s="96">
        <f>+H326*G326</f>
        <v>1</v>
      </c>
    </row>
    <row r="327" spans="2:9">
      <c r="B327" s="86"/>
      <c r="C327" s="145" t="s">
        <v>399</v>
      </c>
      <c r="D327" s="145"/>
      <c r="E327" s="87" t="s">
        <v>109</v>
      </c>
      <c r="F327" s="88"/>
      <c r="G327" s="94"/>
      <c r="H327" s="95"/>
      <c r="I327" s="91">
        <f>SUM(I328:I331)</f>
        <v>4</v>
      </c>
    </row>
    <row r="328" spans="2:9">
      <c r="B328" s="92"/>
      <c r="C328" s="143" t="s">
        <v>400</v>
      </c>
      <c r="D328" s="143"/>
      <c r="E328" s="130"/>
      <c r="F328" s="93" t="s">
        <v>72</v>
      </c>
      <c r="G328" s="94">
        <v>1</v>
      </c>
      <c r="H328" s="95">
        <v>1</v>
      </c>
      <c r="I328" s="96">
        <f>+H328*G328</f>
        <v>1</v>
      </c>
    </row>
    <row r="329" spans="2:9">
      <c r="B329" s="92"/>
      <c r="C329" s="143" t="s">
        <v>401</v>
      </c>
      <c r="D329" s="143"/>
      <c r="E329" s="130"/>
      <c r="F329" s="93" t="s">
        <v>69</v>
      </c>
      <c r="G329" s="94">
        <v>1</v>
      </c>
      <c r="H329" s="95">
        <v>1</v>
      </c>
      <c r="I329" s="96">
        <f>+H329*G329</f>
        <v>1</v>
      </c>
    </row>
    <row r="330" spans="2:9">
      <c r="B330" s="92"/>
      <c r="C330" s="143" t="s">
        <v>168</v>
      </c>
      <c r="D330" s="143"/>
      <c r="E330" s="130"/>
      <c r="F330" s="93" t="s">
        <v>69</v>
      </c>
      <c r="G330" s="94">
        <v>1</v>
      </c>
      <c r="H330" s="95">
        <v>1</v>
      </c>
      <c r="I330" s="96">
        <f>+H330*G330</f>
        <v>1</v>
      </c>
    </row>
    <row r="331" spans="2:9">
      <c r="B331" s="92"/>
      <c r="C331" s="143" t="s">
        <v>40</v>
      </c>
      <c r="D331" s="143"/>
      <c r="E331" s="130"/>
      <c r="F331" s="93" t="s">
        <v>74</v>
      </c>
      <c r="G331" s="94">
        <v>1</v>
      </c>
      <c r="H331" s="95">
        <v>1</v>
      </c>
      <c r="I331" s="96">
        <f>+H331*G331</f>
        <v>1</v>
      </c>
    </row>
    <row r="332" spans="2:9">
      <c r="B332" s="98"/>
      <c r="C332" s="144" t="s">
        <v>79</v>
      </c>
      <c r="D332" s="144"/>
      <c r="E332" s="99"/>
      <c r="F332" s="100"/>
      <c r="G332" s="94"/>
      <c r="H332" s="95"/>
      <c r="I332" s="101">
        <f>I333+I337</f>
        <v>5</v>
      </c>
    </row>
    <row r="333" spans="2:9">
      <c r="B333" s="86"/>
      <c r="C333" s="145" t="s">
        <v>402</v>
      </c>
      <c r="D333" s="145"/>
      <c r="E333" s="87" t="s">
        <v>109</v>
      </c>
      <c r="F333" s="88" t="s">
        <v>18</v>
      </c>
      <c r="G333" s="94"/>
      <c r="H333" s="95"/>
      <c r="I333" s="91">
        <f>SUM(I334:I336)</f>
        <v>3</v>
      </c>
    </row>
    <row r="334" spans="2:9">
      <c r="B334" s="92"/>
      <c r="C334" s="143" t="s">
        <v>150</v>
      </c>
      <c r="D334" s="143"/>
      <c r="E334" s="130"/>
      <c r="F334" s="93" t="s">
        <v>74</v>
      </c>
      <c r="G334" s="94">
        <v>1</v>
      </c>
      <c r="H334" s="95">
        <v>1</v>
      </c>
      <c r="I334" s="96">
        <f>+H334*G334</f>
        <v>1</v>
      </c>
    </row>
    <row r="335" spans="2:9">
      <c r="B335" s="92"/>
      <c r="C335" s="143" t="s">
        <v>151</v>
      </c>
      <c r="D335" s="143"/>
      <c r="E335" s="130"/>
      <c r="F335" s="93"/>
      <c r="G335" s="94">
        <v>1</v>
      </c>
      <c r="H335" s="95">
        <v>1</v>
      </c>
      <c r="I335" s="96">
        <f>+H335*G335</f>
        <v>1</v>
      </c>
    </row>
    <row r="336" spans="2:9">
      <c r="B336" s="92"/>
      <c r="C336" s="143" t="s">
        <v>70</v>
      </c>
      <c r="D336" s="143"/>
      <c r="E336" s="130"/>
      <c r="F336" s="93" t="s">
        <v>74</v>
      </c>
      <c r="G336" s="94">
        <v>1</v>
      </c>
      <c r="H336" s="95">
        <v>1</v>
      </c>
      <c r="I336" s="96">
        <f>+H336*G336</f>
        <v>1</v>
      </c>
    </row>
    <row r="337" spans="2:9">
      <c r="B337" s="86"/>
      <c r="C337" s="145" t="s">
        <v>403</v>
      </c>
      <c r="D337" s="145"/>
      <c r="E337" s="87" t="s">
        <v>109</v>
      </c>
      <c r="F337" s="88" t="s">
        <v>18</v>
      </c>
      <c r="G337" s="94"/>
      <c r="H337" s="95"/>
      <c r="I337" s="91">
        <f>SUM(I338:I339)</f>
        <v>2</v>
      </c>
    </row>
    <row r="338" spans="2:9">
      <c r="B338" s="92"/>
      <c r="C338" s="143" t="s">
        <v>403</v>
      </c>
      <c r="D338" s="143"/>
      <c r="E338" s="130"/>
      <c r="F338" s="93" t="s">
        <v>74</v>
      </c>
      <c r="G338" s="94">
        <v>1</v>
      </c>
      <c r="H338" s="95">
        <v>1</v>
      </c>
      <c r="I338" s="96">
        <f>+H338*G338</f>
        <v>1</v>
      </c>
    </row>
    <row r="339" spans="2:9">
      <c r="B339" s="92"/>
      <c r="C339" s="143" t="s">
        <v>70</v>
      </c>
      <c r="D339" s="143"/>
      <c r="E339" s="130"/>
      <c r="F339" s="93" t="s">
        <v>74</v>
      </c>
      <c r="G339" s="94">
        <v>1</v>
      </c>
      <c r="H339" s="95">
        <v>1</v>
      </c>
      <c r="I339" s="96">
        <f>+H339*G339</f>
        <v>1</v>
      </c>
    </row>
    <row r="340" spans="2:9">
      <c r="B340" s="98"/>
      <c r="C340" s="144" t="s">
        <v>80</v>
      </c>
      <c r="D340" s="144"/>
      <c r="E340" s="99"/>
      <c r="F340" s="100"/>
      <c r="G340" s="94"/>
      <c r="H340" s="95"/>
      <c r="I340" s="101">
        <f>I341+I344+I348</f>
        <v>7</v>
      </c>
    </row>
    <row r="341" spans="2:9">
      <c r="B341" s="86"/>
      <c r="C341" s="145" t="s">
        <v>404</v>
      </c>
      <c r="D341" s="145"/>
      <c r="E341" s="87" t="s">
        <v>109</v>
      </c>
      <c r="F341" s="88" t="s">
        <v>18</v>
      </c>
      <c r="G341" s="94"/>
      <c r="H341" s="95"/>
      <c r="I341" s="91">
        <f>SUM(I342:I343)</f>
        <v>2</v>
      </c>
    </row>
    <row r="342" spans="2:9">
      <c r="B342" s="92"/>
      <c r="C342" s="143" t="s">
        <v>405</v>
      </c>
      <c r="D342" s="143"/>
      <c r="E342" s="130"/>
      <c r="F342" s="93" t="s">
        <v>74</v>
      </c>
      <c r="G342" s="94">
        <v>1</v>
      </c>
      <c r="H342" s="95">
        <v>1</v>
      </c>
      <c r="I342" s="96">
        <f>+H342*G342</f>
        <v>1</v>
      </c>
    </row>
    <row r="343" spans="2:9">
      <c r="B343" s="92"/>
      <c r="C343" s="143" t="s">
        <v>70</v>
      </c>
      <c r="D343" s="143"/>
      <c r="E343" s="130"/>
      <c r="F343" s="93" t="s">
        <v>74</v>
      </c>
      <c r="G343" s="94">
        <v>1</v>
      </c>
      <c r="H343" s="95">
        <v>1</v>
      </c>
      <c r="I343" s="96">
        <f>+H343*G343</f>
        <v>1</v>
      </c>
    </row>
    <row r="344" spans="2:9">
      <c r="B344" s="86"/>
      <c r="C344" s="145" t="s">
        <v>406</v>
      </c>
      <c r="D344" s="145"/>
      <c r="E344" s="87" t="s">
        <v>109</v>
      </c>
      <c r="F344" s="88" t="s">
        <v>18</v>
      </c>
      <c r="G344" s="94"/>
      <c r="H344" s="95"/>
      <c r="I344" s="91">
        <f>SUM(I345:I347)</f>
        <v>3</v>
      </c>
    </row>
    <row r="345" spans="2:9">
      <c r="B345" s="92"/>
      <c r="C345" s="143" t="s">
        <v>407</v>
      </c>
      <c r="D345" s="143"/>
      <c r="E345" s="130"/>
      <c r="F345" s="93"/>
      <c r="G345" s="94">
        <v>1</v>
      </c>
      <c r="H345" s="95">
        <v>1</v>
      </c>
      <c r="I345" s="96">
        <f>+H345*G345</f>
        <v>1</v>
      </c>
    </row>
    <row r="346" spans="2:9">
      <c r="B346" s="92"/>
      <c r="C346" s="143" t="s">
        <v>408</v>
      </c>
      <c r="D346" s="143"/>
      <c r="E346" s="130"/>
      <c r="F346" s="93"/>
      <c r="G346" s="94">
        <v>1</v>
      </c>
      <c r="H346" s="95">
        <v>1</v>
      </c>
      <c r="I346" s="96">
        <f>+H346*G346</f>
        <v>1</v>
      </c>
    </row>
    <row r="347" spans="2:9">
      <c r="B347" s="92"/>
      <c r="C347" s="143" t="s">
        <v>40</v>
      </c>
      <c r="D347" s="143"/>
      <c r="E347" s="130"/>
      <c r="F347" s="93"/>
      <c r="G347" s="94">
        <v>1</v>
      </c>
      <c r="H347" s="95">
        <v>1</v>
      </c>
      <c r="I347" s="96">
        <f>+H347*G347</f>
        <v>1</v>
      </c>
    </row>
    <row r="348" spans="2:9">
      <c r="B348" s="86"/>
      <c r="C348" s="145" t="s">
        <v>409</v>
      </c>
      <c r="D348" s="145"/>
      <c r="E348" s="87" t="s">
        <v>109</v>
      </c>
      <c r="F348" s="88" t="s">
        <v>18</v>
      </c>
      <c r="G348" s="94"/>
      <c r="H348" s="95"/>
      <c r="I348" s="91">
        <f>SUM(I349:I350)</f>
        <v>2</v>
      </c>
    </row>
    <row r="349" spans="2:9">
      <c r="B349" s="92"/>
      <c r="C349" s="143" t="s">
        <v>408</v>
      </c>
      <c r="D349" s="143"/>
      <c r="E349" s="130"/>
      <c r="F349" s="93"/>
      <c r="G349" s="94">
        <v>1</v>
      </c>
      <c r="H349" s="95">
        <v>1</v>
      </c>
      <c r="I349" s="96">
        <f>+H349*G349</f>
        <v>1</v>
      </c>
    </row>
    <row r="350" spans="2:9">
      <c r="B350" s="92"/>
      <c r="C350" s="143" t="s">
        <v>40</v>
      </c>
      <c r="D350" s="143"/>
      <c r="E350" s="130"/>
      <c r="F350" s="93"/>
      <c r="G350" s="94">
        <v>1</v>
      </c>
      <c r="H350" s="95">
        <v>1</v>
      </c>
      <c r="I350" s="96">
        <f>+H350*G350</f>
        <v>1</v>
      </c>
    </row>
    <row r="351" spans="2:9">
      <c r="B351" s="98"/>
      <c r="C351" s="144" t="s">
        <v>81</v>
      </c>
      <c r="D351" s="144"/>
      <c r="E351" s="99"/>
      <c r="F351" s="100"/>
      <c r="G351" s="94"/>
      <c r="H351" s="95"/>
      <c r="I351" s="101">
        <f>I352+I360+I369+I379+I383+I385+I390+I394+I402+I415+I418</f>
        <v>60</v>
      </c>
    </row>
    <row r="352" spans="2:9">
      <c r="B352" s="86"/>
      <c r="C352" s="145" t="s">
        <v>457</v>
      </c>
      <c r="D352" s="145"/>
      <c r="E352" s="87" t="s">
        <v>109</v>
      </c>
      <c r="F352" s="88" t="s">
        <v>18</v>
      </c>
      <c r="G352" s="94"/>
      <c r="H352" s="95"/>
      <c r="I352" s="91">
        <f>SUM(I353:I359)</f>
        <v>7</v>
      </c>
    </row>
    <row r="353" spans="2:9">
      <c r="B353" s="92"/>
      <c r="C353" s="143" t="s">
        <v>291</v>
      </c>
      <c r="D353" s="143"/>
      <c r="E353" s="130"/>
      <c r="F353" s="93" t="s">
        <v>69</v>
      </c>
      <c r="G353" s="94">
        <v>1</v>
      </c>
      <c r="H353" s="95">
        <v>1</v>
      </c>
      <c r="I353" s="96">
        <f t="shared" ref="I353:I359" si="25">+H353*G353</f>
        <v>1</v>
      </c>
    </row>
    <row r="354" spans="2:9">
      <c r="B354" s="92"/>
      <c r="C354" s="143" t="s">
        <v>231</v>
      </c>
      <c r="D354" s="143"/>
      <c r="E354" s="130"/>
      <c r="F354" s="93" t="s">
        <v>69</v>
      </c>
      <c r="G354" s="94">
        <v>1</v>
      </c>
      <c r="H354" s="95">
        <v>1</v>
      </c>
      <c r="I354" s="96">
        <f t="shared" si="25"/>
        <v>1</v>
      </c>
    </row>
    <row r="355" spans="2:9">
      <c r="B355" s="92"/>
      <c r="C355" s="143" t="s">
        <v>171</v>
      </c>
      <c r="D355" s="143"/>
      <c r="E355" s="130"/>
      <c r="F355" s="93" t="s">
        <v>69</v>
      </c>
      <c r="G355" s="94">
        <v>1</v>
      </c>
      <c r="H355" s="95">
        <v>1</v>
      </c>
      <c r="I355" s="96">
        <f t="shared" si="25"/>
        <v>1</v>
      </c>
    </row>
    <row r="356" spans="2:9">
      <c r="B356" s="92"/>
      <c r="C356" s="143" t="s">
        <v>172</v>
      </c>
      <c r="D356" s="143"/>
      <c r="E356" s="130"/>
      <c r="F356" s="93" t="s">
        <v>69</v>
      </c>
      <c r="G356" s="94">
        <v>1</v>
      </c>
      <c r="H356" s="95">
        <v>1</v>
      </c>
      <c r="I356" s="96">
        <f t="shared" si="25"/>
        <v>1</v>
      </c>
    </row>
    <row r="357" spans="2:9">
      <c r="B357" s="92"/>
      <c r="C357" s="143" t="s">
        <v>268</v>
      </c>
      <c r="D357" s="143"/>
      <c r="E357" s="130"/>
      <c r="F357" s="93" t="s">
        <v>69</v>
      </c>
      <c r="G357" s="94">
        <v>1</v>
      </c>
      <c r="H357" s="95">
        <v>1</v>
      </c>
      <c r="I357" s="96">
        <f t="shared" si="25"/>
        <v>1</v>
      </c>
    </row>
    <row r="358" spans="2:9">
      <c r="B358" s="92"/>
      <c r="C358" s="143" t="s">
        <v>153</v>
      </c>
      <c r="D358" s="143"/>
      <c r="E358" s="130"/>
      <c r="F358" s="93" t="s">
        <v>69</v>
      </c>
      <c r="G358" s="94">
        <v>1</v>
      </c>
      <c r="H358" s="95">
        <v>1</v>
      </c>
      <c r="I358" s="96">
        <f t="shared" si="25"/>
        <v>1</v>
      </c>
    </row>
    <row r="359" spans="2:9">
      <c r="B359" s="92"/>
      <c r="C359" s="143" t="s">
        <v>40</v>
      </c>
      <c r="D359" s="143"/>
      <c r="E359" s="130"/>
      <c r="F359" s="93" t="s">
        <v>74</v>
      </c>
      <c r="G359" s="94">
        <v>1</v>
      </c>
      <c r="H359" s="95">
        <v>1</v>
      </c>
      <c r="I359" s="96">
        <f t="shared" si="25"/>
        <v>1</v>
      </c>
    </row>
    <row r="360" spans="2:9">
      <c r="B360" s="86"/>
      <c r="C360" s="145" t="s">
        <v>83</v>
      </c>
      <c r="D360" s="145"/>
      <c r="E360" s="87" t="s">
        <v>109</v>
      </c>
      <c r="F360" s="88" t="s">
        <v>18</v>
      </c>
      <c r="G360" s="94"/>
      <c r="H360" s="95"/>
      <c r="I360" s="91">
        <f>SUM(I361:I368)</f>
        <v>8</v>
      </c>
    </row>
    <row r="361" spans="2:9">
      <c r="B361" s="92"/>
      <c r="C361" s="143" t="s">
        <v>154</v>
      </c>
      <c r="D361" s="143"/>
      <c r="E361" s="130"/>
      <c r="F361" s="93" t="s">
        <v>69</v>
      </c>
      <c r="G361" s="94">
        <v>1</v>
      </c>
      <c r="H361" s="95">
        <v>1</v>
      </c>
      <c r="I361" s="96">
        <f t="shared" ref="I361:I368" si="26">+H361*G361</f>
        <v>1</v>
      </c>
    </row>
    <row r="362" spans="2:9">
      <c r="B362" s="92"/>
      <c r="C362" s="143" t="s">
        <v>155</v>
      </c>
      <c r="D362" s="143"/>
      <c r="E362" s="130"/>
      <c r="F362" s="93" t="s">
        <v>69</v>
      </c>
      <c r="G362" s="94">
        <v>1</v>
      </c>
      <c r="H362" s="95">
        <v>1</v>
      </c>
      <c r="I362" s="96">
        <f t="shared" si="26"/>
        <v>1</v>
      </c>
    </row>
    <row r="363" spans="2:9">
      <c r="B363" s="92"/>
      <c r="C363" s="143" t="s">
        <v>156</v>
      </c>
      <c r="D363" s="143"/>
      <c r="E363" s="130"/>
      <c r="F363" s="93" t="s">
        <v>159</v>
      </c>
      <c r="G363" s="94">
        <v>1</v>
      </c>
      <c r="H363" s="95">
        <v>1</v>
      </c>
      <c r="I363" s="96">
        <f t="shared" si="26"/>
        <v>1</v>
      </c>
    </row>
    <row r="364" spans="2:9">
      <c r="B364" s="92"/>
      <c r="C364" s="143" t="s">
        <v>157</v>
      </c>
      <c r="D364" s="143"/>
      <c r="E364" s="130"/>
      <c r="F364" s="93" t="s">
        <v>159</v>
      </c>
      <c r="G364" s="94">
        <v>1</v>
      </c>
      <c r="H364" s="95">
        <v>1</v>
      </c>
      <c r="I364" s="96">
        <f t="shared" si="26"/>
        <v>1</v>
      </c>
    </row>
    <row r="365" spans="2:9">
      <c r="B365" s="92"/>
      <c r="C365" s="143" t="s">
        <v>158</v>
      </c>
      <c r="D365" s="143"/>
      <c r="E365" s="130"/>
      <c r="F365" s="93" t="s">
        <v>159</v>
      </c>
      <c r="G365" s="94">
        <v>1</v>
      </c>
      <c r="H365" s="95">
        <v>1</v>
      </c>
      <c r="I365" s="96">
        <f t="shared" si="26"/>
        <v>1</v>
      </c>
    </row>
    <row r="366" spans="2:9">
      <c r="B366" s="92"/>
      <c r="C366" s="143" t="s">
        <v>160</v>
      </c>
      <c r="D366" s="143"/>
      <c r="E366" s="130"/>
      <c r="F366" s="93" t="s">
        <v>69</v>
      </c>
      <c r="G366" s="94">
        <v>1</v>
      </c>
      <c r="H366" s="95">
        <v>1</v>
      </c>
      <c r="I366" s="96">
        <f t="shared" si="26"/>
        <v>1</v>
      </c>
    </row>
    <row r="367" spans="2:9">
      <c r="B367" s="92"/>
      <c r="C367" s="143" t="s">
        <v>161</v>
      </c>
      <c r="D367" s="143"/>
      <c r="E367" s="130"/>
      <c r="F367" s="93" t="s">
        <v>50</v>
      </c>
      <c r="G367" s="94">
        <v>1</v>
      </c>
      <c r="H367" s="95">
        <v>1</v>
      </c>
      <c r="I367" s="96">
        <f t="shared" si="26"/>
        <v>1</v>
      </c>
    </row>
    <row r="368" spans="2:9">
      <c r="B368" s="92"/>
      <c r="C368" s="142" t="s">
        <v>70</v>
      </c>
      <c r="D368" s="142"/>
      <c r="E368" s="130"/>
      <c r="F368" s="93" t="s">
        <v>74</v>
      </c>
      <c r="G368" s="94">
        <v>1</v>
      </c>
      <c r="H368" s="95">
        <v>1</v>
      </c>
      <c r="I368" s="96">
        <f t="shared" si="26"/>
        <v>1</v>
      </c>
    </row>
    <row r="369" spans="2:9">
      <c r="B369" s="86"/>
      <c r="C369" s="145" t="s">
        <v>410</v>
      </c>
      <c r="D369" s="145"/>
      <c r="E369" s="87" t="s">
        <v>109</v>
      </c>
      <c r="F369" s="88" t="s">
        <v>18</v>
      </c>
      <c r="G369" s="94"/>
      <c r="H369" s="95"/>
      <c r="I369" s="91">
        <f>SUM(I370:I378)</f>
        <v>9</v>
      </c>
    </row>
    <row r="370" spans="2:9">
      <c r="B370" s="92"/>
      <c r="C370" s="143" t="s">
        <v>162</v>
      </c>
      <c r="D370" s="143"/>
      <c r="E370" s="130"/>
      <c r="F370" s="93" t="s">
        <v>50</v>
      </c>
      <c r="G370" s="94">
        <v>1</v>
      </c>
      <c r="H370" s="95">
        <v>1</v>
      </c>
      <c r="I370" s="96">
        <f t="shared" ref="I370:I378" si="27">+H370*G370</f>
        <v>1</v>
      </c>
    </row>
    <row r="371" spans="2:9">
      <c r="B371" s="92"/>
      <c r="C371" s="143" t="s">
        <v>163</v>
      </c>
      <c r="D371" s="143"/>
      <c r="E371" s="130"/>
      <c r="F371" s="93" t="s">
        <v>50</v>
      </c>
      <c r="G371" s="94">
        <v>1</v>
      </c>
      <c r="H371" s="95">
        <v>1</v>
      </c>
      <c r="I371" s="96">
        <f t="shared" si="27"/>
        <v>1</v>
      </c>
    </row>
    <row r="372" spans="2:9">
      <c r="B372" s="92"/>
      <c r="C372" s="143" t="s">
        <v>53</v>
      </c>
      <c r="D372" s="143"/>
      <c r="E372" s="130"/>
      <c r="F372" s="93" t="s">
        <v>69</v>
      </c>
      <c r="G372" s="94">
        <v>1</v>
      </c>
      <c r="H372" s="95">
        <v>1</v>
      </c>
      <c r="I372" s="96">
        <f t="shared" si="27"/>
        <v>1</v>
      </c>
    </row>
    <row r="373" spans="2:9">
      <c r="B373" s="92"/>
      <c r="C373" s="143" t="s">
        <v>164</v>
      </c>
      <c r="D373" s="143"/>
      <c r="E373" s="130"/>
      <c r="F373" s="93" t="s">
        <v>69</v>
      </c>
      <c r="G373" s="94">
        <v>1</v>
      </c>
      <c r="H373" s="95">
        <v>1</v>
      </c>
      <c r="I373" s="96">
        <f t="shared" si="27"/>
        <v>1</v>
      </c>
    </row>
    <row r="374" spans="2:9">
      <c r="B374" s="92"/>
      <c r="C374" s="143" t="s">
        <v>165</v>
      </c>
      <c r="D374" s="143"/>
      <c r="E374" s="130"/>
      <c r="F374" s="93"/>
      <c r="G374" s="94">
        <v>1</v>
      </c>
      <c r="H374" s="95">
        <v>1</v>
      </c>
      <c r="I374" s="96">
        <f t="shared" ref="I374:I376" si="28">+H374*G374</f>
        <v>1</v>
      </c>
    </row>
    <row r="375" spans="2:9">
      <c r="B375" s="92"/>
      <c r="C375" s="143" t="s">
        <v>166</v>
      </c>
      <c r="D375" s="143"/>
      <c r="E375" s="130"/>
      <c r="F375" s="93"/>
      <c r="G375" s="94">
        <v>1</v>
      </c>
      <c r="H375" s="95">
        <v>1</v>
      </c>
      <c r="I375" s="96">
        <f t="shared" si="28"/>
        <v>1</v>
      </c>
    </row>
    <row r="376" spans="2:9">
      <c r="B376" s="92"/>
      <c r="C376" s="143" t="s">
        <v>167</v>
      </c>
      <c r="D376" s="143"/>
      <c r="E376" s="130"/>
      <c r="F376" s="93"/>
      <c r="G376" s="94">
        <v>1</v>
      </c>
      <c r="H376" s="95">
        <v>1</v>
      </c>
      <c r="I376" s="96">
        <f t="shared" si="28"/>
        <v>1</v>
      </c>
    </row>
    <row r="377" spans="2:9">
      <c r="B377" s="92"/>
      <c r="C377" s="143" t="s">
        <v>168</v>
      </c>
      <c r="D377" s="143"/>
      <c r="E377" s="130"/>
      <c r="F377" s="93"/>
      <c r="G377" s="94">
        <v>1</v>
      </c>
      <c r="H377" s="95">
        <v>1</v>
      </c>
      <c r="I377" s="96">
        <f t="shared" ref="I377" si="29">+H377*G377</f>
        <v>1</v>
      </c>
    </row>
    <row r="378" spans="2:9">
      <c r="B378" s="92"/>
      <c r="C378" s="143" t="s">
        <v>40</v>
      </c>
      <c r="D378" s="143"/>
      <c r="E378" s="130"/>
      <c r="F378" s="93" t="s">
        <v>74</v>
      </c>
      <c r="G378" s="94">
        <v>1</v>
      </c>
      <c r="H378" s="95">
        <v>1</v>
      </c>
      <c r="I378" s="96">
        <f t="shared" si="27"/>
        <v>1</v>
      </c>
    </row>
    <row r="379" spans="2:9">
      <c r="B379" s="86"/>
      <c r="C379" s="145" t="s">
        <v>330</v>
      </c>
      <c r="D379" s="145"/>
      <c r="E379" s="87" t="s">
        <v>109</v>
      </c>
      <c r="F379" s="88" t="s">
        <v>18</v>
      </c>
      <c r="G379" s="94"/>
      <c r="H379" s="95"/>
      <c r="I379" s="91">
        <f>SUM(I380:I382)</f>
        <v>3</v>
      </c>
    </row>
    <row r="380" spans="2:9">
      <c r="B380" s="92"/>
      <c r="C380" s="143" t="s">
        <v>52</v>
      </c>
      <c r="D380" s="143"/>
      <c r="E380" s="130"/>
      <c r="F380" s="93" t="s">
        <v>69</v>
      </c>
      <c r="G380" s="94">
        <v>1</v>
      </c>
      <c r="H380" s="95">
        <v>1</v>
      </c>
      <c r="I380" s="96">
        <f t="shared" ref="I380" si="30">+H380*G380</f>
        <v>1</v>
      </c>
    </row>
    <row r="381" spans="2:9">
      <c r="B381" s="92"/>
      <c r="C381" s="143" t="s">
        <v>169</v>
      </c>
      <c r="D381" s="143"/>
      <c r="E381" s="130"/>
      <c r="F381" s="93" t="s">
        <v>69</v>
      </c>
      <c r="G381" s="94">
        <v>1</v>
      </c>
      <c r="H381" s="95">
        <v>1</v>
      </c>
      <c r="I381" s="96">
        <f>+H381*G381</f>
        <v>1</v>
      </c>
    </row>
    <row r="382" spans="2:9">
      <c r="B382" s="92"/>
      <c r="C382" s="143" t="s">
        <v>170</v>
      </c>
      <c r="D382" s="143"/>
      <c r="E382" s="130"/>
      <c r="F382" s="93" t="s">
        <v>69</v>
      </c>
      <c r="G382" s="94">
        <v>1</v>
      </c>
      <c r="H382" s="95">
        <v>1</v>
      </c>
      <c r="I382" s="96">
        <f>+H382*G382</f>
        <v>1</v>
      </c>
    </row>
    <row r="383" spans="2:9">
      <c r="B383" s="92"/>
      <c r="C383" s="145" t="s">
        <v>51</v>
      </c>
      <c r="D383" s="145"/>
      <c r="E383" s="87" t="s">
        <v>109</v>
      </c>
      <c r="F383" s="88" t="s">
        <v>18</v>
      </c>
      <c r="G383" s="94"/>
      <c r="H383" s="95"/>
      <c r="I383" s="91">
        <f>SUM(I384)</f>
        <v>1</v>
      </c>
    </row>
    <row r="384" spans="2:9">
      <c r="B384" s="92"/>
      <c r="C384" s="143" t="s">
        <v>51</v>
      </c>
      <c r="D384" s="143"/>
      <c r="E384" s="130"/>
      <c r="F384" s="93" t="s">
        <v>69</v>
      </c>
      <c r="G384" s="94">
        <v>1</v>
      </c>
      <c r="H384" s="95">
        <v>1</v>
      </c>
      <c r="I384" s="96">
        <f t="shared" ref="I384:I389" si="31">+H384*G384</f>
        <v>1</v>
      </c>
    </row>
    <row r="385" spans="2:9">
      <c r="B385" s="92"/>
      <c r="C385" s="145" t="s">
        <v>328</v>
      </c>
      <c r="D385" s="145"/>
      <c r="E385" s="87" t="s">
        <v>109</v>
      </c>
      <c r="F385" s="88" t="s">
        <v>18</v>
      </c>
      <c r="G385" s="94"/>
      <c r="H385" s="95"/>
      <c r="I385" s="91">
        <f>SUM(I386:I389)</f>
        <v>4</v>
      </c>
    </row>
    <row r="386" spans="2:9">
      <c r="B386" s="92"/>
      <c r="C386" s="143" t="s">
        <v>173</v>
      </c>
      <c r="D386" s="143"/>
      <c r="E386" s="130"/>
      <c r="F386" s="93" t="s">
        <v>69</v>
      </c>
      <c r="G386" s="94">
        <v>1</v>
      </c>
      <c r="H386" s="95">
        <v>1</v>
      </c>
      <c r="I386" s="96">
        <f t="shared" si="31"/>
        <v>1</v>
      </c>
    </row>
    <row r="387" spans="2:9">
      <c r="B387" s="92"/>
      <c r="C387" s="143" t="s">
        <v>174</v>
      </c>
      <c r="D387" s="143"/>
      <c r="E387" s="130"/>
      <c r="F387" s="93" t="s">
        <v>69</v>
      </c>
      <c r="G387" s="94">
        <v>1</v>
      </c>
      <c r="H387" s="95">
        <v>1</v>
      </c>
      <c r="I387" s="96">
        <f t="shared" si="31"/>
        <v>1</v>
      </c>
    </row>
    <row r="388" spans="2:9">
      <c r="B388" s="92"/>
      <c r="C388" s="143" t="s">
        <v>175</v>
      </c>
      <c r="D388" s="143"/>
      <c r="E388" s="130"/>
      <c r="F388" s="93" t="s">
        <v>69</v>
      </c>
      <c r="G388" s="94">
        <v>1</v>
      </c>
      <c r="H388" s="95">
        <v>1</v>
      </c>
      <c r="I388" s="96">
        <f t="shared" si="31"/>
        <v>1</v>
      </c>
    </row>
    <row r="389" spans="2:9">
      <c r="B389" s="92"/>
      <c r="C389" s="143" t="s">
        <v>40</v>
      </c>
      <c r="D389" s="143"/>
      <c r="E389" s="130"/>
      <c r="F389" s="93" t="s">
        <v>74</v>
      </c>
      <c r="G389" s="94">
        <v>1</v>
      </c>
      <c r="H389" s="95">
        <v>1</v>
      </c>
      <c r="I389" s="96">
        <f t="shared" si="31"/>
        <v>1</v>
      </c>
    </row>
    <row r="390" spans="2:9">
      <c r="B390" s="86"/>
      <c r="C390" s="145" t="s">
        <v>411</v>
      </c>
      <c r="D390" s="145"/>
      <c r="E390" s="87" t="s">
        <v>109</v>
      </c>
      <c r="F390" s="88" t="s">
        <v>18</v>
      </c>
      <c r="G390" s="94"/>
      <c r="H390" s="95"/>
      <c r="I390" s="91">
        <f>SUM(I391:I393)</f>
        <v>3</v>
      </c>
    </row>
    <row r="391" spans="2:9">
      <c r="B391" s="92"/>
      <c r="C391" s="143" t="s">
        <v>331</v>
      </c>
      <c r="D391" s="143"/>
      <c r="E391" s="130"/>
      <c r="F391" s="93" t="s">
        <v>74</v>
      </c>
      <c r="G391" s="94">
        <v>1</v>
      </c>
      <c r="H391" s="95">
        <v>1</v>
      </c>
      <c r="I391" s="96">
        <f>+H391*G391</f>
        <v>1</v>
      </c>
    </row>
    <row r="392" spans="2:9">
      <c r="B392" s="92"/>
      <c r="C392" s="143" t="s">
        <v>292</v>
      </c>
      <c r="D392" s="143"/>
      <c r="E392" s="130"/>
      <c r="F392" s="93" t="s">
        <v>74</v>
      </c>
      <c r="G392" s="94">
        <v>1</v>
      </c>
      <c r="H392" s="95">
        <v>1</v>
      </c>
      <c r="I392" s="96">
        <f>+H392*G392</f>
        <v>1</v>
      </c>
    </row>
    <row r="393" spans="2:9">
      <c r="B393" s="92"/>
      <c r="C393" s="143" t="s">
        <v>40</v>
      </c>
      <c r="D393" s="143"/>
      <c r="E393" s="130"/>
      <c r="F393" s="93" t="s">
        <v>74</v>
      </c>
      <c r="G393" s="94">
        <v>1</v>
      </c>
      <c r="H393" s="95">
        <v>1</v>
      </c>
      <c r="I393" s="96">
        <f>+H393*G393</f>
        <v>1</v>
      </c>
    </row>
    <row r="394" spans="2:9">
      <c r="B394" s="86"/>
      <c r="C394" s="145" t="s">
        <v>412</v>
      </c>
      <c r="D394" s="145"/>
      <c r="E394" s="87" t="s">
        <v>109</v>
      </c>
      <c r="F394" s="88" t="s">
        <v>18</v>
      </c>
      <c r="G394" s="94"/>
      <c r="H394" s="95"/>
      <c r="I394" s="91">
        <f>SUM(I395:I401)</f>
        <v>7</v>
      </c>
    </row>
    <row r="395" spans="2:9">
      <c r="B395" s="92"/>
      <c r="C395" s="143" t="s">
        <v>179</v>
      </c>
      <c r="D395" s="143"/>
      <c r="E395" s="130"/>
      <c r="F395" s="93" t="s">
        <v>274</v>
      </c>
      <c r="G395" s="94">
        <v>1</v>
      </c>
      <c r="H395" s="95">
        <v>1</v>
      </c>
      <c r="I395" s="96">
        <f t="shared" ref="I395:I401" si="32">+H395*G395</f>
        <v>1</v>
      </c>
    </row>
    <row r="396" spans="2:9">
      <c r="B396" s="92"/>
      <c r="C396" s="143" t="s">
        <v>176</v>
      </c>
      <c r="D396" s="143"/>
      <c r="E396" s="130"/>
      <c r="F396" s="93" t="s">
        <v>74</v>
      </c>
      <c r="G396" s="94">
        <v>1</v>
      </c>
      <c r="H396" s="95">
        <v>1</v>
      </c>
      <c r="I396" s="96">
        <f t="shared" si="32"/>
        <v>1</v>
      </c>
    </row>
    <row r="397" spans="2:9">
      <c r="B397" s="92"/>
      <c r="C397" s="143" t="s">
        <v>177</v>
      </c>
      <c r="D397" s="143"/>
      <c r="E397" s="130"/>
      <c r="F397" s="93" t="s">
        <v>69</v>
      </c>
      <c r="G397" s="94">
        <v>1</v>
      </c>
      <c r="H397" s="95">
        <v>1</v>
      </c>
      <c r="I397" s="96">
        <f t="shared" si="32"/>
        <v>1</v>
      </c>
    </row>
    <row r="398" spans="2:9">
      <c r="B398" s="92"/>
      <c r="C398" s="143" t="s">
        <v>180</v>
      </c>
      <c r="D398" s="143"/>
      <c r="E398" s="130"/>
      <c r="F398" s="93" t="s">
        <v>74</v>
      </c>
      <c r="G398" s="94">
        <v>1</v>
      </c>
      <c r="H398" s="95">
        <v>1</v>
      </c>
      <c r="I398" s="96">
        <f t="shared" si="32"/>
        <v>1</v>
      </c>
    </row>
    <row r="399" spans="2:9">
      <c r="B399" s="92"/>
      <c r="C399" s="143" t="s">
        <v>275</v>
      </c>
      <c r="D399" s="143"/>
      <c r="E399" s="130"/>
      <c r="F399" s="93" t="s">
        <v>69</v>
      </c>
      <c r="G399" s="94">
        <v>1</v>
      </c>
      <c r="H399" s="95">
        <v>1</v>
      </c>
      <c r="I399" s="96">
        <f t="shared" si="32"/>
        <v>1</v>
      </c>
    </row>
    <row r="400" spans="2:9">
      <c r="B400" s="92"/>
      <c r="C400" s="143" t="s">
        <v>178</v>
      </c>
      <c r="D400" s="143"/>
      <c r="E400" s="130"/>
      <c r="F400" s="93" t="s">
        <v>69</v>
      </c>
      <c r="G400" s="94">
        <v>1</v>
      </c>
      <c r="H400" s="95">
        <v>1</v>
      </c>
      <c r="I400" s="96">
        <f t="shared" si="32"/>
        <v>1</v>
      </c>
    </row>
    <row r="401" spans="2:9">
      <c r="B401" s="92"/>
      <c r="C401" s="143" t="s">
        <v>40</v>
      </c>
      <c r="D401" s="143"/>
      <c r="E401" s="130"/>
      <c r="F401" s="93" t="s">
        <v>74</v>
      </c>
      <c r="G401" s="94">
        <v>1</v>
      </c>
      <c r="H401" s="95">
        <v>1</v>
      </c>
      <c r="I401" s="96">
        <f t="shared" si="32"/>
        <v>1</v>
      </c>
    </row>
    <row r="402" spans="2:9">
      <c r="B402" s="86"/>
      <c r="C402" s="145" t="s">
        <v>84</v>
      </c>
      <c r="D402" s="145"/>
      <c r="E402" s="87" t="s">
        <v>109</v>
      </c>
      <c r="F402" s="88" t="s">
        <v>18</v>
      </c>
      <c r="G402" s="94"/>
      <c r="H402" s="95"/>
      <c r="I402" s="91">
        <f>SUM(I403:I414)</f>
        <v>12</v>
      </c>
    </row>
    <row r="403" spans="2:9">
      <c r="B403" s="92"/>
      <c r="C403" s="143" t="s">
        <v>181</v>
      </c>
      <c r="D403" s="143"/>
      <c r="E403" s="130"/>
      <c r="F403" s="93" t="s">
        <v>69</v>
      </c>
      <c r="G403" s="94">
        <v>1</v>
      </c>
      <c r="H403" s="95">
        <v>1</v>
      </c>
      <c r="I403" s="96">
        <f t="shared" ref="I403:I414" si="33">+H403*G403</f>
        <v>1</v>
      </c>
    </row>
    <row r="404" spans="2:9">
      <c r="B404" s="92"/>
      <c r="C404" s="143" t="s">
        <v>182</v>
      </c>
      <c r="D404" s="143"/>
      <c r="E404" s="130"/>
      <c r="F404" s="93" t="s">
        <v>69</v>
      </c>
      <c r="G404" s="94">
        <v>1</v>
      </c>
      <c r="H404" s="95">
        <v>1</v>
      </c>
      <c r="I404" s="96">
        <f t="shared" si="33"/>
        <v>1</v>
      </c>
    </row>
    <row r="405" spans="2:9">
      <c r="B405" s="92"/>
      <c r="C405" s="143" t="s">
        <v>183</v>
      </c>
      <c r="D405" s="143"/>
      <c r="E405" s="130"/>
      <c r="F405" s="93" t="s">
        <v>69</v>
      </c>
      <c r="G405" s="94">
        <v>1</v>
      </c>
      <c r="H405" s="95">
        <v>1</v>
      </c>
      <c r="I405" s="96">
        <f t="shared" si="33"/>
        <v>1</v>
      </c>
    </row>
    <row r="406" spans="2:9">
      <c r="B406" s="92"/>
      <c r="C406" s="143" t="s">
        <v>184</v>
      </c>
      <c r="D406" s="143"/>
      <c r="E406" s="130"/>
      <c r="F406" s="93" t="s">
        <v>69</v>
      </c>
      <c r="G406" s="94">
        <v>1</v>
      </c>
      <c r="H406" s="95">
        <v>1</v>
      </c>
      <c r="I406" s="96">
        <f t="shared" si="33"/>
        <v>1</v>
      </c>
    </row>
    <row r="407" spans="2:9">
      <c r="B407" s="92"/>
      <c r="C407" s="143" t="s">
        <v>185</v>
      </c>
      <c r="D407" s="143"/>
      <c r="E407" s="130"/>
      <c r="F407" s="93" t="s">
        <v>69</v>
      </c>
      <c r="G407" s="94">
        <v>1</v>
      </c>
      <c r="H407" s="95">
        <v>1</v>
      </c>
      <c r="I407" s="96">
        <f t="shared" si="33"/>
        <v>1</v>
      </c>
    </row>
    <row r="408" spans="2:9">
      <c r="B408" s="92"/>
      <c r="C408" s="143" t="s">
        <v>186</v>
      </c>
      <c r="D408" s="143"/>
      <c r="E408" s="130"/>
      <c r="F408" s="93" t="s">
        <v>69</v>
      </c>
      <c r="G408" s="94">
        <v>1</v>
      </c>
      <c r="H408" s="95">
        <v>1</v>
      </c>
      <c r="I408" s="96">
        <f t="shared" si="33"/>
        <v>1</v>
      </c>
    </row>
    <row r="409" spans="2:9">
      <c r="B409" s="92"/>
      <c r="C409" s="143" t="s">
        <v>187</v>
      </c>
      <c r="D409" s="143"/>
      <c r="E409" s="130"/>
      <c r="F409" s="93" t="s">
        <v>69</v>
      </c>
      <c r="G409" s="94">
        <v>1</v>
      </c>
      <c r="H409" s="95">
        <v>1</v>
      </c>
      <c r="I409" s="96">
        <f t="shared" si="33"/>
        <v>1</v>
      </c>
    </row>
    <row r="410" spans="2:9">
      <c r="B410" s="92"/>
      <c r="C410" s="143" t="s">
        <v>188</v>
      </c>
      <c r="D410" s="143"/>
      <c r="E410" s="130"/>
      <c r="F410" s="93" t="s">
        <v>69</v>
      </c>
      <c r="G410" s="94">
        <v>1</v>
      </c>
      <c r="H410" s="95">
        <v>1</v>
      </c>
      <c r="I410" s="96">
        <f t="shared" si="33"/>
        <v>1</v>
      </c>
    </row>
    <row r="411" spans="2:9">
      <c r="B411" s="92"/>
      <c r="C411" s="143" t="s">
        <v>189</v>
      </c>
      <c r="D411" s="143"/>
      <c r="E411" s="130"/>
      <c r="F411" s="93" t="s">
        <v>69</v>
      </c>
      <c r="G411" s="94">
        <v>1</v>
      </c>
      <c r="H411" s="95">
        <v>1</v>
      </c>
      <c r="I411" s="96">
        <f t="shared" si="33"/>
        <v>1</v>
      </c>
    </row>
    <row r="412" spans="2:9">
      <c r="B412" s="92"/>
      <c r="C412" s="143" t="s">
        <v>190</v>
      </c>
      <c r="D412" s="143"/>
      <c r="E412" s="130"/>
      <c r="F412" s="93" t="s">
        <v>69</v>
      </c>
      <c r="G412" s="94">
        <v>1</v>
      </c>
      <c r="H412" s="95">
        <v>1</v>
      </c>
      <c r="I412" s="96">
        <f t="shared" si="33"/>
        <v>1</v>
      </c>
    </row>
    <row r="413" spans="2:9">
      <c r="B413" s="92"/>
      <c r="C413" s="143" t="s">
        <v>191</v>
      </c>
      <c r="D413" s="143"/>
      <c r="E413" s="130"/>
      <c r="F413" s="93" t="s">
        <v>69</v>
      </c>
      <c r="G413" s="94">
        <v>1</v>
      </c>
      <c r="H413" s="95">
        <v>1</v>
      </c>
      <c r="I413" s="96">
        <f t="shared" si="33"/>
        <v>1</v>
      </c>
    </row>
    <row r="414" spans="2:9">
      <c r="B414" s="92"/>
      <c r="C414" s="143" t="s">
        <v>40</v>
      </c>
      <c r="D414" s="143"/>
      <c r="E414" s="130"/>
      <c r="F414" s="93" t="s">
        <v>74</v>
      </c>
      <c r="G414" s="94">
        <v>1</v>
      </c>
      <c r="H414" s="95">
        <v>1</v>
      </c>
      <c r="I414" s="96">
        <f t="shared" si="33"/>
        <v>1</v>
      </c>
    </row>
    <row r="415" spans="2:9">
      <c r="B415" s="86"/>
      <c r="C415" s="145" t="s">
        <v>413</v>
      </c>
      <c r="D415" s="145"/>
      <c r="E415" s="87" t="s">
        <v>109</v>
      </c>
      <c r="F415" s="88" t="s">
        <v>18</v>
      </c>
      <c r="G415" s="94"/>
      <c r="H415" s="95"/>
      <c r="I415" s="91">
        <f>SUM(I416:I417)</f>
        <v>2</v>
      </c>
    </row>
    <row r="416" spans="2:9">
      <c r="B416" s="92"/>
      <c r="C416" s="130" t="s">
        <v>414</v>
      </c>
      <c r="D416" s="130"/>
      <c r="E416" s="130"/>
      <c r="F416" s="93"/>
      <c r="G416" s="94">
        <v>1</v>
      </c>
      <c r="H416" s="95">
        <v>1</v>
      </c>
      <c r="I416" s="96">
        <f t="shared" ref="I416" si="34">+H416*G416</f>
        <v>1</v>
      </c>
    </row>
    <row r="417" spans="2:9">
      <c r="B417" s="92"/>
      <c r="C417" s="143" t="s">
        <v>416</v>
      </c>
      <c r="D417" s="143"/>
      <c r="E417" s="130"/>
      <c r="F417" s="93"/>
      <c r="G417" s="94">
        <v>1</v>
      </c>
      <c r="H417" s="95">
        <v>1</v>
      </c>
      <c r="I417" s="96">
        <f t="shared" ref="I417" si="35">+H417*G417</f>
        <v>1</v>
      </c>
    </row>
    <row r="418" spans="2:9">
      <c r="B418" s="86"/>
      <c r="C418" s="145" t="s">
        <v>415</v>
      </c>
      <c r="D418" s="145"/>
      <c r="E418" s="87" t="s">
        <v>109</v>
      </c>
      <c r="F418" s="88" t="s">
        <v>18</v>
      </c>
      <c r="G418" s="94"/>
      <c r="H418" s="95"/>
      <c r="I418" s="91">
        <f>SUM(I419:I422)</f>
        <v>4</v>
      </c>
    </row>
    <row r="419" spans="2:9">
      <c r="B419" s="92"/>
      <c r="C419" s="210" t="s">
        <v>415</v>
      </c>
      <c r="D419" s="210"/>
      <c r="E419" s="130"/>
      <c r="F419" s="93"/>
      <c r="G419" s="94">
        <v>1</v>
      </c>
      <c r="H419" s="95">
        <v>1</v>
      </c>
      <c r="I419" s="96">
        <f t="shared" ref="I419:I421" si="36">+H419*G419</f>
        <v>1</v>
      </c>
    </row>
    <row r="420" spans="2:9">
      <c r="B420" s="92"/>
      <c r="C420" s="210" t="s">
        <v>179</v>
      </c>
      <c r="D420" s="210"/>
      <c r="E420" s="130"/>
      <c r="F420" s="93"/>
      <c r="G420" s="94">
        <v>1</v>
      </c>
      <c r="H420" s="95">
        <v>1</v>
      </c>
      <c r="I420" s="96">
        <f t="shared" si="36"/>
        <v>1</v>
      </c>
    </row>
    <row r="421" spans="2:9">
      <c r="B421" s="92"/>
      <c r="C421" s="210" t="s">
        <v>236</v>
      </c>
      <c r="D421" s="210"/>
      <c r="E421" s="130"/>
      <c r="F421" s="93"/>
      <c r="G421" s="94">
        <v>1</v>
      </c>
      <c r="H421" s="95">
        <v>1</v>
      </c>
      <c r="I421" s="96">
        <f t="shared" si="36"/>
        <v>1</v>
      </c>
    </row>
    <row r="422" spans="2:9">
      <c r="B422" s="92"/>
      <c r="C422" s="210" t="s">
        <v>40</v>
      </c>
      <c r="D422" s="210"/>
      <c r="E422" s="130"/>
      <c r="F422" s="93"/>
      <c r="G422" s="94">
        <v>1</v>
      </c>
      <c r="H422" s="95">
        <v>1</v>
      </c>
      <c r="I422" s="96">
        <f t="shared" ref="I422" si="37">+H422*G422</f>
        <v>1</v>
      </c>
    </row>
    <row r="423" spans="2:9">
      <c r="B423" s="98"/>
      <c r="C423" s="144" t="s">
        <v>85</v>
      </c>
      <c r="D423" s="144"/>
      <c r="E423" s="99"/>
      <c r="F423" s="100"/>
      <c r="G423" s="94"/>
      <c r="H423" s="95"/>
      <c r="I423" s="101">
        <f>I424+I435+I448+I473+I480+I485+I491+I494+I502+I512+I523+I528</f>
        <v>100</v>
      </c>
    </row>
    <row r="424" spans="2:9">
      <c r="B424" s="92"/>
      <c r="C424" s="146" t="s">
        <v>417</v>
      </c>
      <c r="D424" s="146"/>
      <c r="E424" s="87" t="s">
        <v>114</v>
      </c>
      <c r="F424" s="102"/>
      <c r="G424" s="94"/>
      <c r="H424" s="95"/>
      <c r="I424" s="278">
        <f>SUM(I425:I434)</f>
        <v>10</v>
      </c>
    </row>
    <row r="425" spans="2:9">
      <c r="B425" s="92"/>
      <c r="C425" s="143" t="s">
        <v>152</v>
      </c>
      <c r="D425" s="143"/>
      <c r="E425" s="130"/>
      <c r="F425" s="130"/>
      <c r="G425" s="94">
        <v>1</v>
      </c>
      <c r="H425" s="95">
        <v>1</v>
      </c>
      <c r="I425" s="96">
        <f t="shared" ref="I425:I447" si="38">+H425*G425</f>
        <v>1</v>
      </c>
    </row>
    <row r="426" spans="2:9">
      <c r="B426" s="92"/>
      <c r="C426" s="143" t="s">
        <v>302</v>
      </c>
      <c r="D426" s="143"/>
      <c r="E426" s="130"/>
      <c r="F426" s="130"/>
      <c r="G426" s="94">
        <v>1</v>
      </c>
      <c r="H426" s="95">
        <v>1</v>
      </c>
      <c r="I426" s="96">
        <f t="shared" si="38"/>
        <v>1</v>
      </c>
    </row>
    <row r="427" spans="2:9">
      <c r="B427" s="92"/>
      <c r="C427" s="143" t="s">
        <v>304</v>
      </c>
      <c r="D427" s="143"/>
      <c r="E427" s="130"/>
      <c r="F427" s="130"/>
      <c r="G427" s="94">
        <v>1</v>
      </c>
      <c r="H427" s="95">
        <v>1</v>
      </c>
      <c r="I427" s="96">
        <f t="shared" si="38"/>
        <v>1</v>
      </c>
    </row>
    <row r="428" spans="2:9">
      <c r="B428" s="92"/>
      <c r="C428" s="143" t="s">
        <v>45</v>
      </c>
      <c r="D428" s="143"/>
      <c r="E428" s="130"/>
      <c r="F428" s="130"/>
      <c r="G428" s="94">
        <v>1</v>
      </c>
      <c r="H428" s="95">
        <v>1</v>
      </c>
      <c r="I428" s="96">
        <f t="shared" si="38"/>
        <v>1</v>
      </c>
    </row>
    <row r="429" spans="2:9">
      <c r="B429" s="92"/>
      <c r="C429" s="143" t="s">
        <v>303</v>
      </c>
      <c r="D429" s="143"/>
      <c r="E429" s="130"/>
      <c r="F429" s="130"/>
      <c r="G429" s="94">
        <v>1</v>
      </c>
      <c r="H429" s="95">
        <v>1</v>
      </c>
      <c r="I429" s="96">
        <f t="shared" si="38"/>
        <v>1</v>
      </c>
    </row>
    <row r="430" spans="2:9">
      <c r="B430" s="92"/>
      <c r="C430" s="143" t="s">
        <v>135</v>
      </c>
      <c r="D430" s="143"/>
      <c r="E430" s="133"/>
      <c r="F430" s="133"/>
      <c r="G430" s="94">
        <v>1</v>
      </c>
      <c r="H430" s="95">
        <v>1</v>
      </c>
      <c r="I430" s="96">
        <f t="shared" si="38"/>
        <v>1</v>
      </c>
    </row>
    <row r="431" spans="2:9">
      <c r="B431" s="92"/>
      <c r="C431" s="143" t="s">
        <v>134</v>
      </c>
      <c r="D431" s="143"/>
      <c r="E431" s="133"/>
      <c r="F431" s="133"/>
      <c r="G431" s="94">
        <v>1</v>
      </c>
      <c r="H431" s="95">
        <v>1</v>
      </c>
      <c r="I431" s="96">
        <f t="shared" si="38"/>
        <v>1</v>
      </c>
    </row>
    <row r="432" spans="2:9">
      <c r="B432" s="92"/>
      <c r="C432" s="143" t="s">
        <v>325</v>
      </c>
      <c r="D432" s="143"/>
      <c r="E432" s="133"/>
      <c r="F432" s="133"/>
      <c r="G432" s="94">
        <v>1</v>
      </c>
      <c r="H432" s="95">
        <v>1</v>
      </c>
      <c r="I432" s="96">
        <f t="shared" si="38"/>
        <v>1</v>
      </c>
    </row>
    <row r="433" spans="2:9">
      <c r="B433" s="92"/>
      <c r="C433" s="244" t="s">
        <v>418</v>
      </c>
      <c r="D433" s="244"/>
      <c r="E433" s="133"/>
      <c r="F433" s="133"/>
      <c r="G433" s="94">
        <v>1</v>
      </c>
      <c r="H433" s="95">
        <v>1</v>
      </c>
      <c r="I433" s="96">
        <f t="shared" si="38"/>
        <v>1</v>
      </c>
    </row>
    <row r="434" spans="2:9">
      <c r="B434" s="92"/>
      <c r="C434" s="143" t="s">
        <v>70</v>
      </c>
      <c r="D434" s="143"/>
      <c r="E434" s="133"/>
      <c r="F434" s="133"/>
      <c r="G434" s="94">
        <v>1</v>
      </c>
      <c r="H434" s="95">
        <v>1</v>
      </c>
      <c r="I434" s="96">
        <f t="shared" si="38"/>
        <v>1</v>
      </c>
    </row>
    <row r="435" spans="2:9">
      <c r="B435" s="86"/>
      <c r="C435" s="146" t="s">
        <v>86</v>
      </c>
      <c r="D435" s="146"/>
      <c r="E435" s="87" t="s">
        <v>114</v>
      </c>
      <c r="F435" s="88" t="s">
        <v>18</v>
      </c>
      <c r="G435" s="94"/>
      <c r="H435" s="95"/>
      <c r="I435" s="91">
        <f>SUM(I436:I447)</f>
        <v>12</v>
      </c>
    </row>
    <row r="436" spans="2:9">
      <c r="B436" s="92"/>
      <c r="C436" s="143" t="s">
        <v>419</v>
      </c>
      <c r="D436" s="143"/>
      <c r="E436" s="130"/>
      <c r="F436" s="93" t="s">
        <v>69</v>
      </c>
      <c r="G436" s="94">
        <v>1</v>
      </c>
      <c r="H436" s="95">
        <v>1</v>
      </c>
      <c r="I436" s="96">
        <f t="shared" si="38"/>
        <v>1</v>
      </c>
    </row>
    <row r="437" spans="2:9">
      <c r="B437" s="92"/>
      <c r="C437" s="143" t="s">
        <v>420</v>
      </c>
      <c r="D437" s="143"/>
      <c r="E437" s="130"/>
      <c r="F437" s="93" t="s">
        <v>69</v>
      </c>
      <c r="G437" s="94">
        <v>1</v>
      </c>
      <c r="H437" s="95">
        <v>1</v>
      </c>
      <c r="I437" s="96">
        <f t="shared" si="38"/>
        <v>1</v>
      </c>
    </row>
    <row r="438" spans="2:9">
      <c r="B438" s="92"/>
      <c r="C438" s="143" t="s">
        <v>421</v>
      </c>
      <c r="D438" s="143"/>
      <c r="E438" s="130"/>
      <c r="F438" s="93" t="s">
        <v>69</v>
      </c>
      <c r="G438" s="94">
        <v>1</v>
      </c>
      <c r="H438" s="95">
        <v>1</v>
      </c>
      <c r="I438" s="96">
        <f t="shared" si="38"/>
        <v>1</v>
      </c>
    </row>
    <row r="439" spans="2:9">
      <c r="B439" s="92"/>
      <c r="C439" s="143" t="s">
        <v>326</v>
      </c>
      <c r="D439" s="143"/>
      <c r="E439" s="130"/>
      <c r="F439" s="93" t="s">
        <v>69</v>
      </c>
      <c r="G439" s="94">
        <v>1</v>
      </c>
      <c r="H439" s="95">
        <v>1</v>
      </c>
      <c r="I439" s="96">
        <f t="shared" si="38"/>
        <v>1</v>
      </c>
    </row>
    <row r="440" spans="2:9">
      <c r="B440" s="92"/>
      <c r="C440" s="143" t="s">
        <v>192</v>
      </c>
      <c r="D440" s="143"/>
      <c r="E440" s="130"/>
      <c r="F440" s="93" t="s">
        <v>69</v>
      </c>
      <c r="G440" s="94">
        <v>1</v>
      </c>
      <c r="H440" s="95">
        <v>1</v>
      </c>
      <c r="I440" s="96">
        <f t="shared" si="38"/>
        <v>1</v>
      </c>
    </row>
    <row r="441" spans="2:9">
      <c r="B441" s="92"/>
      <c r="C441" s="143" t="s">
        <v>261</v>
      </c>
      <c r="D441" s="143"/>
      <c r="E441" s="130"/>
      <c r="F441" s="93" t="s">
        <v>69</v>
      </c>
      <c r="G441" s="94">
        <v>1</v>
      </c>
      <c r="H441" s="95">
        <v>1</v>
      </c>
      <c r="I441" s="96">
        <f t="shared" si="38"/>
        <v>1</v>
      </c>
    </row>
    <row r="442" spans="2:9">
      <c r="B442" s="92"/>
      <c r="C442" s="143" t="s">
        <v>193</v>
      </c>
      <c r="D442" s="143"/>
      <c r="E442" s="130"/>
      <c r="F442" s="93" t="s">
        <v>69</v>
      </c>
      <c r="G442" s="94">
        <v>1</v>
      </c>
      <c r="H442" s="95">
        <v>1</v>
      </c>
      <c r="I442" s="96">
        <f t="shared" si="38"/>
        <v>1</v>
      </c>
    </row>
    <row r="443" spans="2:9">
      <c r="B443" s="92"/>
      <c r="C443" s="143" t="s">
        <v>194</v>
      </c>
      <c r="D443" s="143"/>
      <c r="E443" s="130"/>
      <c r="F443" s="93" t="s">
        <v>69</v>
      </c>
      <c r="G443" s="94">
        <v>1</v>
      </c>
      <c r="H443" s="95">
        <v>1</v>
      </c>
      <c r="I443" s="96">
        <f t="shared" si="38"/>
        <v>1</v>
      </c>
    </row>
    <row r="444" spans="2:9">
      <c r="B444" s="92"/>
      <c r="C444" s="143" t="s">
        <v>149</v>
      </c>
      <c r="D444" s="143"/>
      <c r="E444" s="130"/>
      <c r="F444" s="93" t="s">
        <v>69</v>
      </c>
      <c r="G444" s="94">
        <v>1</v>
      </c>
      <c r="H444" s="95">
        <v>1</v>
      </c>
      <c r="I444" s="96">
        <f t="shared" si="38"/>
        <v>1</v>
      </c>
    </row>
    <row r="445" spans="2:9">
      <c r="B445" s="92"/>
      <c r="C445" s="143" t="s">
        <v>195</v>
      </c>
      <c r="D445" s="143"/>
      <c r="E445" s="130"/>
      <c r="F445" s="93" t="s">
        <v>69</v>
      </c>
      <c r="G445" s="94">
        <v>1</v>
      </c>
      <c r="H445" s="95">
        <v>1</v>
      </c>
      <c r="I445" s="96">
        <f t="shared" si="38"/>
        <v>1</v>
      </c>
    </row>
    <row r="446" spans="2:9">
      <c r="B446" s="92"/>
      <c r="C446" s="143" t="s">
        <v>196</v>
      </c>
      <c r="D446" s="143"/>
      <c r="E446" s="130"/>
      <c r="F446" s="93" t="s">
        <v>69</v>
      </c>
      <c r="G446" s="94">
        <v>1</v>
      </c>
      <c r="H446" s="95">
        <v>1</v>
      </c>
      <c r="I446" s="96">
        <f t="shared" si="38"/>
        <v>1</v>
      </c>
    </row>
    <row r="447" spans="2:9">
      <c r="B447" s="92"/>
      <c r="C447" s="143" t="s">
        <v>70</v>
      </c>
      <c r="D447" s="143"/>
      <c r="E447" s="130"/>
      <c r="F447" s="93" t="s">
        <v>74</v>
      </c>
      <c r="G447" s="94">
        <v>1</v>
      </c>
      <c r="H447" s="95">
        <v>1</v>
      </c>
      <c r="I447" s="96">
        <f t="shared" si="38"/>
        <v>1</v>
      </c>
    </row>
    <row r="448" spans="2:9">
      <c r="B448" s="86"/>
      <c r="C448" s="146" t="s">
        <v>422</v>
      </c>
      <c r="D448" s="146"/>
      <c r="E448" s="87" t="s">
        <v>114</v>
      </c>
      <c r="F448" s="88" t="s">
        <v>18</v>
      </c>
      <c r="G448" s="94"/>
      <c r="H448" s="95"/>
      <c r="I448" s="91">
        <f>SUM(I449:I472)</f>
        <v>24</v>
      </c>
    </row>
    <row r="449" spans="2:9">
      <c r="B449" s="92"/>
      <c r="C449" s="143" t="s">
        <v>197</v>
      </c>
      <c r="D449" s="143"/>
      <c r="E449" s="130"/>
      <c r="F449" s="93" t="s">
        <v>69</v>
      </c>
      <c r="G449" s="94">
        <v>1</v>
      </c>
      <c r="H449" s="95">
        <v>1</v>
      </c>
      <c r="I449" s="96">
        <f t="shared" ref="I449:I471" si="39">+H449*G449</f>
        <v>1</v>
      </c>
    </row>
    <row r="450" spans="2:9">
      <c r="B450" s="92"/>
      <c r="C450" s="143" t="s">
        <v>324</v>
      </c>
      <c r="D450" s="143"/>
      <c r="E450" s="130"/>
      <c r="F450" s="93" t="s">
        <v>69</v>
      </c>
      <c r="G450" s="94">
        <v>1</v>
      </c>
      <c r="H450" s="95">
        <v>1</v>
      </c>
      <c r="I450" s="96">
        <f t="shared" si="39"/>
        <v>1</v>
      </c>
    </row>
    <row r="451" spans="2:9">
      <c r="B451" s="92"/>
      <c r="C451" s="143" t="s">
        <v>323</v>
      </c>
      <c r="D451" s="143"/>
      <c r="E451" s="130"/>
      <c r="F451" s="93" t="s">
        <v>69</v>
      </c>
      <c r="G451" s="94">
        <v>1</v>
      </c>
      <c r="H451" s="95">
        <v>1</v>
      </c>
      <c r="I451" s="96">
        <f t="shared" si="39"/>
        <v>1</v>
      </c>
    </row>
    <row r="452" spans="2:9">
      <c r="B452" s="92"/>
      <c r="C452" s="143" t="s">
        <v>198</v>
      </c>
      <c r="D452" s="143"/>
      <c r="E452" s="130"/>
      <c r="F452" s="93" t="s">
        <v>69</v>
      </c>
      <c r="G452" s="94">
        <v>1</v>
      </c>
      <c r="H452" s="95">
        <v>1</v>
      </c>
      <c r="I452" s="96">
        <f t="shared" si="39"/>
        <v>1</v>
      </c>
    </row>
    <row r="453" spans="2:9">
      <c r="B453" s="92"/>
      <c r="C453" s="143" t="s">
        <v>199</v>
      </c>
      <c r="D453" s="143"/>
      <c r="E453" s="130"/>
      <c r="F453" s="93" t="s">
        <v>69</v>
      </c>
      <c r="G453" s="94">
        <v>1</v>
      </c>
      <c r="H453" s="95">
        <v>1</v>
      </c>
      <c r="I453" s="96">
        <f t="shared" si="39"/>
        <v>1</v>
      </c>
    </row>
    <row r="454" spans="2:9">
      <c r="B454" s="92"/>
      <c r="C454" s="143" t="s">
        <v>318</v>
      </c>
      <c r="D454" s="143"/>
      <c r="E454" s="130"/>
      <c r="F454" s="93" t="s">
        <v>69</v>
      </c>
      <c r="G454" s="94">
        <v>1</v>
      </c>
      <c r="H454" s="95">
        <v>1</v>
      </c>
      <c r="I454" s="96">
        <f t="shared" si="39"/>
        <v>1</v>
      </c>
    </row>
    <row r="455" spans="2:9">
      <c r="B455" s="92"/>
      <c r="C455" s="143" t="s">
        <v>200</v>
      </c>
      <c r="D455" s="143"/>
      <c r="E455" s="130"/>
      <c r="F455" s="93" t="s">
        <v>69</v>
      </c>
      <c r="G455" s="94">
        <v>1</v>
      </c>
      <c r="H455" s="95">
        <v>1</v>
      </c>
      <c r="I455" s="96">
        <f t="shared" si="39"/>
        <v>1</v>
      </c>
    </row>
    <row r="456" spans="2:9">
      <c r="B456" s="92"/>
      <c r="C456" s="143" t="s">
        <v>319</v>
      </c>
      <c r="D456" s="143"/>
      <c r="E456" s="130"/>
      <c r="F456" s="93" t="s">
        <v>69</v>
      </c>
      <c r="G456" s="94">
        <v>1</v>
      </c>
      <c r="H456" s="95">
        <v>1</v>
      </c>
      <c r="I456" s="96">
        <f t="shared" si="39"/>
        <v>1</v>
      </c>
    </row>
    <row r="457" spans="2:9">
      <c r="B457" s="92"/>
      <c r="C457" s="143" t="s">
        <v>201</v>
      </c>
      <c r="D457" s="143"/>
      <c r="E457" s="130"/>
      <c r="F457" s="93" t="s">
        <v>69</v>
      </c>
      <c r="G457" s="94">
        <v>1</v>
      </c>
      <c r="H457" s="95">
        <v>1</v>
      </c>
      <c r="I457" s="96">
        <f t="shared" si="39"/>
        <v>1</v>
      </c>
    </row>
    <row r="458" spans="2:9">
      <c r="B458" s="92"/>
      <c r="C458" s="143" t="s">
        <v>202</v>
      </c>
      <c r="D458" s="143"/>
      <c r="E458" s="130"/>
      <c r="F458" s="93" t="s">
        <v>69</v>
      </c>
      <c r="G458" s="94">
        <v>1</v>
      </c>
      <c r="H458" s="95">
        <v>1</v>
      </c>
      <c r="I458" s="96">
        <f t="shared" si="39"/>
        <v>1</v>
      </c>
    </row>
    <row r="459" spans="2:9">
      <c r="B459" s="92"/>
      <c r="C459" s="143" t="s">
        <v>203</v>
      </c>
      <c r="D459" s="143"/>
      <c r="E459" s="130"/>
      <c r="F459" s="93" t="s">
        <v>69</v>
      </c>
      <c r="G459" s="94">
        <v>1</v>
      </c>
      <c r="H459" s="95">
        <v>1</v>
      </c>
      <c r="I459" s="96">
        <f t="shared" si="39"/>
        <v>1</v>
      </c>
    </row>
    <row r="460" spans="2:9">
      <c r="B460" s="92"/>
      <c r="C460" s="143" t="s">
        <v>204</v>
      </c>
      <c r="D460" s="143"/>
      <c r="E460" s="130"/>
      <c r="F460" s="93" t="s">
        <v>69</v>
      </c>
      <c r="G460" s="94">
        <v>1</v>
      </c>
      <c r="H460" s="95">
        <v>1</v>
      </c>
      <c r="I460" s="96">
        <f t="shared" si="39"/>
        <v>1</v>
      </c>
    </row>
    <row r="461" spans="2:9">
      <c r="B461" s="92"/>
      <c r="C461" s="143" t="s">
        <v>205</v>
      </c>
      <c r="D461" s="143"/>
      <c r="E461" s="130"/>
      <c r="F461" s="93" t="s">
        <v>69</v>
      </c>
      <c r="G461" s="94">
        <v>1</v>
      </c>
      <c r="H461" s="95">
        <v>1</v>
      </c>
      <c r="I461" s="96">
        <f t="shared" si="39"/>
        <v>1</v>
      </c>
    </row>
    <row r="462" spans="2:9">
      <c r="B462" s="92"/>
      <c r="C462" s="143" t="s">
        <v>206</v>
      </c>
      <c r="D462" s="143"/>
      <c r="E462" s="130"/>
      <c r="F462" s="93" t="s">
        <v>69</v>
      </c>
      <c r="G462" s="94">
        <v>1</v>
      </c>
      <c r="H462" s="95">
        <v>1</v>
      </c>
      <c r="I462" s="96">
        <f t="shared" si="39"/>
        <v>1</v>
      </c>
    </row>
    <row r="463" spans="2:9">
      <c r="B463" s="92"/>
      <c r="C463" s="143" t="s">
        <v>91</v>
      </c>
      <c r="D463" s="143"/>
      <c r="E463" s="130"/>
      <c r="F463" s="93" t="s">
        <v>69</v>
      </c>
      <c r="G463" s="94">
        <v>1</v>
      </c>
      <c r="H463" s="95">
        <v>1</v>
      </c>
      <c r="I463" s="96">
        <f t="shared" si="39"/>
        <v>1</v>
      </c>
    </row>
    <row r="464" spans="2:9">
      <c r="B464" s="92"/>
      <c r="C464" s="143" t="s">
        <v>207</v>
      </c>
      <c r="D464" s="143"/>
      <c r="E464" s="130"/>
      <c r="F464" s="93" t="s">
        <v>69</v>
      </c>
      <c r="G464" s="94">
        <v>1</v>
      </c>
      <c r="H464" s="95">
        <v>1</v>
      </c>
      <c r="I464" s="96">
        <f t="shared" si="39"/>
        <v>1</v>
      </c>
    </row>
    <row r="465" spans="2:9">
      <c r="B465" s="92"/>
      <c r="C465" s="143" t="s">
        <v>320</v>
      </c>
      <c r="D465" s="143"/>
      <c r="E465" s="130"/>
      <c r="F465" s="93" t="s">
        <v>69</v>
      </c>
      <c r="G465" s="94">
        <v>1</v>
      </c>
      <c r="H465" s="95">
        <v>1</v>
      </c>
      <c r="I465" s="96">
        <f t="shared" si="39"/>
        <v>1</v>
      </c>
    </row>
    <row r="466" spans="2:9">
      <c r="B466" s="92"/>
      <c r="C466" s="143" t="s">
        <v>208</v>
      </c>
      <c r="D466" s="143"/>
      <c r="E466" s="130"/>
      <c r="F466" s="93" t="s">
        <v>69</v>
      </c>
      <c r="G466" s="94">
        <v>1</v>
      </c>
      <c r="H466" s="95">
        <v>1</v>
      </c>
      <c r="I466" s="96">
        <f t="shared" si="39"/>
        <v>1</v>
      </c>
    </row>
    <row r="467" spans="2:9">
      <c r="B467" s="92"/>
      <c r="C467" s="143" t="s">
        <v>321</v>
      </c>
      <c r="D467" s="143"/>
      <c r="E467" s="131"/>
      <c r="F467" s="93" t="s">
        <v>69</v>
      </c>
      <c r="G467" s="94">
        <v>1</v>
      </c>
      <c r="H467" s="95">
        <v>1</v>
      </c>
      <c r="I467" s="96">
        <f t="shared" si="39"/>
        <v>1</v>
      </c>
    </row>
    <row r="468" spans="2:9">
      <c r="B468" s="92"/>
      <c r="C468" s="143" t="s">
        <v>223</v>
      </c>
      <c r="D468" s="143"/>
      <c r="E468" s="131"/>
      <c r="F468" s="93" t="s">
        <v>69</v>
      </c>
      <c r="G468" s="94">
        <v>1</v>
      </c>
      <c r="H468" s="95">
        <v>1</v>
      </c>
      <c r="I468" s="96">
        <f t="shared" ref="I468:I469" si="40">+H468*G468</f>
        <v>1</v>
      </c>
    </row>
    <row r="469" spans="2:9">
      <c r="B469" s="92"/>
      <c r="C469" s="143" t="s">
        <v>224</v>
      </c>
      <c r="D469" s="143"/>
      <c r="E469" s="131"/>
      <c r="F469" s="93" t="s">
        <v>69</v>
      </c>
      <c r="G469" s="94">
        <v>1</v>
      </c>
      <c r="H469" s="95">
        <v>1</v>
      </c>
      <c r="I469" s="96">
        <f t="shared" si="40"/>
        <v>1</v>
      </c>
    </row>
    <row r="470" spans="2:9">
      <c r="B470" s="92"/>
      <c r="C470" s="143" t="s">
        <v>209</v>
      </c>
      <c r="D470" s="143"/>
      <c r="E470" s="131"/>
      <c r="F470" s="93" t="s">
        <v>69</v>
      </c>
      <c r="G470" s="94">
        <v>1</v>
      </c>
      <c r="H470" s="95">
        <v>1</v>
      </c>
      <c r="I470" s="96">
        <f t="shared" si="39"/>
        <v>1</v>
      </c>
    </row>
    <row r="471" spans="2:9">
      <c r="B471" s="92"/>
      <c r="C471" s="143" t="s">
        <v>322</v>
      </c>
      <c r="D471" s="143"/>
      <c r="E471" s="131"/>
      <c r="F471" s="93" t="s">
        <v>69</v>
      </c>
      <c r="G471" s="94">
        <v>1</v>
      </c>
      <c r="H471" s="95">
        <v>1</v>
      </c>
      <c r="I471" s="96">
        <f t="shared" si="39"/>
        <v>1</v>
      </c>
    </row>
    <row r="472" spans="2:9">
      <c r="B472" s="92"/>
      <c r="C472" s="143" t="s">
        <v>40</v>
      </c>
      <c r="D472" s="143"/>
      <c r="E472" s="131"/>
      <c r="F472" s="93" t="s">
        <v>69</v>
      </c>
      <c r="G472" s="94">
        <v>1</v>
      </c>
      <c r="H472" s="95">
        <v>1</v>
      </c>
      <c r="I472" s="96">
        <f t="shared" ref="I472" si="41">+H472*G472</f>
        <v>1</v>
      </c>
    </row>
    <row r="473" spans="2:9">
      <c r="B473" s="86"/>
      <c r="C473" s="146" t="s">
        <v>423</v>
      </c>
      <c r="D473" s="146"/>
      <c r="E473" s="87" t="s">
        <v>114</v>
      </c>
      <c r="F473" s="88" t="s">
        <v>18</v>
      </c>
      <c r="G473" s="94"/>
      <c r="H473" s="95"/>
      <c r="I473" s="91">
        <f>SUM(I474:I479)</f>
        <v>6</v>
      </c>
    </row>
    <row r="474" spans="2:9">
      <c r="B474" s="92"/>
      <c r="C474" s="143" t="s">
        <v>215</v>
      </c>
      <c r="D474" s="143"/>
      <c r="E474" s="131"/>
      <c r="F474" s="93" t="s">
        <v>69</v>
      </c>
      <c r="G474" s="94">
        <v>1</v>
      </c>
      <c r="H474" s="95">
        <v>1</v>
      </c>
      <c r="I474" s="96">
        <f t="shared" ref="I474:I479" si="42">+H474*G474</f>
        <v>1</v>
      </c>
    </row>
    <row r="475" spans="2:9">
      <c r="B475" s="92"/>
      <c r="C475" s="143" t="s">
        <v>216</v>
      </c>
      <c r="D475" s="143"/>
      <c r="E475" s="131"/>
      <c r="F475" s="93" t="s">
        <v>69</v>
      </c>
      <c r="G475" s="94">
        <v>1</v>
      </c>
      <c r="H475" s="95">
        <v>1</v>
      </c>
      <c r="I475" s="96">
        <f t="shared" si="42"/>
        <v>1</v>
      </c>
    </row>
    <row r="476" spans="2:9">
      <c r="B476" s="92"/>
      <c r="C476" s="143" t="s">
        <v>217</v>
      </c>
      <c r="D476" s="143"/>
      <c r="E476" s="131"/>
      <c r="F476" s="93" t="s">
        <v>69</v>
      </c>
      <c r="G476" s="94">
        <v>1</v>
      </c>
      <c r="H476" s="95">
        <v>1</v>
      </c>
      <c r="I476" s="96">
        <f t="shared" si="42"/>
        <v>1</v>
      </c>
    </row>
    <row r="477" spans="2:9">
      <c r="B477" s="92"/>
      <c r="C477" s="143" t="s">
        <v>152</v>
      </c>
      <c r="D477" s="143"/>
      <c r="E477" s="131"/>
      <c r="F477" s="93" t="s">
        <v>74</v>
      </c>
      <c r="G477" s="94">
        <v>1</v>
      </c>
      <c r="H477" s="95">
        <v>1</v>
      </c>
      <c r="I477" s="96">
        <f t="shared" si="42"/>
        <v>1</v>
      </c>
    </row>
    <row r="478" spans="2:9">
      <c r="B478" s="92"/>
      <c r="C478" s="143" t="s">
        <v>116</v>
      </c>
      <c r="D478" s="143"/>
      <c r="E478" s="131"/>
      <c r="F478" s="93"/>
      <c r="G478" s="94">
        <v>1</v>
      </c>
      <c r="H478" s="95">
        <v>1</v>
      </c>
      <c r="I478" s="96">
        <f t="shared" si="42"/>
        <v>1</v>
      </c>
    </row>
    <row r="479" spans="2:9">
      <c r="B479" s="92"/>
      <c r="C479" s="143" t="s">
        <v>40</v>
      </c>
      <c r="D479" s="143"/>
      <c r="E479" s="131"/>
      <c r="F479" s="93"/>
      <c r="G479" s="94">
        <v>1</v>
      </c>
      <c r="H479" s="95">
        <v>1</v>
      </c>
      <c r="I479" s="96">
        <f t="shared" si="42"/>
        <v>1</v>
      </c>
    </row>
    <row r="480" spans="2:9">
      <c r="B480" s="86"/>
      <c r="C480" s="146" t="s">
        <v>337</v>
      </c>
      <c r="D480" s="146"/>
      <c r="E480" s="87" t="s">
        <v>114</v>
      </c>
      <c r="F480" s="88" t="s">
        <v>18</v>
      </c>
      <c r="G480" s="94"/>
      <c r="H480" s="95"/>
      <c r="I480" s="91">
        <f>SUM(I481:I484)</f>
        <v>4</v>
      </c>
    </row>
    <row r="481" spans="2:9">
      <c r="B481" s="92"/>
      <c r="C481" s="143" t="s">
        <v>333</v>
      </c>
      <c r="D481" s="143"/>
      <c r="E481" s="131"/>
      <c r="F481" s="93" t="s">
        <v>69</v>
      </c>
      <c r="G481" s="94">
        <v>1</v>
      </c>
      <c r="H481" s="95">
        <v>1</v>
      </c>
      <c r="I481" s="96">
        <f>+H481*G481</f>
        <v>1</v>
      </c>
    </row>
    <row r="482" spans="2:9">
      <c r="B482" s="92"/>
      <c r="C482" s="143" t="s">
        <v>215</v>
      </c>
      <c r="D482" s="143"/>
      <c r="E482" s="131"/>
      <c r="F482" s="93" t="s">
        <v>69</v>
      </c>
      <c r="G482" s="94">
        <v>1</v>
      </c>
      <c r="H482" s="95">
        <v>1</v>
      </c>
      <c r="I482" s="96">
        <f>+H482*G482</f>
        <v>1</v>
      </c>
    </row>
    <row r="483" spans="2:9">
      <c r="B483" s="92"/>
      <c r="C483" s="143" t="s">
        <v>216</v>
      </c>
      <c r="D483" s="143"/>
      <c r="E483" s="131"/>
      <c r="F483" s="93" t="s">
        <v>69</v>
      </c>
      <c r="G483" s="94">
        <v>1</v>
      </c>
      <c r="H483" s="95">
        <v>1</v>
      </c>
      <c r="I483" s="96">
        <f>+H483*G483</f>
        <v>1</v>
      </c>
    </row>
    <row r="484" spans="2:9">
      <c r="B484" s="92"/>
      <c r="C484" s="143" t="s">
        <v>40</v>
      </c>
      <c r="D484" s="143"/>
      <c r="E484" s="131"/>
      <c r="F484" s="93" t="s">
        <v>74</v>
      </c>
      <c r="G484" s="94">
        <v>1</v>
      </c>
      <c r="H484" s="95">
        <v>1</v>
      </c>
      <c r="I484" s="96">
        <f>+H484*G484</f>
        <v>1</v>
      </c>
    </row>
    <row r="485" spans="2:9">
      <c r="B485" s="92"/>
      <c r="C485" s="146" t="s">
        <v>301</v>
      </c>
      <c r="D485" s="146"/>
      <c r="E485" s="87" t="s">
        <v>114</v>
      </c>
      <c r="F485" s="93"/>
      <c r="G485" s="94"/>
      <c r="H485" s="95"/>
      <c r="I485" s="91">
        <f>SUM(I486:I490)</f>
        <v>5</v>
      </c>
    </row>
    <row r="486" spans="2:9">
      <c r="B486" s="92"/>
      <c r="C486" s="143" t="s">
        <v>214</v>
      </c>
      <c r="D486" s="143"/>
      <c r="E486" s="131"/>
      <c r="F486" s="93" t="s">
        <v>49</v>
      </c>
      <c r="G486" s="94">
        <v>1</v>
      </c>
      <c r="H486" s="95">
        <v>1</v>
      </c>
      <c r="I486" s="96">
        <f t="shared" ref="I486" si="43">+H486*G486</f>
        <v>1</v>
      </c>
    </row>
    <row r="487" spans="2:9">
      <c r="B487" s="92"/>
      <c r="C487" s="143" t="s">
        <v>271</v>
      </c>
      <c r="D487" s="143"/>
      <c r="E487" s="131"/>
      <c r="F487" s="93" t="s">
        <v>49</v>
      </c>
      <c r="G487" s="94">
        <v>1</v>
      </c>
      <c r="H487" s="95">
        <v>1</v>
      </c>
      <c r="I487" s="96">
        <f>+H487*G487</f>
        <v>1</v>
      </c>
    </row>
    <row r="488" spans="2:9">
      <c r="B488" s="92"/>
      <c r="C488" s="143" t="s">
        <v>211</v>
      </c>
      <c r="D488" s="143"/>
      <c r="E488" s="131"/>
      <c r="F488" s="93" t="s">
        <v>49</v>
      </c>
      <c r="G488" s="94">
        <v>1</v>
      </c>
      <c r="H488" s="95">
        <v>1</v>
      </c>
      <c r="I488" s="96">
        <f>+H488*G488</f>
        <v>1</v>
      </c>
    </row>
    <row r="489" spans="2:9">
      <c r="B489" s="92"/>
      <c r="C489" s="143" t="s">
        <v>212</v>
      </c>
      <c r="D489" s="143"/>
      <c r="E489" s="131"/>
      <c r="F489" s="93" t="s">
        <v>49</v>
      </c>
      <c r="G489" s="94">
        <v>1</v>
      </c>
      <c r="H489" s="95">
        <v>1</v>
      </c>
      <c r="I489" s="96">
        <f>+H489*G489</f>
        <v>1</v>
      </c>
    </row>
    <row r="490" spans="2:9">
      <c r="B490" s="92"/>
      <c r="C490" s="143" t="s">
        <v>70</v>
      </c>
      <c r="D490" s="143"/>
      <c r="E490" s="131"/>
      <c r="F490" s="93" t="s">
        <v>74</v>
      </c>
      <c r="G490" s="94">
        <v>1</v>
      </c>
      <c r="H490" s="95">
        <v>1</v>
      </c>
      <c r="I490" s="96">
        <f>+H490*G490</f>
        <v>1</v>
      </c>
    </row>
    <row r="491" spans="2:9">
      <c r="B491" s="86"/>
      <c r="C491" s="146" t="s">
        <v>424</v>
      </c>
      <c r="D491" s="146"/>
      <c r="E491" s="87" t="s">
        <v>114</v>
      </c>
      <c r="F491" s="88" t="s">
        <v>18</v>
      </c>
      <c r="G491" s="94"/>
      <c r="H491" s="95"/>
      <c r="I491" s="91">
        <f>SUM(I492:I493)</f>
        <v>2</v>
      </c>
    </row>
    <row r="492" spans="2:9">
      <c r="B492" s="92"/>
      <c r="C492" s="143" t="s">
        <v>210</v>
      </c>
      <c r="D492" s="143"/>
      <c r="E492" s="131"/>
      <c r="F492" s="93" t="s">
        <v>49</v>
      </c>
      <c r="G492" s="94">
        <v>1</v>
      </c>
      <c r="H492" s="95">
        <v>1</v>
      </c>
      <c r="I492" s="96">
        <f t="shared" ref="I492:I493" si="44">+H492*G492</f>
        <v>1</v>
      </c>
    </row>
    <row r="493" spans="2:9">
      <c r="B493" s="92"/>
      <c r="C493" s="143" t="s">
        <v>332</v>
      </c>
      <c r="D493" s="143"/>
      <c r="E493" s="131"/>
      <c r="F493" s="93" t="s">
        <v>49</v>
      </c>
      <c r="G493" s="94">
        <v>1</v>
      </c>
      <c r="H493" s="95">
        <v>1</v>
      </c>
      <c r="I493" s="96">
        <f t="shared" si="44"/>
        <v>1</v>
      </c>
    </row>
    <row r="494" spans="2:9">
      <c r="B494" s="86"/>
      <c r="C494" s="146" t="s">
        <v>87</v>
      </c>
      <c r="D494" s="146"/>
      <c r="E494" s="87" t="s">
        <v>114</v>
      </c>
      <c r="F494" s="88" t="s">
        <v>18</v>
      </c>
      <c r="G494" s="94"/>
      <c r="H494" s="95"/>
      <c r="I494" s="91">
        <f>SUM(I495:I501)</f>
        <v>7</v>
      </c>
    </row>
    <row r="495" spans="2:9">
      <c r="B495" s="92"/>
      <c r="C495" s="143" t="s">
        <v>152</v>
      </c>
      <c r="D495" s="143"/>
      <c r="E495" s="131"/>
      <c r="F495" s="93" t="s">
        <v>128</v>
      </c>
      <c r="G495" s="94">
        <v>1</v>
      </c>
      <c r="H495" s="95">
        <v>1</v>
      </c>
      <c r="I495" s="96">
        <f t="shared" ref="I495:I501" si="45">+H495*G495</f>
        <v>1</v>
      </c>
    </row>
    <row r="496" spans="2:9">
      <c r="B496" s="92"/>
      <c r="C496" s="143" t="s">
        <v>118</v>
      </c>
      <c r="D496" s="143"/>
      <c r="E496" s="131"/>
      <c r="F496" s="93" t="s">
        <v>62</v>
      </c>
      <c r="G496" s="94">
        <v>1</v>
      </c>
      <c r="H496" s="95">
        <v>1</v>
      </c>
      <c r="I496" s="96">
        <f t="shared" si="45"/>
        <v>1</v>
      </c>
    </row>
    <row r="497" spans="2:9">
      <c r="B497" s="92"/>
      <c r="C497" s="143" t="s">
        <v>219</v>
      </c>
      <c r="D497" s="143"/>
      <c r="E497" s="131"/>
      <c r="F497" s="93" t="s">
        <v>69</v>
      </c>
      <c r="G497" s="94">
        <v>1</v>
      </c>
      <c r="H497" s="95">
        <v>1</v>
      </c>
      <c r="I497" s="96">
        <f t="shared" si="45"/>
        <v>1</v>
      </c>
    </row>
    <row r="498" spans="2:9">
      <c r="B498" s="92"/>
      <c r="C498" s="143" t="s">
        <v>130</v>
      </c>
      <c r="D498" s="143"/>
      <c r="E498" s="131"/>
      <c r="F498" s="93" t="s">
        <v>131</v>
      </c>
      <c r="G498" s="94">
        <v>1</v>
      </c>
      <c r="H498" s="95">
        <v>1</v>
      </c>
      <c r="I498" s="96">
        <f t="shared" si="45"/>
        <v>1</v>
      </c>
    </row>
    <row r="499" spans="2:9">
      <c r="B499" s="92"/>
      <c r="C499" s="143" t="s">
        <v>262</v>
      </c>
      <c r="D499" s="143"/>
      <c r="E499" s="131"/>
      <c r="F499" s="93" t="s">
        <v>69</v>
      </c>
      <c r="G499" s="94">
        <v>1</v>
      </c>
      <c r="H499" s="95">
        <v>1</v>
      </c>
      <c r="I499" s="96">
        <f t="shared" si="45"/>
        <v>1</v>
      </c>
    </row>
    <row r="500" spans="2:9">
      <c r="B500" s="92"/>
      <c r="C500" s="143" t="s">
        <v>220</v>
      </c>
      <c r="D500" s="143"/>
      <c r="E500" s="131"/>
      <c r="F500" s="93" t="s">
        <v>69</v>
      </c>
      <c r="G500" s="94">
        <v>1</v>
      </c>
      <c r="H500" s="95">
        <v>1</v>
      </c>
      <c r="I500" s="96">
        <f t="shared" si="45"/>
        <v>1</v>
      </c>
    </row>
    <row r="501" spans="2:9">
      <c r="B501" s="92"/>
      <c r="C501" s="143" t="s">
        <v>40</v>
      </c>
      <c r="D501" s="143"/>
      <c r="E501" s="131"/>
      <c r="F501" s="93" t="s">
        <v>74</v>
      </c>
      <c r="G501" s="94">
        <v>1</v>
      </c>
      <c r="H501" s="95">
        <v>1</v>
      </c>
      <c r="I501" s="96">
        <f t="shared" si="45"/>
        <v>1</v>
      </c>
    </row>
    <row r="502" spans="2:9">
      <c r="B502" s="86"/>
      <c r="C502" s="146" t="s">
        <v>334</v>
      </c>
      <c r="D502" s="146"/>
      <c r="E502" s="87" t="s">
        <v>114</v>
      </c>
      <c r="F502" s="88" t="s">
        <v>18</v>
      </c>
      <c r="G502" s="94"/>
      <c r="H502" s="95"/>
      <c r="I502" s="91">
        <f>SUM(I503:I511)</f>
        <v>9</v>
      </c>
    </row>
    <row r="503" spans="2:9">
      <c r="B503" s="92"/>
      <c r="C503" s="143" t="s">
        <v>88</v>
      </c>
      <c r="D503" s="143"/>
      <c r="E503" s="131"/>
      <c r="F503" s="93" t="s">
        <v>69</v>
      </c>
      <c r="G503" s="94">
        <v>1</v>
      </c>
      <c r="H503" s="95">
        <v>1</v>
      </c>
      <c r="I503" s="96">
        <f t="shared" ref="I503:I511" si="46">+H503*G503</f>
        <v>1</v>
      </c>
    </row>
    <row r="504" spans="2:9">
      <c r="B504" s="92"/>
      <c r="C504" s="143" t="s">
        <v>335</v>
      </c>
      <c r="D504" s="143"/>
      <c r="E504" s="131"/>
      <c r="F504" s="93" t="s">
        <v>69</v>
      </c>
      <c r="G504" s="94">
        <v>1</v>
      </c>
      <c r="H504" s="95">
        <v>1</v>
      </c>
      <c r="I504" s="96">
        <f t="shared" si="46"/>
        <v>1</v>
      </c>
    </row>
    <row r="505" spans="2:9">
      <c r="B505" s="92"/>
      <c r="C505" s="143" t="s">
        <v>336</v>
      </c>
      <c r="D505" s="143"/>
      <c r="E505" s="131"/>
      <c r="F505" s="93" t="s">
        <v>69</v>
      </c>
      <c r="G505" s="94">
        <v>1</v>
      </c>
      <c r="H505" s="95">
        <v>1</v>
      </c>
      <c r="I505" s="96">
        <f t="shared" si="46"/>
        <v>1</v>
      </c>
    </row>
    <row r="506" spans="2:9">
      <c r="B506" s="92"/>
      <c r="C506" s="143" t="s">
        <v>152</v>
      </c>
      <c r="D506" s="143"/>
      <c r="E506" s="131"/>
      <c r="F506" s="93" t="s">
        <v>128</v>
      </c>
      <c r="G506" s="94">
        <v>1</v>
      </c>
      <c r="H506" s="95">
        <v>1</v>
      </c>
      <c r="I506" s="96">
        <f t="shared" si="46"/>
        <v>1</v>
      </c>
    </row>
    <row r="507" spans="2:9">
      <c r="B507" s="92"/>
      <c r="C507" s="143" t="s">
        <v>118</v>
      </c>
      <c r="D507" s="143"/>
      <c r="E507" s="131"/>
      <c r="F507" s="93" t="s">
        <v>62</v>
      </c>
      <c r="G507" s="94">
        <v>1</v>
      </c>
      <c r="H507" s="95">
        <v>1</v>
      </c>
      <c r="I507" s="96">
        <f t="shared" si="46"/>
        <v>1</v>
      </c>
    </row>
    <row r="508" spans="2:9">
      <c r="B508" s="92"/>
      <c r="C508" s="143" t="s">
        <v>218</v>
      </c>
      <c r="D508" s="143"/>
      <c r="E508" s="131"/>
      <c r="F508" s="93" t="s">
        <v>69</v>
      </c>
      <c r="G508" s="94">
        <v>1</v>
      </c>
      <c r="H508" s="95">
        <v>1</v>
      </c>
      <c r="I508" s="96">
        <f t="shared" si="46"/>
        <v>1</v>
      </c>
    </row>
    <row r="509" spans="2:9">
      <c r="B509" s="92"/>
      <c r="C509" s="143" t="s">
        <v>293</v>
      </c>
      <c r="D509" s="143"/>
      <c r="E509" s="131"/>
      <c r="F509" s="93" t="s">
        <v>69</v>
      </c>
      <c r="G509" s="94">
        <v>1</v>
      </c>
      <c r="H509" s="95">
        <v>1</v>
      </c>
      <c r="I509" s="96">
        <f t="shared" si="46"/>
        <v>1</v>
      </c>
    </row>
    <row r="510" spans="2:9">
      <c r="B510" s="92"/>
      <c r="C510" s="215" t="s">
        <v>272</v>
      </c>
      <c r="D510" s="215"/>
      <c r="E510" s="131"/>
      <c r="F510" s="93" t="s">
        <v>74</v>
      </c>
      <c r="G510" s="94">
        <v>1</v>
      </c>
      <c r="H510" s="95">
        <v>1</v>
      </c>
      <c r="I510" s="96">
        <f t="shared" si="46"/>
        <v>1</v>
      </c>
    </row>
    <row r="511" spans="2:9">
      <c r="B511" s="92"/>
      <c r="C511" s="143" t="s">
        <v>40</v>
      </c>
      <c r="D511" s="143"/>
      <c r="E511" s="131"/>
      <c r="F511" s="93" t="s">
        <v>74</v>
      </c>
      <c r="G511" s="94">
        <v>1</v>
      </c>
      <c r="H511" s="95">
        <v>1</v>
      </c>
      <c r="I511" s="96">
        <f t="shared" si="46"/>
        <v>1</v>
      </c>
    </row>
    <row r="512" spans="2:9">
      <c r="B512" s="86"/>
      <c r="C512" s="172" t="s">
        <v>126</v>
      </c>
      <c r="D512" s="172"/>
      <c r="E512" s="87" t="s">
        <v>114</v>
      </c>
      <c r="F512" s="88"/>
      <c r="G512" s="94"/>
      <c r="H512" s="95"/>
      <c r="I512" s="91">
        <f>SUM(I513:I523)</f>
        <v>14</v>
      </c>
    </row>
    <row r="513" spans="2:9">
      <c r="B513" s="92"/>
      <c r="C513" s="143" t="s">
        <v>425</v>
      </c>
      <c r="D513" s="143"/>
      <c r="E513" s="130"/>
      <c r="F513" s="93" t="s">
        <v>50</v>
      </c>
      <c r="G513" s="94">
        <v>1</v>
      </c>
      <c r="H513" s="95">
        <v>1</v>
      </c>
      <c r="I513" s="96">
        <f t="shared" ref="I513:I521" si="47">+H513*G513</f>
        <v>1</v>
      </c>
    </row>
    <row r="514" spans="2:9">
      <c r="B514" s="92"/>
      <c r="C514" s="143" t="s">
        <v>426</v>
      </c>
      <c r="D514" s="143"/>
      <c r="E514" s="130"/>
      <c r="F514" s="93" t="s">
        <v>69</v>
      </c>
      <c r="G514" s="94">
        <v>1</v>
      </c>
      <c r="H514" s="95">
        <v>1</v>
      </c>
      <c r="I514" s="96">
        <f t="shared" si="47"/>
        <v>1</v>
      </c>
    </row>
    <row r="515" spans="2:9">
      <c r="B515" s="92"/>
      <c r="C515" s="143" t="s">
        <v>427</v>
      </c>
      <c r="D515" s="143"/>
      <c r="E515" s="130"/>
      <c r="F515" s="93" t="s">
        <v>69</v>
      </c>
      <c r="G515" s="94">
        <v>1</v>
      </c>
      <c r="H515" s="95">
        <v>1</v>
      </c>
      <c r="I515" s="96">
        <f t="shared" si="47"/>
        <v>1</v>
      </c>
    </row>
    <row r="516" spans="2:9">
      <c r="B516" s="92"/>
      <c r="C516" s="143" t="s">
        <v>428</v>
      </c>
      <c r="D516" s="143"/>
      <c r="E516" s="130"/>
      <c r="F516" s="93" t="s">
        <v>69</v>
      </c>
      <c r="G516" s="94">
        <v>1</v>
      </c>
      <c r="H516" s="95">
        <v>1</v>
      </c>
      <c r="I516" s="96">
        <f t="shared" si="47"/>
        <v>1</v>
      </c>
    </row>
    <row r="517" spans="2:9">
      <c r="B517" s="92"/>
      <c r="C517" s="143" t="s">
        <v>429</v>
      </c>
      <c r="D517" s="143"/>
      <c r="E517" s="130"/>
      <c r="F517" s="93" t="s">
        <v>69</v>
      </c>
      <c r="G517" s="94">
        <v>1</v>
      </c>
      <c r="H517" s="95">
        <v>1</v>
      </c>
      <c r="I517" s="96">
        <f t="shared" si="47"/>
        <v>1</v>
      </c>
    </row>
    <row r="518" spans="2:9">
      <c r="B518" s="92"/>
      <c r="C518" s="143" t="s">
        <v>430</v>
      </c>
      <c r="D518" s="143"/>
      <c r="E518" s="130"/>
      <c r="F518" s="93" t="s">
        <v>69</v>
      </c>
      <c r="G518" s="94">
        <v>1</v>
      </c>
      <c r="H518" s="95">
        <v>1</v>
      </c>
      <c r="I518" s="96">
        <f t="shared" si="47"/>
        <v>1</v>
      </c>
    </row>
    <row r="519" spans="2:9">
      <c r="B519" s="92"/>
      <c r="C519" s="143" t="s">
        <v>152</v>
      </c>
      <c r="D519" s="143"/>
      <c r="E519" s="130"/>
      <c r="F519" s="93" t="s">
        <v>128</v>
      </c>
      <c r="G519" s="94">
        <v>1</v>
      </c>
      <c r="H519" s="95">
        <v>1</v>
      </c>
      <c r="I519" s="96">
        <f t="shared" si="47"/>
        <v>1</v>
      </c>
    </row>
    <row r="520" spans="2:9">
      <c r="B520" s="92"/>
      <c r="C520" s="143" t="s">
        <v>127</v>
      </c>
      <c r="D520" s="143"/>
      <c r="E520" s="130"/>
      <c r="F520" s="93" t="s">
        <v>62</v>
      </c>
      <c r="G520" s="94">
        <v>1</v>
      </c>
      <c r="H520" s="95">
        <v>1</v>
      </c>
      <c r="I520" s="96">
        <f t="shared" si="47"/>
        <v>1</v>
      </c>
    </row>
    <row r="521" spans="2:9">
      <c r="B521" s="92"/>
      <c r="C521" s="143" t="s">
        <v>431</v>
      </c>
      <c r="D521" s="143"/>
      <c r="E521" s="130"/>
      <c r="F521" s="93" t="s">
        <v>69</v>
      </c>
      <c r="G521" s="94">
        <v>1</v>
      </c>
      <c r="H521" s="95">
        <v>1</v>
      </c>
      <c r="I521" s="96">
        <f t="shared" si="47"/>
        <v>1</v>
      </c>
    </row>
    <row r="522" spans="2:9">
      <c r="B522" s="92"/>
      <c r="C522" s="143" t="s">
        <v>40</v>
      </c>
      <c r="D522" s="143"/>
      <c r="E522" s="130"/>
      <c r="F522" s="93" t="s">
        <v>74</v>
      </c>
      <c r="G522" s="94">
        <v>1</v>
      </c>
      <c r="H522" s="95">
        <v>1</v>
      </c>
      <c r="I522" s="96">
        <f t="shared" ref="I522" si="48">+H522*G522</f>
        <v>1</v>
      </c>
    </row>
    <row r="523" spans="2:9">
      <c r="B523" s="86"/>
      <c r="C523" s="146" t="s">
        <v>90</v>
      </c>
      <c r="D523" s="146"/>
      <c r="E523" s="87" t="s">
        <v>114</v>
      </c>
      <c r="F523" s="88" t="s">
        <v>18</v>
      </c>
      <c r="G523" s="94"/>
      <c r="H523" s="95"/>
      <c r="I523" s="91">
        <f>SUM(I524:I527)</f>
        <v>4</v>
      </c>
    </row>
    <row r="524" spans="2:9">
      <c r="B524" s="92"/>
      <c r="C524" s="143" t="s">
        <v>152</v>
      </c>
      <c r="D524" s="143"/>
      <c r="E524" s="131"/>
      <c r="F524" s="93" t="s">
        <v>128</v>
      </c>
      <c r="G524" s="94">
        <v>1</v>
      </c>
      <c r="H524" s="95">
        <v>1</v>
      </c>
      <c r="I524" s="96">
        <f>+H524*G524</f>
        <v>1</v>
      </c>
    </row>
    <row r="525" spans="2:9">
      <c r="B525" s="92"/>
      <c r="C525" s="143" t="s">
        <v>127</v>
      </c>
      <c r="D525" s="143"/>
      <c r="E525" s="131"/>
      <c r="F525" s="93" t="s">
        <v>62</v>
      </c>
      <c r="G525" s="94">
        <v>1</v>
      </c>
      <c r="H525" s="95">
        <v>1</v>
      </c>
      <c r="I525" s="96">
        <f>+H525*G525</f>
        <v>1</v>
      </c>
    </row>
    <row r="526" spans="2:9">
      <c r="B526" s="92"/>
      <c r="C526" s="143" t="s">
        <v>264</v>
      </c>
      <c r="D526" s="143"/>
      <c r="E526" s="131"/>
      <c r="F526" s="93" t="s">
        <v>62</v>
      </c>
      <c r="G526" s="94">
        <v>1</v>
      </c>
      <c r="H526" s="95">
        <v>1</v>
      </c>
      <c r="I526" s="96">
        <f>+H526*G526</f>
        <v>1</v>
      </c>
    </row>
    <row r="527" spans="2:9">
      <c r="B527" s="92"/>
      <c r="C527" s="143" t="s">
        <v>40</v>
      </c>
      <c r="D527" s="143"/>
      <c r="E527" s="131"/>
      <c r="F527" s="93" t="s">
        <v>74</v>
      </c>
      <c r="G527" s="94">
        <v>1</v>
      </c>
      <c r="H527" s="95">
        <v>1</v>
      </c>
      <c r="I527" s="96">
        <f>+H527*G527</f>
        <v>1</v>
      </c>
    </row>
    <row r="528" spans="2:9">
      <c r="B528" s="86"/>
      <c r="C528" s="146" t="s">
        <v>89</v>
      </c>
      <c r="D528" s="146"/>
      <c r="E528" s="87" t="s">
        <v>114</v>
      </c>
      <c r="F528" s="88" t="s">
        <v>18</v>
      </c>
      <c r="G528" s="94"/>
      <c r="H528" s="95"/>
      <c r="I528" s="91">
        <f>SUM(I529:I531)</f>
        <v>3</v>
      </c>
    </row>
    <row r="529" spans="2:9">
      <c r="B529" s="92"/>
      <c r="C529" s="143" t="s">
        <v>263</v>
      </c>
      <c r="D529" s="143"/>
      <c r="E529" s="131"/>
      <c r="F529" s="93" t="s">
        <v>74</v>
      </c>
      <c r="G529" s="94">
        <v>1</v>
      </c>
      <c r="H529" s="95">
        <v>1</v>
      </c>
      <c r="I529" s="96">
        <f>+H529*G529</f>
        <v>1</v>
      </c>
    </row>
    <row r="530" spans="2:9">
      <c r="B530" s="92"/>
      <c r="C530" s="143" t="s">
        <v>221</v>
      </c>
      <c r="D530" s="143"/>
      <c r="E530" s="131"/>
      <c r="F530" s="93" t="s">
        <v>74</v>
      </c>
      <c r="G530" s="94">
        <v>1</v>
      </c>
      <c r="H530" s="95">
        <v>1</v>
      </c>
      <c r="I530" s="96">
        <f>+H530*G530</f>
        <v>1</v>
      </c>
    </row>
    <row r="531" spans="2:9">
      <c r="B531" s="92"/>
      <c r="C531" s="143" t="s">
        <v>40</v>
      </c>
      <c r="D531" s="143"/>
      <c r="E531" s="131"/>
      <c r="F531" s="93" t="s">
        <v>74</v>
      </c>
      <c r="G531" s="94">
        <v>1</v>
      </c>
      <c r="H531" s="95">
        <v>1</v>
      </c>
      <c r="I531" s="96">
        <f>+H531*G531</f>
        <v>1</v>
      </c>
    </row>
    <row r="532" spans="2:9">
      <c r="B532" s="103"/>
      <c r="C532" s="144" t="s">
        <v>92</v>
      </c>
      <c r="D532" s="144"/>
      <c r="E532" s="99"/>
      <c r="F532" s="100"/>
      <c r="G532" s="94"/>
      <c r="H532" s="95"/>
      <c r="I532" s="101">
        <f>I533</f>
        <v>8</v>
      </c>
    </row>
    <row r="533" spans="2:9">
      <c r="B533" s="104"/>
      <c r="C533" s="146" t="str">
        <f>C76</f>
        <v>conductores</v>
      </c>
      <c r="D533" s="146"/>
      <c r="E533" s="87" t="s">
        <v>110</v>
      </c>
      <c r="F533" s="88" t="s">
        <v>18</v>
      </c>
      <c r="G533" s="94"/>
      <c r="H533" s="95"/>
      <c r="I533" s="91">
        <f>SUM(I534:I541)</f>
        <v>8</v>
      </c>
    </row>
    <row r="534" spans="2:9">
      <c r="B534" s="105"/>
      <c r="C534" s="147" t="s">
        <v>432</v>
      </c>
      <c r="D534" s="147"/>
      <c r="E534" s="131"/>
      <c r="F534" s="93" t="s">
        <v>69</v>
      </c>
      <c r="G534" s="94">
        <v>1</v>
      </c>
      <c r="H534" s="95">
        <v>1</v>
      </c>
      <c r="I534" s="96">
        <f t="shared" ref="I534:I541" si="49">+H534*G534</f>
        <v>1</v>
      </c>
    </row>
    <row r="535" spans="2:9">
      <c r="B535" s="105"/>
      <c r="C535" s="147" t="s">
        <v>225</v>
      </c>
      <c r="D535" s="147"/>
      <c r="E535" s="131"/>
      <c r="F535" s="93" t="s">
        <v>69</v>
      </c>
      <c r="G535" s="94">
        <v>1</v>
      </c>
      <c r="H535" s="95">
        <v>1</v>
      </c>
      <c r="I535" s="96">
        <f t="shared" si="49"/>
        <v>1</v>
      </c>
    </row>
    <row r="536" spans="2:9">
      <c r="B536" s="105"/>
      <c r="C536" s="147" t="s">
        <v>226</v>
      </c>
      <c r="D536" s="147"/>
      <c r="E536" s="131"/>
      <c r="F536" s="93" t="s">
        <v>69</v>
      </c>
      <c r="G536" s="94">
        <v>1</v>
      </c>
      <c r="H536" s="95">
        <v>1</v>
      </c>
      <c r="I536" s="96">
        <f t="shared" si="49"/>
        <v>1</v>
      </c>
    </row>
    <row r="537" spans="2:9">
      <c r="B537" s="105"/>
      <c r="C537" s="147" t="s">
        <v>227</v>
      </c>
      <c r="D537" s="147"/>
      <c r="E537" s="131"/>
      <c r="F537" s="93" t="s">
        <v>69</v>
      </c>
      <c r="G537" s="94">
        <v>1</v>
      </c>
      <c r="H537" s="95">
        <v>1</v>
      </c>
      <c r="I537" s="96">
        <f t="shared" si="49"/>
        <v>1</v>
      </c>
    </row>
    <row r="538" spans="2:9">
      <c r="B538" s="105"/>
      <c r="C538" s="147" t="s">
        <v>228</v>
      </c>
      <c r="D538" s="147"/>
      <c r="E538" s="131"/>
      <c r="F538" s="93" t="s">
        <v>69</v>
      </c>
      <c r="G538" s="94">
        <v>1</v>
      </c>
      <c r="H538" s="95">
        <v>1</v>
      </c>
      <c r="I538" s="96">
        <f t="shared" si="49"/>
        <v>1</v>
      </c>
    </row>
    <row r="539" spans="2:9">
      <c r="B539" s="105"/>
      <c r="C539" s="147" t="s">
        <v>229</v>
      </c>
      <c r="D539" s="147"/>
      <c r="E539" s="131"/>
      <c r="F539" s="93" t="s">
        <v>69</v>
      </c>
      <c r="G539" s="94">
        <v>1</v>
      </c>
      <c r="H539" s="95">
        <v>1</v>
      </c>
      <c r="I539" s="96">
        <f t="shared" si="49"/>
        <v>1</v>
      </c>
    </row>
    <row r="540" spans="2:9">
      <c r="B540" s="105"/>
      <c r="C540" s="147" t="s">
        <v>230</v>
      </c>
      <c r="D540" s="147"/>
      <c r="E540" s="131"/>
      <c r="F540" s="93" t="s">
        <v>69</v>
      </c>
      <c r="G540" s="94">
        <v>1</v>
      </c>
      <c r="H540" s="95">
        <v>1</v>
      </c>
      <c r="I540" s="96">
        <f t="shared" si="49"/>
        <v>1</v>
      </c>
    </row>
    <row r="541" spans="2:9">
      <c r="B541" s="105"/>
      <c r="C541" s="147" t="s">
        <v>70</v>
      </c>
      <c r="D541" s="147"/>
      <c r="E541" s="131"/>
      <c r="F541" s="93" t="s">
        <v>74</v>
      </c>
      <c r="G541" s="94">
        <v>1</v>
      </c>
      <c r="H541" s="95">
        <v>1</v>
      </c>
      <c r="I541" s="96">
        <f t="shared" si="49"/>
        <v>1</v>
      </c>
    </row>
    <row r="542" spans="2:9">
      <c r="B542" s="103"/>
      <c r="C542" s="144" t="s">
        <v>94</v>
      </c>
      <c r="D542" s="144"/>
      <c r="E542" s="99"/>
      <c r="F542" s="100"/>
      <c r="G542" s="94"/>
      <c r="H542" s="95"/>
      <c r="I542" s="101">
        <f>I543</f>
        <v>9</v>
      </c>
    </row>
    <row r="543" spans="2:9">
      <c r="B543" s="104"/>
      <c r="C543" s="146" t="str">
        <f>C78</f>
        <v>Instalaciones de ductos y cables</v>
      </c>
      <c r="D543" s="146"/>
      <c r="E543" s="87" t="s">
        <v>109</v>
      </c>
      <c r="F543" s="88" t="s">
        <v>18</v>
      </c>
      <c r="G543" s="94"/>
      <c r="H543" s="95"/>
      <c r="I543" s="91">
        <f>SUM(I544:I552)</f>
        <v>9</v>
      </c>
    </row>
    <row r="544" spans="2:9">
      <c r="B544" s="105"/>
      <c r="C544" s="143" t="s">
        <v>232</v>
      </c>
      <c r="D544" s="143"/>
      <c r="E544" s="131"/>
      <c r="F544" s="93" t="s">
        <v>50</v>
      </c>
      <c r="G544" s="94">
        <v>1</v>
      </c>
      <c r="H544" s="95">
        <v>1</v>
      </c>
      <c r="I544" s="96">
        <f t="shared" ref="I544:I547" si="50">+H544*G544</f>
        <v>1</v>
      </c>
    </row>
    <row r="545" spans="2:9">
      <c r="B545" s="105"/>
      <c r="C545" s="143" t="s">
        <v>269</v>
      </c>
      <c r="D545" s="143"/>
      <c r="E545" s="131"/>
      <c r="F545" s="93" t="s">
        <v>50</v>
      </c>
      <c r="G545" s="94">
        <v>1</v>
      </c>
      <c r="H545" s="95">
        <v>1</v>
      </c>
      <c r="I545" s="96">
        <f t="shared" si="50"/>
        <v>1</v>
      </c>
    </row>
    <row r="546" spans="2:9">
      <c r="B546" s="105"/>
      <c r="C546" s="143" t="s">
        <v>40</v>
      </c>
      <c r="D546" s="143"/>
      <c r="E546" s="131"/>
      <c r="F546" s="93" t="s">
        <v>69</v>
      </c>
      <c r="G546" s="94">
        <v>1</v>
      </c>
      <c r="H546" s="95">
        <v>1</v>
      </c>
      <c r="I546" s="96">
        <f t="shared" si="50"/>
        <v>1</v>
      </c>
    </row>
    <row r="547" spans="2:9">
      <c r="B547" s="105"/>
      <c r="C547" s="143" t="s">
        <v>115</v>
      </c>
      <c r="D547" s="143"/>
      <c r="E547" s="131"/>
      <c r="F547" s="93" t="s">
        <v>69</v>
      </c>
      <c r="G547" s="94">
        <v>1</v>
      </c>
      <c r="H547" s="95">
        <v>1</v>
      </c>
      <c r="I547" s="96">
        <f t="shared" si="50"/>
        <v>1</v>
      </c>
    </row>
    <row r="548" spans="2:9">
      <c r="B548" s="105"/>
      <c r="C548" s="143" t="s">
        <v>165</v>
      </c>
      <c r="D548" s="143"/>
      <c r="E548" s="131"/>
      <c r="F548" s="93" t="s">
        <v>69</v>
      </c>
      <c r="G548" s="94">
        <v>1</v>
      </c>
      <c r="H548" s="95">
        <v>1</v>
      </c>
      <c r="I548" s="96">
        <f t="shared" ref="I548:I552" si="51">+H548*G548</f>
        <v>1</v>
      </c>
    </row>
    <row r="549" spans="2:9">
      <c r="B549" s="105"/>
      <c r="C549" s="143" t="s">
        <v>166</v>
      </c>
      <c r="D549" s="143"/>
      <c r="E549" s="131"/>
      <c r="F549" s="93" t="s">
        <v>69</v>
      </c>
      <c r="G549" s="94">
        <v>1</v>
      </c>
      <c r="H549" s="95">
        <v>1</v>
      </c>
      <c r="I549" s="96">
        <f t="shared" si="51"/>
        <v>1</v>
      </c>
    </row>
    <row r="550" spans="2:9">
      <c r="B550" s="105"/>
      <c r="C550" s="143" t="s">
        <v>167</v>
      </c>
      <c r="D550" s="143"/>
      <c r="E550" s="131"/>
      <c r="F550" s="93" t="s">
        <v>69</v>
      </c>
      <c r="G550" s="94">
        <v>1</v>
      </c>
      <c r="H550" s="95">
        <v>1</v>
      </c>
      <c r="I550" s="96">
        <f t="shared" si="51"/>
        <v>1</v>
      </c>
    </row>
    <row r="551" spans="2:9">
      <c r="B551" s="105"/>
      <c r="C551" s="143" t="s">
        <v>168</v>
      </c>
      <c r="D551" s="143"/>
      <c r="E551" s="131"/>
      <c r="F551" s="93" t="s">
        <v>69</v>
      </c>
      <c r="G551" s="94">
        <v>1</v>
      </c>
      <c r="H551" s="95">
        <v>1</v>
      </c>
      <c r="I551" s="96">
        <f t="shared" si="51"/>
        <v>1</v>
      </c>
    </row>
    <row r="552" spans="2:9">
      <c r="B552" s="105"/>
      <c r="C552" s="143" t="s">
        <v>40</v>
      </c>
      <c r="D552" s="143"/>
      <c r="E552" s="131"/>
      <c r="F552" s="93" t="s">
        <v>74</v>
      </c>
      <c r="G552" s="94">
        <v>1</v>
      </c>
      <c r="H552" s="95">
        <v>1</v>
      </c>
      <c r="I552" s="96">
        <f t="shared" si="51"/>
        <v>1</v>
      </c>
    </row>
    <row r="553" spans="2:9">
      <c r="B553" s="103"/>
      <c r="C553" s="144" t="s">
        <v>95</v>
      </c>
      <c r="D553" s="144"/>
      <c r="E553" s="99"/>
      <c r="F553" s="100"/>
      <c r="G553" s="94"/>
      <c r="H553" s="95"/>
      <c r="I553" s="101">
        <f>I554+I558+I563+I569+I572+I575</f>
        <v>19</v>
      </c>
    </row>
    <row r="554" spans="2:9">
      <c r="B554" s="104"/>
      <c r="C554" s="146" t="s">
        <v>96</v>
      </c>
      <c r="D554" s="146"/>
      <c r="E554" s="87" t="s">
        <v>109</v>
      </c>
      <c r="F554" s="88" t="s">
        <v>18</v>
      </c>
      <c r="G554" s="94"/>
      <c r="H554" s="95"/>
      <c r="I554" s="91">
        <f>SUM(I555:I557)</f>
        <v>3</v>
      </c>
    </row>
    <row r="555" spans="2:9">
      <c r="B555" s="105"/>
      <c r="C555" s="147" t="s">
        <v>270</v>
      </c>
      <c r="D555" s="147"/>
      <c r="E555" s="131"/>
      <c r="F555" s="93" t="s">
        <v>69</v>
      </c>
      <c r="G555" s="94">
        <v>1</v>
      </c>
      <c r="H555" s="95">
        <v>1</v>
      </c>
      <c r="I555" s="96">
        <f>+H555*G555</f>
        <v>1</v>
      </c>
    </row>
    <row r="556" spans="2:9">
      <c r="B556" s="105"/>
      <c r="C556" s="147" t="s">
        <v>233</v>
      </c>
      <c r="D556" s="147"/>
      <c r="E556" s="131"/>
      <c r="F556" s="93" t="s">
        <v>69</v>
      </c>
      <c r="G556" s="94">
        <v>1</v>
      </c>
      <c r="H556" s="95">
        <v>1</v>
      </c>
      <c r="I556" s="96">
        <f>+H556*G556</f>
        <v>1</v>
      </c>
    </row>
    <row r="557" spans="2:9">
      <c r="B557" s="105"/>
      <c r="C557" s="147" t="s">
        <v>70</v>
      </c>
      <c r="D557" s="147"/>
      <c r="E557" s="131"/>
      <c r="F557" s="93" t="s">
        <v>74</v>
      </c>
      <c r="G557" s="94">
        <v>1</v>
      </c>
      <c r="H557" s="95">
        <v>1</v>
      </c>
      <c r="I557" s="96">
        <f>+H557*G557</f>
        <v>1</v>
      </c>
    </row>
    <row r="558" spans="2:9">
      <c r="B558" s="104"/>
      <c r="C558" s="146" t="s">
        <v>97</v>
      </c>
      <c r="D558" s="146"/>
      <c r="E558" s="87" t="s">
        <v>109</v>
      </c>
      <c r="F558" s="88" t="s">
        <v>18</v>
      </c>
      <c r="G558" s="94"/>
      <c r="H558" s="95"/>
      <c r="I558" s="91">
        <f>SUM(I559:I562)</f>
        <v>4</v>
      </c>
    </row>
    <row r="559" spans="2:9">
      <c r="B559" s="105"/>
      <c r="C559" s="147" t="s">
        <v>234</v>
      </c>
      <c r="D559" s="147"/>
      <c r="E559" s="131"/>
      <c r="F559" s="93" t="s">
        <v>69</v>
      </c>
      <c r="G559" s="94">
        <v>1</v>
      </c>
      <c r="H559" s="95">
        <v>1</v>
      </c>
      <c r="I559" s="96">
        <f>+H559*G559</f>
        <v>1</v>
      </c>
    </row>
    <row r="560" spans="2:9">
      <c r="B560" s="105"/>
      <c r="C560" s="147" t="s">
        <v>235</v>
      </c>
      <c r="D560" s="147"/>
      <c r="E560" s="131"/>
      <c r="F560" s="93" t="s">
        <v>69</v>
      </c>
      <c r="G560" s="94">
        <v>1</v>
      </c>
      <c r="H560" s="95">
        <v>1</v>
      </c>
      <c r="I560" s="96">
        <f>+H560*G560</f>
        <v>1</v>
      </c>
    </row>
    <row r="561" spans="2:9">
      <c r="B561" s="105"/>
      <c r="C561" s="147" t="s">
        <v>236</v>
      </c>
      <c r="D561" s="147"/>
      <c r="E561" s="131"/>
      <c r="F561" s="93" t="s">
        <v>69</v>
      </c>
      <c r="G561" s="94">
        <v>1</v>
      </c>
      <c r="H561" s="95">
        <v>1</v>
      </c>
      <c r="I561" s="96">
        <f>+H561*G561</f>
        <v>1</v>
      </c>
    </row>
    <row r="562" spans="2:9">
      <c r="B562" s="105"/>
      <c r="C562" s="147" t="s">
        <v>70</v>
      </c>
      <c r="D562" s="147"/>
      <c r="E562" s="131"/>
      <c r="F562" s="93" t="s">
        <v>74</v>
      </c>
      <c r="G562" s="94">
        <v>1</v>
      </c>
      <c r="H562" s="95">
        <v>1</v>
      </c>
      <c r="I562" s="96">
        <f>+H562*G562</f>
        <v>1</v>
      </c>
    </row>
    <row r="563" spans="2:9">
      <c r="B563" s="104"/>
      <c r="C563" s="146" t="s">
        <v>98</v>
      </c>
      <c r="D563" s="146"/>
      <c r="E563" s="87" t="s">
        <v>109</v>
      </c>
      <c r="F563" s="88" t="s">
        <v>18</v>
      </c>
      <c r="G563" s="94"/>
      <c r="H563" s="95"/>
      <c r="I563" s="91">
        <f>SUM(I564:I568)</f>
        <v>5</v>
      </c>
    </row>
    <row r="564" spans="2:9">
      <c r="B564" s="105"/>
      <c r="C564" s="147" t="s">
        <v>237</v>
      </c>
      <c r="D564" s="147"/>
      <c r="E564" s="131"/>
      <c r="F564" s="93" t="s">
        <v>69</v>
      </c>
      <c r="G564" s="94">
        <v>1</v>
      </c>
      <c r="H564" s="95">
        <v>1</v>
      </c>
      <c r="I564" s="96">
        <f t="shared" ref="I564:I568" si="52">+H564*G564</f>
        <v>1</v>
      </c>
    </row>
    <row r="565" spans="2:9">
      <c r="B565" s="105"/>
      <c r="C565" s="147" t="s">
        <v>238</v>
      </c>
      <c r="D565" s="147"/>
      <c r="E565" s="131"/>
      <c r="F565" s="93" t="s">
        <v>69</v>
      </c>
      <c r="G565" s="94">
        <v>1</v>
      </c>
      <c r="H565" s="95">
        <v>1</v>
      </c>
      <c r="I565" s="96">
        <f t="shared" si="52"/>
        <v>1</v>
      </c>
    </row>
    <row r="566" spans="2:9">
      <c r="B566" s="105"/>
      <c r="C566" s="147" t="s">
        <v>273</v>
      </c>
      <c r="D566" s="147"/>
      <c r="E566" s="131"/>
      <c r="F566" s="93" t="s">
        <v>69</v>
      </c>
      <c r="G566" s="94">
        <v>1</v>
      </c>
      <c r="H566" s="95">
        <v>1</v>
      </c>
      <c r="I566" s="96">
        <f t="shared" si="52"/>
        <v>1</v>
      </c>
    </row>
    <row r="567" spans="2:9">
      <c r="B567" s="105"/>
      <c r="C567" s="147" t="s">
        <v>239</v>
      </c>
      <c r="D567" s="147"/>
      <c r="E567" s="131"/>
      <c r="F567" s="93" t="s">
        <v>69</v>
      </c>
      <c r="G567" s="94">
        <v>1</v>
      </c>
      <c r="H567" s="95">
        <v>1</v>
      </c>
      <c r="I567" s="96">
        <f t="shared" si="52"/>
        <v>1</v>
      </c>
    </row>
    <row r="568" spans="2:9">
      <c r="B568" s="105"/>
      <c r="C568" s="142" t="s">
        <v>40</v>
      </c>
      <c r="D568" s="142"/>
      <c r="E568" s="131"/>
      <c r="F568" s="93" t="s">
        <v>74</v>
      </c>
      <c r="G568" s="94">
        <v>1</v>
      </c>
      <c r="H568" s="95">
        <v>1</v>
      </c>
      <c r="I568" s="96">
        <f t="shared" si="52"/>
        <v>1</v>
      </c>
    </row>
    <row r="569" spans="2:9">
      <c r="B569" s="104"/>
      <c r="C569" s="146" t="s">
        <v>433</v>
      </c>
      <c r="D569" s="146"/>
      <c r="E569" s="87" t="s">
        <v>109</v>
      </c>
      <c r="F569" s="88" t="s">
        <v>18</v>
      </c>
      <c r="G569" s="94"/>
      <c r="H569" s="95"/>
      <c r="I569" s="91">
        <f>SUM(I570:I571)</f>
        <v>2</v>
      </c>
    </row>
    <row r="570" spans="2:9">
      <c r="B570" s="105"/>
      <c r="C570" s="147" t="s">
        <v>434</v>
      </c>
      <c r="D570" s="147"/>
      <c r="E570" s="131"/>
      <c r="F570" s="93" t="s">
        <v>69</v>
      </c>
      <c r="G570" s="94">
        <v>1</v>
      </c>
      <c r="H570" s="95">
        <v>1</v>
      </c>
      <c r="I570" s="96">
        <f t="shared" ref="I570" si="53">+H570*G570</f>
        <v>1</v>
      </c>
    </row>
    <row r="571" spans="2:9">
      <c r="B571" s="105"/>
      <c r="C571" s="142" t="s">
        <v>40</v>
      </c>
      <c r="D571" s="142"/>
      <c r="E571" s="131"/>
      <c r="F571" s="93" t="s">
        <v>74</v>
      </c>
      <c r="G571" s="94">
        <v>1</v>
      </c>
      <c r="H571" s="95">
        <v>1</v>
      </c>
      <c r="I571" s="96">
        <f t="shared" ref="I571" si="54">+H571*G571</f>
        <v>1</v>
      </c>
    </row>
    <row r="572" spans="2:9">
      <c r="B572" s="104"/>
      <c r="C572" s="146" t="s">
        <v>298</v>
      </c>
      <c r="D572" s="146"/>
      <c r="E572" s="87" t="s">
        <v>109</v>
      </c>
      <c r="F572" s="88" t="s">
        <v>18</v>
      </c>
      <c r="G572" s="94"/>
      <c r="H572" s="95"/>
      <c r="I572" s="91">
        <f>SUM(I573:I574)</f>
        <v>2</v>
      </c>
    </row>
    <row r="573" spans="2:9">
      <c r="B573" s="105"/>
      <c r="C573" s="147" t="s">
        <v>299</v>
      </c>
      <c r="D573" s="147"/>
      <c r="E573" s="131"/>
      <c r="F573" s="93"/>
      <c r="G573" s="94">
        <v>1</v>
      </c>
      <c r="H573" s="95">
        <v>1</v>
      </c>
      <c r="I573" s="96">
        <f t="shared" ref="I573:I574" si="55">+H573*G573</f>
        <v>1</v>
      </c>
    </row>
    <row r="574" spans="2:9">
      <c r="B574" s="105"/>
      <c r="C574" s="147" t="s">
        <v>300</v>
      </c>
      <c r="D574" s="147"/>
      <c r="E574" s="131"/>
      <c r="F574" s="93"/>
      <c r="G574" s="94">
        <v>1</v>
      </c>
      <c r="H574" s="95">
        <v>1</v>
      </c>
      <c r="I574" s="96">
        <f t="shared" si="55"/>
        <v>1</v>
      </c>
    </row>
    <row r="575" spans="2:9">
      <c r="B575" s="104"/>
      <c r="C575" s="146" t="s">
        <v>437</v>
      </c>
      <c r="D575" s="146"/>
      <c r="E575" s="87" t="s">
        <v>109</v>
      </c>
      <c r="F575" s="88" t="s">
        <v>18</v>
      </c>
      <c r="G575" s="94"/>
      <c r="H575" s="95"/>
      <c r="I575" s="91">
        <f>SUM(I576:I578)</f>
        <v>3</v>
      </c>
    </row>
    <row r="576" spans="2:9">
      <c r="B576" s="105"/>
      <c r="C576" s="147" t="s">
        <v>435</v>
      </c>
      <c r="D576" s="147"/>
      <c r="E576" s="131"/>
      <c r="F576" s="93" t="s">
        <v>69</v>
      </c>
      <c r="G576" s="94">
        <v>1</v>
      </c>
      <c r="H576" s="95">
        <v>1</v>
      </c>
      <c r="I576" s="96">
        <f>+H576*G576</f>
        <v>1</v>
      </c>
    </row>
    <row r="577" spans="2:9">
      <c r="B577" s="105"/>
      <c r="C577" s="147" t="s">
        <v>436</v>
      </c>
      <c r="D577" s="147"/>
      <c r="E577" s="131"/>
      <c r="F577" s="93" t="s">
        <v>69</v>
      </c>
      <c r="G577" s="94">
        <v>1</v>
      </c>
      <c r="H577" s="95">
        <v>1</v>
      </c>
      <c r="I577" s="96">
        <f>+H577*G577</f>
        <v>1</v>
      </c>
    </row>
    <row r="578" spans="2:9">
      <c r="B578" s="105"/>
      <c r="C578" s="147" t="s">
        <v>70</v>
      </c>
      <c r="D578" s="147"/>
      <c r="E578" s="131"/>
      <c r="F578" s="93"/>
      <c r="G578" s="94">
        <v>1</v>
      </c>
      <c r="H578" s="95">
        <v>1</v>
      </c>
      <c r="I578" s="96">
        <f>+H578*G578</f>
        <v>1</v>
      </c>
    </row>
    <row r="579" spans="2:9">
      <c r="B579" s="103"/>
      <c r="C579" s="148" t="s">
        <v>101</v>
      </c>
      <c r="D579" s="148"/>
      <c r="E579" s="99"/>
      <c r="F579" s="100"/>
      <c r="G579" s="94"/>
      <c r="H579" s="95"/>
      <c r="I579" s="101">
        <f>I580+I588+I598+I601</f>
        <v>20</v>
      </c>
    </row>
    <row r="580" spans="2:9">
      <c r="B580" s="104"/>
      <c r="C580" s="146" t="s">
        <v>438</v>
      </c>
      <c r="D580" s="146"/>
      <c r="E580" s="87" t="s">
        <v>109</v>
      </c>
      <c r="F580" s="88" t="s">
        <v>18</v>
      </c>
      <c r="G580" s="94"/>
      <c r="H580" s="95"/>
      <c r="I580" s="91">
        <f>SUM(I581:I587)</f>
        <v>7</v>
      </c>
    </row>
    <row r="581" spans="2:9">
      <c r="B581" s="105"/>
      <c r="C581" s="143" t="s">
        <v>240</v>
      </c>
      <c r="D581" s="143"/>
      <c r="E581" s="131"/>
      <c r="F581" s="93" t="s">
        <v>69</v>
      </c>
      <c r="G581" s="94">
        <v>1</v>
      </c>
      <c r="H581" s="95">
        <v>1</v>
      </c>
      <c r="I581" s="96">
        <f t="shared" ref="I581:I587" si="56">+H581*G581</f>
        <v>1</v>
      </c>
    </row>
    <row r="582" spans="2:9">
      <c r="B582" s="105"/>
      <c r="C582" s="143" t="s">
        <v>241</v>
      </c>
      <c r="D582" s="143"/>
      <c r="E582" s="131"/>
      <c r="F582" s="93" t="s">
        <v>69</v>
      </c>
      <c r="G582" s="94">
        <v>1</v>
      </c>
      <c r="H582" s="95">
        <v>1</v>
      </c>
      <c r="I582" s="96">
        <f t="shared" si="56"/>
        <v>1</v>
      </c>
    </row>
    <row r="583" spans="2:9">
      <c r="B583" s="105"/>
      <c r="C583" s="143" t="s">
        <v>242</v>
      </c>
      <c r="D583" s="143"/>
      <c r="E583" s="131"/>
      <c r="F583" s="93" t="s">
        <v>69</v>
      </c>
      <c r="G583" s="94">
        <v>1</v>
      </c>
      <c r="H583" s="95">
        <v>1</v>
      </c>
      <c r="I583" s="96">
        <f t="shared" si="56"/>
        <v>1</v>
      </c>
    </row>
    <row r="584" spans="2:9">
      <c r="B584" s="105"/>
      <c r="C584" s="143" t="s">
        <v>243</v>
      </c>
      <c r="D584" s="143"/>
      <c r="E584" s="131"/>
      <c r="F584" s="93" t="s">
        <v>62</v>
      </c>
      <c r="G584" s="94">
        <v>1</v>
      </c>
      <c r="H584" s="95">
        <v>1</v>
      </c>
      <c r="I584" s="96">
        <f t="shared" si="56"/>
        <v>1</v>
      </c>
    </row>
    <row r="585" spans="2:9">
      <c r="B585" s="105"/>
      <c r="C585" s="143" t="s">
        <v>244</v>
      </c>
      <c r="D585" s="143"/>
      <c r="E585" s="131"/>
      <c r="F585" s="93" t="s">
        <v>62</v>
      </c>
      <c r="G585" s="94">
        <v>1</v>
      </c>
      <c r="H585" s="95">
        <v>1</v>
      </c>
      <c r="I585" s="96">
        <f t="shared" si="56"/>
        <v>1</v>
      </c>
    </row>
    <row r="586" spans="2:9">
      <c r="B586" s="105"/>
      <c r="C586" s="143" t="s">
        <v>245</v>
      </c>
      <c r="D586" s="143"/>
      <c r="E586" s="131"/>
      <c r="F586" s="93" t="s">
        <v>62</v>
      </c>
      <c r="G586" s="94">
        <v>1</v>
      </c>
      <c r="H586" s="95">
        <v>1</v>
      </c>
      <c r="I586" s="96">
        <f t="shared" si="56"/>
        <v>1</v>
      </c>
    </row>
    <row r="587" spans="2:9">
      <c r="B587" s="105"/>
      <c r="C587" s="143" t="s">
        <v>70</v>
      </c>
      <c r="D587" s="143"/>
      <c r="E587" s="131"/>
      <c r="F587" s="93" t="s">
        <v>74</v>
      </c>
      <c r="G587" s="94">
        <v>1</v>
      </c>
      <c r="H587" s="95">
        <v>1</v>
      </c>
      <c r="I587" s="96">
        <f t="shared" si="56"/>
        <v>1</v>
      </c>
    </row>
    <row r="588" spans="2:9">
      <c r="B588" s="104"/>
      <c r="C588" s="146" t="s">
        <v>458</v>
      </c>
      <c r="D588" s="146"/>
      <c r="E588" s="87" t="s">
        <v>109</v>
      </c>
      <c r="F588" s="88" t="s">
        <v>18</v>
      </c>
      <c r="G588" s="94"/>
      <c r="H588" s="95"/>
      <c r="I588" s="91">
        <f>SUM(I589:I597)</f>
        <v>9</v>
      </c>
    </row>
    <row r="589" spans="2:9">
      <c r="B589" s="105"/>
      <c r="C589" s="143" t="s">
        <v>118</v>
      </c>
      <c r="D589" s="143"/>
      <c r="E589" s="131"/>
      <c r="F589" s="93" t="s">
        <v>62</v>
      </c>
      <c r="G589" s="94">
        <v>1</v>
      </c>
      <c r="H589" s="95">
        <v>1</v>
      </c>
      <c r="I589" s="96">
        <f t="shared" ref="I589:I596" si="57">+H589*G589</f>
        <v>1</v>
      </c>
    </row>
    <row r="590" spans="2:9">
      <c r="B590" s="105"/>
      <c r="C590" s="143" t="s">
        <v>246</v>
      </c>
      <c r="D590" s="143"/>
      <c r="E590" s="131"/>
      <c r="F590" s="93" t="s">
        <v>72</v>
      </c>
      <c r="G590" s="94">
        <v>1</v>
      </c>
      <c r="H590" s="95">
        <v>1</v>
      </c>
      <c r="I590" s="96">
        <f t="shared" si="57"/>
        <v>1</v>
      </c>
    </row>
    <row r="591" spans="2:9">
      <c r="B591" s="105"/>
      <c r="C591" s="143" t="s">
        <v>130</v>
      </c>
      <c r="D591" s="143"/>
      <c r="E591" s="131"/>
      <c r="F591" s="93" t="s">
        <v>131</v>
      </c>
      <c r="G591" s="94">
        <v>1</v>
      </c>
      <c r="H591" s="95">
        <v>1</v>
      </c>
      <c r="I591" s="96">
        <f t="shared" si="57"/>
        <v>1</v>
      </c>
    </row>
    <row r="592" spans="2:9">
      <c r="B592" s="105"/>
      <c r="C592" s="143" t="s">
        <v>247</v>
      </c>
      <c r="D592" s="143"/>
      <c r="E592" s="131"/>
      <c r="F592" s="93" t="s">
        <v>72</v>
      </c>
      <c r="G592" s="94">
        <v>1</v>
      </c>
      <c r="H592" s="95">
        <v>1</v>
      </c>
      <c r="I592" s="96">
        <f t="shared" si="57"/>
        <v>1</v>
      </c>
    </row>
    <row r="593" spans="2:9">
      <c r="B593" s="105"/>
      <c r="C593" s="143" t="s">
        <v>248</v>
      </c>
      <c r="D593" s="143"/>
      <c r="E593" s="131"/>
      <c r="F593" s="93" t="s">
        <v>50</v>
      </c>
      <c r="G593" s="94">
        <v>1</v>
      </c>
      <c r="H593" s="95">
        <v>1</v>
      </c>
      <c r="I593" s="96">
        <f t="shared" si="57"/>
        <v>1</v>
      </c>
    </row>
    <row r="594" spans="2:9">
      <c r="B594" s="105"/>
      <c r="C594" s="143" t="s">
        <v>249</v>
      </c>
      <c r="D594" s="143"/>
      <c r="E594" s="131"/>
      <c r="F594" s="93" t="s">
        <v>69</v>
      </c>
      <c r="G594" s="94">
        <v>1</v>
      </c>
      <c r="H594" s="95">
        <v>1</v>
      </c>
      <c r="I594" s="96">
        <f t="shared" si="57"/>
        <v>1</v>
      </c>
    </row>
    <row r="595" spans="2:9">
      <c r="B595" s="105"/>
      <c r="C595" s="143" t="s">
        <v>250</v>
      </c>
      <c r="D595" s="143"/>
      <c r="E595" s="131"/>
      <c r="F595" s="93" t="s">
        <v>69</v>
      </c>
      <c r="G595" s="94">
        <v>1</v>
      </c>
      <c r="H595" s="95">
        <v>1</v>
      </c>
      <c r="I595" s="96">
        <f t="shared" si="57"/>
        <v>1</v>
      </c>
    </row>
    <row r="596" spans="2:9">
      <c r="B596" s="105"/>
      <c r="C596" s="143" t="s">
        <v>251</v>
      </c>
      <c r="D596" s="143"/>
      <c r="E596" s="131"/>
      <c r="F596" s="93" t="s">
        <v>131</v>
      </c>
      <c r="G596" s="94">
        <v>1</v>
      </c>
      <c r="H596" s="95">
        <v>1</v>
      </c>
      <c r="I596" s="96">
        <f t="shared" si="57"/>
        <v>1</v>
      </c>
    </row>
    <row r="597" spans="2:9">
      <c r="B597" s="105"/>
      <c r="C597" s="143" t="s">
        <v>70</v>
      </c>
      <c r="D597" s="143"/>
      <c r="E597" s="131"/>
      <c r="F597" s="93" t="s">
        <v>74</v>
      </c>
      <c r="G597" s="94">
        <v>1</v>
      </c>
      <c r="H597" s="95">
        <v>1</v>
      </c>
      <c r="I597" s="96">
        <f>+H597*G597</f>
        <v>1</v>
      </c>
    </row>
    <row r="598" spans="2:9">
      <c r="B598" s="104"/>
      <c r="C598" s="146" t="s">
        <v>99</v>
      </c>
      <c r="D598" s="146"/>
      <c r="E598" s="87" t="s">
        <v>109</v>
      </c>
      <c r="F598" s="88" t="s">
        <v>18</v>
      </c>
      <c r="G598" s="94"/>
      <c r="H598" s="95"/>
      <c r="I598" s="91">
        <f>SUM(I599:I600)</f>
        <v>2</v>
      </c>
    </row>
    <row r="599" spans="2:9">
      <c r="B599" s="105"/>
      <c r="C599" s="143" t="s">
        <v>253</v>
      </c>
      <c r="D599" s="143"/>
      <c r="E599" s="131"/>
      <c r="F599" s="93" t="s">
        <v>50</v>
      </c>
      <c r="G599" s="94">
        <v>1</v>
      </c>
      <c r="H599" s="95">
        <v>1</v>
      </c>
      <c r="I599" s="96">
        <f>+H599*G599</f>
        <v>1</v>
      </c>
    </row>
    <row r="600" spans="2:9" ht="14.1" customHeight="1">
      <c r="B600" s="106"/>
      <c r="C600" s="143" t="s">
        <v>252</v>
      </c>
      <c r="D600" s="143"/>
      <c r="E600" s="131"/>
      <c r="F600" s="93" t="s">
        <v>50</v>
      </c>
      <c r="G600" s="94">
        <v>1</v>
      </c>
      <c r="H600" s="95">
        <v>1</v>
      </c>
      <c r="I600" s="96">
        <f>+H600*G600</f>
        <v>1</v>
      </c>
    </row>
    <row r="601" spans="2:9" ht="15" customHeight="1">
      <c r="B601" s="104"/>
      <c r="C601" s="146" t="s">
        <v>100</v>
      </c>
      <c r="D601" s="146"/>
      <c r="E601" s="87" t="s">
        <v>109</v>
      </c>
      <c r="F601" s="88" t="s">
        <v>18</v>
      </c>
      <c r="G601" s="94"/>
      <c r="H601" s="95"/>
      <c r="I601" s="91">
        <f>SUM(I602:I603)</f>
        <v>2</v>
      </c>
    </row>
    <row r="602" spans="2:9" ht="16.5" customHeight="1">
      <c r="B602" s="105"/>
      <c r="C602" s="143" t="s">
        <v>254</v>
      </c>
      <c r="D602" s="143"/>
      <c r="E602" s="131"/>
      <c r="F602" s="93" t="s">
        <v>69</v>
      </c>
      <c r="G602" s="94">
        <v>1</v>
      </c>
      <c r="H602" s="95">
        <v>1</v>
      </c>
      <c r="I602" s="96">
        <f>+H602*G602</f>
        <v>1</v>
      </c>
    </row>
    <row r="603" spans="2:9" ht="15" customHeight="1">
      <c r="B603" s="105"/>
      <c r="C603" s="143" t="s">
        <v>40</v>
      </c>
      <c r="D603" s="143"/>
      <c r="E603" s="131"/>
      <c r="F603" s="93" t="s">
        <v>74</v>
      </c>
      <c r="G603" s="94">
        <v>1</v>
      </c>
      <c r="H603" s="95">
        <v>1</v>
      </c>
      <c r="I603" s="96">
        <f>+H603*G603</f>
        <v>1</v>
      </c>
    </row>
    <row r="604" spans="2:9" ht="13.5" customHeight="1">
      <c r="B604" s="103"/>
      <c r="C604" s="144" t="s">
        <v>58</v>
      </c>
      <c r="D604" s="144"/>
      <c r="E604" s="99"/>
      <c r="F604" s="100"/>
      <c r="G604" s="94"/>
      <c r="H604" s="95"/>
      <c r="I604" s="101">
        <f>I605+I608+I616+I620+I626</f>
        <v>21</v>
      </c>
    </row>
    <row r="605" spans="2:9" ht="13.5" customHeight="1">
      <c r="B605" s="104"/>
      <c r="C605" s="146" t="s">
        <v>296</v>
      </c>
      <c r="D605" s="146"/>
      <c r="E605" s="87" t="s">
        <v>109</v>
      </c>
      <c r="F605" s="88" t="s">
        <v>18</v>
      </c>
      <c r="G605" s="94"/>
      <c r="H605" s="95"/>
      <c r="I605" s="91">
        <f>SUM(I606:I607)</f>
        <v>2</v>
      </c>
    </row>
    <row r="606" spans="2:9" ht="13.5" customHeight="1">
      <c r="B606" s="105"/>
      <c r="C606" s="143" t="s">
        <v>297</v>
      </c>
      <c r="D606" s="143"/>
      <c r="E606" s="131"/>
      <c r="F606" s="93" t="s">
        <v>276</v>
      </c>
      <c r="G606" s="94">
        <v>1</v>
      </c>
      <c r="H606" s="95">
        <v>1</v>
      </c>
      <c r="I606" s="96">
        <f t="shared" ref="I606:I607" si="58">+H606*G606</f>
        <v>1</v>
      </c>
    </row>
    <row r="607" spans="2:9" ht="13.5" customHeight="1">
      <c r="B607" s="105"/>
      <c r="C607" s="143" t="s">
        <v>70</v>
      </c>
      <c r="D607" s="143"/>
      <c r="E607" s="131"/>
      <c r="F607" s="93" t="s">
        <v>439</v>
      </c>
      <c r="G607" s="94">
        <v>1</v>
      </c>
      <c r="H607" s="95">
        <v>1</v>
      </c>
      <c r="I607" s="96">
        <f t="shared" si="58"/>
        <v>1</v>
      </c>
    </row>
    <row r="608" spans="2:9" ht="13.5" customHeight="1">
      <c r="B608" s="104"/>
      <c r="C608" s="146" t="s">
        <v>103</v>
      </c>
      <c r="D608" s="146"/>
      <c r="E608" s="87" t="s">
        <v>109</v>
      </c>
      <c r="F608" s="93"/>
      <c r="G608" s="94"/>
      <c r="H608" s="95"/>
      <c r="I608" s="91">
        <f>SUM(I609:I615)</f>
        <v>7</v>
      </c>
    </row>
    <row r="609" spans="2:9" ht="13.5" customHeight="1">
      <c r="B609" s="105"/>
      <c r="C609" s="143" t="s">
        <v>54</v>
      </c>
      <c r="D609" s="143"/>
      <c r="E609" s="131"/>
      <c r="F609" s="93" t="s">
        <v>276</v>
      </c>
      <c r="G609" s="94">
        <v>1</v>
      </c>
      <c r="H609" s="95">
        <v>1</v>
      </c>
      <c r="I609" s="96">
        <f t="shared" ref="I609:I615" si="59">+H609*G609</f>
        <v>1</v>
      </c>
    </row>
    <row r="610" spans="2:9" ht="13.5" customHeight="1">
      <c r="B610" s="105"/>
      <c r="C610" s="143" t="s">
        <v>260</v>
      </c>
      <c r="D610" s="143"/>
      <c r="E610" s="131"/>
      <c r="F610" s="93" t="s">
        <v>276</v>
      </c>
      <c r="G610" s="94">
        <v>1</v>
      </c>
      <c r="H610" s="95">
        <v>1</v>
      </c>
      <c r="I610" s="96">
        <f t="shared" si="59"/>
        <v>1</v>
      </c>
    </row>
    <row r="611" spans="2:9" ht="13.5" customHeight="1">
      <c r="B611" s="105"/>
      <c r="C611" s="143" t="s">
        <v>59</v>
      </c>
      <c r="D611" s="143"/>
      <c r="E611" s="131"/>
      <c r="F611" s="93" t="s">
        <v>276</v>
      </c>
      <c r="G611" s="94">
        <v>1</v>
      </c>
      <c r="H611" s="95">
        <v>1</v>
      </c>
      <c r="I611" s="96">
        <f t="shared" si="59"/>
        <v>1</v>
      </c>
    </row>
    <row r="612" spans="2:9" ht="13.5" customHeight="1">
      <c r="B612" s="105"/>
      <c r="C612" s="143" t="s">
        <v>255</v>
      </c>
      <c r="D612" s="143"/>
      <c r="E612" s="131"/>
      <c r="F612" s="93" t="s">
        <v>276</v>
      </c>
      <c r="G612" s="94">
        <v>1</v>
      </c>
      <c r="H612" s="95">
        <v>1</v>
      </c>
      <c r="I612" s="96">
        <f t="shared" si="59"/>
        <v>1</v>
      </c>
    </row>
    <row r="613" spans="2:9" ht="13.5" customHeight="1">
      <c r="B613" s="105"/>
      <c r="C613" s="143" t="s">
        <v>60</v>
      </c>
      <c r="D613" s="143"/>
      <c r="E613" s="131"/>
      <c r="F613" s="93" t="s">
        <v>276</v>
      </c>
      <c r="G613" s="94">
        <v>1</v>
      </c>
      <c r="H613" s="95">
        <v>1</v>
      </c>
      <c r="I613" s="96">
        <f t="shared" si="59"/>
        <v>1</v>
      </c>
    </row>
    <row r="614" spans="2:9" ht="13.5" customHeight="1">
      <c r="B614" s="105"/>
      <c r="C614" s="143" t="s">
        <v>61</v>
      </c>
      <c r="D614" s="143"/>
      <c r="E614" s="131"/>
      <c r="F614" s="93" t="s">
        <v>276</v>
      </c>
      <c r="G614" s="94">
        <v>1</v>
      </c>
      <c r="H614" s="95">
        <v>1</v>
      </c>
      <c r="I614" s="96">
        <f t="shared" si="59"/>
        <v>1</v>
      </c>
    </row>
    <row r="615" spans="2:9" ht="13.5" customHeight="1">
      <c r="B615" s="105"/>
      <c r="C615" s="143" t="s">
        <v>70</v>
      </c>
      <c r="D615" s="143"/>
      <c r="E615" s="131"/>
      <c r="F615" s="93" t="s">
        <v>74</v>
      </c>
      <c r="G615" s="94">
        <v>1</v>
      </c>
      <c r="H615" s="95">
        <v>1</v>
      </c>
      <c r="I615" s="96">
        <f t="shared" si="59"/>
        <v>1</v>
      </c>
    </row>
    <row r="616" spans="2:9" ht="13.5" customHeight="1">
      <c r="B616" s="104"/>
      <c r="C616" s="146" t="s">
        <v>108</v>
      </c>
      <c r="D616" s="146"/>
      <c r="E616" s="87" t="s">
        <v>109</v>
      </c>
      <c r="F616" s="88" t="s">
        <v>18</v>
      </c>
      <c r="G616" s="94"/>
      <c r="H616" s="95"/>
      <c r="I616" s="91">
        <f>SUM(I617:I619)</f>
        <v>3</v>
      </c>
    </row>
    <row r="617" spans="2:9" ht="13.5" customHeight="1">
      <c r="B617" s="105"/>
      <c r="C617" s="143" t="s">
        <v>256</v>
      </c>
      <c r="D617" s="143"/>
      <c r="E617" s="131"/>
      <c r="F617" s="93" t="s">
        <v>276</v>
      </c>
      <c r="G617" s="94">
        <v>1</v>
      </c>
      <c r="H617" s="95">
        <v>1</v>
      </c>
      <c r="I617" s="96">
        <f>+H617*G617</f>
        <v>1</v>
      </c>
    </row>
    <row r="618" spans="2:9" ht="13.5" customHeight="1">
      <c r="B618" s="105"/>
      <c r="C618" s="143" t="s">
        <v>260</v>
      </c>
      <c r="D618" s="143"/>
      <c r="E618" s="131"/>
      <c r="F618" s="93" t="s">
        <v>276</v>
      </c>
      <c r="G618" s="94">
        <v>1</v>
      </c>
      <c r="H618" s="95">
        <v>1</v>
      </c>
      <c r="I618" s="96">
        <f>+H618*G618</f>
        <v>1</v>
      </c>
    </row>
    <row r="619" spans="2:9" ht="13.5" customHeight="1">
      <c r="B619" s="105"/>
      <c r="C619" s="143" t="s">
        <v>70</v>
      </c>
      <c r="D619" s="143"/>
      <c r="E619" s="131"/>
      <c r="F619" s="93" t="s">
        <v>74</v>
      </c>
      <c r="G619" s="94">
        <v>1</v>
      </c>
      <c r="H619" s="95">
        <v>1</v>
      </c>
      <c r="I619" s="96">
        <f>+H619*G619</f>
        <v>1</v>
      </c>
    </row>
    <row r="620" spans="2:9" ht="13.5" customHeight="1">
      <c r="B620" s="104"/>
      <c r="C620" s="146" t="s">
        <v>104</v>
      </c>
      <c r="D620" s="146"/>
      <c r="E620" s="87" t="s">
        <v>109</v>
      </c>
      <c r="F620" s="88" t="s">
        <v>18</v>
      </c>
      <c r="G620" s="94"/>
      <c r="H620" s="95"/>
      <c r="I620" s="91">
        <f>SUM(I621:I625)</f>
        <v>5</v>
      </c>
    </row>
    <row r="621" spans="2:9" ht="13.5" customHeight="1">
      <c r="B621" s="105"/>
      <c r="C621" s="143" t="s">
        <v>257</v>
      </c>
      <c r="D621" s="143"/>
      <c r="E621" s="131"/>
      <c r="F621" s="93" t="s">
        <v>276</v>
      </c>
      <c r="G621" s="94">
        <v>1</v>
      </c>
      <c r="H621" s="95">
        <v>1</v>
      </c>
      <c r="I621" s="96">
        <f t="shared" ref="I621:I625" si="60">+H621*G621</f>
        <v>1</v>
      </c>
    </row>
    <row r="622" spans="2:9" ht="13.5" customHeight="1">
      <c r="B622" s="105"/>
      <c r="C622" s="143" t="s">
        <v>258</v>
      </c>
      <c r="D622" s="143"/>
      <c r="E622" s="131"/>
      <c r="F622" s="93" t="s">
        <v>276</v>
      </c>
      <c r="G622" s="94">
        <v>1</v>
      </c>
      <c r="H622" s="95">
        <v>1</v>
      </c>
      <c r="I622" s="96">
        <f t="shared" si="60"/>
        <v>1</v>
      </c>
    </row>
    <row r="623" spans="2:9" ht="13.5" customHeight="1">
      <c r="B623" s="105"/>
      <c r="C623" s="143" t="s">
        <v>260</v>
      </c>
      <c r="D623" s="143"/>
      <c r="E623" s="131"/>
      <c r="F623" s="93" t="s">
        <v>276</v>
      </c>
      <c r="G623" s="94">
        <v>1</v>
      </c>
      <c r="H623" s="95">
        <v>1</v>
      </c>
      <c r="I623" s="96">
        <f t="shared" si="60"/>
        <v>1</v>
      </c>
    </row>
    <row r="624" spans="2:9" ht="13.5" customHeight="1">
      <c r="B624" s="105"/>
      <c r="C624" s="143" t="s">
        <v>259</v>
      </c>
      <c r="D624" s="143"/>
      <c r="E624" s="131"/>
      <c r="F624" s="93" t="s">
        <v>276</v>
      </c>
      <c r="G624" s="94">
        <v>1</v>
      </c>
      <c r="H624" s="95">
        <v>1</v>
      </c>
      <c r="I624" s="96">
        <f t="shared" si="60"/>
        <v>1</v>
      </c>
    </row>
    <row r="625" spans="2:9" ht="13.5" customHeight="1">
      <c r="B625" s="105"/>
      <c r="C625" s="143" t="s">
        <v>70</v>
      </c>
      <c r="D625" s="143"/>
      <c r="E625" s="131"/>
      <c r="F625" s="93" t="s">
        <v>74</v>
      </c>
      <c r="G625" s="94">
        <v>1</v>
      </c>
      <c r="H625" s="95">
        <v>1</v>
      </c>
      <c r="I625" s="96">
        <f t="shared" si="60"/>
        <v>1</v>
      </c>
    </row>
    <row r="626" spans="2:9" ht="13.5" customHeight="1">
      <c r="B626" s="104"/>
      <c r="C626" s="146" t="s">
        <v>105</v>
      </c>
      <c r="D626" s="146"/>
      <c r="E626" s="87" t="s">
        <v>109</v>
      </c>
      <c r="F626" s="88" t="s">
        <v>18</v>
      </c>
      <c r="G626" s="94"/>
      <c r="H626" s="95"/>
      <c r="I626" s="91">
        <f>SUM(I627:I630)</f>
        <v>4</v>
      </c>
    </row>
    <row r="627" spans="2:9" ht="13.5" customHeight="1">
      <c r="B627" s="105"/>
      <c r="C627" s="142" t="s">
        <v>54</v>
      </c>
      <c r="D627" s="142"/>
      <c r="E627" s="107"/>
      <c r="F627" s="93" t="s">
        <v>276</v>
      </c>
      <c r="G627" s="94">
        <v>1</v>
      </c>
      <c r="H627" s="95">
        <v>1</v>
      </c>
      <c r="I627" s="96">
        <f>+H627*G627</f>
        <v>1</v>
      </c>
    </row>
    <row r="628" spans="2:9" ht="13.5" customHeight="1">
      <c r="B628" s="105"/>
      <c r="C628" s="142" t="s">
        <v>256</v>
      </c>
      <c r="D628" s="142"/>
      <c r="E628" s="107"/>
      <c r="F628" s="93" t="s">
        <v>276</v>
      </c>
      <c r="G628" s="94">
        <v>1</v>
      </c>
      <c r="H628" s="95">
        <v>1</v>
      </c>
      <c r="I628" s="96">
        <f>+H628*G628</f>
        <v>1</v>
      </c>
    </row>
    <row r="629" spans="2:9" ht="13.5" customHeight="1">
      <c r="B629" s="105"/>
      <c r="C629" s="142" t="s">
        <v>260</v>
      </c>
      <c r="D629" s="142"/>
      <c r="E629" s="107"/>
      <c r="F629" s="93" t="s">
        <v>276</v>
      </c>
      <c r="G629" s="94">
        <v>1</v>
      </c>
      <c r="H629" s="95">
        <v>1</v>
      </c>
      <c r="I629" s="96">
        <f>+H629*G629</f>
        <v>1</v>
      </c>
    </row>
    <row r="630" spans="2:9" ht="13.5" customHeight="1">
      <c r="B630" s="106"/>
      <c r="C630" s="143" t="s">
        <v>70</v>
      </c>
      <c r="D630" s="143"/>
      <c r="E630" s="107"/>
      <c r="F630" s="93" t="s">
        <v>74</v>
      </c>
      <c r="G630" s="94">
        <v>1</v>
      </c>
      <c r="H630" s="95">
        <v>1</v>
      </c>
      <c r="I630" s="96">
        <f>+H630*G630</f>
        <v>1</v>
      </c>
    </row>
    <row r="631" spans="2:9" ht="13.5" customHeight="1">
      <c r="B631" s="105"/>
      <c r="C631" s="144" t="s">
        <v>442</v>
      </c>
      <c r="D631" s="144"/>
      <c r="E631" s="243"/>
      <c r="F631" s="243"/>
      <c r="G631" s="243"/>
      <c r="H631" s="243"/>
      <c r="I631" s="101">
        <f>I632+I637</f>
        <v>11</v>
      </c>
    </row>
    <row r="632" spans="2:9" ht="13.5" customHeight="1">
      <c r="B632" s="105"/>
      <c r="C632" s="145" t="s">
        <v>440</v>
      </c>
      <c r="D632" s="145"/>
      <c r="E632" s="87" t="s">
        <v>109</v>
      </c>
      <c r="F632" s="108"/>
      <c r="G632" s="94"/>
      <c r="H632" s="94"/>
      <c r="I632" s="279">
        <f>SUM(I633:I636)</f>
        <v>4</v>
      </c>
    </row>
    <row r="633" spans="2:9" ht="13.5" customHeight="1">
      <c r="B633" s="105"/>
      <c r="C633" s="143" t="s">
        <v>441</v>
      </c>
      <c r="D633" s="143"/>
      <c r="E633" s="131"/>
      <c r="F633" s="93" t="s">
        <v>69</v>
      </c>
      <c r="G633" s="94">
        <v>1</v>
      </c>
      <c r="H633" s="95">
        <v>1</v>
      </c>
      <c r="I633" s="96">
        <f t="shared" ref="I633:I635" si="61">+H633*G633</f>
        <v>1</v>
      </c>
    </row>
    <row r="634" spans="2:9" ht="13.5" customHeight="1">
      <c r="B634" s="105"/>
      <c r="C634" s="143" t="s">
        <v>444</v>
      </c>
      <c r="D634" s="143"/>
      <c r="E634" s="131"/>
      <c r="F634" s="93" t="s">
        <v>69</v>
      </c>
      <c r="G634" s="94">
        <v>1</v>
      </c>
      <c r="H634" s="95">
        <v>1</v>
      </c>
      <c r="I634" s="96">
        <f t="shared" si="61"/>
        <v>1</v>
      </c>
    </row>
    <row r="635" spans="2:9" ht="13.5" customHeight="1">
      <c r="B635" s="105"/>
      <c r="C635" s="143" t="s">
        <v>443</v>
      </c>
      <c r="D635" s="143"/>
      <c r="E635" s="131"/>
      <c r="F635" s="93" t="s">
        <v>69</v>
      </c>
      <c r="G635" s="94">
        <v>1</v>
      </c>
      <c r="H635" s="95">
        <v>1</v>
      </c>
      <c r="I635" s="96">
        <f t="shared" si="61"/>
        <v>1</v>
      </c>
    </row>
    <row r="636" spans="2:9" ht="13.5" customHeight="1">
      <c r="B636" s="105"/>
      <c r="C636" s="143" t="s">
        <v>445</v>
      </c>
      <c r="D636" s="143"/>
      <c r="E636" s="131"/>
      <c r="F636" s="93"/>
      <c r="G636" s="94">
        <v>1</v>
      </c>
      <c r="H636" s="95">
        <v>1</v>
      </c>
      <c r="I636" s="96">
        <f t="shared" ref="I636" si="62">+H636*G636</f>
        <v>1</v>
      </c>
    </row>
    <row r="637" spans="2:9" ht="13.5" customHeight="1">
      <c r="B637" s="105"/>
      <c r="C637" s="145" t="s">
        <v>446</v>
      </c>
      <c r="D637" s="145"/>
      <c r="E637" s="87" t="s">
        <v>109</v>
      </c>
      <c r="F637" s="108"/>
      <c r="G637" s="94"/>
      <c r="H637" s="94"/>
      <c r="I637" s="279">
        <f>SUM(I638:I644)</f>
        <v>7</v>
      </c>
    </row>
    <row r="638" spans="2:9" ht="13.5" customHeight="1">
      <c r="B638" s="105"/>
      <c r="C638" s="143" t="s">
        <v>119</v>
      </c>
      <c r="D638" s="143"/>
      <c r="E638" s="131"/>
      <c r="F638" s="93" t="s">
        <v>69</v>
      </c>
      <c r="G638" s="94">
        <v>1</v>
      </c>
      <c r="H638" s="95">
        <v>1</v>
      </c>
      <c r="I638" s="96">
        <f t="shared" ref="I638:I639" si="63">+H638*G638</f>
        <v>1</v>
      </c>
    </row>
    <row r="639" spans="2:9" ht="13.5" customHeight="1">
      <c r="B639" s="105"/>
      <c r="C639" s="143" t="s">
        <v>152</v>
      </c>
      <c r="D639" s="143"/>
      <c r="E639" s="131"/>
      <c r="F639" s="93" t="s">
        <v>69</v>
      </c>
      <c r="G639" s="94">
        <v>1</v>
      </c>
      <c r="H639" s="95">
        <v>1</v>
      </c>
      <c r="I639" s="96">
        <f t="shared" si="63"/>
        <v>1</v>
      </c>
    </row>
    <row r="640" spans="2:9" ht="13.5" customHeight="1">
      <c r="B640" s="105"/>
      <c r="C640" s="143" t="s">
        <v>288</v>
      </c>
      <c r="D640" s="143"/>
      <c r="E640" s="131"/>
      <c r="F640" s="93"/>
      <c r="G640" s="94">
        <v>1</v>
      </c>
      <c r="H640" s="95">
        <v>1</v>
      </c>
      <c r="I640" s="96">
        <f t="shared" ref="I640:I643" si="64">+H640*G640</f>
        <v>1</v>
      </c>
    </row>
    <row r="641" spans="2:9" ht="13.5" customHeight="1">
      <c r="B641" s="105"/>
      <c r="C641" s="143" t="s">
        <v>287</v>
      </c>
      <c r="D641" s="143"/>
      <c r="E641" s="131"/>
      <c r="F641" s="93"/>
      <c r="G641" s="94">
        <v>1</v>
      </c>
      <c r="H641" s="95">
        <v>1</v>
      </c>
      <c r="I641" s="96">
        <f t="shared" si="64"/>
        <v>1</v>
      </c>
    </row>
    <row r="642" spans="2:9" ht="13.5" customHeight="1">
      <c r="B642" s="105"/>
      <c r="C642" s="143" t="s">
        <v>134</v>
      </c>
      <c r="D642" s="143"/>
      <c r="E642" s="131"/>
      <c r="F642" s="93"/>
      <c r="G642" s="94">
        <v>1</v>
      </c>
      <c r="H642" s="95">
        <v>1</v>
      </c>
      <c r="I642" s="96">
        <f t="shared" si="64"/>
        <v>1</v>
      </c>
    </row>
    <row r="643" spans="2:9" ht="13.5" customHeight="1">
      <c r="B643" s="105"/>
      <c r="C643" s="143" t="s">
        <v>135</v>
      </c>
      <c r="D643" s="143"/>
      <c r="E643" s="131"/>
      <c r="F643" s="93"/>
      <c r="G643" s="94">
        <v>1</v>
      </c>
      <c r="H643" s="95">
        <v>1</v>
      </c>
      <c r="I643" s="96">
        <f t="shared" si="64"/>
        <v>1</v>
      </c>
    </row>
    <row r="644" spans="2:9" ht="13.5" customHeight="1">
      <c r="B644" s="105"/>
      <c r="C644" s="143" t="s">
        <v>70</v>
      </c>
      <c r="D644" s="143"/>
      <c r="E644" s="131"/>
      <c r="F644" s="93"/>
      <c r="G644" s="94">
        <v>1</v>
      </c>
      <c r="H644" s="95">
        <v>1</v>
      </c>
      <c r="I644" s="96">
        <f t="shared" ref="I644" si="65">+H644*G644</f>
        <v>1</v>
      </c>
    </row>
    <row r="645" spans="2:9" ht="13.5" customHeight="1">
      <c r="B645" s="105"/>
      <c r="C645" s="144" t="s">
        <v>459</v>
      </c>
      <c r="D645" s="144"/>
      <c r="E645" s="144"/>
      <c r="F645" s="144"/>
      <c r="G645" s="144"/>
      <c r="H645" s="144"/>
      <c r="I645" s="101">
        <f>I646+I654+I659+I662+I666+I677+I687+I695</f>
        <v>44</v>
      </c>
    </row>
    <row r="646" spans="2:9" ht="13.5" customHeight="1">
      <c r="B646" s="105"/>
      <c r="C646" s="145" t="s">
        <v>447</v>
      </c>
      <c r="D646" s="145"/>
      <c r="E646" s="87" t="s">
        <v>109</v>
      </c>
      <c r="F646" s="108"/>
      <c r="G646" s="94"/>
      <c r="H646" s="94"/>
      <c r="I646" s="279">
        <f>SUM(I647:I653)</f>
        <v>7</v>
      </c>
    </row>
    <row r="647" spans="2:9" ht="13.5" customHeight="1">
      <c r="B647" s="105"/>
      <c r="C647" s="147" t="s">
        <v>71</v>
      </c>
      <c r="D647" s="147"/>
      <c r="E647" s="130"/>
      <c r="F647" s="93"/>
      <c r="G647" s="94">
        <v>1</v>
      </c>
      <c r="H647" s="95">
        <v>1</v>
      </c>
      <c r="I647" s="96">
        <f t="shared" ref="I647:I648" si="66">+H647*G647</f>
        <v>1</v>
      </c>
    </row>
    <row r="648" spans="2:9" ht="13.5" customHeight="1">
      <c r="B648" s="105"/>
      <c r="C648" s="143" t="s">
        <v>73</v>
      </c>
      <c r="D648" s="143"/>
      <c r="E648" s="130"/>
      <c r="F648" s="93"/>
      <c r="G648" s="94">
        <v>1</v>
      </c>
      <c r="H648" s="95">
        <v>1</v>
      </c>
      <c r="I648" s="96">
        <f t="shared" si="66"/>
        <v>1</v>
      </c>
    </row>
    <row r="649" spans="2:9" ht="13.5" customHeight="1">
      <c r="B649" s="105"/>
      <c r="C649" s="143" t="s">
        <v>266</v>
      </c>
      <c r="D649" s="143"/>
      <c r="E649" s="130"/>
      <c r="F649" s="93"/>
      <c r="G649" s="94">
        <v>1</v>
      </c>
      <c r="H649" s="95">
        <v>1</v>
      </c>
      <c r="I649" s="96">
        <f>+H649*G649</f>
        <v>1</v>
      </c>
    </row>
    <row r="650" spans="2:9" ht="13.5" customHeight="1">
      <c r="B650" s="105"/>
      <c r="C650" s="143" t="s">
        <v>267</v>
      </c>
      <c r="D650" s="143"/>
      <c r="E650" s="130"/>
      <c r="F650" s="93"/>
      <c r="G650" s="94">
        <v>1</v>
      </c>
      <c r="H650" s="95">
        <v>1</v>
      </c>
      <c r="I650" s="96">
        <f>+H650*G650</f>
        <v>1</v>
      </c>
    </row>
    <row r="651" spans="2:9" ht="13.5" customHeight="1">
      <c r="B651" s="105"/>
      <c r="C651" s="143" t="s">
        <v>265</v>
      </c>
      <c r="D651" s="143"/>
      <c r="E651" s="130"/>
      <c r="F651" s="93"/>
      <c r="G651" s="94">
        <v>1</v>
      </c>
      <c r="H651" s="95">
        <v>1</v>
      </c>
      <c r="I651" s="96">
        <f t="shared" ref="I651:I652" si="67">+H651*G651</f>
        <v>1</v>
      </c>
    </row>
    <row r="652" spans="2:9" ht="13.5" customHeight="1">
      <c r="B652" s="105"/>
      <c r="C652" s="143" t="s">
        <v>117</v>
      </c>
      <c r="D652" s="143"/>
      <c r="E652" s="130"/>
      <c r="F652" s="93"/>
      <c r="G652" s="94">
        <v>1</v>
      </c>
      <c r="H652" s="95">
        <v>1</v>
      </c>
      <c r="I652" s="96">
        <f t="shared" si="67"/>
        <v>1</v>
      </c>
    </row>
    <row r="653" spans="2:9" ht="13.5" customHeight="1">
      <c r="B653" s="280"/>
      <c r="C653" s="143" t="s">
        <v>70</v>
      </c>
      <c r="D653" s="143"/>
      <c r="E653" s="245"/>
      <c r="F653" s="245"/>
      <c r="G653" s="94">
        <v>1</v>
      </c>
      <c r="H653" s="95">
        <v>1</v>
      </c>
      <c r="I653" s="96">
        <f t="shared" ref="I653" si="68">+H653*G653</f>
        <v>1</v>
      </c>
    </row>
    <row r="654" spans="2:9" ht="13.5" customHeight="1">
      <c r="B654" s="105"/>
      <c r="C654" s="145" t="s">
        <v>448</v>
      </c>
      <c r="D654" s="145"/>
      <c r="E654" s="87" t="s">
        <v>109</v>
      </c>
      <c r="F654" s="108"/>
      <c r="G654" s="94"/>
      <c r="H654" s="94"/>
      <c r="I654" s="279">
        <f>SUM(I655:I658)</f>
        <v>4</v>
      </c>
    </row>
    <row r="655" spans="2:9" ht="13.5" customHeight="1">
      <c r="B655" s="105"/>
      <c r="C655" s="143" t="s">
        <v>152</v>
      </c>
      <c r="D655" s="143"/>
      <c r="E655" s="131"/>
      <c r="F655" s="93"/>
      <c r="G655" s="94">
        <v>1</v>
      </c>
      <c r="H655" s="95">
        <v>1</v>
      </c>
      <c r="I655" s="96">
        <f>+H655*G655</f>
        <v>1</v>
      </c>
    </row>
    <row r="656" spans="2:9" ht="13.5" customHeight="1">
      <c r="B656" s="105"/>
      <c r="C656" s="143" t="s">
        <v>116</v>
      </c>
      <c r="D656" s="143"/>
      <c r="E656" s="131"/>
      <c r="F656" s="93"/>
      <c r="G656" s="94">
        <v>1</v>
      </c>
      <c r="H656" s="95">
        <v>1</v>
      </c>
      <c r="I656" s="96">
        <f t="shared" ref="I656:I658" si="69">+H656*G656</f>
        <v>1</v>
      </c>
    </row>
    <row r="657" spans="2:9" ht="13.5" customHeight="1">
      <c r="B657" s="105"/>
      <c r="C657" s="143" t="s">
        <v>449</v>
      </c>
      <c r="D657" s="143"/>
      <c r="E657" s="131"/>
      <c r="F657" s="93"/>
      <c r="G657" s="94">
        <v>1</v>
      </c>
      <c r="H657" s="95">
        <v>1</v>
      </c>
      <c r="I657" s="96">
        <f t="shared" si="69"/>
        <v>1</v>
      </c>
    </row>
    <row r="658" spans="2:9" ht="13.5" customHeight="1">
      <c r="B658" s="105"/>
      <c r="C658" s="143" t="s">
        <v>70</v>
      </c>
      <c r="D658" s="143"/>
      <c r="E658" s="131"/>
      <c r="F658" s="93"/>
      <c r="G658" s="94">
        <v>1</v>
      </c>
      <c r="H658" s="95">
        <v>1</v>
      </c>
      <c r="I658" s="96">
        <f t="shared" si="69"/>
        <v>1</v>
      </c>
    </row>
    <row r="659" spans="2:9" ht="13.5" customHeight="1">
      <c r="B659" s="105"/>
      <c r="C659" s="145" t="s">
        <v>450</v>
      </c>
      <c r="D659" s="145"/>
      <c r="E659" s="87" t="s">
        <v>109</v>
      </c>
      <c r="F659" s="108"/>
      <c r="G659" s="94"/>
      <c r="H659" s="94"/>
      <c r="I659" s="279">
        <f>SUM(I660:I661)</f>
        <v>2</v>
      </c>
    </row>
    <row r="660" spans="2:9" ht="13.5" customHeight="1">
      <c r="B660" s="105"/>
      <c r="C660" s="143" t="s">
        <v>451</v>
      </c>
      <c r="D660" s="143"/>
      <c r="E660" s="131"/>
      <c r="F660" s="93"/>
      <c r="G660" s="94">
        <v>1</v>
      </c>
      <c r="H660" s="95">
        <v>1</v>
      </c>
      <c r="I660" s="96">
        <f t="shared" ref="I660:I661" si="70">+H660*G660</f>
        <v>1</v>
      </c>
    </row>
    <row r="661" spans="2:9" ht="13.5" customHeight="1">
      <c r="B661" s="105"/>
      <c r="C661" s="143" t="s">
        <v>452</v>
      </c>
      <c r="D661" s="143"/>
      <c r="E661" s="131"/>
      <c r="F661" s="93"/>
      <c r="G661" s="94">
        <v>1</v>
      </c>
      <c r="H661" s="95">
        <v>1</v>
      </c>
      <c r="I661" s="96">
        <f t="shared" si="70"/>
        <v>1</v>
      </c>
    </row>
    <row r="662" spans="2:9" ht="13.5" customHeight="1">
      <c r="B662" s="105"/>
      <c r="C662" s="145" t="s">
        <v>453</v>
      </c>
      <c r="D662" s="145"/>
      <c r="E662" s="87" t="s">
        <v>109</v>
      </c>
      <c r="F662" s="108"/>
      <c r="G662" s="94"/>
      <c r="H662" s="94"/>
      <c r="I662" s="279">
        <f>SUM(I663:I665)</f>
        <v>3</v>
      </c>
    </row>
    <row r="663" spans="2:9" ht="13.5" customHeight="1">
      <c r="B663" s="105"/>
      <c r="C663" s="143" t="s">
        <v>455</v>
      </c>
      <c r="D663" s="143"/>
      <c r="E663" s="131"/>
      <c r="F663" s="93"/>
      <c r="G663" s="94">
        <v>1</v>
      </c>
      <c r="H663" s="95">
        <v>1</v>
      </c>
      <c r="I663" s="96">
        <f t="shared" ref="I663:I665" si="71">+H663*G663</f>
        <v>1</v>
      </c>
    </row>
    <row r="664" spans="2:9" ht="13.5" customHeight="1">
      <c r="B664" s="105"/>
      <c r="C664" s="143" t="s">
        <v>454</v>
      </c>
      <c r="D664" s="143"/>
      <c r="E664" s="131"/>
      <c r="F664" s="93"/>
      <c r="G664" s="94">
        <v>1</v>
      </c>
      <c r="H664" s="95">
        <v>1</v>
      </c>
      <c r="I664" s="96">
        <f t="shared" si="71"/>
        <v>1</v>
      </c>
    </row>
    <row r="665" spans="2:9" ht="13.5" customHeight="1">
      <c r="B665" s="105"/>
      <c r="C665" s="143" t="s">
        <v>70</v>
      </c>
      <c r="D665" s="143"/>
      <c r="E665" s="131"/>
      <c r="F665" s="93"/>
      <c r="G665" s="94">
        <v>1</v>
      </c>
      <c r="H665" s="95">
        <v>1</v>
      </c>
      <c r="I665" s="96">
        <f t="shared" si="71"/>
        <v>1</v>
      </c>
    </row>
    <row r="666" spans="2:9" ht="13.5" customHeight="1">
      <c r="B666" s="86"/>
      <c r="C666" s="145" t="s">
        <v>84</v>
      </c>
      <c r="D666" s="145"/>
      <c r="E666" s="87" t="s">
        <v>109</v>
      </c>
      <c r="F666" s="88" t="s">
        <v>18</v>
      </c>
      <c r="G666" s="94"/>
      <c r="H666" s="95"/>
      <c r="I666" s="279">
        <f>SUM(I667:I676)</f>
        <v>10</v>
      </c>
    </row>
    <row r="667" spans="2:9" ht="13.5" customHeight="1">
      <c r="B667" s="92"/>
      <c r="C667" s="143" t="s">
        <v>181</v>
      </c>
      <c r="D667" s="143"/>
      <c r="E667" s="130"/>
      <c r="F667" s="93" t="s">
        <v>69</v>
      </c>
      <c r="G667" s="94">
        <v>1</v>
      </c>
      <c r="H667" s="95">
        <v>1</v>
      </c>
      <c r="I667" s="96">
        <f t="shared" ref="I667" si="72">+H667*G667</f>
        <v>1</v>
      </c>
    </row>
    <row r="668" spans="2:9" ht="13.5" customHeight="1">
      <c r="B668" s="92"/>
      <c r="C668" s="143" t="s">
        <v>182</v>
      </c>
      <c r="D668" s="143"/>
      <c r="E668" s="130"/>
      <c r="F668" s="93" t="s">
        <v>69</v>
      </c>
      <c r="G668" s="94">
        <v>1</v>
      </c>
      <c r="H668" s="95">
        <v>1</v>
      </c>
      <c r="I668" s="96">
        <f t="shared" ref="I668:I676" si="73">+H668*G668</f>
        <v>1</v>
      </c>
    </row>
    <row r="669" spans="2:9" ht="13.5" customHeight="1">
      <c r="B669" s="92"/>
      <c r="C669" s="143" t="s">
        <v>183</v>
      </c>
      <c r="D669" s="143"/>
      <c r="E669" s="130"/>
      <c r="F669" s="93" t="s">
        <v>69</v>
      </c>
      <c r="G669" s="94">
        <v>1</v>
      </c>
      <c r="H669" s="95">
        <v>1</v>
      </c>
      <c r="I669" s="96">
        <f t="shared" si="73"/>
        <v>1</v>
      </c>
    </row>
    <row r="670" spans="2:9" ht="13.5" customHeight="1">
      <c r="B670" s="92"/>
      <c r="C670" s="143" t="s">
        <v>184</v>
      </c>
      <c r="D670" s="143"/>
      <c r="E670" s="130"/>
      <c r="F670" s="93" t="s">
        <v>69</v>
      </c>
      <c r="G670" s="94">
        <v>1</v>
      </c>
      <c r="H670" s="95">
        <v>1</v>
      </c>
      <c r="I670" s="96">
        <f t="shared" si="73"/>
        <v>1</v>
      </c>
    </row>
    <row r="671" spans="2:9" ht="13.5" customHeight="1">
      <c r="B671" s="92"/>
      <c r="C671" s="143" t="s">
        <v>185</v>
      </c>
      <c r="D671" s="143"/>
      <c r="E671" s="130"/>
      <c r="F671" s="93" t="s">
        <v>69</v>
      </c>
      <c r="G671" s="94">
        <v>1</v>
      </c>
      <c r="H671" s="95">
        <v>1</v>
      </c>
      <c r="I671" s="96">
        <f t="shared" si="73"/>
        <v>1</v>
      </c>
    </row>
    <row r="672" spans="2:9" ht="13.5" customHeight="1">
      <c r="B672" s="92"/>
      <c r="C672" s="143" t="s">
        <v>186</v>
      </c>
      <c r="D672" s="143"/>
      <c r="E672" s="130"/>
      <c r="F672" s="93" t="s">
        <v>69</v>
      </c>
      <c r="G672" s="94">
        <v>1</v>
      </c>
      <c r="H672" s="95">
        <v>1</v>
      </c>
      <c r="I672" s="96">
        <f t="shared" si="73"/>
        <v>1</v>
      </c>
    </row>
    <row r="673" spans="2:9" ht="13.5" customHeight="1">
      <c r="B673" s="92"/>
      <c r="C673" s="143" t="s">
        <v>187</v>
      </c>
      <c r="D673" s="143"/>
      <c r="E673" s="130"/>
      <c r="F673" s="93" t="s">
        <v>69</v>
      </c>
      <c r="G673" s="94">
        <v>1</v>
      </c>
      <c r="H673" s="95">
        <v>1</v>
      </c>
      <c r="I673" s="96">
        <f t="shared" si="73"/>
        <v>1</v>
      </c>
    </row>
    <row r="674" spans="2:9" ht="13.5" customHeight="1">
      <c r="B674" s="92"/>
      <c r="C674" s="143" t="s">
        <v>188</v>
      </c>
      <c r="D674" s="143"/>
      <c r="E674" s="130"/>
      <c r="F674" s="93" t="s">
        <v>69</v>
      </c>
      <c r="G674" s="94">
        <v>1</v>
      </c>
      <c r="H674" s="95">
        <v>1</v>
      </c>
      <c r="I674" s="96">
        <f t="shared" si="73"/>
        <v>1</v>
      </c>
    </row>
    <row r="675" spans="2:9" ht="13.5" customHeight="1">
      <c r="B675" s="92"/>
      <c r="C675" s="143" t="s">
        <v>189</v>
      </c>
      <c r="D675" s="143"/>
      <c r="E675" s="130"/>
      <c r="F675" s="93" t="s">
        <v>69</v>
      </c>
      <c r="G675" s="94">
        <v>1</v>
      </c>
      <c r="H675" s="95">
        <v>1</v>
      </c>
      <c r="I675" s="96">
        <f t="shared" si="73"/>
        <v>1</v>
      </c>
    </row>
    <row r="676" spans="2:9" ht="13.5" customHeight="1">
      <c r="B676" s="92"/>
      <c r="C676" s="143" t="s">
        <v>190</v>
      </c>
      <c r="D676" s="143"/>
      <c r="E676" s="130"/>
      <c r="F676" s="93" t="s">
        <v>69</v>
      </c>
      <c r="G676" s="94">
        <v>1</v>
      </c>
      <c r="H676" s="95">
        <v>1</v>
      </c>
      <c r="I676" s="96">
        <f t="shared" si="73"/>
        <v>1</v>
      </c>
    </row>
    <row r="677" spans="2:9" ht="13.5" customHeight="1">
      <c r="B677" s="86"/>
      <c r="C677" s="145" t="s">
        <v>410</v>
      </c>
      <c r="D677" s="145"/>
      <c r="E677" s="87" t="s">
        <v>109</v>
      </c>
      <c r="F677" s="88" t="s">
        <v>18</v>
      </c>
      <c r="G677" s="94"/>
      <c r="H677" s="95"/>
      <c r="I677" s="91">
        <f>SUM(I678:I686)</f>
        <v>9</v>
      </c>
    </row>
    <row r="678" spans="2:9" ht="13.5" customHeight="1">
      <c r="B678" s="92"/>
      <c r="C678" s="143" t="s">
        <v>162</v>
      </c>
      <c r="D678" s="143"/>
      <c r="E678" s="130"/>
      <c r="F678" s="93" t="s">
        <v>50</v>
      </c>
      <c r="G678" s="94">
        <v>1</v>
      </c>
      <c r="H678" s="95">
        <v>1</v>
      </c>
      <c r="I678" s="96">
        <f t="shared" ref="I678:I681" si="74">+H678*G678</f>
        <v>1</v>
      </c>
    </row>
    <row r="679" spans="2:9" ht="13.5" customHeight="1">
      <c r="B679" s="92"/>
      <c r="C679" s="143" t="s">
        <v>163</v>
      </c>
      <c r="D679" s="143"/>
      <c r="E679" s="130"/>
      <c r="F679" s="93" t="s">
        <v>50</v>
      </c>
      <c r="G679" s="94">
        <v>1</v>
      </c>
      <c r="H679" s="95">
        <v>1</v>
      </c>
      <c r="I679" s="96">
        <f t="shared" si="74"/>
        <v>1</v>
      </c>
    </row>
    <row r="680" spans="2:9" ht="13.5" customHeight="1">
      <c r="B680" s="92"/>
      <c r="C680" s="143" t="s">
        <v>53</v>
      </c>
      <c r="D680" s="143"/>
      <c r="E680" s="130"/>
      <c r="F680" s="93" t="s">
        <v>69</v>
      </c>
      <c r="G680" s="94">
        <v>1</v>
      </c>
      <c r="H680" s="95">
        <v>1</v>
      </c>
      <c r="I680" s="96">
        <f t="shared" si="74"/>
        <v>1</v>
      </c>
    </row>
    <row r="681" spans="2:9" ht="13.5" customHeight="1">
      <c r="B681" s="92"/>
      <c r="C681" s="143" t="s">
        <v>164</v>
      </c>
      <c r="D681" s="143"/>
      <c r="E681" s="130"/>
      <c r="F681" s="93" t="s">
        <v>69</v>
      </c>
      <c r="G681" s="94">
        <v>1</v>
      </c>
      <c r="H681" s="95">
        <v>1</v>
      </c>
      <c r="I681" s="96">
        <f t="shared" si="74"/>
        <v>1</v>
      </c>
    </row>
    <row r="682" spans="2:9" ht="13.5" customHeight="1">
      <c r="B682" s="92"/>
      <c r="C682" s="143" t="s">
        <v>165</v>
      </c>
      <c r="D682" s="143"/>
      <c r="E682" s="130"/>
      <c r="F682" s="93"/>
      <c r="G682" s="94">
        <v>1</v>
      </c>
      <c r="H682" s="95">
        <v>1</v>
      </c>
      <c r="I682" s="96">
        <f t="shared" ref="I682:I685" si="75">+H682*G682</f>
        <v>1</v>
      </c>
    </row>
    <row r="683" spans="2:9" ht="13.5" customHeight="1">
      <c r="B683" s="92"/>
      <c r="C683" s="143" t="s">
        <v>166</v>
      </c>
      <c r="D683" s="143"/>
      <c r="E683" s="130"/>
      <c r="F683" s="93"/>
      <c r="G683" s="94">
        <v>1</v>
      </c>
      <c r="H683" s="95">
        <v>1</v>
      </c>
      <c r="I683" s="96">
        <f t="shared" si="75"/>
        <v>1</v>
      </c>
    </row>
    <row r="684" spans="2:9" ht="13.5" customHeight="1">
      <c r="B684" s="92"/>
      <c r="C684" s="143" t="s">
        <v>167</v>
      </c>
      <c r="D684" s="143"/>
      <c r="E684" s="130"/>
      <c r="F684" s="93"/>
      <c r="G684" s="94">
        <v>1</v>
      </c>
      <c r="H684" s="95">
        <v>1</v>
      </c>
      <c r="I684" s="96">
        <f t="shared" si="75"/>
        <v>1</v>
      </c>
    </row>
    <row r="685" spans="2:9" ht="13.5" customHeight="1">
      <c r="B685" s="92"/>
      <c r="C685" s="143" t="s">
        <v>168</v>
      </c>
      <c r="D685" s="143"/>
      <c r="E685" s="130"/>
      <c r="F685" s="93"/>
      <c r="G685" s="94">
        <v>1</v>
      </c>
      <c r="H685" s="95">
        <v>1</v>
      </c>
      <c r="I685" s="96">
        <f t="shared" si="75"/>
        <v>1</v>
      </c>
    </row>
    <row r="686" spans="2:9" ht="13.5" customHeight="1">
      <c r="B686" s="92"/>
      <c r="C686" s="143" t="s">
        <v>40</v>
      </c>
      <c r="D686" s="143"/>
      <c r="E686" s="130"/>
      <c r="F686" s="93" t="s">
        <v>74</v>
      </c>
      <c r="G686" s="94">
        <v>1</v>
      </c>
      <c r="H686" s="95">
        <v>1</v>
      </c>
      <c r="I686" s="96">
        <f t="shared" ref="I686" si="76">+H686*G686</f>
        <v>1</v>
      </c>
    </row>
    <row r="687" spans="2:9" ht="13.5" customHeight="1">
      <c r="B687" s="86"/>
      <c r="C687" s="145" t="s">
        <v>82</v>
      </c>
      <c r="D687" s="145"/>
      <c r="E687" s="87" t="s">
        <v>109</v>
      </c>
      <c r="F687" s="88" t="s">
        <v>18</v>
      </c>
      <c r="G687" s="94"/>
      <c r="H687" s="95"/>
      <c r="I687" s="91">
        <f>SUM(I688:I694)</f>
        <v>7</v>
      </c>
    </row>
    <row r="688" spans="2:9" ht="13.5" customHeight="1">
      <c r="B688" s="92"/>
      <c r="C688" s="143" t="s">
        <v>291</v>
      </c>
      <c r="D688" s="143"/>
      <c r="E688" s="130"/>
      <c r="F688" s="93" t="s">
        <v>69</v>
      </c>
      <c r="G688" s="94">
        <v>1</v>
      </c>
      <c r="H688" s="95">
        <v>1</v>
      </c>
      <c r="I688" s="96">
        <f t="shared" ref="I688:I694" si="77">+H688*G688</f>
        <v>1</v>
      </c>
    </row>
    <row r="689" spans="1:9" ht="13.5" customHeight="1">
      <c r="B689" s="92"/>
      <c r="C689" s="143" t="s">
        <v>231</v>
      </c>
      <c r="D689" s="143"/>
      <c r="E689" s="130"/>
      <c r="F689" s="93" t="s">
        <v>69</v>
      </c>
      <c r="G689" s="94">
        <v>1</v>
      </c>
      <c r="H689" s="95">
        <v>1</v>
      </c>
      <c r="I689" s="96">
        <f t="shared" si="77"/>
        <v>1</v>
      </c>
    </row>
    <row r="690" spans="1:9" ht="13.5" customHeight="1">
      <c r="B690" s="92"/>
      <c r="C690" s="143" t="s">
        <v>171</v>
      </c>
      <c r="D690" s="143"/>
      <c r="E690" s="130"/>
      <c r="F690" s="93" t="s">
        <v>69</v>
      </c>
      <c r="G690" s="94">
        <v>1</v>
      </c>
      <c r="H690" s="95">
        <v>1</v>
      </c>
      <c r="I690" s="96">
        <f t="shared" si="77"/>
        <v>1</v>
      </c>
    </row>
    <row r="691" spans="1:9" ht="13.5" customHeight="1">
      <c r="B691" s="92"/>
      <c r="C691" s="143" t="s">
        <v>172</v>
      </c>
      <c r="D691" s="143"/>
      <c r="E691" s="130"/>
      <c r="F691" s="93" t="s">
        <v>69</v>
      </c>
      <c r="G691" s="94">
        <v>1</v>
      </c>
      <c r="H691" s="95">
        <v>1</v>
      </c>
      <c r="I691" s="96">
        <f t="shared" si="77"/>
        <v>1</v>
      </c>
    </row>
    <row r="692" spans="1:9" ht="13.5" customHeight="1">
      <c r="B692" s="92"/>
      <c r="C692" s="143" t="s">
        <v>268</v>
      </c>
      <c r="D692" s="143"/>
      <c r="E692" s="130"/>
      <c r="F692" s="93" t="s">
        <v>69</v>
      </c>
      <c r="G692" s="94">
        <v>1</v>
      </c>
      <c r="H692" s="95">
        <v>1</v>
      </c>
      <c r="I692" s="96">
        <f t="shared" si="77"/>
        <v>1</v>
      </c>
    </row>
    <row r="693" spans="1:9" ht="13.5" customHeight="1">
      <c r="B693" s="92"/>
      <c r="C693" s="143" t="s">
        <v>153</v>
      </c>
      <c r="D693" s="143"/>
      <c r="E693" s="130"/>
      <c r="F693" s="93" t="s">
        <v>69</v>
      </c>
      <c r="G693" s="94">
        <v>1</v>
      </c>
      <c r="H693" s="95">
        <v>1</v>
      </c>
      <c r="I693" s="96">
        <f t="shared" si="77"/>
        <v>1</v>
      </c>
    </row>
    <row r="694" spans="1:9" ht="13.5" customHeight="1">
      <c r="B694" s="92"/>
      <c r="C694" s="143" t="s">
        <v>40</v>
      </c>
      <c r="D694" s="143"/>
      <c r="E694" s="130"/>
      <c r="F694" s="93" t="s">
        <v>74</v>
      </c>
      <c r="G694" s="94">
        <v>1</v>
      </c>
      <c r="H694" s="95">
        <v>1</v>
      </c>
      <c r="I694" s="96">
        <f t="shared" si="77"/>
        <v>1</v>
      </c>
    </row>
    <row r="695" spans="1:9" ht="13.5" customHeight="1">
      <c r="B695" s="86"/>
      <c r="C695" s="145" t="s">
        <v>424</v>
      </c>
      <c r="D695" s="145"/>
      <c r="E695" s="87" t="s">
        <v>114</v>
      </c>
      <c r="F695" s="88" t="s">
        <v>18</v>
      </c>
      <c r="G695" s="94"/>
      <c r="H695" s="95"/>
      <c r="I695" s="91">
        <f>SUM(I696:I697)</f>
        <v>2</v>
      </c>
    </row>
    <row r="696" spans="1:9" ht="13.5" customHeight="1">
      <c r="B696" s="92"/>
      <c r="C696" s="143" t="s">
        <v>210</v>
      </c>
      <c r="D696" s="143"/>
      <c r="E696" s="131"/>
      <c r="F696" s="93" t="s">
        <v>49</v>
      </c>
      <c r="G696" s="94">
        <v>1</v>
      </c>
      <c r="H696" s="95">
        <v>1</v>
      </c>
      <c r="I696" s="96">
        <f t="shared" ref="I696:I697" si="78">+H696*G696</f>
        <v>1</v>
      </c>
    </row>
    <row r="697" spans="1:9" ht="13.5" customHeight="1">
      <c r="B697" s="92"/>
      <c r="C697" s="143" t="s">
        <v>332</v>
      </c>
      <c r="D697" s="143"/>
      <c r="E697" s="131"/>
      <c r="F697" s="93" t="s">
        <v>49</v>
      </c>
      <c r="G697" s="94">
        <v>1</v>
      </c>
      <c r="H697" s="95">
        <v>1</v>
      </c>
      <c r="I697" s="96">
        <f t="shared" si="78"/>
        <v>1</v>
      </c>
    </row>
    <row r="698" spans="1:9" ht="13.5" customHeight="1">
      <c r="B698" s="92"/>
      <c r="C698" s="143" t="s">
        <v>40</v>
      </c>
      <c r="D698" s="143"/>
      <c r="E698" s="131"/>
      <c r="F698" s="93" t="s">
        <v>74</v>
      </c>
      <c r="G698" s="94">
        <v>1</v>
      </c>
      <c r="H698" s="95">
        <v>1</v>
      </c>
      <c r="I698" s="96">
        <f t="shared" ref="I698" si="79">+H698*G698</f>
        <v>1</v>
      </c>
    </row>
    <row r="699" spans="1:9">
      <c r="B699" s="103"/>
      <c r="C699" s="144" t="s">
        <v>600</v>
      </c>
      <c r="D699" s="144"/>
      <c r="E699" s="99"/>
      <c r="F699" s="100"/>
      <c r="G699" s="94"/>
      <c r="H699" s="95"/>
      <c r="I699" s="101">
        <f>I700+I724+I734+I738+I750+I768+I795</f>
        <v>112</v>
      </c>
    </row>
    <row r="700" spans="1:9">
      <c r="B700" s="104"/>
      <c r="C700" s="145" t="s">
        <v>460</v>
      </c>
      <c r="D700" s="145"/>
      <c r="E700" s="87" t="s">
        <v>109</v>
      </c>
      <c r="F700" s="88" t="s">
        <v>18</v>
      </c>
      <c r="G700" s="94"/>
      <c r="H700" s="95"/>
      <c r="I700" s="91">
        <f>SUM(I701:I723)</f>
        <v>23</v>
      </c>
    </row>
    <row r="701" spans="1:9" ht="15" customHeight="1">
      <c r="A701" s="216" t="s">
        <v>633</v>
      </c>
      <c r="B701" s="109"/>
      <c r="C701" s="211" t="s">
        <v>518</v>
      </c>
      <c r="D701" s="211"/>
      <c r="E701" s="110"/>
      <c r="F701" s="111" t="s">
        <v>69</v>
      </c>
      <c r="G701" s="94">
        <v>1</v>
      </c>
      <c r="H701" s="95">
        <v>1</v>
      </c>
      <c r="I701" s="112">
        <f t="shared" ref="I701:I712" si="80">+H701*G701</f>
        <v>1</v>
      </c>
    </row>
    <row r="702" spans="1:9">
      <c r="A702" s="216"/>
      <c r="B702" s="109"/>
      <c r="C702" s="211" t="s">
        <v>519</v>
      </c>
      <c r="D702" s="211"/>
      <c r="E702" s="110"/>
      <c r="F702" s="111" t="s">
        <v>69</v>
      </c>
      <c r="G702" s="94">
        <v>1</v>
      </c>
      <c r="H702" s="95">
        <v>1</v>
      </c>
      <c r="I702" s="112">
        <f t="shared" si="80"/>
        <v>1</v>
      </c>
    </row>
    <row r="703" spans="1:9">
      <c r="A703" s="216"/>
      <c r="B703" s="109"/>
      <c r="C703" s="211" t="s">
        <v>538</v>
      </c>
      <c r="D703" s="211"/>
      <c r="E703" s="110"/>
      <c r="F703" s="111" t="s">
        <v>69</v>
      </c>
      <c r="G703" s="94">
        <v>1</v>
      </c>
      <c r="H703" s="95">
        <v>1</v>
      </c>
      <c r="I703" s="112">
        <f t="shared" ref="I703:I704" si="81">+H703*G703</f>
        <v>1</v>
      </c>
    </row>
    <row r="704" spans="1:9">
      <c r="A704" s="216"/>
      <c r="B704" s="109"/>
      <c r="C704" s="211" t="s">
        <v>539</v>
      </c>
      <c r="D704" s="211"/>
      <c r="E704" s="110"/>
      <c r="F704" s="111" t="s">
        <v>69</v>
      </c>
      <c r="G704" s="94">
        <v>1</v>
      </c>
      <c r="H704" s="95">
        <v>1</v>
      </c>
      <c r="I704" s="112">
        <f t="shared" si="81"/>
        <v>1</v>
      </c>
    </row>
    <row r="705" spans="1:9">
      <c r="A705" s="216"/>
      <c r="B705" s="109"/>
      <c r="C705" s="211" t="s">
        <v>540</v>
      </c>
      <c r="D705" s="211"/>
      <c r="E705" s="110"/>
      <c r="F705" s="111" t="s">
        <v>69</v>
      </c>
      <c r="G705" s="94">
        <v>1</v>
      </c>
      <c r="H705" s="95">
        <v>1</v>
      </c>
      <c r="I705" s="112">
        <f t="shared" ref="I705" si="82">+H705*G705</f>
        <v>1</v>
      </c>
    </row>
    <row r="706" spans="1:9">
      <c r="A706" s="216"/>
      <c r="B706" s="109"/>
      <c r="C706" s="211" t="s">
        <v>520</v>
      </c>
      <c r="D706" s="211"/>
      <c r="E706" s="110"/>
      <c r="F706" s="111" t="s">
        <v>69</v>
      </c>
      <c r="G706" s="94">
        <v>1</v>
      </c>
      <c r="H706" s="95">
        <v>1</v>
      </c>
      <c r="I706" s="112">
        <f t="shared" si="80"/>
        <v>1</v>
      </c>
    </row>
    <row r="707" spans="1:9">
      <c r="A707" s="216"/>
      <c r="B707" s="109"/>
      <c r="C707" s="211" t="s">
        <v>521</v>
      </c>
      <c r="D707" s="211"/>
      <c r="E707" s="110"/>
      <c r="F707" s="111" t="s">
        <v>69</v>
      </c>
      <c r="G707" s="94">
        <v>1</v>
      </c>
      <c r="H707" s="95">
        <v>1</v>
      </c>
      <c r="I707" s="112">
        <f t="shared" si="80"/>
        <v>1</v>
      </c>
    </row>
    <row r="708" spans="1:9">
      <c r="A708" s="216"/>
      <c r="B708" s="109"/>
      <c r="C708" s="211" t="s">
        <v>522</v>
      </c>
      <c r="D708" s="211"/>
      <c r="E708" s="110"/>
      <c r="F708" s="111" t="s">
        <v>69</v>
      </c>
      <c r="G708" s="94">
        <v>1</v>
      </c>
      <c r="H708" s="95">
        <v>1</v>
      </c>
      <c r="I708" s="112">
        <f t="shared" si="80"/>
        <v>1</v>
      </c>
    </row>
    <row r="709" spans="1:9">
      <c r="A709" s="216"/>
      <c r="B709" s="109"/>
      <c r="C709" s="211" t="s">
        <v>523</v>
      </c>
      <c r="D709" s="211"/>
      <c r="E709" s="110"/>
      <c r="F709" s="111" t="s">
        <v>69</v>
      </c>
      <c r="G709" s="94">
        <v>1</v>
      </c>
      <c r="H709" s="95">
        <v>1</v>
      </c>
      <c r="I709" s="112">
        <f t="shared" si="80"/>
        <v>1</v>
      </c>
    </row>
    <row r="710" spans="1:9">
      <c r="A710" s="216"/>
      <c r="B710" s="109"/>
      <c r="C710" s="211" t="s">
        <v>524</v>
      </c>
      <c r="D710" s="211"/>
      <c r="E710" s="110"/>
      <c r="F710" s="111" t="s">
        <v>69</v>
      </c>
      <c r="G710" s="94">
        <v>1</v>
      </c>
      <c r="H710" s="95">
        <v>1</v>
      </c>
      <c r="I710" s="112">
        <f t="shared" si="80"/>
        <v>1</v>
      </c>
    </row>
    <row r="711" spans="1:9">
      <c r="A711" s="216"/>
      <c r="B711" s="109"/>
      <c r="C711" s="211" t="s">
        <v>525</v>
      </c>
      <c r="D711" s="211"/>
      <c r="E711" s="110"/>
      <c r="F711" s="111" t="s">
        <v>69</v>
      </c>
      <c r="G711" s="94">
        <v>1</v>
      </c>
      <c r="H711" s="95">
        <v>1</v>
      </c>
      <c r="I711" s="112">
        <f t="shared" si="80"/>
        <v>1</v>
      </c>
    </row>
    <row r="712" spans="1:9">
      <c r="A712" s="216"/>
      <c r="B712" s="109"/>
      <c r="C712" s="211" t="s">
        <v>526</v>
      </c>
      <c r="D712" s="211"/>
      <c r="E712" s="110"/>
      <c r="F712" s="111" t="s">
        <v>69</v>
      </c>
      <c r="G712" s="94">
        <v>1</v>
      </c>
      <c r="H712" s="95">
        <v>1</v>
      </c>
      <c r="I712" s="112">
        <f t="shared" si="80"/>
        <v>1</v>
      </c>
    </row>
    <row r="713" spans="1:9">
      <c r="A713" s="216"/>
      <c r="B713" s="109"/>
      <c r="C713" s="211" t="s">
        <v>527</v>
      </c>
      <c r="D713" s="211"/>
      <c r="E713" s="110"/>
      <c r="F713" s="111" t="s">
        <v>69</v>
      </c>
      <c r="G713" s="94">
        <v>1</v>
      </c>
      <c r="H713" s="95">
        <v>1</v>
      </c>
      <c r="I713" s="112">
        <f t="shared" ref="I713:I723" si="83">+H713*G713</f>
        <v>1</v>
      </c>
    </row>
    <row r="714" spans="1:9">
      <c r="A714" s="216"/>
      <c r="B714" s="109"/>
      <c r="C714" s="211" t="s">
        <v>528</v>
      </c>
      <c r="D714" s="211"/>
      <c r="E714" s="110"/>
      <c r="F714" s="111" t="s">
        <v>69</v>
      </c>
      <c r="G714" s="94">
        <v>1</v>
      </c>
      <c r="H714" s="95">
        <v>1</v>
      </c>
      <c r="I714" s="112">
        <f t="shared" si="83"/>
        <v>1</v>
      </c>
    </row>
    <row r="715" spans="1:9">
      <c r="A715" s="216"/>
      <c r="B715" s="109"/>
      <c r="C715" s="211" t="s">
        <v>529</v>
      </c>
      <c r="D715" s="211"/>
      <c r="E715" s="110"/>
      <c r="F715" s="111" t="s">
        <v>69</v>
      </c>
      <c r="G715" s="94">
        <v>1</v>
      </c>
      <c r="H715" s="95">
        <v>1</v>
      </c>
      <c r="I715" s="112">
        <f t="shared" si="83"/>
        <v>1</v>
      </c>
    </row>
    <row r="716" spans="1:9">
      <c r="A716" s="216"/>
      <c r="B716" s="109"/>
      <c r="C716" s="211" t="s">
        <v>530</v>
      </c>
      <c r="D716" s="211"/>
      <c r="E716" s="110"/>
      <c r="F716" s="111" t="s">
        <v>69</v>
      </c>
      <c r="G716" s="94">
        <v>1</v>
      </c>
      <c r="H716" s="95">
        <v>1</v>
      </c>
      <c r="I716" s="112">
        <f t="shared" si="83"/>
        <v>1</v>
      </c>
    </row>
    <row r="717" spans="1:9">
      <c r="A717" s="216"/>
      <c r="B717" s="109"/>
      <c r="C717" s="211" t="s">
        <v>531</v>
      </c>
      <c r="D717" s="211"/>
      <c r="E717" s="110"/>
      <c r="F717" s="111" t="s">
        <v>69</v>
      </c>
      <c r="G717" s="94">
        <v>1</v>
      </c>
      <c r="H717" s="95">
        <v>1</v>
      </c>
      <c r="I717" s="112">
        <f t="shared" si="83"/>
        <v>1</v>
      </c>
    </row>
    <row r="718" spans="1:9">
      <c r="A718" s="216"/>
      <c r="B718" s="109"/>
      <c r="C718" s="211" t="s">
        <v>532</v>
      </c>
      <c r="D718" s="211"/>
      <c r="E718" s="110"/>
      <c r="F718" s="111" t="s">
        <v>69</v>
      </c>
      <c r="G718" s="94">
        <v>1</v>
      </c>
      <c r="H718" s="95">
        <v>1</v>
      </c>
      <c r="I718" s="112">
        <f t="shared" si="83"/>
        <v>1</v>
      </c>
    </row>
    <row r="719" spans="1:9">
      <c r="A719" s="216"/>
      <c r="B719" s="109"/>
      <c r="C719" s="211" t="s">
        <v>533</v>
      </c>
      <c r="D719" s="211"/>
      <c r="E719" s="110"/>
      <c r="F719" s="111" t="s">
        <v>69</v>
      </c>
      <c r="G719" s="94">
        <v>1</v>
      </c>
      <c r="H719" s="95">
        <v>1</v>
      </c>
      <c r="I719" s="112">
        <f t="shared" si="83"/>
        <v>1</v>
      </c>
    </row>
    <row r="720" spans="1:9">
      <c r="A720" s="216"/>
      <c r="B720" s="109"/>
      <c r="C720" s="211" t="s">
        <v>534</v>
      </c>
      <c r="D720" s="211"/>
      <c r="E720" s="110"/>
      <c r="F720" s="111" t="s">
        <v>69</v>
      </c>
      <c r="G720" s="94">
        <v>1</v>
      </c>
      <c r="H720" s="95">
        <v>1</v>
      </c>
      <c r="I720" s="112">
        <f t="shared" si="83"/>
        <v>1</v>
      </c>
    </row>
    <row r="721" spans="1:9">
      <c r="A721" s="216"/>
      <c r="B721" s="109"/>
      <c r="C721" s="211" t="s">
        <v>535</v>
      </c>
      <c r="D721" s="211"/>
      <c r="E721" s="110"/>
      <c r="F721" s="111" t="s">
        <v>69</v>
      </c>
      <c r="G721" s="94">
        <v>1</v>
      </c>
      <c r="H721" s="95">
        <v>1</v>
      </c>
      <c r="I721" s="112">
        <f t="shared" si="83"/>
        <v>1</v>
      </c>
    </row>
    <row r="722" spans="1:9">
      <c r="A722" s="216"/>
      <c r="B722" s="109"/>
      <c r="C722" s="211" t="s">
        <v>536</v>
      </c>
      <c r="D722" s="211"/>
      <c r="E722" s="110"/>
      <c r="F722" s="111" t="s">
        <v>69</v>
      </c>
      <c r="G722" s="94">
        <v>1</v>
      </c>
      <c r="H722" s="95">
        <v>1</v>
      </c>
      <c r="I722" s="112">
        <f t="shared" si="83"/>
        <v>1</v>
      </c>
    </row>
    <row r="723" spans="1:9">
      <c r="A723" s="216"/>
      <c r="B723" s="109"/>
      <c r="C723" s="211" t="s">
        <v>537</v>
      </c>
      <c r="D723" s="211"/>
      <c r="E723" s="110"/>
      <c r="F723" s="111" t="s">
        <v>69</v>
      </c>
      <c r="G723" s="94">
        <v>1</v>
      </c>
      <c r="H723" s="95">
        <v>1</v>
      </c>
      <c r="I723" s="112">
        <f t="shared" si="83"/>
        <v>1</v>
      </c>
    </row>
    <row r="724" spans="1:9">
      <c r="B724" s="104"/>
      <c r="C724" s="145" t="s">
        <v>544</v>
      </c>
      <c r="D724" s="145"/>
      <c r="E724" s="87" t="s">
        <v>109</v>
      </c>
      <c r="F724" s="88" t="s">
        <v>18</v>
      </c>
      <c r="G724" s="94"/>
      <c r="H724" s="95"/>
      <c r="I724" s="91">
        <f>SUM(I725:I733)</f>
        <v>9</v>
      </c>
    </row>
    <row r="725" spans="1:9" ht="15" customHeight="1">
      <c r="A725" s="217" t="s">
        <v>632</v>
      </c>
      <c r="B725" s="109"/>
      <c r="C725" s="211" t="s">
        <v>519</v>
      </c>
      <c r="D725" s="211"/>
      <c r="E725" s="110"/>
      <c r="F725" s="111" t="s">
        <v>69</v>
      </c>
      <c r="G725" s="94">
        <v>1</v>
      </c>
      <c r="H725" s="95">
        <v>1</v>
      </c>
      <c r="I725" s="112">
        <f t="shared" ref="I725:I733" si="84">+H725*G725</f>
        <v>1</v>
      </c>
    </row>
    <row r="726" spans="1:9">
      <c r="A726" s="217"/>
      <c r="B726" s="109"/>
      <c r="C726" s="211" t="s">
        <v>521</v>
      </c>
      <c r="D726" s="211"/>
      <c r="E726" s="110"/>
      <c r="F726" s="111" t="s">
        <v>69</v>
      </c>
      <c r="G726" s="94">
        <v>1</v>
      </c>
      <c r="H726" s="95">
        <v>1</v>
      </c>
      <c r="I726" s="112">
        <f t="shared" si="84"/>
        <v>1</v>
      </c>
    </row>
    <row r="727" spans="1:9">
      <c r="A727" s="217"/>
      <c r="B727" s="109"/>
      <c r="C727" s="211" t="s">
        <v>548</v>
      </c>
      <c r="D727" s="211"/>
      <c r="E727" s="110"/>
      <c r="F727" s="111" t="s">
        <v>69</v>
      </c>
      <c r="G727" s="94">
        <v>1</v>
      </c>
      <c r="H727" s="95">
        <v>1</v>
      </c>
      <c r="I727" s="112">
        <f t="shared" si="84"/>
        <v>1</v>
      </c>
    </row>
    <row r="728" spans="1:9">
      <c r="A728" s="217"/>
      <c r="B728" s="109"/>
      <c r="C728" s="211" t="s">
        <v>549</v>
      </c>
      <c r="D728" s="211"/>
      <c r="E728" s="110"/>
      <c r="F728" s="111" t="s">
        <v>69</v>
      </c>
      <c r="G728" s="94">
        <v>1</v>
      </c>
      <c r="H728" s="95">
        <v>1</v>
      </c>
      <c r="I728" s="112">
        <f t="shared" si="84"/>
        <v>1</v>
      </c>
    </row>
    <row r="729" spans="1:9">
      <c r="A729" s="217"/>
      <c r="B729" s="109"/>
      <c r="C729" s="211" t="s">
        <v>527</v>
      </c>
      <c r="D729" s="211"/>
      <c r="E729" s="110"/>
      <c r="F729" s="111" t="s">
        <v>69</v>
      </c>
      <c r="G729" s="94">
        <v>1</v>
      </c>
      <c r="H729" s="95">
        <v>1</v>
      </c>
      <c r="I729" s="112">
        <f t="shared" si="84"/>
        <v>1</v>
      </c>
    </row>
    <row r="730" spans="1:9">
      <c r="A730" s="217"/>
      <c r="B730" s="109"/>
      <c r="C730" s="211" t="s">
        <v>550</v>
      </c>
      <c r="D730" s="211"/>
      <c r="E730" s="110"/>
      <c r="F730" s="111" t="s">
        <v>69</v>
      </c>
      <c r="G730" s="94">
        <v>1</v>
      </c>
      <c r="H730" s="95">
        <v>1</v>
      </c>
      <c r="I730" s="112">
        <f t="shared" si="84"/>
        <v>1</v>
      </c>
    </row>
    <row r="731" spans="1:9">
      <c r="A731" s="217"/>
      <c r="B731" s="109"/>
      <c r="C731" s="211" t="s">
        <v>551</v>
      </c>
      <c r="D731" s="211"/>
      <c r="E731" s="110"/>
      <c r="F731" s="111" t="s">
        <v>69</v>
      </c>
      <c r="G731" s="94">
        <v>1</v>
      </c>
      <c r="H731" s="95">
        <v>1</v>
      </c>
      <c r="I731" s="112">
        <f t="shared" si="84"/>
        <v>1</v>
      </c>
    </row>
    <row r="732" spans="1:9">
      <c r="A732" s="217"/>
      <c r="B732" s="109"/>
      <c r="C732" s="211" t="s">
        <v>552</v>
      </c>
      <c r="D732" s="211"/>
      <c r="E732" s="110"/>
      <c r="F732" s="111" t="s">
        <v>69</v>
      </c>
      <c r="G732" s="94">
        <v>1</v>
      </c>
      <c r="H732" s="95">
        <v>1</v>
      </c>
      <c r="I732" s="112">
        <f t="shared" si="84"/>
        <v>1</v>
      </c>
    </row>
    <row r="733" spans="1:9">
      <c r="A733" s="217"/>
      <c r="B733" s="109"/>
      <c r="C733" s="211" t="s">
        <v>553</v>
      </c>
      <c r="D733" s="211"/>
      <c r="E733" s="110"/>
      <c r="F733" s="111" t="s">
        <v>69</v>
      </c>
      <c r="G733" s="94">
        <v>1</v>
      </c>
      <c r="H733" s="95">
        <v>1</v>
      </c>
      <c r="I733" s="112">
        <f t="shared" si="84"/>
        <v>1</v>
      </c>
    </row>
    <row r="734" spans="1:9">
      <c r="B734" s="104"/>
      <c r="C734" s="145" t="s">
        <v>545</v>
      </c>
      <c r="D734" s="145"/>
      <c r="E734" s="87" t="s">
        <v>109</v>
      </c>
      <c r="F734" s="88" t="s">
        <v>18</v>
      </c>
      <c r="G734" s="94"/>
      <c r="H734" s="95"/>
      <c r="I734" s="91">
        <f>SUM(I735:I737)</f>
        <v>3</v>
      </c>
    </row>
    <row r="735" spans="1:9" ht="15" customHeight="1">
      <c r="A735" s="218" t="s">
        <v>632</v>
      </c>
      <c r="B735" s="109"/>
      <c r="C735" s="211" t="s">
        <v>541</v>
      </c>
      <c r="D735" s="211"/>
      <c r="E735" s="110"/>
      <c r="F735" s="111" t="s">
        <v>69</v>
      </c>
      <c r="G735" s="94">
        <v>1</v>
      </c>
      <c r="H735" s="95">
        <v>1</v>
      </c>
      <c r="I735" s="112">
        <f t="shared" ref="I735:I737" si="85">+H735*G735</f>
        <v>1</v>
      </c>
    </row>
    <row r="736" spans="1:9">
      <c r="A736" s="218"/>
      <c r="B736" s="109"/>
      <c r="C736" s="211" t="s">
        <v>542</v>
      </c>
      <c r="D736" s="211"/>
      <c r="E736" s="110"/>
      <c r="F736" s="111" t="s">
        <v>69</v>
      </c>
      <c r="G736" s="94">
        <v>1</v>
      </c>
      <c r="H736" s="95">
        <v>1</v>
      </c>
      <c r="I736" s="112">
        <f t="shared" si="85"/>
        <v>1</v>
      </c>
    </row>
    <row r="737" spans="1:9">
      <c r="A737" s="218"/>
      <c r="B737" s="109"/>
      <c r="C737" s="211" t="s">
        <v>543</v>
      </c>
      <c r="D737" s="211"/>
      <c r="E737" s="110"/>
      <c r="F737" s="111" t="s">
        <v>69</v>
      </c>
      <c r="G737" s="94">
        <v>1</v>
      </c>
      <c r="H737" s="95">
        <v>1</v>
      </c>
      <c r="I737" s="112">
        <f t="shared" si="85"/>
        <v>1</v>
      </c>
    </row>
    <row r="738" spans="1:9">
      <c r="B738" s="104"/>
      <c r="C738" s="145" t="s">
        <v>597</v>
      </c>
      <c r="D738" s="145"/>
      <c r="E738" s="87" t="s">
        <v>109</v>
      </c>
      <c r="F738" s="88" t="s">
        <v>18</v>
      </c>
      <c r="G738" s="94"/>
      <c r="H738" s="95"/>
      <c r="I738" s="91">
        <f>SUM(I739:I749)</f>
        <v>11</v>
      </c>
    </row>
    <row r="739" spans="1:9" ht="15" customHeight="1">
      <c r="A739" s="217" t="s">
        <v>632</v>
      </c>
      <c r="B739" s="109"/>
      <c r="C739" s="211" t="s">
        <v>555</v>
      </c>
      <c r="D739" s="211"/>
      <c r="E739" s="110"/>
      <c r="F739" s="111" t="s">
        <v>69</v>
      </c>
      <c r="G739" s="94">
        <v>1</v>
      </c>
      <c r="H739" s="95">
        <v>1</v>
      </c>
      <c r="I739" s="112">
        <f t="shared" ref="I739:I749" si="86">+H739*G739</f>
        <v>1</v>
      </c>
    </row>
    <row r="740" spans="1:9">
      <c r="A740" s="217"/>
      <c r="B740" s="109"/>
      <c r="C740" s="211" t="s">
        <v>556</v>
      </c>
      <c r="D740" s="211"/>
      <c r="E740" s="110"/>
      <c r="F740" s="111" t="s">
        <v>69</v>
      </c>
      <c r="G740" s="94">
        <v>1</v>
      </c>
      <c r="H740" s="95">
        <v>1</v>
      </c>
      <c r="I740" s="112">
        <f t="shared" si="86"/>
        <v>1</v>
      </c>
    </row>
    <row r="741" spans="1:9">
      <c r="A741" s="217"/>
      <c r="B741" s="109"/>
      <c r="C741" s="211" t="s">
        <v>557</v>
      </c>
      <c r="D741" s="211"/>
      <c r="E741" s="110"/>
      <c r="F741" s="111" t="s">
        <v>69</v>
      </c>
      <c r="G741" s="94">
        <v>1</v>
      </c>
      <c r="H741" s="95">
        <v>1</v>
      </c>
      <c r="I741" s="112">
        <f t="shared" si="86"/>
        <v>1</v>
      </c>
    </row>
    <row r="742" spans="1:9">
      <c r="A742" s="217"/>
      <c r="B742" s="109"/>
      <c r="C742" s="211" t="s">
        <v>558</v>
      </c>
      <c r="D742" s="211"/>
      <c r="E742" s="110"/>
      <c r="F742" s="111" t="s">
        <v>69</v>
      </c>
      <c r="G742" s="94">
        <v>1</v>
      </c>
      <c r="H742" s="95">
        <v>1</v>
      </c>
      <c r="I742" s="112">
        <f t="shared" si="86"/>
        <v>1</v>
      </c>
    </row>
    <row r="743" spans="1:9">
      <c r="A743" s="217"/>
      <c r="B743" s="109"/>
      <c r="C743" s="211" t="s">
        <v>559</v>
      </c>
      <c r="D743" s="211"/>
      <c r="E743" s="110"/>
      <c r="F743" s="111" t="s">
        <v>69</v>
      </c>
      <c r="G743" s="94">
        <v>1</v>
      </c>
      <c r="H743" s="95">
        <v>1</v>
      </c>
      <c r="I743" s="112">
        <f t="shared" si="86"/>
        <v>1</v>
      </c>
    </row>
    <row r="744" spans="1:9">
      <c r="A744" s="217"/>
      <c r="B744" s="109"/>
      <c r="C744" s="211" t="s">
        <v>560</v>
      </c>
      <c r="D744" s="211"/>
      <c r="E744" s="110"/>
      <c r="F744" s="111" t="s">
        <v>69</v>
      </c>
      <c r="G744" s="94">
        <v>1</v>
      </c>
      <c r="H744" s="95">
        <v>1</v>
      </c>
      <c r="I744" s="112">
        <f t="shared" si="86"/>
        <v>1</v>
      </c>
    </row>
    <row r="745" spans="1:9">
      <c r="A745" s="217"/>
      <c r="B745" s="109"/>
      <c r="C745" s="211" t="s">
        <v>561</v>
      </c>
      <c r="D745" s="211"/>
      <c r="E745" s="110"/>
      <c r="F745" s="111" t="s">
        <v>69</v>
      </c>
      <c r="G745" s="94">
        <v>1</v>
      </c>
      <c r="H745" s="95">
        <v>1</v>
      </c>
      <c r="I745" s="112">
        <f t="shared" si="86"/>
        <v>1</v>
      </c>
    </row>
    <row r="746" spans="1:9">
      <c r="A746" s="217"/>
      <c r="B746" s="109"/>
      <c r="C746" s="211" t="s">
        <v>562</v>
      </c>
      <c r="D746" s="211"/>
      <c r="E746" s="110"/>
      <c r="F746" s="111" t="s">
        <v>69</v>
      </c>
      <c r="G746" s="94">
        <v>1</v>
      </c>
      <c r="H746" s="95">
        <v>1</v>
      </c>
      <c r="I746" s="112">
        <f t="shared" si="86"/>
        <v>1</v>
      </c>
    </row>
    <row r="747" spans="1:9">
      <c r="A747" s="217"/>
      <c r="B747" s="109"/>
      <c r="C747" s="211" t="s">
        <v>563</v>
      </c>
      <c r="D747" s="211"/>
      <c r="E747" s="110"/>
      <c r="F747" s="111" t="s">
        <v>69</v>
      </c>
      <c r="G747" s="94">
        <v>1</v>
      </c>
      <c r="H747" s="95">
        <v>1</v>
      </c>
      <c r="I747" s="112">
        <f t="shared" si="86"/>
        <v>1</v>
      </c>
    </row>
    <row r="748" spans="1:9">
      <c r="A748" s="217"/>
      <c r="B748" s="109"/>
      <c r="C748" s="211" t="s">
        <v>564</v>
      </c>
      <c r="D748" s="211"/>
      <c r="E748" s="110"/>
      <c r="F748" s="111" t="s">
        <v>69</v>
      </c>
      <c r="G748" s="94">
        <v>1</v>
      </c>
      <c r="H748" s="95">
        <v>1</v>
      </c>
      <c r="I748" s="112">
        <f t="shared" si="86"/>
        <v>1</v>
      </c>
    </row>
    <row r="749" spans="1:9">
      <c r="A749" s="217"/>
      <c r="B749" s="109"/>
      <c r="C749" s="211" t="s">
        <v>565</v>
      </c>
      <c r="D749" s="211"/>
      <c r="E749" s="110"/>
      <c r="F749" s="111" t="s">
        <v>69</v>
      </c>
      <c r="G749" s="94">
        <v>1</v>
      </c>
      <c r="H749" s="95">
        <v>1</v>
      </c>
      <c r="I749" s="112">
        <f t="shared" si="86"/>
        <v>1</v>
      </c>
    </row>
    <row r="750" spans="1:9">
      <c r="B750" s="104"/>
      <c r="C750" s="145" t="s">
        <v>546</v>
      </c>
      <c r="D750" s="145"/>
      <c r="E750" s="87" t="s">
        <v>109</v>
      </c>
      <c r="F750" s="88" t="s">
        <v>18</v>
      </c>
      <c r="G750" s="94"/>
      <c r="H750" s="95"/>
      <c r="I750" s="91">
        <f>SUM(I751:I767)</f>
        <v>17</v>
      </c>
    </row>
    <row r="751" spans="1:9" ht="15" customHeight="1">
      <c r="A751" s="217" t="s">
        <v>632</v>
      </c>
      <c r="B751" s="109"/>
      <c r="C751" s="211" t="s">
        <v>566</v>
      </c>
      <c r="D751" s="211"/>
      <c r="E751" s="110"/>
      <c r="F751" s="111" t="s">
        <v>69</v>
      </c>
      <c r="G751" s="94">
        <v>1</v>
      </c>
      <c r="H751" s="95">
        <v>1</v>
      </c>
      <c r="I751" s="112">
        <f t="shared" ref="I751:I767" si="87">+H751*G751</f>
        <v>1</v>
      </c>
    </row>
    <row r="752" spans="1:9">
      <c r="A752" s="217"/>
      <c r="B752" s="109"/>
      <c r="C752" s="211" t="s">
        <v>567</v>
      </c>
      <c r="D752" s="211"/>
      <c r="E752" s="110"/>
      <c r="F752" s="111" t="s">
        <v>69</v>
      </c>
      <c r="G752" s="94">
        <v>1</v>
      </c>
      <c r="H752" s="95">
        <v>1</v>
      </c>
      <c r="I752" s="112">
        <f t="shared" si="87"/>
        <v>1</v>
      </c>
    </row>
    <row r="753" spans="1:9">
      <c r="A753" s="217"/>
      <c r="B753" s="109"/>
      <c r="C753" s="211" t="s">
        <v>568</v>
      </c>
      <c r="D753" s="211"/>
      <c r="E753" s="110"/>
      <c r="F753" s="111" t="s">
        <v>69</v>
      </c>
      <c r="G753" s="94">
        <v>1</v>
      </c>
      <c r="H753" s="95">
        <v>1</v>
      </c>
      <c r="I753" s="112">
        <f t="shared" si="87"/>
        <v>1</v>
      </c>
    </row>
    <row r="754" spans="1:9">
      <c r="A754" s="217"/>
      <c r="B754" s="109"/>
      <c r="C754" s="211" t="s">
        <v>569</v>
      </c>
      <c r="D754" s="211"/>
      <c r="E754" s="110"/>
      <c r="F754" s="111" t="s">
        <v>69</v>
      </c>
      <c r="G754" s="94">
        <v>1</v>
      </c>
      <c r="H754" s="95">
        <v>1</v>
      </c>
      <c r="I754" s="112">
        <f t="shared" si="87"/>
        <v>1</v>
      </c>
    </row>
    <row r="755" spans="1:9">
      <c r="A755" s="217"/>
      <c r="B755" s="109"/>
      <c r="C755" s="211" t="s">
        <v>570</v>
      </c>
      <c r="D755" s="211"/>
      <c r="E755" s="110"/>
      <c r="F755" s="111" t="s">
        <v>69</v>
      </c>
      <c r="G755" s="94">
        <v>1</v>
      </c>
      <c r="H755" s="95">
        <v>1</v>
      </c>
      <c r="I755" s="112">
        <f t="shared" si="87"/>
        <v>1</v>
      </c>
    </row>
    <row r="756" spans="1:9">
      <c r="A756" s="217"/>
      <c r="B756" s="109"/>
      <c r="C756" s="211" t="s">
        <v>564</v>
      </c>
      <c r="D756" s="211"/>
      <c r="E756" s="110"/>
      <c r="F756" s="111" t="s">
        <v>69</v>
      </c>
      <c r="G756" s="94">
        <v>1</v>
      </c>
      <c r="H756" s="95">
        <v>1</v>
      </c>
      <c r="I756" s="112">
        <f t="shared" si="87"/>
        <v>1</v>
      </c>
    </row>
    <row r="757" spans="1:9">
      <c r="A757" s="217"/>
      <c r="B757" s="109"/>
      <c r="C757" s="211" t="s">
        <v>571</v>
      </c>
      <c r="D757" s="211"/>
      <c r="E757" s="110"/>
      <c r="F757" s="111" t="s">
        <v>69</v>
      </c>
      <c r="G757" s="94">
        <v>1</v>
      </c>
      <c r="H757" s="95">
        <v>1</v>
      </c>
      <c r="I757" s="112">
        <f t="shared" si="87"/>
        <v>1</v>
      </c>
    </row>
    <row r="758" spans="1:9">
      <c r="A758" s="217"/>
      <c r="B758" s="109"/>
      <c r="C758" s="211" t="s">
        <v>560</v>
      </c>
      <c r="D758" s="211"/>
      <c r="E758" s="110"/>
      <c r="F758" s="111" t="s">
        <v>69</v>
      </c>
      <c r="G758" s="94">
        <v>1</v>
      </c>
      <c r="H758" s="95">
        <v>1</v>
      </c>
      <c r="I758" s="112">
        <f t="shared" si="87"/>
        <v>1</v>
      </c>
    </row>
    <row r="759" spans="1:9">
      <c r="A759" s="217"/>
      <c r="B759" s="109"/>
      <c r="C759" s="211" t="s">
        <v>572</v>
      </c>
      <c r="D759" s="211"/>
      <c r="E759" s="110"/>
      <c r="F759" s="111" t="s">
        <v>69</v>
      </c>
      <c r="G759" s="94">
        <v>1</v>
      </c>
      <c r="H759" s="95">
        <v>1</v>
      </c>
      <c r="I759" s="112">
        <f t="shared" si="87"/>
        <v>1</v>
      </c>
    </row>
    <row r="760" spans="1:9">
      <c r="A760" s="217"/>
      <c r="B760" s="109"/>
      <c r="C760" s="211" t="s">
        <v>573</v>
      </c>
      <c r="D760" s="211"/>
      <c r="E760" s="110"/>
      <c r="F760" s="111" t="s">
        <v>69</v>
      </c>
      <c r="G760" s="94">
        <v>1</v>
      </c>
      <c r="H760" s="95">
        <v>1</v>
      </c>
      <c r="I760" s="112">
        <f t="shared" si="87"/>
        <v>1</v>
      </c>
    </row>
    <row r="761" spans="1:9">
      <c r="A761" s="217"/>
      <c r="B761" s="109"/>
      <c r="C761" s="211" t="s">
        <v>574</v>
      </c>
      <c r="D761" s="211"/>
      <c r="E761" s="110"/>
      <c r="F761" s="111" t="s">
        <v>69</v>
      </c>
      <c r="G761" s="94">
        <v>1</v>
      </c>
      <c r="H761" s="95">
        <v>1</v>
      </c>
      <c r="I761" s="112">
        <f t="shared" si="87"/>
        <v>1</v>
      </c>
    </row>
    <row r="762" spans="1:9">
      <c r="A762" s="217"/>
      <c r="B762" s="109"/>
      <c r="C762" s="211" t="s">
        <v>575</v>
      </c>
      <c r="D762" s="211"/>
      <c r="E762" s="110"/>
      <c r="F762" s="111" t="s">
        <v>69</v>
      </c>
      <c r="G762" s="94">
        <v>1</v>
      </c>
      <c r="H762" s="95">
        <v>1</v>
      </c>
      <c r="I762" s="112">
        <f t="shared" si="87"/>
        <v>1</v>
      </c>
    </row>
    <row r="763" spans="1:9">
      <c r="A763" s="217"/>
      <c r="B763" s="109"/>
      <c r="C763" s="211" t="s">
        <v>576</v>
      </c>
      <c r="D763" s="211"/>
      <c r="E763" s="110"/>
      <c r="F763" s="111" t="s">
        <v>69</v>
      </c>
      <c r="G763" s="94">
        <v>1</v>
      </c>
      <c r="H763" s="95">
        <v>1</v>
      </c>
      <c r="I763" s="112">
        <f t="shared" si="87"/>
        <v>1</v>
      </c>
    </row>
    <row r="764" spans="1:9">
      <c r="A764" s="217"/>
      <c r="B764" s="109"/>
      <c r="C764" s="211" t="s">
        <v>577</v>
      </c>
      <c r="D764" s="211"/>
      <c r="E764" s="110"/>
      <c r="F764" s="111" t="s">
        <v>69</v>
      </c>
      <c r="G764" s="94">
        <v>1</v>
      </c>
      <c r="H764" s="95">
        <v>1</v>
      </c>
      <c r="I764" s="112">
        <f t="shared" si="87"/>
        <v>1</v>
      </c>
    </row>
    <row r="765" spans="1:9">
      <c r="A765" s="217"/>
      <c r="B765" s="109"/>
      <c r="C765" s="211" t="s">
        <v>578</v>
      </c>
      <c r="D765" s="211"/>
      <c r="E765" s="110"/>
      <c r="F765" s="111" t="s">
        <v>69</v>
      </c>
      <c r="G765" s="94">
        <v>1</v>
      </c>
      <c r="H765" s="95">
        <v>1</v>
      </c>
      <c r="I765" s="112">
        <f t="shared" si="87"/>
        <v>1</v>
      </c>
    </row>
    <row r="766" spans="1:9">
      <c r="A766" s="217"/>
      <c r="B766" s="109"/>
      <c r="C766" s="211" t="s">
        <v>577</v>
      </c>
      <c r="D766" s="211"/>
      <c r="E766" s="110"/>
      <c r="F766" s="111" t="s">
        <v>69</v>
      </c>
      <c r="G766" s="94">
        <v>1</v>
      </c>
      <c r="H766" s="95">
        <v>1</v>
      </c>
      <c r="I766" s="112">
        <f t="shared" si="87"/>
        <v>1</v>
      </c>
    </row>
    <row r="767" spans="1:9">
      <c r="A767" s="217"/>
      <c r="B767" s="109"/>
      <c r="C767" s="211" t="s">
        <v>578</v>
      </c>
      <c r="D767" s="211"/>
      <c r="E767" s="110"/>
      <c r="F767" s="111" t="s">
        <v>69</v>
      </c>
      <c r="G767" s="94">
        <v>1</v>
      </c>
      <c r="H767" s="95">
        <v>1</v>
      </c>
      <c r="I767" s="112">
        <f t="shared" si="87"/>
        <v>1</v>
      </c>
    </row>
    <row r="768" spans="1:9">
      <c r="B768" s="104"/>
      <c r="C768" s="145" t="s">
        <v>547</v>
      </c>
      <c r="D768" s="145"/>
      <c r="E768" s="87" t="s">
        <v>109</v>
      </c>
      <c r="F768" s="88" t="s">
        <v>18</v>
      </c>
      <c r="G768" s="94"/>
      <c r="H768" s="95"/>
      <c r="I768" s="91">
        <f>SUM(I769:I794)</f>
        <v>26</v>
      </c>
    </row>
    <row r="769" spans="1:9" ht="15" customHeight="1">
      <c r="A769" s="217" t="s">
        <v>632</v>
      </c>
      <c r="B769" s="109"/>
      <c r="C769" s="211" t="s">
        <v>572</v>
      </c>
      <c r="D769" s="211"/>
      <c r="E769" s="110"/>
      <c r="F769" s="111" t="s">
        <v>69</v>
      </c>
      <c r="G769" s="94">
        <v>1</v>
      </c>
      <c r="H769" s="95">
        <v>1</v>
      </c>
      <c r="I769" s="112">
        <f t="shared" ref="I769:I784" si="88">+H769*G769</f>
        <v>1</v>
      </c>
    </row>
    <row r="770" spans="1:9">
      <c r="A770" s="217"/>
      <c r="B770" s="109"/>
      <c r="C770" s="211" t="s">
        <v>569</v>
      </c>
      <c r="D770" s="211"/>
      <c r="E770" s="110"/>
      <c r="F770" s="111" t="s">
        <v>69</v>
      </c>
      <c r="G770" s="94">
        <v>1</v>
      </c>
      <c r="H770" s="95">
        <v>1</v>
      </c>
      <c r="I770" s="112">
        <f t="shared" si="88"/>
        <v>1</v>
      </c>
    </row>
    <row r="771" spans="1:9">
      <c r="A771" s="217"/>
      <c r="B771" s="109"/>
      <c r="C771" s="211" t="s">
        <v>579</v>
      </c>
      <c r="D771" s="211"/>
      <c r="E771" s="110"/>
      <c r="F771" s="111" t="s">
        <v>69</v>
      </c>
      <c r="G771" s="94">
        <v>1</v>
      </c>
      <c r="H771" s="95">
        <v>1</v>
      </c>
      <c r="I771" s="112">
        <f t="shared" si="88"/>
        <v>1</v>
      </c>
    </row>
    <row r="772" spans="1:9">
      <c r="A772" s="217"/>
      <c r="B772" s="109"/>
      <c r="C772" s="211" t="s">
        <v>560</v>
      </c>
      <c r="D772" s="211"/>
      <c r="E772" s="110"/>
      <c r="F772" s="111" t="s">
        <v>69</v>
      </c>
      <c r="G772" s="94">
        <v>1</v>
      </c>
      <c r="H772" s="95">
        <v>1</v>
      </c>
      <c r="I772" s="112">
        <f t="shared" si="88"/>
        <v>1</v>
      </c>
    </row>
    <row r="773" spans="1:9">
      <c r="A773" s="217"/>
      <c r="B773" s="109"/>
      <c r="C773" s="211" t="s">
        <v>563</v>
      </c>
      <c r="D773" s="211"/>
      <c r="E773" s="110"/>
      <c r="F773" s="111" t="s">
        <v>69</v>
      </c>
      <c r="G773" s="94">
        <v>1</v>
      </c>
      <c r="H773" s="95">
        <v>1</v>
      </c>
      <c r="I773" s="112">
        <f t="shared" si="88"/>
        <v>1</v>
      </c>
    </row>
    <row r="774" spans="1:9">
      <c r="A774" s="217"/>
      <c r="B774" s="109"/>
      <c r="C774" s="211" t="s">
        <v>580</v>
      </c>
      <c r="D774" s="211"/>
      <c r="E774" s="110"/>
      <c r="F774" s="111" t="s">
        <v>69</v>
      </c>
      <c r="G774" s="94">
        <v>1</v>
      </c>
      <c r="H774" s="95">
        <v>1</v>
      </c>
      <c r="I774" s="112">
        <f t="shared" si="88"/>
        <v>1</v>
      </c>
    </row>
    <row r="775" spans="1:9">
      <c r="A775" s="217"/>
      <c r="B775" s="109"/>
      <c r="C775" s="211" t="s">
        <v>578</v>
      </c>
      <c r="D775" s="211"/>
      <c r="E775" s="110"/>
      <c r="F775" s="111" t="s">
        <v>69</v>
      </c>
      <c r="G775" s="94">
        <v>1</v>
      </c>
      <c r="H775" s="95">
        <v>1</v>
      </c>
      <c r="I775" s="112">
        <f t="shared" si="88"/>
        <v>1</v>
      </c>
    </row>
    <row r="776" spans="1:9">
      <c r="A776" s="217"/>
      <c r="B776" s="109"/>
      <c r="C776" s="211" t="s">
        <v>581</v>
      </c>
      <c r="D776" s="211"/>
      <c r="E776" s="110"/>
      <c r="F776" s="111" t="s">
        <v>69</v>
      </c>
      <c r="G776" s="94">
        <v>1</v>
      </c>
      <c r="H776" s="95">
        <v>1</v>
      </c>
      <c r="I776" s="112">
        <f t="shared" si="88"/>
        <v>1</v>
      </c>
    </row>
    <row r="777" spans="1:9">
      <c r="A777" s="217"/>
      <c r="B777" s="109"/>
      <c r="C777" s="211" t="s">
        <v>582</v>
      </c>
      <c r="D777" s="211"/>
      <c r="E777" s="110"/>
      <c r="F777" s="111" t="s">
        <v>69</v>
      </c>
      <c r="G777" s="94">
        <v>1</v>
      </c>
      <c r="H777" s="95">
        <v>1</v>
      </c>
      <c r="I777" s="112">
        <f t="shared" si="88"/>
        <v>1</v>
      </c>
    </row>
    <row r="778" spans="1:9">
      <c r="A778" s="217"/>
      <c r="B778" s="109"/>
      <c r="C778" s="211" t="s">
        <v>583</v>
      </c>
      <c r="D778" s="211"/>
      <c r="E778" s="110"/>
      <c r="F778" s="111" t="s">
        <v>69</v>
      </c>
      <c r="G778" s="94">
        <v>1</v>
      </c>
      <c r="H778" s="95">
        <v>1</v>
      </c>
      <c r="I778" s="112">
        <f t="shared" si="88"/>
        <v>1</v>
      </c>
    </row>
    <row r="779" spans="1:9">
      <c r="A779" s="217"/>
      <c r="B779" s="109"/>
      <c r="C779" s="211" t="s">
        <v>584</v>
      </c>
      <c r="D779" s="211"/>
      <c r="E779" s="110"/>
      <c r="F779" s="111" t="s">
        <v>69</v>
      </c>
      <c r="G779" s="94">
        <v>1</v>
      </c>
      <c r="H779" s="95">
        <v>1</v>
      </c>
      <c r="I779" s="112">
        <f t="shared" si="88"/>
        <v>1</v>
      </c>
    </row>
    <row r="780" spans="1:9">
      <c r="A780" s="217"/>
      <c r="B780" s="109"/>
      <c r="C780" s="211" t="s">
        <v>577</v>
      </c>
      <c r="D780" s="211"/>
      <c r="E780" s="110"/>
      <c r="F780" s="111" t="s">
        <v>69</v>
      </c>
      <c r="G780" s="94">
        <v>1</v>
      </c>
      <c r="H780" s="95">
        <v>1</v>
      </c>
      <c r="I780" s="112">
        <f t="shared" si="88"/>
        <v>1</v>
      </c>
    </row>
    <row r="781" spans="1:9">
      <c r="A781" s="217"/>
      <c r="B781" s="109"/>
      <c r="C781" s="211" t="s">
        <v>585</v>
      </c>
      <c r="D781" s="211"/>
      <c r="E781" s="110"/>
      <c r="F781" s="111" t="s">
        <v>69</v>
      </c>
      <c r="G781" s="94">
        <v>1</v>
      </c>
      <c r="H781" s="95">
        <v>1</v>
      </c>
      <c r="I781" s="112">
        <f t="shared" si="88"/>
        <v>1</v>
      </c>
    </row>
    <row r="782" spans="1:9">
      <c r="A782" s="217"/>
      <c r="B782" s="109"/>
      <c r="C782" s="211" t="s">
        <v>586</v>
      </c>
      <c r="D782" s="211"/>
      <c r="E782" s="110"/>
      <c r="F782" s="111" t="s">
        <v>69</v>
      </c>
      <c r="G782" s="94">
        <v>1</v>
      </c>
      <c r="H782" s="95">
        <v>1</v>
      </c>
      <c r="I782" s="112">
        <f t="shared" si="88"/>
        <v>1</v>
      </c>
    </row>
    <row r="783" spans="1:9">
      <c r="A783" s="217"/>
      <c r="B783" s="109"/>
      <c r="C783" s="211" t="s">
        <v>587</v>
      </c>
      <c r="D783" s="211"/>
      <c r="E783" s="110"/>
      <c r="F783" s="111" t="s">
        <v>69</v>
      </c>
      <c r="G783" s="94">
        <v>1</v>
      </c>
      <c r="H783" s="95">
        <v>1</v>
      </c>
      <c r="I783" s="112">
        <f t="shared" si="88"/>
        <v>1</v>
      </c>
    </row>
    <row r="784" spans="1:9">
      <c r="A784" s="217"/>
      <c r="B784" s="109"/>
      <c r="C784" s="211" t="s">
        <v>588</v>
      </c>
      <c r="D784" s="211"/>
      <c r="E784" s="110"/>
      <c r="F784" s="111" t="s">
        <v>69</v>
      </c>
      <c r="G784" s="94">
        <v>1</v>
      </c>
      <c r="H784" s="95">
        <v>1</v>
      </c>
      <c r="I784" s="112">
        <f t="shared" si="88"/>
        <v>1</v>
      </c>
    </row>
    <row r="785" spans="1:9">
      <c r="A785" s="217"/>
      <c r="B785" s="109"/>
      <c r="C785" s="211" t="s">
        <v>562</v>
      </c>
      <c r="D785" s="211"/>
      <c r="E785" s="110"/>
      <c r="F785" s="111" t="s">
        <v>69</v>
      </c>
      <c r="G785" s="94">
        <v>1</v>
      </c>
      <c r="H785" s="95">
        <v>1</v>
      </c>
      <c r="I785" s="112">
        <f t="shared" ref="I785:I793" si="89">+H785*G785</f>
        <v>1</v>
      </c>
    </row>
    <row r="786" spans="1:9">
      <c r="A786" s="217"/>
      <c r="B786" s="109"/>
      <c r="C786" s="211" t="s">
        <v>556</v>
      </c>
      <c r="D786" s="211"/>
      <c r="E786" s="110"/>
      <c r="F786" s="111" t="s">
        <v>69</v>
      </c>
      <c r="G786" s="94">
        <v>1</v>
      </c>
      <c r="H786" s="95">
        <v>1</v>
      </c>
      <c r="I786" s="112">
        <f t="shared" si="89"/>
        <v>1</v>
      </c>
    </row>
    <row r="787" spans="1:9">
      <c r="A787" s="217"/>
      <c r="B787" s="109"/>
      <c r="C787" s="211" t="s">
        <v>557</v>
      </c>
      <c r="D787" s="211"/>
      <c r="E787" s="110"/>
      <c r="F787" s="111" t="s">
        <v>69</v>
      </c>
      <c r="G787" s="94">
        <v>1</v>
      </c>
      <c r="H787" s="95">
        <v>1</v>
      </c>
      <c r="I787" s="112">
        <f t="shared" si="89"/>
        <v>1</v>
      </c>
    </row>
    <row r="788" spans="1:9">
      <c r="A788" s="217"/>
      <c r="B788" s="109"/>
      <c r="C788" s="211" t="s">
        <v>589</v>
      </c>
      <c r="D788" s="211"/>
      <c r="E788" s="110"/>
      <c r="F788" s="111" t="s">
        <v>69</v>
      </c>
      <c r="G788" s="94">
        <v>1</v>
      </c>
      <c r="H788" s="95">
        <v>1</v>
      </c>
      <c r="I788" s="112">
        <f t="shared" si="89"/>
        <v>1</v>
      </c>
    </row>
    <row r="789" spans="1:9">
      <c r="A789" s="217"/>
      <c r="B789" s="109"/>
      <c r="C789" s="211" t="s">
        <v>590</v>
      </c>
      <c r="D789" s="211"/>
      <c r="E789" s="110"/>
      <c r="F789" s="111" t="s">
        <v>69</v>
      </c>
      <c r="G789" s="94">
        <v>1</v>
      </c>
      <c r="H789" s="95">
        <v>1</v>
      </c>
      <c r="I789" s="112">
        <f t="shared" si="89"/>
        <v>1</v>
      </c>
    </row>
    <row r="790" spans="1:9">
      <c r="A790" s="217"/>
      <c r="B790" s="109"/>
      <c r="C790" s="211" t="s">
        <v>573</v>
      </c>
      <c r="D790" s="211"/>
      <c r="E790" s="110"/>
      <c r="F790" s="111" t="s">
        <v>69</v>
      </c>
      <c r="G790" s="94">
        <v>1</v>
      </c>
      <c r="H790" s="95">
        <v>1</v>
      </c>
      <c r="I790" s="112">
        <f t="shared" si="89"/>
        <v>1</v>
      </c>
    </row>
    <row r="791" spans="1:9">
      <c r="A791" s="217"/>
      <c r="B791" s="109"/>
      <c r="C791" s="211" t="s">
        <v>574</v>
      </c>
      <c r="D791" s="211"/>
      <c r="E791" s="110"/>
      <c r="F791" s="111" t="s">
        <v>69</v>
      </c>
      <c r="G791" s="94">
        <v>1</v>
      </c>
      <c r="H791" s="95">
        <v>1</v>
      </c>
      <c r="I791" s="112">
        <f t="shared" si="89"/>
        <v>1</v>
      </c>
    </row>
    <row r="792" spans="1:9">
      <c r="A792" s="217"/>
      <c r="B792" s="109"/>
      <c r="C792" s="211" t="s">
        <v>591</v>
      </c>
      <c r="D792" s="211"/>
      <c r="E792" s="110"/>
      <c r="F792" s="111" t="s">
        <v>69</v>
      </c>
      <c r="G792" s="94">
        <v>1</v>
      </c>
      <c r="H792" s="95">
        <v>1</v>
      </c>
      <c r="I792" s="112">
        <f t="shared" si="89"/>
        <v>1</v>
      </c>
    </row>
    <row r="793" spans="1:9">
      <c r="A793" s="217"/>
      <c r="B793" s="109"/>
      <c r="C793" s="211" t="s">
        <v>592</v>
      </c>
      <c r="D793" s="211"/>
      <c r="E793" s="110"/>
      <c r="F793" s="111" t="s">
        <v>69</v>
      </c>
      <c r="G793" s="94">
        <v>1</v>
      </c>
      <c r="H793" s="95">
        <v>1</v>
      </c>
      <c r="I793" s="112">
        <f t="shared" si="89"/>
        <v>1</v>
      </c>
    </row>
    <row r="794" spans="1:9">
      <c r="A794" s="217"/>
      <c r="B794" s="109"/>
      <c r="C794" s="211" t="s">
        <v>593</v>
      </c>
      <c r="D794" s="211"/>
      <c r="E794" s="110"/>
      <c r="F794" s="111" t="s">
        <v>69</v>
      </c>
      <c r="G794" s="94">
        <v>1</v>
      </c>
      <c r="H794" s="95">
        <v>1</v>
      </c>
      <c r="I794" s="112">
        <f t="shared" ref="I794" si="90">+H794*G794</f>
        <v>1</v>
      </c>
    </row>
    <row r="795" spans="1:9">
      <c r="B795" s="104"/>
      <c r="C795" s="145" t="s">
        <v>554</v>
      </c>
      <c r="D795" s="145"/>
      <c r="E795" s="87" t="s">
        <v>109</v>
      </c>
      <c r="F795" s="88" t="s">
        <v>18</v>
      </c>
      <c r="G795" s="94"/>
      <c r="H795" s="95"/>
      <c r="I795" s="91">
        <f>SUM(I796:I818)</f>
        <v>23</v>
      </c>
    </row>
    <row r="796" spans="1:9">
      <c r="A796" s="219" t="s">
        <v>632</v>
      </c>
      <c r="B796" s="109"/>
      <c r="C796" s="211" t="s">
        <v>610</v>
      </c>
      <c r="D796" s="211"/>
      <c r="E796" s="110"/>
      <c r="F796" s="111" t="s">
        <v>69</v>
      </c>
      <c r="G796" s="94">
        <v>1</v>
      </c>
      <c r="H796" s="95">
        <v>1</v>
      </c>
      <c r="I796" s="112">
        <f t="shared" ref="I796:I816" si="91">+H796*G796</f>
        <v>1</v>
      </c>
    </row>
    <row r="797" spans="1:9">
      <c r="A797" s="219"/>
      <c r="B797" s="109"/>
      <c r="C797" s="211" t="s">
        <v>611</v>
      </c>
      <c r="D797" s="211"/>
      <c r="E797" s="110"/>
      <c r="F797" s="111" t="s">
        <v>69</v>
      </c>
      <c r="G797" s="94">
        <v>1</v>
      </c>
      <c r="H797" s="95">
        <v>1</v>
      </c>
      <c r="I797" s="112">
        <f t="shared" si="91"/>
        <v>1</v>
      </c>
    </row>
    <row r="798" spans="1:9">
      <c r="A798" s="219"/>
      <c r="B798" s="109"/>
      <c r="C798" s="211" t="s">
        <v>612</v>
      </c>
      <c r="D798" s="211"/>
      <c r="E798" s="110"/>
      <c r="F798" s="111" t="s">
        <v>69</v>
      </c>
      <c r="G798" s="94">
        <v>1</v>
      </c>
      <c r="H798" s="95">
        <v>1</v>
      </c>
      <c r="I798" s="112">
        <f t="shared" si="91"/>
        <v>1</v>
      </c>
    </row>
    <row r="799" spans="1:9">
      <c r="A799" s="219"/>
      <c r="B799" s="109"/>
      <c r="C799" s="211" t="s">
        <v>557</v>
      </c>
      <c r="D799" s="211"/>
      <c r="E799" s="110"/>
      <c r="F799" s="111" t="s">
        <v>69</v>
      </c>
      <c r="G799" s="94">
        <v>1</v>
      </c>
      <c r="H799" s="95">
        <v>1</v>
      </c>
      <c r="I799" s="112">
        <f t="shared" si="91"/>
        <v>1</v>
      </c>
    </row>
    <row r="800" spans="1:9">
      <c r="A800" s="219"/>
      <c r="B800" s="109"/>
      <c r="C800" s="211" t="s">
        <v>613</v>
      </c>
      <c r="D800" s="211"/>
      <c r="E800" s="110"/>
      <c r="F800" s="111" t="s">
        <v>69</v>
      </c>
      <c r="G800" s="94">
        <v>1</v>
      </c>
      <c r="H800" s="95">
        <v>1</v>
      </c>
      <c r="I800" s="112">
        <f t="shared" si="91"/>
        <v>1</v>
      </c>
    </row>
    <row r="801" spans="1:9">
      <c r="A801" s="219"/>
      <c r="B801" s="109"/>
      <c r="C801" s="211" t="s">
        <v>564</v>
      </c>
      <c r="D801" s="211"/>
      <c r="E801" s="110"/>
      <c r="F801" s="111" t="s">
        <v>69</v>
      </c>
      <c r="G801" s="94">
        <v>1</v>
      </c>
      <c r="H801" s="95">
        <v>1</v>
      </c>
      <c r="I801" s="112">
        <f t="shared" si="91"/>
        <v>1</v>
      </c>
    </row>
    <row r="802" spans="1:9">
      <c r="A802" s="219"/>
      <c r="B802" s="109"/>
      <c r="C802" s="211" t="s">
        <v>553</v>
      </c>
      <c r="D802" s="211"/>
      <c r="E802" s="110"/>
      <c r="F802" s="111" t="s">
        <v>69</v>
      </c>
      <c r="G802" s="94">
        <v>1</v>
      </c>
      <c r="H802" s="95">
        <v>1</v>
      </c>
      <c r="I802" s="112">
        <f t="shared" si="91"/>
        <v>1</v>
      </c>
    </row>
    <row r="803" spans="1:9">
      <c r="A803" s="219"/>
      <c r="B803" s="109"/>
      <c r="C803" s="211" t="s">
        <v>614</v>
      </c>
      <c r="D803" s="211"/>
      <c r="E803" s="110"/>
      <c r="F803" s="111" t="s">
        <v>69</v>
      </c>
      <c r="G803" s="94">
        <v>1</v>
      </c>
      <c r="H803" s="95">
        <v>1</v>
      </c>
      <c r="I803" s="112">
        <f t="shared" si="91"/>
        <v>1</v>
      </c>
    </row>
    <row r="804" spans="1:9">
      <c r="A804" s="219"/>
      <c r="B804" s="109"/>
      <c r="C804" s="211" t="s">
        <v>615</v>
      </c>
      <c r="D804" s="211"/>
      <c r="E804" s="110"/>
      <c r="F804" s="111" t="s">
        <v>69</v>
      </c>
      <c r="G804" s="94">
        <v>1</v>
      </c>
      <c r="H804" s="95">
        <v>1</v>
      </c>
      <c r="I804" s="112">
        <f t="shared" si="91"/>
        <v>1</v>
      </c>
    </row>
    <row r="805" spans="1:9">
      <c r="A805" s="219"/>
      <c r="B805" s="109"/>
      <c r="C805" s="211" t="s">
        <v>616</v>
      </c>
      <c r="D805" s="211"/>
      <c r="E805" s="110"/>
      <c r="F805" s="111" t="s">
        <v>69</v>
      </c>
      <c r="G805" s="94">
        <v>1</v>
      </c>
      <c r="H805" s="95">
        <v>1</v>
      </c>
      <c r="I805" s="112">
        <f t="shared" si="91"/>
        <v>1</v>
      </c>
    </row>
    <row r="806" spans="1:9">
      <c r="A806" s="219"/>
      <c r="B806" s="109"/>
      <c r="C806" s="211" t="s">
        <v>617</v>
      </c>
      <c r="D806" s="211"/>
      <c r="E806" s="110"/>
      <c r="F806" s="111" t="s">
        <v>69</v>
      </c>
      <c r="G806" s="94">
        <v>1</v>
      </c>
      <c r="H806" s="95">
        <v>1</v>
      </c>
      <c r="I806" s="112">
        <f t="shared" si="91"/>
        <v>1</v>
      </c>
    </row>
    <row r="807" spans="1:9">
      <c r="A807" s="219"/>
      <c r="B807" s="109"/>
      <c r="C807" s="211" t="s">
        <v>618</v>
      </c>
      <c r="D807" s="211"/>
      <c r="E807" s="110"/>
      <c r="F807" s="111" t="s">
        <v>69</v>
      </c>
      <c r="G807" s="94">
        <v>1</v>
      </c>
      <c r="H807" s="95">
        <v>1</v>
      </c>
      <c r="I807" s="112">
        <f t="shared" si="91"/>
        <v>1</v>
      </c>
    </row>
    <row r="808" spans="1:9">
      <c r="A808" s="219"/>
      <c r="B808" s="109"/>
      <c r="C808" s="211" t="s">
        <v>619</v>
      </c>
      <c r="D808" s="211"/>
      <c r="E808" s="110"/>
      <c r="F808" s="111" t="s">
        <v>69</v>
      </c>
      <c r="G808" s="94">
        <v>1</v>
      </c>
      <c r="H808" s="95">
        <v>1</v>
      </c>
      <c r="I808" s="112">
        <f t="shared" si="91"/>
        <v>1</v>
      </c>
    </row>
    <row r="809" spans="1:9">
      <c r="A809" s="219"/>
      <c r="B809" s="109"/>
      <c r="C809" s="211" t="s">
        <v>620</v>
      </c>
      <c r="D809" s="211"/>
      <c r="E809" s="110"/>
      <c r="F809" s="111" t="s">
        <v>69</v>
      </c>
      <c r="G809" s="94">
        <v>1</v>
      </c>
      <c r="H809" s="95">
        <v>1</v>
      </c>
      <c r="I809" s="112">
        <f t="shared" si="91"/>
        <v>1</v>
      </c>
    </row>
    <row r="810" spans="1:9">
      <c r="A810" s="219"/>
      <c r="B810" s="109"/>
      <c r="C810" s="211" t="s">
        <v>621</v>
      </c>
      <c r="D810" s="211"/>
      <c r="E810" s="110"/>
      <c r="F810" s="111" t="s">
        <v>69</v>
      </c>
      <c r="G810" s="94">
        <v>1</v>
      </c>
      <c r="H810" s="95">
        <v>1</v>
      </c>
      <c r="I810" s="112">
        <f t="shared" si="91"/>
        <v>1</v>
      </c>
    </row>
    <row r="811" spans="1:9">
      <c r="A811" s="219"/>
      <c r="B811" s="109"/>
      <c r="C811" s="211" t="s">
        <v>622</v>
      </c>
      <c r="D811" s="211"/>
      <c r="E811" s="110"/>
      <c r="F811" s="111" t="s">
        <v>69</v>
      </c>
      <c r="G811" s="94">
        <v>1</v>
      </c>
      <c r="H811" s="95">
        <v>1</v>
      </c>
      <c r="I811" s="112">
        <f t="shared" si="91"/>
        <v>1</v>
      </c>
    </row>
    <row r="812" spans="1:9">
      <c r="A812" s="219"/>
      <c r="B812" s="109"/>
      <c r="C812" s="211" t="s">
        <v>623</v>
      </c>
      <c r="D812" s="211"/>
      <c r="E812" s="110"/>
      <c r="F812" s="111" t="s">
        <v>69</v>
      </c>
      <c r="G812" s="94">
        <v>1</v>
      </c>
      <c r="H812" s="95">
        <v>1</v>
      </c>
      <c r="I812" s="112">
        <f t="shared" si="91"/>
        <v>1</v>
      </c>
    </row>
    <row r="813" spans="1:9">
      <c r="A813" s="219"/>
      <c r="B813" s="109"/>
      <c r="C813" s="211" t="s">
        <v>624</v>
      </c>
      <c r="D813" s="211"/>
      <c r="E813" s="110"/>
      <c r="F813" s="111" t="s">
        <v>69</v>
      </c>
      <c r="G813" s="94">
        <v>1</v>
      </c>
      <c r="H813" s="95">
        <v>1</v>
      </c>
      <c r="I813" s="112">
        <f t="shared" si="91"/>
        <v>1</v>
      </c>
    </row>
    <row r="814" spans="1:9">
      <c r="A814" s="219"/>
      <c r="B814" s="109"/>
      <c r="C814" s="211" t="s">
        <v>625</v>
      </c>
      <c r="D814" s="211"/>
      <c r="E814" s="110"/>
      <c r="F814" s="111" t="s">
        <v>69</v>
      </c>
      <c r="G814" s="94">
        <v>1</v>
      </c>
      <c r="H814" s="95">
        <v>1</v>
      </c>
      <c r="I814" s="112">
        <f t="shared" si="91"/>
        <v>1</v>
      </c>
    </row>
    <row r="815" spans="1:9">
      <c r="A815" s="219"/>
      <c r="B815" s="109"/>
      <c r="C815" s="211" t="s">
        <v>626</v>
      </c>
      <c r="D815" s="211"/>
      <c r="E815" s="110"/>
      <c r="F815" s="111" t="s">
        <v>69</v>
      </c>
      <c r="G815" s="94">
        <v>1</v>
      </c>
      <c r="H815" s="95">
        <v>1</v>
      </c>
      <c r="I815" s="112">
        <f t="shared" si="91"/>
        <v>1</v>
      </c>
    </row>
    <row r="816" spans="1:9">
      <c r="A816" s="219"/>
      <c r="B816" s="109"/>
      <c r="C816" s="211" t="s">
        <v>627</v>
      </c>
      <c r="D816" s="211"/>
      <c r="E816" s="110"/>
      <c r="F816" s="111" t="s">
        <v>69</v>
      </c>
      <c r="G816" s="94">
        <v>1</v>
      </c>
      <c r="H816" s="95">
        <v>1</v>
      </c>
      <c r="I816" s="112">
        <f t="shared" si="91"/>
        <v>1</v>
      </c>
    </row>
    <row r="817" spans="1:16384">
      <c r="A817" s="219"/>
      <c r="B817" s="109"/>
      <c r="C817" s="211" t="s">
        <v>628</v>
      </c>
      <c r="D817" s="211"/>
      <c r="E817" s="110"/>
      <c r="F817" s="111" t="s">
        <v>69</v>
      </c>
      <c r="G817" s="94">
        <v>1</v>
      </c>
      <c r="H817" s="95">
        <v>1</v>
      </c>
      <c r="I817" s="112">
        <f t="shared" ref="I817:I818" si="92">+H817*G817</f>
        <v>1</v>
      </c>
    </row>
    <row r="818" spans="1:16384">
      <c r="A818" s="219"/>
      <c r="B818" s="109"/>
      <c r="C818" s="211" t="s">
        <v>573</v>
      </c>
      <c r="D818" s="211"/>
      <c r="E818" s="110"/>
      <c r="F818" s="111" t="s">
        <v>69</v>
      </c>
      <c r="G818" s="94">
        <v>1</v>
      </c>
      <c r="H818" s="95">
        <v>1</v>
      </c>
      <c r="I818" s="112">
        <f t="shared" si="92"/>
        <v>1</v>
      </c>
    </row>
    <row r="819" spans="1:16384">
      <c r="A819" s="220"/>
      <c r="B819" s="281"/>
      <c r="C819" s="144" t="s">
        <v>601</v>
      </c>
      <c r="D819" s="144"/>
      <c r="E819" s="100"/>
      <c r="F819" s="94"/>
      <c r="G819" s="95"/>
      <c r="H819" s="95"/>
      <c r="I819" s="282">
        <f>I820+I826+I833+I840+I847+I854+I861</f>
        <v>40</v>
      </c>
      <c r="GS819" s="103"/>
      <c r="GT819" s="144" t="s">
        <v>102</v>
      </c>
      <c r="GU819" s="144"/>
      <c r="GV819" s="99"/>
      <c r="GW819" s="100"/>
      <c r="GX819" s="94"/>
      <c r="GY819" s="95"/>
      <c r="GZ819" s="101">
        <f>GZ820+GZ950+GZ941</f>
        <v>0</v>
      </c>
      <c r="HA819" s="103"/>
      <c r="HB819" s="144" t="s">
        <v>102</v>
      </c>
      <c r="HC819" s="144"/>
      <c r="HD819" s="99"/>
      <c r="HE819" s="100"/>
      <c r="HF819" s="94"/>
      <c r="HG819" s="95"/>
      <c r="HH819" s="101">
        <f>HH820+HH950+HH941</f>
        <v>0</v>
      </c>
      <c r="HI819" s="103"/>
      <c r="HJ819" s="144" t="s">
        <v>102</v>
      </c>
      <c r="HK819" s="144"/>
      <c r="HL819" s="99"/>
      <c r="HM819" s="100"/>
      <c r="HN819" s="94"/>
      <c r="HO819" s="95"/>
      <c r="HP819" s="101">
        <f>HP820+HP950+HP941</f>
        <v>0</v>
      </c>
      <c r="HQ819" s="103"/>
      <c r="HR819" s="144" t="s">
        <v>102</v>
      </c>
      <c r="HS819" s="144"/>
      <c r="HT819" s="99"/>
      <c r="HU819" s="100"/>
      <c r="HV819" s="94"/>
      <c r="HW819" s="95"/>
      <c r="HX819" s="101">
        <f>HX820+HX950+HX941</f>
        <v>0</v>
      </c>
      <c r="HY819" s="103"/>
      <c r="HZ819" s="144" t="s">
        <v>102</v>
      </c>
      <c r="IA819" s="144"/>
      <c r="IB819" s="99"/>
      <c r="IC819" s="100"/>
      <c r="ID819" s="94"/>
      <c r="IE819" s="95"/>
      <c r="IF819" s="101">
        <f>IF820+IF950+IF941</f>
        <v>0</v>
      </c>
      <c r="IG819" s="103"/>
      <c r="IH819" s="144" t="s">
        <v>102</v>
      </c>
      <c r="II819" s="144"/>
      <c r="IJ819" s="99"/>
      <c r="IK819" s="100"/>
      <c r="IL819" s="94"/>
      <c r="IM819" s="95"/>
      <c r="IN819" s="101">
        <f>IN820+IN950+IN941</f>
        <v>0</v>
      </c>
      <c r="IO819" s="103"/>
      <c r="IP819" s="144" t="s">
        <v>102</v>
      </c>
      <c r="IQ819" s="144"/>
      <c r="IR819" s="99"/>
      <c r="IS819" s="100"/>
      <c r="IT819" s="94"/>
      <c r="IU819" s="95"/>
      <c r="IV819" s="101">
        <f>IV820+IV950+IV941</f>
        <v>0</v>
      </c>
      <c r="IW819" s="103"/>
      <c r="IX819" s="144" t="s">
        <v>102</v>
      </c>
      <c r="IY819" s="144"/>
      <c r="IZ819" s="99"/>
      <c r="JA819" s="100"/>
      <c r="JB819" s="94"/>
      <c r="JC819" s="95"/>
      <c r="JD819" s="101">
        <f>JD820+JD950+JD941</f>
        <v>0</v>
      </c>
      <c r="JE819" s="103"/>
      <c r="JF819" s="144" t="s">
        <v>102</v>
      </c>
      <c r="JG819" s="144"/>
      <c r="JH819" s="99"/>
      <c r="JI819" s="100"/>
      <c r="JJ819" s="94"/>
      <c r="JK819" s="95"/>
      <c r="JL819" s="101">
        <f>JL820+JL950+JL941</f>
        <v>0</v>
      </c>
      <c r="JM819" s="103"/>
      <c r="JN819" s="144" t="s">
        <v>102</v>
      </c>
      <c r="JO819" s="144"/>
      <c r="JP819" s="99"/>
      <c r="JQ819" s="100"/>
      <c r="JR819" s="94"/>
      <c r="JS819" s="95"/>
      <c r="JT819" s="101">
        <f>JT820+JT950+JT941</f>
        <v>0</v>
      </c>
      <c r="JU819" s="103"/>
      <c r="JV819" s="144" t="s">
        <v>102</v>
      </c>
      <c r="JW819" s="144"/>
      <c r="JX819" s="99"/>
      <c r="JY819" s="100"/>
      <c r="JZ819" s="94"/>
      <c r="KA819" s="95"/>
      <c r="KB819" s="101">
        <f>KB820+KB950+KB941</f>
        <v>0</v>
      </c>
      <c r="KC819" s="103"/>
      <c r="KD819" s="144" t="s">
        <v>102</v>
      </c>
      <c r="KE819" s="144"/>
      <c r="KF819" s="99"/>
      <c r="KG819" s="100"/>
      <c r="KH819" s="94"/>
      <c r="KI819" s="95"/>
      <c r="KJ819" s="101">
        <f>KJ820+KJ950+KJ941</f>
        <v>0</v>
      </c>
      <c r="KK819" s="103"/>
      <c r="KL819" s="144" t="s">
        <v>102</v>
      </c>
      <c r="KM819" s="144"/>
      <c r="KN819" s="99"/>
      <c r="KO819" s="100"/>
      <c r="KP819" s="94"/>
      <c r="KQ819" s="95"/>
      <c r="KR819" s="101">
        <f>KR820+KR950+KR941</f>
        <v>0</v>
      </c>
      <c r="KS819" s="103"/>
      <c r="KT819" s="144" t="s">
        <v>102</v>
      </c>
      <c r="KU819" s="144"/>
      <c r="KV819" s="99"/>
      <c r="KW819" s="100"/>
      <c r="KX819" s="94"/>
      <c r="KY819" s="95"/>
      <c r="KZ819" s="101">
        <f>KZ820+KZ950+KZ941</f>
        <v>0</v>
      </c>
      <c r="LA819" s="103"/>
      <c r="LB819" s="144" t="s">
        <v>102</v>
      </c>
      <c r="LC819" s="144"/>
      <c r="LD819" s="99"/>
      <c r="LE819" s="100"/>
      <c r="LF819" s="94"/>
      <c r="LG819" s="95"/>
      <c r="LH819" s="101">
        <f>LH820+LH950+LH941</f>
        <v>0</v>
      </c>
      <c r="LI819" s="103"/>
      <c r="LJ819" s="144" t="s">
        <v>102</v>
      </c>
      <c r="LK819" s="144"/>
      <c r="LL819" s="99"/>
      <c r="LM819" s="100"/>
      <c r="LN819" s="94"/>
      <c r="LO819" s="95"/>
      <c r="LP819" s="101">
        <f>LP820+LP950+LP941</f>
        <v>0</v>
      </c>
      <c r="LQ819" s="103"/>
      <c r="LR819" s="144" t="s">
        <v>102</v>
      </c>
      <c r="LS819" s="144"/>
      <c r="LT819" s="99"/>
      <c r="LU819" s="100"/>
      <c r="LV819" s="94"/>
      <c r="LW819" s="95"/>
      <c r="LX819" s="101">
        <f>LX820+LX950+LX941</f>
        <v>0</v>
      </c>
      <c r="LY819" s="103"/>
      <c r="LZ819" s="144" t="s">
        <v>102</v>
      </c>
      <c r="MA819" s="144"/>
      <c r="MB819" s="99"/>
      <c r="MC819" s="100"/>
      <c r="MD819" s="94"/>
      <c r="ME819" s="95"/>
      <c r="MF819" s="101">
        <f>MF820+MF950+MF941</f>
        <v>0</v>
      </c>
      <c r="MG819" s="103"/>
      <c r="MH819" s="144" t="s">
        <v>102</v>
      </c>
      <c r="MI819" s="144"/>
      <c r="MJ819" s="99"/>
      <c r="MK819" s="100"/>
      <c r="ML819" s="94"/>
      <c r="MM819" s="95"/>
      <c r="MN819" s="101">
        <f>MN820+MN950+MN941</f>
        <v>0</v>
      </c>
      <c r="MO819" s="103"/>
      <c r="MP819" s="144" t="s">
        <v>102</v>
      </c>
      <c r="MQ819" s="144"/>
      <c r="MR819" s="99"/>
      <c r="MS819" s="100"/>
      <c r="MT819" s="94"/>
      <c r="MU819" s="95"/>
      <c r="MV819" s="101">
        <f>MV820+MV950+MV941</f>
        <v>0</v>
      </c>
      <c r="MW819" s="103"/>
      <c r="MX819" s="144" t="s">
        <v>102</v>
      </c>
      <c r="MY819" s="144"/>
      <c r="MZ819" s="99"/>
      <c r="NA819" s="100"/>
      <c r="NB819" s="94"/>
      <c r="NC819" s="95"/>
      <c r="ND819" s="101">
        <f>ND820+ND950+ND941</f>
        <v>0</v>
      </c>
      <c r="NE819" s="103"/>
      <c r="NF819" s="144" t="s">
        <v>102</v>
      </c>
      <c r="NG819" s="144"/>
      <c r="NH819" s="99"/>
      <c r="NI819" s="100"/>
      <c r="NJ819" s="94"/>
      <c r="NK819" s="95"/>
      <c r="NL819" s="101">
        <f>NL820+NL950+NL941</f>
        <v>0</v>
      </c>
      <c r="NM819" s="103"/>
      <c r="NN819" s="144" t="s">
        <v>102</v>
      </c>
      <c r="NO819" s="144"/>
      <c r="NP819" s="99"/>
      <c r="NQ819" s="100"/>
      <c r="NR819" s="94"/>
      <c r="NS819" s="95"/>
      <c r="NT819" s="101">
        <f>NT820+NT950+NT941</f>
        <v>0</v>
      </c>
      <c r="NU819" s="103"/>
      <c r="NV819" s="144" t="s">
        <v>102</v>
      </c>
      <c r="NW819" s="144"/>
      <c r="NX819" s="99"/>
      <c r="NY819" s="100"/>
      <c r="NZ819" s="94"/>
      <c r="OA819" s="95"/>
      <c r="OB819" s="101">
        <f>OB820+OB950+OB941</f>
        <v>0</v>
      </c>
      <c r="OC819" s="103"/>
      <c r="OD819" s="144" t="s">
        <v>102</v>
      </c>
      <c r="OE819" s="144"/>
      <c r="OF819" s="99"/>
      <c r="OG819" s="100"/>
      <c r="OH819" s="94"/>
      <c r="OI819" s="95"/>
      <c r="OJ819" s="101">
        <f>OJ820+OJ950+OJ941</f>
        <v>0</v>
      </c>
      <c r="OK819" s="103"/>
      <c r="OL819" s="144" t="s">
        <v>102</v>
      </c>
      <c r="OM819" s="144"/>
      <c r="ON819" s="99"/>
      <c r="OO819" s="100"/>
      <c r="OP819" s="94"/>
      <c r="OQ819" s="95"/>
      <c r="OR819" s="101">
        <f>OR820+OR950+OR941</f>
        <v>0</v>
      </c>
      <c r="OS819" s="103"/>
      <c r="OT819" s="144" t="s">
        <v>102</v>
      </c>
      <c r="OU819" s="144"/>
      <c r="OV819" s="99"/>
      <c r="OW819" s="100"/>
      <c r="OX819" s="94"/>
      <c r="OY819" s="95"/>
      <c r="OZ819" s="101">
        <f>OZ820+OZ950+OZ941</f>
        <v>0</v>
      </c>
      <c r="PA819" s="103"/>
      <c r="PB819" s="144" t="s">
        <v>102</v>
      </c>
      <c r="PC819" s="144"/>
      <c r="PD819" s="99"/>
      <c r="PE819" s="100"/>
      <c r="PF819" s="94"/>
      <c r="PG819" s="95"/>
      <c r="PH819" s="101">
        <f>PH820+PH950+PH941</f>
        <v>0</v>
      </c>
      <c r="PI819" s="103"/>
      <c r="PJ819" s="144" t="s">
        <v>102</v>
      </c>
      <c r="PK819" s="144"/>
      <c r="PL819" s="99"/>
      <c r="PM819" s="100"/>
      <c r="PN819" s="94"/>
      <c r="PO819" s="95"/>
      <c r="PP819" s="101">
        <f>PP820+PP950+PP941</f>
        <v>0</v>
      </c>
      <c r="PQ819" s="103"/>
      <c r="PR819" s="144" t="s">
        <v>102</v>
      </c>
      <c r="PS819" s="144"/>
      <c r="PT819" s="99"/>
      <c r="PU819" s="100"/>
      <c r="PV819" s="94"/>
      <c r="PW819" s="95"/>
      <c r="PX819" s="101">
        <f>PX820+PX950+PX941</f>
        <v>0</v>
      </c>
      <c r="PY819" s="103"/>
      <c r="PZ819" s="144" t="s">
        <v>102</v>
      </c>
      <c r="QA819" s="144"/>
      <c r="QB819" s="99"/>
      <c r="QC819" s="100"/>
      <c r="QD819" s="94"/>
      <c r="QE819" s="95"/>
      <c r="QF819" s="101">
        <f>QF820+QF950+QF941</f>
        <v>0</v>
      </c>
      <c r="QG819" s="103"/>
      <c r="QH819" s="144" t="s">
        <v>102</v>
      </c>
      <c r="QI819" s="144"/>
      <c r="QJ819" s="99"/>
      <c r="QK819" s="100"/>
      <c r="QL819" s="94"/>
      <c r="QM819" s="95"/>
      <c r="QN819" s="101">
        <f>QN820+QN950+QN941</f>
        <v>0</v>
      </c>
      <c r="QO819" s="103"/>
      <c r="QP819" s="144" t="s">
        <v>102</v>
      </c>
      <c r="QQ819" s="144"/>
      <c r="QR819" s="99"/>
      <c r="QS819" s="100"/>
      <c r="QT819" s="94"/>
      <c r="QU819" s="95"/>
      <c r="QV819" s="101">
        <f>QV820+QV950+QV941</f>
        <v>0</v>
      </c>
      <c r="QW819" s="103"/>
      <c r="QX819" s="144" t="s">
        <v>102</v>
      </c>
      <c r="QY819" s="144"/>
      <c r="QZ819" s="99"/>
      <c r="RA819" s="100"/>
      <c r="RB819" s="94"/>
      <c r="RC819" s="95"/>
      <c r="RD819" s="101">
        <f>RD820+RD950+RD941</f>
        <v>0</v>
      </c>
      <c r="RE819" s="103"/>
      <c r="RF819" s="144" t="s">
        <v>102</v>
      </c>
      <c r="RG819" s="144"/>
      <c r="RH819" s="99"/>
      <c r="RI819" s="100"/>
      <c r="RJ819" s="94"/>
      <c r="RK819" s="95"/>
      <c r="RL819" s="101">
        <f>RL820+RL950+RL941</f>
        <v>0</v>
      </c>
      <c r="RM819" s="103"/>
      <c r="RN819" s="144" t="s">
        <v>102</v>
      </c>
      <c r="RO819" s="144"/>
      <c r="RP819" s="99"/>
      <c r="RQ819" s="100"/>
      <c r="RR819" s="94"/>
      <c r="RS819" s="95"/>
      <c r="RT819" s="101">
        <f>RT820+RT950+RT941</f>
        <v>0</v>
      </c>
      <c r="RU819" s="103"/>
      <c r="RV819" s="144" t="s">
        <v>102</v>
      </c>
      <c r="RW819" s="144"/>
      <c r="RX819" s="99"/>
      <c r="RY819" s="100"/>
      <c r="RZ819" s="94"/>
      <c r="SA819" s="95"/>
      <c r="SB819" s="101">
        <f>SB820+SB950+SB941</f>
        <v>0</v>
      </c>
      <c r="SC819" s="103"/>
      <c r="SD819" s="144" t="s">
        <v>102</v>
      </c>
      <c r="SE819" s="144"/>
      <c r="SF819" s="99"/>
      <c r="SG819" s="100"/>
      <c r="SH819" s="94"/>
      <c r="SI819" s="95"/>
      <c r="SJ819" s="101">
        <f>SJ820+SJ950+SJ941</f>
        <v>0</v>
      </c>
      <c r="SK819" s="103"/>
      <c r="SL819" s="144" t="s">
        <v>102</v>
      </c>
      <c r="SM819" s="144"/>
      <c r="SN819" s="99"/>
      <c r="SO819" s="100"/>
      <c r="SP819" s="94"/>
      <c r="SQ819" s="95"/>
      <c r="SR819" s="101">
        <f>SR820+SR950+SR941</f>
        <v>0</v>
      </c>
      <c r="SS819" s="103"/>
      <c r="ST819" s="144" t="s">
        <v>102</v>
      </c>
      <c r="SU819" s="144"/>
      <c r="SV819" s="99"/>
      <c r="SW819" s="100"/>
      <c r="SX819" s="94"/>
      <c r="SY819" s="95"/>
      <c r="SZ819" s="101">
        <f>SZ820+SZ950+SZ941</f>
        <v>0</v>
      </c>
      <c r="TA819" s="103"/>
      <c r="TB819" s="144" t="s">
        <v>102</v>
      </c>
      <c r="TC819" s="144"/>
      <c r="TD819" s="99"/>
      <c r="TE819" s="100"/>
      <c r="TF819" s="94"/>
      <c r="TG819" s="95"/>
      <c r="TH819" s="101">
        <f>TH820+TH950+TH941</f>
        <v>0</v>
      </c>
      <c r="TI819" s="103"/>
      <c r="TJ819" s="144" t="s">
        <v>102</v>
      </c>
      <c r="TK819" s="144"/>
      <c r="TL819" s="99"/>
      <c r="TM819" s="100"/>
      <c r="TN819" s="94"/>
      <c r="TO819" s="95"/>
      <c r="TP819" s="101">
        <f>TP820+TP950+TP941</f>
        <v>0</v>
      </c>
      <c r="TQ819" s="103"/>
      <c r="TR819" s="144" t="s">
        <v>102</v>
      </c>
      <c r="TS819" s="144"/>
      <c r="TT819" s="99"/>
      <c r="TU819" s="100"/>
      <c r="TV819" s="94"/>
      <c r="TW819" s="95"/>
      <c r="TX819" s="101">
        <f>TX820+TX950+TX941</f>
        <v>0</v>
      </c>
      <c r="TY819" s="103"/>
      <c r="TZ819" s="144" t="s">
        <v>102</v>
      </c>
      <c r="UA819" s="144"/>
      <c r="UB819" s="99"/>
      <c r="UC819" s="100"/>
      <c r="UD819" s="94"/>
      <c r="UE819" s="95"/>
      <c r="UF819" s="101">
        <f>UF820+UF950+UF941</f>
        <v>0</v>
      </c>
      <c r="UG819" s="103"/>
      <c r="UH819" s="144" t="s">
        <v>102</v>
      </c>
      <c r="UI819" s="144"/>
      <c r="UJ819" s="99"/>
      <c r="UK819" s="100"/>
      <c r="UL819" s="94"/>
      <c r="UM819" s="95"/>
      <c r="UN819" s="101">
        <f>UN820+UN950+UN941</f>
        <v>0</v>
      </c>
      <c r="UO819" s="103"/>
      <c r="UP819" s="144" t="s">
        <v>102</v>
      </c>
      <c r="UQ819" s="144"/>
      <c r="UR819" s="99"/>
      <c r="US819" s="100"/>
      <c r="UT819" s="94"/>
      <c r="UU819" s="95"/>
      <c r="UV819" s="101">
        <f>UV820+UV950+UV941</f>
        <v>0</v>
      </c>
      <c r="UW819" s="103"/>
      <c r="UX819" s="144" t="s">
        <v>102</v>
      </c>
      <c r="UY819" s="144"/>
      <c r="UZ819" s="99"/>
      <c r="VA819" s="100"/>
      <c r="VB819" s="94"/>
      <c r="VC819" s="95"/>
      <c r="VD819" s="101">
        <f>VD820+VD950+VD941</f>
        <v>0</v>
      </c>
      <c r="VE819" s="103"/>
      <c r="VF819" s="144" t="s">
        <v>102</v>
      </c>
      <c r="VG819" s="144"/>
      <c r="VH819" s="99"/>
      <c r="VI819" s="100"/>
      <c r="VJ819" s="94"/>
      <c r="VK819" s="95"/>
      <c r="VL819" s="101">
        <f>VL820+VL950+VL941</f>
        <v>0</v>
      </c>
      <c r="VM819" s="103"/>
      <c r="VN819" s="144" t="s">
        <v>102</v>
      </c>
      <c r="VO819" s="144"/>
      <c r="VP819" s="99"/>
      <c r="VQ819" s="100"/>
      <c r="VR819" s="94"/>
      <c r="VS819" s="95"/>
      <c r="VT819" s="101">
        <f>VT820+VT950+VT941</f>
        <v>0</v>
      </c>
      <c r="VU819" s="103"/>
      <c r="VV819" s="144" t="s">
        <v>102</v>
      </c>
      <c r="VW819" s="144"/>
      <c r="VX819" s="99"/>
      <c r="VY819" s="100"/>
      <c r="VZ819" s="94"/>
      <c r="WA819" s="95"/>
      <c r="WB819" s="101">
        <f>WB820+WB950+WB941</f>
        <v>0</v>
      </c>
      <c r="WC819" s="103"/>
      <c r="WD819" s="144" t="s">
        <v>102</v>
      </c>
      <c r="WE819" s="144"/>
      <c r="WF819" s="99"/>
      <c r="WG819" s="100"/>
      <c r="WH819" s="94"/>
      <c r="WI819" s="95"/>
      <c r="WJ819" s="101">
        <f>WJ820+WJ950+WJ941</f>
        <v>0</v>
      </c>
      <c r="WK819" s="103"/>
      <c r="WL819" s="144" t="s">
        <v>102</v>
      </c>
      <c r="WM819" s="144"/>
      <c r="WN819" s="99"/>
      <c r="WO819" s="100"/>
      <c r="WP819" s="94"/>
      <c r="WQ819" s="95"/>
      <c r="WR819" s="101">
        <f>WR820+WR950+WR941</f>
        <v>0</v>
      </c>
      <c r="WS819" s="103"/>
      <c r="WT819" s="144" t="s">
        <v>102</v>
      </c>
      <c r="WU819" s="144"/>
      <c r="WV819" s="99"/>
      <c r="WW819" s="100"/>
      <c r="WX819" s="94"/>
      <c r="WY819" s="95"/>
      <c r="WZ819" s="101">
        <f>WZ820+WZ950+WZ941</f>
        <v>0</v>
      </c>
      <c r="XA819" s="103"/>
      <c r="XB819" s="144" t="s">
        <v>102</v>
      </c>
      <c r="XC819" s="144"/>
      <c r="XD819" s="99"/>
      <c r="XE819" s="100"/>
      <c r="XF819" s="94"/>
      <c r="XG819" s="95"/>
      <c r="XH819" s="101">
        <f>XH820+XH950+XH941</f>
        <v>0</v>
      </c>
      <c r="XI819" s="103"/>
      <c r="XJ819" s="144" t="s">
        <v>102</v>
      </c>
      <c r="XK819" s="144"/>
      <c r="XL819" s="99"/>
      <c r="XM819" s="100"/>
      <c r="XN819" s="94"/>
      <c r="XO819" s="95"/>
      <c r="XP819" s="101">
        <f>XP820+XP950+XP941</f>
        <v>0</v>
      </c>
      <c r="XQ819" s="103"/>
      <c r="XR819" s="144" t="s">
        <v>102</v>
      </c>
      <c r="XS819" s="144"/>
      <c r="XT819" s="99"/>
      <c r="XU819" s="100"/>
      <c r="XV819" s="94"/>
      <c r="XW819" s="95"/>
      <c r="XX819" s="101">
        <f>XX820+XX950+XX941</f>
        <v>0</v>
      </c>
      <c r="XY819" s="103"/>
      <c r="XZ819" s="144" t="s">
        <v>102</v>
      </c>
      <c r="YA819" s="144"/>
      <c r="YB819" s="99"/>
      <c r="YC819" s="100"/>
      <c r="YD819" s="94"/>
      <c r="YE819" s="95"/>
      <c r="YF819" s="101">
        <f>YF820+YF950+YF941</f>
        <v>0</v>
      </c>
      <c r="YG819" s="103"/>
      <c r="YH819" s="144" t="s">
        <v>102</v>
      </c>
      <c r="YI819" s="144"/>
      <c r="YJ819" s="99"/>
      <c r="YK819" s="100"/>
      <c r="YL819" s="94"/>
      <c r="YM819" s="95"/>
      <c r="YN819" s="101">
        <f>YN820+YN950+YN941</f>
        <v>0</v>
      </c>
      <c r="YO819" s="103"/>
      <c r="YP819" s="144" t="s">
        <v>102</v>
      </c>
      <c r="YQ819" s="144"/>
      <c r="YR819" s="99"/>
      <c r="YS819" s="100"/>
      <c r="YT819" s="94"/>
      <c r="YU819" s="95"/>
      <c r="YV819" s="101">
        <f>YV820+YV950+YV941</f>
        <v>0</v>
      </c>
      <c r="YW819" s="103"/>
      <c r="YX819" s="144" t="s">
        <v>102</v>
      </c>
      <c r="YY819" s="144"/>
      <c r="YZ819" s="99"/>
      <c r="ZA819" s="100"/>
      <c r="ZB819" s="94"/>
      <c r="ZC819" s="95"/>
      <c r="ZD819" s="101">
        <f>ZD820+ZD950+ZD941</f>
        <v>0</v>
      </c>
      <c r="ZE819" s="103"/>
      <c r="ZF819" s="144" t="s">
        <v>102</v>
      </c>
      <c r="ZG819" s="144"/>
      <c r="ZH819" s="99"/>
      <c r="ZI819" s="100"/>
      <c r="ZJ819" s="94"/>
      <c r="ZK819" s="95"/>
      <c r="ZL819" s="101">
        <f>ZL820+ZL950+ZL941</f>
        <v>0</v>
      </c>
      <c r="ZM819" s="103"/>
      <c r="ZN819" s="144" t="s">
        <v>102</v>
      </c>
      <c r="ZO819" s="144"/>
      <c r="ZP819" s="99"/>
      <c r="ZQ819" s="100"/>
      <c r="ZR819" s="94"/>
      <c r="ZS819" s="95"/>
      <c r="ZT819" s="101">
        <f>ZT820+ZT950+ZT941</f>
        <v>0</v>
      </c>
      <c r="ZU819" s="103"/>
      <c r="ZV819" s="144" t="s">
        <v>102</v>
      </c>
      <c r="ZW819" s="144"/>
      <c r="ZX819" s="99"/>
      <c r="ZY819" s="100"/>
      <c r="ZZ819" s="94"/>
      <c r="AAA819" s="95"/>
      <c r="AAB819" s="101">
        <f>AAB820+AAB950+AAB941</f>
        <v>0</v>
      </c>
      <c r="AAC819" s="103"/>
      <c r="AAD819" s="144" t="s">
        <v>102</v>
      </c>
      <c r="AAE819" s="144"/>
      <c r="AAF819" s="99"/>
      <c r="AAG819" s="100"/>
      <c r="AAH819" s="94"/>
      <c r="AAI819" s="95"/>
      <c r="AAJ819" s="101">
        <f>AAJ820+AAJ950+AAJ941</f>
        <v>0</v>
      </c>
      <c r="AAK819" s="103"/>
      <c r="AAL819" s="144" t="s">
        <v>102</v>
      </c>
      <c r="AAM819" s="144"/>
      <c r="AAN819" s="99"/>
      <c r="AAO819" s="100"/>
      <c r="AAP819" s="94"/>
      <c r="AAQ819" s="95"/>
      <c r="AAR819" s="101">
        <f>AAR820+AAR950+AAR941</f>
        <v>0</v>
      </c>
      <c r="AAS819" s="103"/>
      <c r="AAT819" s="144" t="s">
        <v>102</v>
      </c>
      <c r="AAU819" s="144"/>
      <c r="AAV819" s="99"/>
      <c r="AAW819" s="100"/>
      <c r="AAX819" s="94"/>
      <c r="AAY819" s="95"/>
      <c r="AAZ819" s="101">
        <f>AAZ820+AAZ950+AAZ941</f>
        <v>0</v>
      </c>
      <c r="ABA819" s="103"/>
      <c r="ABB819" s="144" t="s">
        <v>102</v>
      </c>
      <c r="ABC819" s="144"/>
      <c r="ABD819" s="99"/>
      <c r="ABE819" s="100"/>
      <c r="ABF819" s="94"/>
      <c r="ABG819" s="95"/>
      <c r="ABH819" s="101">
        <f>ABH820+ABH950+ABH941</f>
        <v>0</v>
      </c>
      <c r="ABI819" s="103"/>
      <c r="ABJ819" s="144" t="s">
        <v>102</v>
      </c>
      <c r="ABK819" s="144"/>
      <c r="ABL819" s="99"/>
      <c r="ABM819" s="100"/>
      <c r="ABN819" s="94"/>
      <c r="ABO819" s="95"/>
      <c r="ABP819" s="101">
        <f>ABP820+ABP950+ABP941</f>
        <v>0</v>
      </c>
      <c r="ABQ819" s="103"/>
      <c r="ABR819" s="144" t="s">
        <v>102</v>
      </c>
      <c r="ABS819" s="144"/>
      <c r="ABT819" s="99"/>
      <c r="ABU819" s="100"/>
      <c r="ABV819" s="94"/>
      <c r="ABW819" s="95"/>
      <c r="ABX819" s="101">
        <f>ABX820+ABX950+ABX941</f>
        <v>0</v>
      </c>
      <c r="ABY819" s="103"/>
      <c r="ABZ819" s="144" t="s">
        <v>102</v>
      </c>
      <c r="ACA819" s="144"/>
      <c r="ACB819" s="99"/>
      <c r="ACC819" s="100"/>
      <c r="ACD819" s="94"/>
      <c r="ACE819" s="95"/>
      <c r="ACF819" s="101">
        <f>ACF820+ACF950+ACF941</f>
        <v>0</v>
      </c>
      <c r="ACG819" s="103"/>
      <c r="ACH819" s="144" t="s">
        <v>102</v>
      </c>
      <c r="ACI819" s="144"/>
      <c r="ACJ819" s="99"/>
      <c r="ACK819" s="100"/>
      <c r="ACL819" s="94"/>
      <c r="ACM819" s="95"/>
      <c r="ACN819" s="101">
        <f>ACN820+ACN950+ACN941</f>
        <v>0</v>
      </c>
      <c r="ACO819" s="103"/>
      <c r="ACP819" s="144" t="s">
        <v>102</v>
      </c>
      <c r="ACQ819" s="144"/>
      <c r="ACR819" s="99"/>
      <c r="ACS819" s="100"/>
      <c r="ACT819" s="94"/>
      <c r="ACU819" s="95"/>
      <c r="ACV819" s="101">
        <f>ACV820+ACV950+ACV941</f>
        <v>0</v>
      </c>
      <c r="ACW819" s="103"/>
      <c r="ACX819" s="144" t="s">
        <v>102</v>
      </c>
      <c r="ACY819" s="144"/>
      <c r="ACZ819" s="99"/>
      <c r="ADA819" s="100"/>
      <c r="ADB819" s="94"/>
      <c r="ADC819" s="95"/>
      <c r="ADD819" s="101">
        <f>ADD820+ADD950+ADD941</f>
        <v>0</v>
      </c>
      <c r="ADE819" s="103"/>
      <c r="ADF819" s="144" t="s">
        <v>102</v>
      </c>
      <c r="ADG819" s="144"/>
      <c r="ADH819" s="99"/>
      <c r="ADI819" s="100"/>
      <c r="ADJ819" s="94"/>
      <c r="ADK819" s="95"/>
      <c r="ADL819" s="101">
        <f>ADL820+ADL950+ADL941</f>
        <v>0</v>
      </c>
      <c r="ADM819" s="103"/>
      <c r="ADN819" s="144" t="s">
        <v>102</v>
      </c>
      <c r="ADO819" s="144"/>
      <c r="ADP819" s="99"/>
      <c r="ADQ819" s="100"/>
      <c r="ADR819" s="94"/>
      <c r="ADS819" s="95"/>
      <c r="ADT819" s="101">
        <f>ADT820+ADT950+ADT941</f>
        <v>0</v>
      </c>
      <c r="ADU819" s="103"/>
      <c r="ADV819" s="144" t="s">
        <v>102</v>
      </c>
      <c r="ADW819" s="144"/>
      <c r="ADX819" s="99"/>
      <c r="ADY819" s="100"/>
      <c r="ADZ819" s="94"/>
      <c r="AEA819" s="95"/>
      <c r="AEB819" s="101">
        <f>AEB820+AEB950+AEB941</f>
        <v>0</v>
      </c>
      <c r="AEC819" s="103"/>
      <c r="AED819" s="144" t="s">
        <v>102</v>
      </c>
      <c r="AEE819" s="144"/>
      <c r="AEF819" s="99"/>
      <c r="AEG819" s="100"/>
      <c r="AEH819" s="94"/>
      <c r="AEI819" s="95"/>
      <c r="AEJ819" s="101">
        <f>AEJ820+AEJ950+AEJ941</f>
        <v>0</v>
      </c>
      <c r="AEK819" s="103"/>
      <c r="AEL819" s="144" t="s">
        <v>102</v>
      </c>
      <c r="AEM819" s="144"/>
      <c r="AEN819" s="99"/>
      <c r="AEO819" s="100"/>
      <c r="AEP819" s="94"/>
      <c r="AEQ819" s="95"/>
      <c r="AER819" s="101">
        <f>AER820+AER950+AER941</f>
        <v>0</v>
      </c>
      <c r="AES819" s="103"/>
      <c r="AET819" s="144" t="s">
        <v>102</v>
      </c>
      <c r="AEU819" s="144"/>
      <c r="AEV819" s="99"/>
      <c r="AEW819" s="100"/>
      <c r="AEX819" s="94"/>
      <c r="AEY819" s="95"/>
      <c r="AEZ819" s="101">
        <f>AEZ820+AEZ950+AEZ941</f>
        <v>0</v>
      </c>
      <c r="AFA819" s="103"/>
      <c r="AFB819" s="144" t="s">
        <v>102</v>
      </c>
      <c r="AFC819" s="144"/>
      <c r="AFD819" s="99"/>
      <c r="AFE819" s="100"/>
      <c r="AFF819" s="94"/>
      <c r="AFG819" s="95"/>
      <c r="AFH819" s="101">
        <f>AFH820+AFH950+AFH941</f>
        <v>0</v>
      </c>
      <c r="AFI819" s="103"/>
      <c r="AFJ819" s="144" t="s">
        <v>102</v>
      </c>
      <c r="AFK819" s="144"/>
      <c r="AFL819" s="99"/>
      <c r="AFM819" s="100"/>
      <c r="AFN819" s="94"/>
      <c r="AFO819" s="95"/>
      <c r="AFP819" s="101">
        <f>AFP820+AFP950+AFP941</f>
        <v>0</v>
      </c>
      <c r="AFQ819" s="103"/>
      <c r="AFR819" s="144" t="s">
        <v>102</v>
      </c>
      <c r="AFS819" s="144"/>
      <c r="AFT819" s="99"/>
      <c r="AFU819" s="100"/>
      <c r="AFV819" s="94"/>
      <c r="AFW819" s="95"/>
      <c r="AFX819" s="101">
        <f>AFX820+AFX950+AFX941</f>
        <v>0</v>
      </c>
      <c r="AFY819" s="103"/>
      <c r="AFZ819" s="144" t="s">
        <v>102</v>
      </c>
      <c r="AGA819" s="144"/>
      <c r="AGB819" s="99"/>
      <c r="AGC819" s="100"/>
      <c r="AGD819" s="94"/>
      <c r="AGE819" s="95"/>
      <c r="AGF819" s="101">
        <f>AGF820+AGF950+AGF941</f>
        <v>0</v>
      </c>
      <c r="AGG819" s="103"/>
      <c r="AGH819" s="144" t="s">
        <v>102</v>
      </c>
      <c r="AGI819" s="144"/>
      <c r="AGJ819" s="99"/>
      <c r="AGK819" s="100"/>
      <c r="AGL819" s="94"/>
      <c r="AGM819" s="95"/>
      <c r="AGN819" s="101">
        <f>AGN820+AGN950+AGN941</f>
        <v>0</v>
      </c>
      <c r="AGO819" s="103"/>
      <c r="AGP819" s="144" t="s">
        <v>102</v>
      </c>
      <c r="AGQ819" s="144"/>
      <c r="AGR819" s="99"/>
      <c r="AGS819" s="100"/>
      <c r="AGT819" s="94"/>
      <c r="AGU819" s="95"/>
      <c r="AGV819" s="101">
        <f>AGV820+AGV950+AGV941</f>
        <v>0</v>
      </c>
      <c r="AGW819" s="103"/>
      <c r="AGX819" s="144" t="s">
        <v>102</v>
      </c>
      <c r="AGY819" s="144"/>
      <c r="AGZ819" s="99"/>
      <c r="AHA819" s="100"/>
      <c r="AHB819" s="94"/>
      <c r="AHC819" s="95"/>
      <c r="AHD819" s="101">
        <f>AHD820+AHD950+AHD941</f>
        <v>0</v>
      </c>
      <c r="AHE819" s="103"/>
      <c r="AHF819" s="144" t="s">
        <v>102</v>
      </c>
      <c r="AHG819" s="144"/>
      <c r="AHH819" s="99"/>
      <c r="AHI819" s="100"/>
      <c r="AHJ819" s="94"/>
      <c r="AHK819" s="95"/>
      <c r="AHL819" s="101">
        <f>AHL820+AHL950+AHL941</f>
        <v>0</v>
      </c>
      <c r="AHM819" s="103"/>
      <c r="AHN819" s="144" t="s">
        <v>102</v>
      </c>
      <c r="AHO819" s="144"/>
      <c r="AHP819" s="99"/>
      <c r="AHQ819" s="100"/>
      <c r="AHR819" s="94"/>
      <c r="AHS819" s="95"/>
      <c r="AHT819" s="101">
        <f>AHT820+AHT950+AHT941</f>
        <v>0</v>
      </c>
      <c r="AHU819" s="103"/>
      <c r="AHV819" s="144" t="s">
        <v>102</v>
      </c>
      <c r="AHW819" s="144"/>
      <c r="AHX819" s="99"/>
      <c r="AHY819" s="100"/>
      <c r="AHZ819" s="94"/>
      <c r="AIA819" s="95"/>
      <c r="AIB819" s="101">
        <f>AIB820+AIB950+AIB941</f>
        <v>0</v>
      </c>
      <c r="AIC819" s="103"/>
      <c r="AID819" s="144" t="s">
        <v>102</v>
      </c>
      <c r="AIE819" s="144"/>
      <c r="AIF819" s="99"/>
      <c r="AIG819" s="100"/>
      <c r="AIH819" s="94"/>
      <c r="AII819" s="95"/>
      <c r="AIJ819" s="101">
        <f>AIJ820+AIJ950+AIJ941</f>
        <v>0</v>
      </c>
      <c r="AIK819" s="103"/>
      <c r="AIL819" s="144" t="s">
        <v>102</v>
      </c>
      <c r="AIM819" s="144"/>
      <c r="AIN819" s="99"/>
      <c r="AIO819" s="100"/>
      <c r="AIP819" s="94"/>
      <c r="AIQ819" s="95"/>
      <c r="AIR819" s="101">
        <f>AIR820+AIR950+AIR941</f>
        <v>0</v>
      </c>
      <c r="AIS819" s="103"/>
      <c r="AIT819" s="144" t="s">
        <v>102</v>
      </c>
      <c r="AIU819" s="144"/>
      <c r="AIV819" s="99"/>
      <c r="AIW819" s="100"/>
      <c r="AIX819" s="94"/>
      <c r="AIY819" s="95"/>
      <c r="AIZ819" s="101">
        <f>AIZ820+AIZ950+AIZ941</f>
        <v>0</v>
      </c>
      <c r="AJA819" s="103"/>
      <c r="AJB819" s="144" t="s">
        <v>102</v>
      </c>
      <c r="AJC819" s="144"/>
      <c r="AJD819" s="99"/>
      <c r="AJE819" s="100"/>
      <c r="AJF819" s="94"/>
      <c r="AJG819" s="95"/>
      <c r="AJH819" s="101">
        <f>AJH820+AJH950+AJH941</f>
        <v>0</v>
      </c>
      <c r="AJI819" s="103"/>
      <c r="AJJ819" s="144" t="s">
        <v>102</v>
      </c>
      <c r="AJK819" s="144"/>
      <c r="AJL819" s="99"/>
      <c r="AJM819" s="100"/>
      <c r="AJN819" s="94"/>
      <c r="AJO819" s="95"/>
      <c r="AJP819" s="101">
        <f>AJP820+AJP950+AJP941</f>
        <v>0</v>
      </c>
      <c r="AJQ819" s="103"/>
      <c r="AJR819" s="144" t="s">
        <v>102</v>
      </c>
      <c r="AJS819" s="144"/>
      <c r="AJT819" s="99"/>
      <c r="AJU819" s="100"/>
      <c r="AJV819" s="94"/>
      <c r="AJW819" s="95"/>
      <c r="AJX819" s="101">
        <f>AJX820+AJX950+AJX941</f>
        <v>0</v>
      </c>
      <c r="AJY819" s="103"/>
      <c r="AJZ819" s="144" t="s">
        <v>102</v>
      </c>
      <c r="AKA819" s="144"/>
      <c r="AKB819" s="99"/>
      <c r="AKC819" s="100"/>
      <c r="AKD819" s="94"/>
      <c r="AKE819" s="95"/>
      <c r="AKF819" s="101">
        <f>AKF820+AKF950+AKF941</f>
        <v>0</v>
      </c>
      <c r="AKG819" s="103"/>
      <c r="AKH819" s="144" t="s">
        <v>102</v>
      </c>
      <c r="AKI819" s="144"/>
      <c r="AKJ819" s="99"/>
      <c r="AKK819" s="100"/>
      <c r="AKL819" s="94"/>
      <c r="AKM819" s="95"/>
      <c r="AKN819" s="101">
        <f>AKN820+AKN950+AKN941</f>
        <v>0</v>
      </c>
      <c r="AKO819" s="103"/>
      <c r="AKP819" s="144" t="s">
        <v>102</v>
      </c>
      <c r="AKQ819" s="144"/>
      <c r="AKR819" s="99"/>
      <c r="AKS819" s="100"/>
      <c r="AKT819" s="94"/>
      <c r="AKU819" s="95"/>
      <c r="AKV819" s="101">
        <f>AKV820+AKV950+AKV941</f>
        <v>0</v>
      </c>
      <c r="AKW819" s="103"/>
      <c r="AKX819" s="144" t="s">
        <v>102</v>
      </c>
      <c r="AKY819" s="144"/>
      <c r="AKZ819" s="99"/>
      <c r="ALA819" s="100"/>
      <c r="ALB819" s="94"/>
      <c r="ALC819" s="95"/>
      <c r="ALD819" s="101">
        <f>ALD820+ALD950+ALD941</f>
        <v>0</v>
      </c>
      <c r="ALE819" s="103"/>
      <c r="ALF819" s="144" t="s">
        <v>102</v>
      </c>
      <c r="ALG819" s="144"/>
      <c r="ALH819" s="99"/>
      <c r="ALI819" s="100"/>
      <c r="ALJ819" s="94"/>
      <c r="ALK819" s="95"/>
      <c r="ALL819" s="101">
        <f>ALL820+ALL950+ALL941</f>
        <v>0</v>
      </c>
      <c r="ALM819" s="103"/>
      <c r="ALN819" s="144" t="s">
        <v>102</v>
      </c>
      <c r="ALO819" s="144"/>
      <c r="ALP819" s="99"/>
      <c r="ALQ819" s="100"/>
      <c r="ALR819" s="94"/>
      <c r="ALS819" s="95"/>
      <c r="ALT819" s="101">
        <f>ALT820+ALT950+ALT941</f>
        <v>0</v>
      </c>
      <c r="ALU819" s="103"/>
      <c r="ALV819" s="144" t="s">
        <v>102</v>
      </c>
      <c r="ALW819" s="144"/>
      <c r="ALX819" s="99"/>
      <c r="ALY819" s="100"/>
      <c r="ALZ819" s="94"/>
      <c r="AMA819" s="95"/>
      <c r="AMB819" s="101">
        <f>AMB820+AMB950+AMB941</f>
        <v>0</v>
      </c>
      <c r="AMC819" s="103"/>
      <c r="AMD819" s="144" t="s">
        <v>102</v>
      </c>
      <c r="AME819" s="144"/>
      <c r="AMF819" s="99"/>
      <c r="AMG819" s="100"/>
      <c r="AMH819" s="94"/>
      <c r="AMI819" s="95"/>
      <c r="AMJ819" s="101">
        <f>AMJ820+AMJ950+AMJ941</f>
        <v>0</v>
      </c>
      <c r="AMK819" s="103"/>
      <c r="AML819" s="144" t="s">
        <v>102</v>
      </c>
      <c r="AMM819" s="144"/>
      <c r="AMN819" s="99"/>
      <c r="AMO819" s="100"/>
      <c r="AMP819" s="94"/>
      <c r="AMQ819" s="95"/>
      <c r="AMR819" s="101">
        <f>AMR820+AMR950+AMR941</f>
        <v>0</v>
      </c>
      <c r="AMS819" s="103"/>
      <c r="AMT819" s="144" t="s">
        <v>102</v>
      </c>
      <c r="AMU819" s="144"/>
      <c r="AMV819" s="99"/>
      <c r="AMW819" s="100"/>
      <c r="AMX819" s="94"/>
      <c r="AMY819" s="95"/>
      <c r="AMZ819" s="101">
        <f>AMZ820+AMZ950+AMZ941</f>
        <v>0</v>
      </c>
      <c r="ANA819" s="103"/>
      <c r="ANB819" s="144" t="s">
        <v>102</v>
      </c>
      <c r="ANC819" s="144"/>
      <c r="AND819" s="99"/>
      <c r="ANE819" s="100"/>
      <c r="ANF819" s="94"/>
      <c r="ANG819" s="95"/>
      <c r="ANH819" s="101">
        <f>ANH820+ANH950+ANH941</f>
        <v>0</v>
      </c>
      <c r="ANI819" s="103"/>
      <c r="ANJ819" s="144" t="s">
        <v>102</v>
      </c>
      <c r="ANK819" s="144"/>
      <c r="ANL819" s="99"/>
      <c r="ANM819" s="100"/>
      <c r="ANN819" s="94"/>
      <c r="ANO819" s="95"/>
      <c r="ANP819" s="101">
        <f>ANP820+ANP950+ANP941</f>
        <v>0</v>
      </c>
      <c r="ANQ819" s="103"/>
      <c r="ANR819" s="144" t="s">
        <v>102</v>
      </c>
      <c r="ANS819" s="144"/>
      <c r="ANT819" s="99"/>
      <c r="ANU819" s="100"/>
      <c r="ANV819" s="94"/>
      <c r="ANW819" s="95"/>
      <c r="ANX819" s="101">
        <f>ANX820+ANX950+ANX941</f>
        <v>0</v>
      </c>
      <c r="ANY819" s="103"/>
      <c r="ANZ819" s="144" t="s">
        <v>102</v>
      </c>
      <c r="AOA819" s="144"/>
      <c r="AOB819" s="99"/>
      <c r="AOC819" s="100"/>
      <c r="AOD819" s="94"/>
      <c r="AOE819" s="95"/>
      <c r="AOF819" s="101">
        <f>AOF820+AOF950+AOF941</f>
        <v>0</v>
      </c>
      <c r="AOG819" s="103"/>
      <c r="AOH819" s="144" t="s">
        <v>102</v>
      </c>
      <c r="AOI819" s="144"/>
      <c r="AOJ819" s="99"/>
      <c r="AOK819" s="100"/>
      <c r="AOL819" s="94"/>
      <c r="AOM819" s="95"/>
      <c r="AON819" s="101">
        <f>AON820+AON950+AON941</f>
        <v>0</v>
      </c>
      <c r="AOO819" s="103"/>
      <c r="AOP819" s="144" t="s">
        <v>102</v>
      </c>
      <c r="AOQ819" s="144"/>
      <c r="AOR819" s="99"/>
      <c r="AOS819" s="100"/>
      <c r="AOT819" s="94"/>
      <c r="AOU819" s="95"/>
      <c r="AOV819" s="101">
        <f>AOV820+AOV950+AOV941</f>
        <v>0</v>
      </c>
      <c r="AOW819" s="103"/>
      <c r="AOX819" s="144" t="s">
        <v>102</v>
      </c>
      <c r="AOY819" s="144"/>
      <c r="AOZ819" s="99"/>
      <c r="APA819" s="100"/>
      <c r="APB819" s="94"/>
      <c r="APC819" s="95"/>
      <c r="APD819" s="101">
        <f>APD820+APD950+APD941</f>
        <v>0</v>
      </c>
      <c r="APE819" s="103"/>
      <c r="APF819" s="144" t="s">
        <v>102</v>
      </c>
      <c r="APG819" s="144"/>
      <c r="APH819" s="99"/>
      <c r="API819" s="100"/>
      <c r="APJ819" s="94"/>
      <c r="APK819" s="95"/>
      <c r="APL819" s="101">
        <f>APL820+APL950+APL941</f>
        <v>0</v>
      </c>
      <c r="APM819" s="103"/>
      <c r="APN819" s="144" t="s">
        <v>102</v>
      </c>
      <c r="APO819" s="144"/>
      <c r="APP819" s="99"/>
      <c r="APQ819" s="100"/>
      <c r="APR819" s="94"/>
      <c r="APS819" s="95"/>
      <c r="APT819" s="101">
        <f>APT820+APT950+APT941</f>
        <v>0</v>
      </c>
      <c r="APU819" s="103"/>
      <c r="APV819" s="144" t="s">
        <v>102</v>
      </c>
      <c r="APW819" s="144"/>
      <c r="APX819" s="99"/>
      <c r="APY819" s="100"/>
      <c r="APZ819" s="94"/>
      <c r="AQA819" s="95"/>
      <c r="AQB819" s="101">
        <f>AQB820+AQB950+AQB941</f>
        <v>0</v>
      </c>
      <c r="AQC819" s="103"/>
      <c r="AQD819" s="144" t="s">
        <v>102</v>
      </c>
      <c r="AQE819" s="144"/>
      <c r="AQF819" s="99"/>
      <c r="AQG819" s="100"/>
      <c r="AQH819" s="94"/>
      <c r="AQI819" s="95"/>
      <c r="AQJ819" s="101">
        <f>AQJ820+AQJ950+AQJ941</f>
        <v>0</v>
      </c>
      <c r="AQK819" s="103"/>
      <c r="AQL819" s="144" t="s">
        <v>102</v>
      </c>
      <c r="AQM819" s="144"/>
      <c r="AQN819" s="99"/>
      <c r="AQO819" s="100"/>
      <c r="AQP819" s="94"/>
      <c r="AQQ819" s="95"/>
      <c r="AQR819" s="101">
        <f>AQR820+AQR950+AQR941</f>
        <v>0</v>
      </c>
      <c r="AQS819" s="103"/>
      <c r="AQT819" s="144" t="s">
        <v>102</v>
      </c>
      <c r="AQU819" s="144"/>
      <c r="AQV819" s="99"/>
      <c r="AQW819" s="100"/>
      <c r="AQX819" s="94"/>
      <c r="AQY819" s="95"/>
      <c r="AQZ819" s="101">
        <f>AQZ820+AQZ950+AQZ941</f>
        <v>0</v>
      </c>
      <c r="ARA819" s="103"/>
      <c r="ARB819" s="144" t="s">
        <v>102</v>
      </c>
      <c r="ARC819" s="144"/>
      <c r="ARD819" s="99"/>
      <c r="ARE819" s="100"/>
      <c r="ARF819" s="94"/>
      <c r="ARG819" s="95"/>
      <c r="ARH819" s="101">
        <f>ARH820+ARH950+ARH941</f>
        <v>0</v>
      </c>
      <c r="ARI819" s="103"/>
      <c r="ARJ819" s="144" t="s">
        <v>102</v>
      </c>
      <c r="ARK819" s="144"/>
      <c r="ARL819" s="99"/>
      <c r="ARM819" s="100"/>
      <c r="ARN819" s="94"/>
      <c r="ARO819" s="95"/>
      <c r="ARP819" s="101">
        <f>ARP820+ARP950+ARP941</f>
        <v>0</v>
      </c>
      <c r="ARQ819" s="103"/>
      <c r="ARR819" s="144" t="s">
        <v>102</v>
      </c>
      <c r="ARS819" s="144"/>
      <c r="ART819" s="99"/>
      <c r="ARU819" s="100"/>
      <c r="ARV819" s="94"/>
      <c r="ARW819" s="95"/>
      <c r="ARX819" s="101">
        <f>ARX820+ARX950+ARX941</f>
        <v>0</v>
      </c>
      <c r="ARY819" s="103"/>
      <c r="ARZ819" s="144" t="s">
        <v>102</v>
      </c>
      <c r="ASA819" s="144"/>
      <c r="ASB819" s="99"/>
      <c r="ASC819" s="100"/>
      <c r="ASD819" s="94"/>
      <c r="ASE819" s="95"/>
      <c r="ASF819" s="101">
        <f>ASF820+ASF950+ASF941</f>
        <v>0</v>
      </c>
      <c r="ASG819" s="103"/>
      <c r="ASH819" s="144" t="s">
        <v>102</v>
      </c>
      <c r="ASI819" s="144"/>
      <c r="ASJ819" s="99"/>
      <c r="ASK819" s="100"/>
      <c r="ASL819" s="94"/>
      <c r="ASM819" s="95"/>
      <c r="ASN819" s="101">
        <f>ASN820+ASN950+ASN941</f>
        <v>0</v>
      </c>
      <c r="ASO819" s="103"/>
      <c r="ASP819" s="144" t="s">
        <v>102</v>
      </c>
      <c r="ASQ819" s="144"/>
      <c r="ASR819" s="99"/>
      <c r="ASS819" s="100"/>
      <c r="AST819" s="94"/>
      <c r="ASU819" s="95"/>
      <c r="ASV819" s="101">
        <f>ASV820+ASV950+ASV941</f>
        <v>0</v>
      </c>
      <c r="ASW819" s="103"/>
      <c r="ASX819" s="144" t="s">
        <v>102</v>
      </c>
      <c r="ASY819" s="144"/>
      <c r="ASZ819" s="99"/>
      <c r="ATA819" s="100"/>
      <c r="ATB819" s="94"/>
      <c r="ATC819" s="95"/>
      <c r="ATD819" s="101">
        <f>ATD820+ATD950+ATD941</f>
        <v>0</v>
      </c>
      <c r="ATE819" s="103"/>
      <c r="ATF819" s="144" t="s">
        <v>102</v>
      </c>
      <c r="ATG819" s="144"/>
      <c r="ATH819" s="99"/>
      <c r="ATI819" s="100"/>
      <c r="ATJ819" s="94"/>
      <c r="ATK819" s="95"/>
      <c r="ATL819" s="101">
        <f>ATL820+ATL950+ATL941</f>
        <v>0</v>
      </c>
      <c r="ATM819" s="103"/>
      <c r="ATN819" s="144" t="s">
        <v>102</v>
      </c>
      <c r="ATO819" s="144"/>
      <c r="ATP819" s="99"/>
      <c r="ATQ819" s="100"/>
      <c r="ATR819" s="94"/>
      <c r="ATS819" s="95"/>
      <c r="ATT819" s="101">
        <f>ATT820+ATT950+ATT941</f>
        <v>0</v>
      </c>
      <c r="ATU819" s="103"/>
      <c r="ATV819" s="144" t="s">
        <v>102</v>
      </c>
      <c r="ATW819" s="144"/>
      <c r="ATX819" s="99"/>
      <c r="ATY819" s="100"/>
      <c r="ATZ819" s="94"/>
      <c r="AUA819" s="95"/>
      <c r="AUB819" s="101">
        <f>AUB820+AUB950+AUB941</f>
        <v>0</v>
      </c>
      <c r="AUC819" s="103"/>
      <c r="AUD819" s="144" t="s">
        <v>102</v>
      </c>
      <c r="AUE819" s="144"/>
      <c r="AUF819" s="99"/>
      <c r="AUG819" s="100"/>
      <c r="AUH819" s="94"/>
      <c r="AUI819" s="95"/>
      <c r="AUJ819" s="101">
        <f>AUJ820+AUJ950+AUJ941</f>
        <v>0</v>
      </c>
      <c r="AUK819" s="103"/>
      <c r="AUL819" s="144" t="s">
        <v>102</v>
      </c>
      <c r="AUM819" s="144"/>
      <c r="AUN819" s="99"/>
      <c r="AUO819" s="100"/>
      <c r="AUP819" s="94"/>
      <c r="AUQ819" s="95"/>
      <c r="AUR819" s="101">
        <f>AUR820+AUR950+AUR941</f>
        <v>0</v>
      </c>
      <c r="AUS819" s="103"/>
      <c r="AUT819" s="144" t="s">
        <v>102</v>
      </c>
      <c r="AUU819" s="144"/>
      <c r="AUV819" s="99"/>
      <c r="AUW819" s="100"/>
      <c r="AUX819" s="94"/>
      <c r="AUY819" s="95"/>
      <c r="AUZ819" s="101">
        <f>AUZ820+AUZ950+AUZ941</f>
        <v>0</v>
      </c>
      <c r="AVA819" s="103"/>
      <c r="AVB819" s="144" t="s">
        <v>102</v>
      </c>
      <c r="AVC819" s="144"/>
      <c r="AVD819" s="99"/>
      <c r="AVE819" s="100"/>
      <c r="AVF819" s="94"/>
      <c r="AVG819" s="95"/>
      <c r="AVH819" s="101">
        <f>AVH820+AVH950+AVH941</f>
        <v>0</v>
      </c>
      <c r="AVI819" s="103"/>
      <c r="AVJ819" s="144" t="s">
        <v>102</v>
      </c>
      <c r="AVK819" s="144"/>
      <c r="AVL819" s="99"/>
      <c r="AVM819" s="100"/>
      <c r="AVN819" s="94"/>
      <c r="AVO819" s="95"/>
      <c r="AVP819" s="101">
        <f>AVP820+AVP950+AVP941</f>
        <v>0</v>
      </c>
      <c r="AVQ819" s="103"/>
      <c r="AVR819" s="144" t="s">
        <v>102</v>
      </c>
      <c r="AVS819" s="144"/>
      <c r="AVT819" s="99"/>
      <c r="AVU819" s="100"/>
      <c r="AVV819" s="94"/>
      <c r="AVW819" s="95"/>
      <c r="AVX819" s="101">
        <f>AVX820+AVX950+AVX941</f>
        <v>0</v>
      </c>
      <c r="AVY819" s="103"/>
      <c r="AVZ819" s="144" t="s">
        <v>102</v>
      </c>
      <c r="AWA819" s="144"/>
      <c r="AWB819" s="99"/>
      <c r="AWC819" s="100"/>
      <c r="AWD819" s="94"/>
      <c r="AWE819" s="95"/>
      <c r="AWF819" s="101">
        <f>AWF820+AWF950+AWF941</f>
        <v>0</v>
      </c>
      <c r="AWG819" s="103"/>
      <c r="AWH819" s="144" t="s">
        <v>102</v>
      </c>
      <c r="AWI819" s="144"/>
      <c r="AWJ819" s="99"/>
      <c r="AWK819" s="100"/>
      <c r="AWL819" s="94"/>
      <c r="AWM819" s="95"/>
      <c r="AWN819" s="101">
        <f>AWN820+AWN950+AWN941</f>
        <v>0</v>
      </c>
      <c r="AWO819" s="103"/>
      <c r="AWP819" s="144" t="s">
        <v>102</v>
      </c>
      <c r="AWQ819" s="144"/>
      <c r="AWR819" s="99"/>
      <c r="AWS819" s="100"/>
      <c r="AWT819" s="94"/>
      <c r="AWU819" s="95"/>
      <c r="AWV819" s="101">
        <f>AWV820+AWV950+AWV941</f>
        <v>0</v>
      </c>
      <c r="AWW819" s="103"/>
      <c r="AWX819" s="144" t="s">
        <v>102</v>
      </c>
      <c r="AWY819" s="144"/>
      <c r="AWZ819" s="99"/>
      <c r="AXA819" s="100"/>
      <c r="AXB819" s="94"/>
      <c r="AXC819" s="95"/>
      <c r="AXD819" s="101">
        <f>AXD820+AXD950+AXD941</f>
        <v>0</v>
      </c>
      <c r="AXE819" s="103"/>
      <c r="AXF819" s="144" t="s">
        <v>102</v>
      </c>
      <c r="AXG819" s="144"/>
      <c r="AXH819" s="99"/>
      <c r="AXI819" s="100"/>
      <c r="AXJ819" s="94"/>
      <c r="AXK819" s="95"/>
      <c r="AXL819" s="101">
        <f>AXL820+AXL950+AXL941</f>
        <v>0</v>
      </c>
      <c r="AXM819" s="103"/>
      <c r="AXN819" s="144" t="s">
        <v>102</v>
      </c>
      <c r="AXO819" s="144"/>
      <c r="AXP819" s="99"/>
      <c r="AXQ819" s="100"/>
      <c r="AXR819" s="94"/>
      <c r="AXS819" s="95"/>
      <c r="AXT819" s="101">
        <f>AXT820+AXT950+AXT941</f>
        <v>0</v>
      </c>
      <c r="AXU819" s="103"/>
      <c r="AXV819" s="144" t="s">
        <v>102</v>
      </c>
      <c r="AXW819" s="144"/>
      <c r="AXX819" s="99"/>
      <c r="AXY819" s="100"/>
      <c r="AXZ819" s="94"/>
      <c r="AYA819" s="95"/>
      <c r="AYB819" s="101">
        <f>AYB820+AYB950+AYB941</f>
        <v>0</v>
      </c>
      <c r="AYC819" s="103"/>
      <c r="AYD819" s="144" t="s">
        <v>102</v>
      </c>
      <c r="AYE819" s="144"/>
      <c r="AYF819" s="99"/>
      <c r="AYG819" s="100"/>
      <c r="AYH819" s="94"/>
      <c r="AYI819" s="95"/>
      <c r="AYJ819" s="101">
        <f>AYJ820+AYJ950+AYJ941</f>
        <v>0</v>
      </c>
      <c r="AYK819" s="103"/>
      <c r="AYL819" s="144" t="s">
        <v>102</v>
      </c>
      <c r="AYM819" s="144"/>
      <c r="AYN819" s="99"/>
      <c r="AYO819" s="100"/>
      <c r="AYP819" s="94"/>
      <c r="AYQ819" s="95"/>
      <c r="AYR819" s="101">
        <f>AYR820+AYR950+AYR941</f>
        <v>0</v>
      </c>
      <c r="AYS819" s="103"/>
      <c r="AYT819" s="144" t="s">
        <v>102</v>
      </c>
      <c r="AYU819" s="144"/>
      <c r="AYV819" s="99"/>
      <c r="AYW819" s="100"/>
      <c r="AYX819" s="94"/>
      <c r="AYY819" s="95"/>
      <c r="AYZ819" s="101">
        <f>AYZ820+AYZ950+AYZ941</f>
        <v>0</v>
      </c>
      <c r="AZA819" s="103"/>
      <c r="AZB819" s="144" t="s">
        <v>102</v>
      </c>
      <c r="AZC819" s="144"/>
      <c r="AZD819" s="99"/>
      <c r="AZE819" s="100"/>
      <c r="AZF819" s="94"/>
      <c r="AZG819" s="95"/>
      <c r="AZH819" s="101">
        <f>AZH820+AZH950+AZH941</f>
        <v>0</v>
      </c>
      <c r="AZI819" s="103"/>
      <c r="AZJ819" s="144" t="s">
        <v>102</v>
      </c>
      <c r="AZK819" s="144"/>
      <c r="AZL819" s="99"/>
      <c r="AZM819" s="100"/>
      <c r="AZN819" s="94"/>
      <c r="AZO819" s="95"/>
      <c r="AZP819" s="101">
        <f>AZP820+AZP950+AZP941</f>
        <v>0</v>
      </c>
      <c r="AZQ819" s="103"/>
      <c r="AZR819" s="144" t="s">
        <v>102</v>
      </c>
      <c r="AZS819" s="144"/>
      <c r="AZT819" s="99"/>
      <c r="AZU819" s="100"/>
      <c r="AZV819" s="94"/>
      <c r="AZW819" s="95"/>
      <c r="AZX819" s="101">
        <f>AZX820+AZX950+AZX941</f>
        <v>0</v>
      </c>
      <c r="AZY819" s="103"/>
      <c r="AZZ819" s="144" t="s">
        <v>102</v>
      </c>
      <c r="BAA819" s="144"/>
      <c r="BAB819" s="99"/>
      <c r="BAC819" s="100"/>
      <c r="BAD819" s="94"/>
      <c r="BAE819" s="95"/>
      <c r="BAF819" s="101">
        <f>BAF820+BAF950+BAF941</f>
        <v>0</v>
      </c>
      <c r="BAG819" s="103"/>
      <c r="BAH819" s="144" t="s">
        <v>102</v>
      </c>
      <c r="BAI819" s="144"/>
      <c r="BAJ819" s="99"/>
      <c r="BAK819" s="100"/>
      <c r="BAL819" s="94"/>
      <c r="BAM819" s="95"/>
      <c r="BAN819" s="101">
        <f>BAN820+BAN950+BAN941</f>
        <v>0</v>
      </c>
      <c r="BAO819" s="103"/>
      <c r="BAP819" s="144" t="s">
        <v>102</v>
      </c>
      <c r="BAQ819" s="144"/>
      <c r="BAR819" s="99"/>
      <c r="BAS819" s="100"/>
      <c r="BAT819" s="94"/>
      <c r="BAU819" s="95"/>
      <c r="BAV819" s="101">
        <f>BAV820+BAV950+BAV941</f>
        <v>0</v>
      </c>
      <c r="BAW819" s="103"/>
      <c r="BAX819" s="144" t="s">
        <v>102</v>
      </c>
      <c r="BAY819" s="144"/>
      <c r="BAZ819" s="99"/>
      <c r="BBA819" s="100"/>
      <c r="BBB819" s="94"/>
      <c r="BBC819" s="95"/>
      <c r="BBD819" s="101">
        <f>BBD820+BBD950+BBD941</f>
        <v>0</v>
      </c>
      <c r="BBE819" s="103"/>
      <c r="BBF819" s="144" t="s">
        <v>102</v>
      </c>
      <c r="BBG819" s="144"/>
      <c r="BBH819" s="99"/>
      <c r="BBI819" s="100"/>
      <c r="BBJ819" s="94"/>
      <c r="BBK819" s="95"/>
      <c r="BBL819" s="101">
        <f>BBL820+BBL950+BBL941</f>
        <v>0</v>
      </c>
      <c r="BBM819" s="103"/>
      <c r="BBN819" s="144" t="s">
        <v>102</v>
      </c>
      <c r="BBO819" s="144"/>
      <c r="BBP819" s="99"/>
      <c r="BBQ819" s="100"/>
      <c r="BBR819" s="94"/>
      <c r="BBS819" s="95"/>
      <c r="BBT819" s="101">
        <f>BBT820+BBT950+BBT941</f>
        <v>0</v>
      </c>
      <c r="BBU819" s="103"/>
      <c r="BBV819" s="144" t="s">
        <v>102</v>
      </c>
      <c r="BBW819" s="144"/>
      <c r="BBX819" s="99"/>
      <c r="BBY819" s="100"/>
      <c r="BBZ819" s="94"/>
      <c r="BCA819" s="95"/>
      <c r="BCB819" s="101">
        <f>BCB820+BCB950+BCB941</f>
        <v>0</v>
      </c>
      <c r="BCC819" s="103"/>
      <c r="BCD819" s="144" t="s">
        <v>102</v>
      </c>
      <c r="BCE819" s="144"/>
      <c r="BCF819" s="99"/>
      <c r="BCG819" s="100"/>
      <c r="BCH819" s="94"/>
      <c r="BCI819" s="95"/>
      <c r="BCJ819" s="101">
        <f>BCJ820+BCJ950+BCJ941</f>
        <v>0</v>
      </c>
      <c r="BCK819" s="103"/>
      <c r="BCL819" s="144" t="s">
        <v>102</v>
      </c>
      <c r="BCM819" s="144"/>
      <c r="BCN819" s="99"/>
      <c r="BCO819" s="100"/>
      <c r="BCP819" s="94"/>
      <c r="BCQ819" s="95"/>
      <c r="BCR819" s="101">
        <f>BCR820+BCR950+BCR941</f>
        <v>0</v>
      </c>
      <c r="BCS819" s="103"/>
      <c r="BCT819" s="144" t="s">
        <v>102</v>
      </c>
      <c r="BCU819" s="144"/>
      <c r="BCV819" s="99"/>
      <c r="BCW819" s="100"/>
      <c r="BCX819" s="94"/>
      <c r="BCY819" s="95"/>
      <c r="BCZ819" s="101">
        <f>BCZ820+BCZ950+BCZ941</f>
        <v>0</v>
      </c>
      <c r="BDA819" s="103"/>
      <c r="BDB819" s="144" t="s">
        <v>102</v>
      </c>
      <c r="BDC819" s="144"/>
      <c r="BDD819" s="99"/>
      <c r="BDE819" s="100"/>
      <c r="BDF819" s="94"/>
      <c r="BDG819" s="95"/>
      <c r="BDH819" s="101">
        <f>BDH820+BDH950+BDH941</f>
        <v>0</v>
      </c>
      <c r="BDI819" s="103"/>
      <c r="BDJ819" s="144" t="s">
        <v>102</v>
      </c>
      <c r="BDK819" s="144"/>
      <c r="BDL819" s="99"/>
      <c r="BDM819" s="100"/>
      <c r="BDN819" s="94"/>
      <c r="BDO819" s="95"/>
      <c r="BDP819" s="101">
        <f>BDP820+BDP950+BDP941</f>
        <v>0</v>
      </c>
      <c r="BDQ819" s="103"/>
      <c r="BDR819" s="144" t="s">
        <v>102</v>
      </c>
      <c r="BDS819" s="144"/>
      <c r="BDT819" s="99"/>
      <c r="BDU819" s="100"/>
      <c r="BDV819" s="94"/>
      <c r="BDW819" s="95"/>
      <c r="BDX819" s="101">
        <f>BDX820+BDX950+BDX941</f>
        <v>0</v>
      </c>
      <c r="BDY819" s="103"/>
      <c r="BDZ819" s="144" t="s">
        <v>102</v>
      </c>
      <c r="BEA819" s="144"/>
      <c r="BEB819" s="99"/>
      <c r="BEC819" s="100"/>
      <c r="BED819" s="94"/>
      <c r="BEE819" s="95"/>
      <c r="BEF819" s="101">
        <f>BEF820+BEF950+BEF941</f>
        <v>0</v>
      </c>
      <c r="BEG819" s="103"/>
      <c r="BEH819" s="144" t="s">
        <v>102</v>
      </c>
      <c r="BEI819" s="144"/>
      <c r="BEJ819" s="99"/>
      <c r="BEK819" s="100"/>
      <c r="BEL819" s="94"/>
      <c r="BEM819" s="95"/>
      <c r="BEN819" s="101">
        <f>BEN820+BEN950+BEN941</f>
        <v>0</v>
      </c>
      <c r="BEO819" s="103"/>
      <c r="BEP819" s="144" t="s">
        <v>102</v>
      </c>
      <c r="BEQ819" s="144"/>
      <c r="BER819" s="99"/>
      <c r="BES819" s="100"/>
      <c r="BET819" s="94"/>
      <c r="BEU819" s="95"/>
      <c r="BEV819" s="101">
        <f>BEV820+BEV950+BEV941</f>
        <v>0</v>
      </c>
      <c r="BEW819" s="103"/>
      <c r="BEX819" s="144" t="s">
        <v>102</v>
      </c>
      <c r="BEY819" s="144"/>
      <c r="BEZ819" s="99"/>
      <c r="BFA819" s="100"/>
      <c r="BFB819" s="94"/>
      <c r="BFC819" s="95"/>
      <c r="BFD819" s="101">
        <f>BFD820+BFD950+BFD941</f>
        <v>0</v>
      </c>
      <c r="BFE819" s="103"/>
      <c r="BFF819" s="144" t="s">
        <v>102</v>
      </c>
      <c r="BFG819" s="144"/>
      <c r="BFH819" s="99"/>
      <c r="BFI819" s="100"/>
      <c r="BFJ819" s="94"/>
      <c r="BFK819" s="95"/>
      <c r="BFL819" s="101">
        <f>BFL820+BFL950+BFL941</f>
        <v>0</v>
      </c>
      <c r="BFM819" s="103"/>
      <c r="BFN819" s="144" t="s">
        <v>102</v>
      </c>
      <c r="BFO819" s="144"/>
      <c r="BFP819" s="99"/>
      <c r="BFQ819" s="100"/>
      <c r="BFR819" s="94"/>
      <c r="BFS819" s="95"/>
      <c r="BFT819" s="101">
        <f>BFT820+BFT950+BFT941</f>
        <v>0</v>
      </c>
      <c r="BFU819" s="103"/>
      <c r="BFV819" s="144" t="s">
        <v>102</v>
      </c>
      <c r="BFW819" s="144"/>
      <c r="BFX819" s="99"/>
      <c r="BFY819" s="100"/>
      <c r="BFZ819" s="94"/>
      <c r="BGA819" s="95"/>
      <c r="BGB819" s="101">
        <f>BGB820+BGB950+BGB941</f>
        <v>0</v>
      </c>
      <c r="BGC819" s="103"/>
      <c r="BGD819" s="144" t="s">
        <v>102</v>
      </c>
      <c r="BGE819" s="144"/>
      <c r="BGF819" s="99"/>
      <c r="BGG819" s="100"/>
      <c r="BGH819" s="94"/>
      <c r="BGI819" s="95"/>
      <c r="BGJ819" s="101">
        <f>BGJ820+BGJ950+BGJ941</f>
        <v>0</v>
      </c>
      <c r="BGK819" s="103"/>
      <c r="BGL819" s="144" t="s">
        <v>102</v>
      </c>
      <c r="BGM819" s="144"/>
      <c r="BGN819" s="99"/>
      <c r="BGO819" s="100"/>
      <c r="BGP819" s="94"/>
      <c r="BGQ819" s="95"/>
      <c r="BGR819" s="101">
        <f>BGR820+BGR950+BGR941</f>
        <v>0</v>
      </c>
      <c r="BGS819" s="103"/>
      <c r="BGT819" s="144" t="s">
        <v>102</v>
      </c>
      <c r="BGU819" s="144"/>
      <c r="BGV819" s="99"/>
      <c r="BGW819" s="100"/>
      <c r="BGX819" s="94"/>
      <c r="BGY819" s="95"/>
      <c r="BGZ819" s="101">
        <f>BGZ820+BGZ950+BGZ941</f>
        <v>0</v>
      </c>
      <c r="BHA819" s="103"/>
      <c r="BHB819" s="144" t="s">
        <v>102</v>
      </c>
      <c r="BHC819" s="144"/>
      <c r="BHD819" s="99"/>
      <c r="BHE819" s="100"/>
      <c r="BHF819" s="94"/>
      <c r="BHG819" s="95"/>
      <c r="BHH819" s="101">
        <f>BHH820+BHH950+BHH941</f>
        <v>0</v>
      </c>
      <c r="BHI819" s="103"/>
      <c r="BHJ819" s="144" t="s">
        <v>102</v>
      </c>
      <c r="BHK819" s="144"/>
      <c r="BHL819" s="99"/>
      <c r="BHM819" s="100"/>
      <c r="BHN819" s="94"/>
      <c r="BHO819" s="95"/>
      <c r="BHP819" s="101">
        <f>BHP820+BHP950+BHP941</f>
        <v>0</v>
      </c>
      <c r="BHQ819" s="103"/>
      <c r="BHR819" s="144" t="s">
        <v>102</v>
      </c>
      <c r="BHS819" s="144"/>
      <c r="BHT819" s="99"/>
      <c r="BHU819" s="100"/>
      <c r="BHV819" s="94"/>
      <c r="BHW819" s="95"/>
      <c r="BHX819" s="101">
        <f>BHX820+BHX950+BHX941</f>
        <v>0</v>
      </c>
      <c r="BHY819" s="103"/>
      <c r="BHZ819" s="144" t="s">
        <v>102</v>
      </c>
      <c r="BIA819" s="144"/>
      <c r="BIB819" s="99"/>
      <c r="BIC819" s="100"/>
      <c r="BID819" s="94"/>
      <c r="BIE819" s="95"/>
      <c r="BIF819" s="101">
        <f>BIF820+BIF950+BIF941</f>
        <v>0</v>
      </c>
      <c r="BIG819" s="103"/>
      <c r="BIH819" s="144" t="s">
        <v>102</v>
      </c>
      <c r="BII819" s="144"/>
      <c r="BIJ819" s="99"/>
      <c r="BIK819" s="100"/>
      <c r="BIL819" s="94"/>
      <c r="BIM819" s="95"/>
      <c r="BIN819" s="101">
        <f>BIN820+BIN950+BIN941</f>
        <v>0</v>
      </c>
      <c r="BIO819" s="103"/>
      <c r="BIP819" s="144" t="s">
        <v>102</v>
      </c>
      <c r="BIQ819" s="144"/>
      <c r="BIR819" s="99"/>
      <c r="BIS819" s="100"/>
      <c r="BIT819" s="94"/>
      <c r="BIU819" s="95"/>
      <c r="BIV819" s="101">
        <f>BIV820+BIV950+BIV941</f>
        <v>0</v>
      </c>
      <c r="BIW819" s="103"/>
      <c r="BIX819" s="144" t="s">
        <v>102</v>
      </c>
      <c r="BIY819" s="144"/>
      <c r="BIZ819" s="99"/>
      <c r="BJA819" s="100"/>
      <c r="BJB819" s="94"/>
      <c r="BJC819" s="95"/>
      <c r="BJD819" s="101">
        <f>BJD820+BJD950+BJD941</f>
        <v>0</v>
      </c>
      <c r="BJE819" s="103"/>
      <c r="BJF819" s="144" t="s">
        <v>102</v>
      </c>
      <c r="BJG819" s="144"/>
      <c r="BJH819" s="99"/>
      <c r="BJI819" s="100"/>
      <c r="BJJ819" s="94"/>
      <c r="BJK819" s="95"/>
      <c r="BJL819" s="101">
        <f>BJL820+BJL950+BJL941</f>
        <v>0</v>
      </c>
      <c r="BJM819" s="103"/>
      <c r="BJN819" s="144" t="s">
        <v>102</v>
      </c>
      <c r="BJO819" s="144"/>
      <c r="BJP819" s="99"/>
      <c r="BJQ819" s="100"/>
      <c r="BJR819" s="94"/>
      <c r="BJS819" s="95"/>
      <c r="BJT819" s="101">
        <f>BJT820+BJT950+BJT941</f>
        <v>0</v>
      </c>
      <c r="BJU819" s="103"/>
      <c r="BJV819" s="144" t="s">
        <v>102</v>
      </c>
      <c r="BJW819" s="144"/>
      <c r="BJX819" s="99"/>
      <c r="BJY819" s="100"/>
      <c r="BJZ819" s="94"/>
      <c r="BKA819" s="95"/>
      <c r="BKB819" s="101">
        <f>BKB820+BKB950+BKB941</f>
        <v>0</v>
      </c>
      <c r="BKC819" s="103"/>
      <c r="BKD819" s="144" t="s">
        <v>102</v>
      </c>
      <c r="BKE819" s="144"/>
      <c r="BKF819" s="99"/>
      <c r="BKG819" s="100"/>
      <c r="BKH819" s="94"/>
      <c r="BKI819" s="95"/>
      <c r="BKJ819" s="101">
        <f>BKJ820+BKJ950+BKJ941</f>
        <v>0</v>
      </c>
      <c r="BKK819" s="103"/>
      <c r="BKL819" s="144" t="s">
        <v>102</v>
      </c>
      <c r="BKM819" s="144"/>
      <c r="BKN819" s="99"/>
      <c r="BKO819" s="100"/>
      <c r="BKP819" s="94"/>
      <c r="BKQ819" s="95"/>
      <c r="BKR819" s="101">
        <f>BKR820+BKR950+BKR941</f>
        <v>0</v>
      </c>
      <c r="BKS819" s="103"/>
      <c r="BKT819" s="144" t="s">
        <v>102</v>
      </c>
      <c r="BKU819" s="144"/>
      <c r="BKV819" s="99"/>
      <c r="BKW819" s="100"/>
      <c r="BKX819" s="94"/>
      <c r="BKY819" s="95"/>
      <c r="BKZ819" s="101">
        <f>BKZ820+BKZ950+BKZ941</f>
        <v>0</v>
      </c>
      <c r="BLA819" s="103"/>
      <c r="BLB819" s="144" t="s">
        <v>102</v>
      </c>
      <c r="BLC819" s="144"/>
      <c r="BLD819" s="99"/>
      <c r="BLE819" s="100"/>
      <c r="BLF819" s="94"/>
      <c r="BLG819" s="95"/>
      <c r="BLH819" s="101">
        <f>BLH820+BLH950+BLH941</f>
        <v>0</v>
      </c>
      <c r="BLI819" s="103"/>
      <c r="BLJ819" s="144" t="s">
        <v>102</v>
      </c>
      <c r="BLK819" s="144"/>
      <c r="BLL819" s="99"/>
      <c r="BLM819" s="100"/>
      <c r="BLN819" s="94"/>
      <c r="BLO819" s="95"/>
      <c r="BLP819" s="101">
        <f>BLP820+BLP950+BLP941</f>
        <v>0</v>
      </c>
      <c r="BLQ819" s="103"/>
      <c r="BLR819" s="144" t="s">
        <v>102</v>
      </c>
      <c r="BLS819" s="144"/>
      <c r="BLT819" s="99"/>
      <c r="BLU819" s="100"/>
      <c r="BLV819" s="94"/>
      <c r="BLW819" s="95"/>
      <c r="BLX819" s="101">
        <f>BLX820+BLX950+BLX941</f>
        <v>0</v>
      </c>
      <c r="BLY819" s="103"/>
      <c r="BLZ819" s="144" t="s">
        <v>102</v>
      </c>
      <c r="BMA819" s="144"/>
      <c r="BMB819" s="99"/>
      <c r="BMC819" s="100"/>
      <c r="BMD819" s="94"/>
      <c r="BME819" s="95"/>
      <c r="BMF819" s="101">
        <f>BMF820+BMF950+BMF941</f>
        <v>0</v>
      </c>
      <c r="BMG819" s="103"/>
      <c r="BMH819" s="144" t="s">
        <v>102</v>
      </c>
      <c r="BMI819" s="144"/>
      <c r="BMJ819" s="99"/>
      <c r="BMK819" s="100"/>
      <c r="BML819" s="94"/>
      <c r="BMM819" s="95"/>
      <c r="BMN819" s="101">
        <f>BMN820+BMN950+BMN941</f>
        <v>0</v>
      </c>
      <c r="BMO819" s="103"/>
      <c r="BMP819" s="144" t="s">
        <v>102</v>
      </c>
      <c r="BMQ819" s="144"/>
      <c r="BMR819" s="99"/>
      <c r="BMS819" s="100"/>
      <c r="BMT819" s="94"/>
      <c r="BMU819" s="95"/>
      <c r="BMV819" s="101">
        <f>BMV820+BMV950+BMV941</f>
        <v>0</v>
      </c>
      <c r="BMW819" s="103"/>
      <c r="BMX819" s="144" t="s">
        <v>102</v>
      </c>
      <c r="BMY819" s="144"/>
      <c r="BMZ819" s="99"/>
      <c r="BNA819" s="100"/>
      <c r="BNB819" s="94"/>
      <c r="BNC819" s="95"/>
      <c r="BND819" s="101">
        <f>BND820+BND950+BND941</f>
        <v>0</v>
      </c>
      <c r="BNE819" s="103"/>
      <c r="BNF819" s="144" t="s">
        <v>102</v>
      </c>
      <c r="BNG819" s="144"/>
      <c r="BNH819" s="99"/>
      <c r="BNI819" s="100"/>
      <c r="BNJ819" s="94"/>
      <c r="BNK819" s="95"/>
      <c r="BNL819" s="101">
        <f>BNL820+BNL950+BNL941</f>
        <v>0</v>
      </c>
      <c r="BNM819" s="103"/>
      <c r="BNN819" s="144" t="s">
        <v>102</v>
      </c>
      <c r="BNO819" s="144"/>
      <c r="BNP819" s="99"/>
      <c r="BNQ819" s="100"/>
      <c r="BNR819" s="94"/>
      <c r="BNS819" s="95"/>
      <c r="BNT819" s="101">
        <f>BNT820+BNT950+BNT941</f>
        <v>0</v>
      </c>
      <c r="BNU819" s="103"/>
      <c r="BNV819" s="144" t="s">
        <v>102</v>
      </c>
      <c r="BNW819" s="144"/>
      <c r="BNX819" s="99"/>
      <c r="BNY819" s="100"/>
      <c r="BNZ819" s="94"/>
      <c r="BOA819" s="95"/>
      <c r="BOB819" s="101">
        <f>BOB820+BOB950+BOB941</f>
        <v>0</v>
      </c>
      <c r="BOC819" s="103"/>
      <c r="BOD819" s="144" t="s">
        <v>102</v>
      </c>
      <c r="BOE819" s="144"/>
      <c r="BOF819" s="99"/>
      <c r="BOG819" s="100"/>
      <c r="BOH819" s="94"/>
      <c r="BOI819" s="95"/>
      <c r="BOJ819" s="101">
        <f>BOJ820+BOJ950+BOJ941</f>
        <v>0</v>
      </c>
      <c r="BOK819" s="103"/>
      <c r="BOL819" s="144" t="s">
        <v>102</v>
      </c>
      <c r="BOM819" s="144"/>
      <c r="BON819" s="99"/>
      <c r="BOO819" s="100"/>
      <c r="BOP819" s="94"/>
      <c r="BOQ819" s="95"/>
      <c r="BOR819" s="101">
        <f>BOR820+BOR950+BOR941</f>
        <v>0</v>
      </c>
      <c r="BOS819" s="103"/>
      <c r="BOT819" s="144" t="s">
        <v>102</v>
      </c>
      <c r="BOU819" s="144"/>
      <c r="BOV819" s="99"/>
      <c r="BOW819" s="100"/>
      <c r="BOX819" s="94"/>
      <c r="BOY819" s="95"/>
      <c r="BOZ819" s="101">
        <f>BOZ820+BOZ950+BOZ941</f>
        <v>0</v>
      </c>
      <c r="BPA819" s="103"/>
      <c r="BPB819" s="144" t="s">
        <v>102</v>
      </c>
      <c r="BPC819" s="144"/>
      <c r="BPD819" s="99"/>
      <c r="BPE819" s="100"/>
      <c r="BPF819" s="94"/>
      <c r="BPG819" s="95"/>
      <c r="BPH819" s="101">
        <f>BPH820+BPH950+BPH941</f>
        <v>0</v>
      </c>
      <c r="BPI819" s="103"/>
      <c r="BPJ819" s="144" t="s">
        <v>102</v>
      </c>
      <c r="BPK819" s="144"/>
      <c r="BPL819" s="99"/>
      <c r="BPM819" s="100"/>
      <c r="BPN819" s="94"/>
      <c r="BPO819" s="95"/>
      <c r="BPP819" s="101">
        <f>BPP820+BPP950+BPP941</f>
        <v>0</v>
      </c>
      <c r="BPQ819" s="103"/>
      <c r="BPR819" s="144" t="s">
        <v>102</v>
      </c>
      <c r="BPS819" s="144"/>
      <c r="BPT819" s="99"/>
      <c r="BPU819" s="100"/>
      <c r="BPV819" s="94"/>
      <c r="BPW819" s="95"/>
      <c r="BPX819" s="101">
        <f>BPX820+BPX950+BPX941</f>
        <v>0</v>
      </c>
      <c r="BPY819" s="103"/>
      <c r="BPZ819" s="144" t="s">
        <v>102</v>
      </c>
      <c r="BQA819" s="144"/>
      <c r="BQB819" s="99"/>
      <c r="BQC819" s="100"/>
      <c r="BQD819" s="94"/>
      <c r="BQE819" s="95"/>
      <c r="BQF819" s="101">
        <f>BQF820+BQF950+BQF941</f>
        <v>0</v>
      </c>
      <c r="BQG819" s="103"/>
      <c r="BQH819" s="144" t="s">
        <v>102</v>
      </c>
      <c r="BQI819" s="144"/>
      <c r="BQJ819" s="99"/>
      <c r="BQK819" s="100"/>
      <c r="BQL819" s="94"/>
      <c r="BQM819" s="95"/>
      <c r="BQN819" s="101">
        <f>BQN820+BQN950+BQN941</f>
        <v>0</v>
      </c>
      <c r="BQO819" s="103"/>
      <c r="BQP819" s="144" t="s">
        <v>102</v>
      </c>
      <c r="BQQ819" s="144"/>
      <c r="BQR819" s="99"/>
      <c r="BQS819" s="100"/>
      <c r="BQT819" s="94"/>
      <c r="BQU819" s="95"/>
      <c r="BQV819" s="101">
        <f>BQV820+BQV950+BQV941</f>
        <v>0</v>
      </c>
      <c r="BQW819" s="103"/>
      <c r="BQX819" s="144" t="s">
        <v>102</v>
      </c>
      <c r="BQY819" s="144"/>
      <c r="BQZ819" s="99"/>
      <c r="BRA819" s="100"/>
      <c r="BRB819" s="94"/>
      <c r="BRC819" s="95"/>
      <c r="BRD819" s="101">
        <f>BRD820+BRD950+BRD941</f>
        <v>0</v>
      </c>
      <c r="BRE819" s="103"/>
      <c r="BRF819" s="144" t="s">
        <v>102</v>
      </c>
      <c r="BRG819" s="144"/>
      <c r="BRH819" s="99"/>
      <c r="BRI819" s="100"/>
      <c r="BRJ819" s="94"/>
      <c r="BRK819" s="95"/>
      <c r="BRL819" s="101">
        <f>BRL820+BRL950+BRL941</f>
        <v>0</v>
      </c>
      <c r="BRM819" s="103"/>
      <c r="BRN819" s="144" t="s">
        <v>102</v>
      </c>
      <c r="BRO819" s="144"/>
      <c r="BRP819" s="99"/>
      <c r="BRQ819" s="100"/>
      <c r="BRR819" s="94"/>
      <c r="BRS819" s="95"/>
      <c r="BRT819" s="101">
        <f>BRT820+BRT950+BRT941</f>
        <v>0</v>
      </c>
      <c r="BRU819" s="103"/>
      <c r="BRV819" s="144" t="s">
        <v>102</v>
      </c>
      <c r="BRW819" s="144"/>
      <c r="BRX819" s="99"/>
      <c r="BRY819" s="100"/>
      <c r="BRZ819" s="94"/>
      <c r="BSA819" s="95"/>
      <c r="BSB819" s="101">
        <f>BSB820+BSB950+BSB941</f>
        <v>0</v>
      </c>
      <c r="BSC819" s="103"/>
      <c r="BSD819" s="144" t="s">
        <v>102</v>
      </c>
      <c r="BSE819" s="144"/>
      <c r="BSF819" s="99"/>
      <c r="BSG819" s="100"/>
      <c r="BSH819" s="94"/>
      <c r="BSI819" s="95"/>
      <c r="BSJ819" s="101">
        <f>BSJ820+BSJ950+BSJ941</f>
        <v>0</v>
      </c>
      <c r="BSK819" s="103"/>
      <c r="BSL819" s="144" t="s">
        <v>102</v>
      </c>
      <c r="BSM819" s="144"/>
      <c r="BSN819" s="99"/>
      <c r="BSO819" s="100"/>
      <c r="BSP819" s="94"/>
      <c r="BSQ819" s="95"/>
      <c r="BSR819" s="101">
        <f>BSR820+BSR950+BSR941</f>
        <v>0</v>
      </c>
      <c r="BSS819" s="103"/>
      <c r="BST819" s="144" t="s">
        <v>102</v>
      </c>
      <c r="BSU819" s="144"/>
      <c r="BSV819" s="99"/>
      <c r="BSW819" s="100"/>
      <c r="BSX819" s="94"/>
      <c r="BSY819" s="95"/>
      <c r="BSZ819" s="101">
        <f>BSZ820+BSZ950+BSZ941</f>
        <v>0</v>
      </c>
      <c r="BTA819" s="103"/>
      <c r="BTB819" s="144" t="s">
        <v>102</v>
      </c>
      <c r="BTC819" s="144"/>
      <c r="BTD819" s="99"/>
      <c r="BTE819" s="100"/>
      <c r="BTF819" s="94"/>
      <c r="BTG819" s="95"/>
      <c r="BTH819" s="101">
        <f>BTH820+BTH950+BTH941</f>
        <v>0</v>
      </c>
      <c r="BTI819" s="103"/>
      <c r="BTJ819" s="144" t="s">
        <v>102</v>
      </c>
      <c r="BTK819" s="144"/>
      <c r="BTL819" s="99"/>
      <c r="BTM819" s="100"/>
      <c r="BTN819" s="94"/>
      <c r="BTO819" s="95"/>
      <c r="BTP819" s="101">
        <f>BTP820+BTP950+BTP941</f>
        <v>0</v>
      </c>
      <c r="BTQ819" s="103"/>
      <c r="BTR819" s="144" t="s">
        <v>102</v>
      </c>
      <c r="BTS819" s="144"/>
      <c r="BTT819" s="99"/>
      <c r="BTU819" s="100"/>
      <c r="BTV819" s="94"/>
      <c r="BTW819" s="95"/>
      <c r="BTX819" s="101">
        <f>BTX820+BTX950+BTX941</f>
        <v>0</v>
      </c>
      <c r="BTY819" s="103"/>
      <c r="BTZ819" s="144" t="s">
        <v>102</v>
      </c>
      <c r="BUA819" s="144"/>
      <c r="BUB819" s="99"/>
      <c r="BUC819" s="100"/>
      <c r="BUD819" s="94"/>
      <c r="BUE819" s="95"/>
      <c r="BUF819" s="101">
        <f>BUF820+BUF950+BUF941</f>
        <v>0</v>
      </c>
      <c r="BUG819" s="103"/>
      <c r="BUH819" s="144" t="s">
        <v>102</v>
      </c>
      <c r="BUI819" s="144"/>
      <c r="BUJ819" s="99"/>
      <c r="BUK819" s="100"/>
      <c r="BUL819" s="94"/>
      <c r="BUM819" s="95"/>
      <c r="BUN819" s="101">
        <f>BUN820+BUN950+BUN941</f>
        <v>0</v>
      </c>
      <c r="BUO819" s="103"/>
      <c r="BUP819" s="144" t="s">
        <v>102</v>
      </c>
      <c r="BUQ819" s="144"/>
      <c r="BUR819" s="99"/>
      <c r="BUS819" s="100"/>
      <c r="BUT819" s="94"/>
      <c r="BUU819" s="95"/>
      <c r="BUV819" s="101">
        <f>BUV820+BUV950+BUV941</f>
        <v>0</v>
      </c>
      <c r="BUW819" s="103"/>
      <c r="BUX819" s="144" t="s">
        <v>102</v>
      </c>
      <c r="BUY819" s="144"/>
      <c r="BUZ819" s="99"/>
      <c r="BVA819" s="100"/>
      <c r="BVB819" s="94"/>
      <c r="BVC819" s="95"/>
      <c r="BVD819" s="101">
        <f>BVD820+BVD950+BVD941</f>
        <v>0</v>
      </c>
      <c r="BVE819" s="103"/>
      <c r="BVF819" s="144" t="s">
        <v>102</v>
      </c>
      <c r="BVG819" s="144"/>
      <c r="BVH819" s="99"/>
      <c r="BVI819" s="100"/>
      <c r="BVJ819" s="94"/>
      <c r="BVK819" s="95"/>
      <c r="BVL819" s="101">
        <f>BVL820+BVL950+BVL941</f>
        <v>0</v>
      </c>
      <c r="BVM819" s="103"/>
      <c r="BVN819" s="144" t="s">
        <v>102</v>
      </c>
      <c r="BVO819" s="144"/>
      <c r="BVP819" s="99"/>
      <c r="BVQ819" s="100"/>
      <c r="BVR819" s="94"/>
      <c r="BVS819" s="95"/>
      <c r="BVT819" s="101">
        <f>BVT820+BVT950+BVT941</f>
        <v>0</v>
      </c>
      <c r="BVU819" s="103"/>
      <c r="BVV819" s="144" t="s">
        <v>102</v>
      </c>
      <c r="BVW819" s="144"/>
      <c r="BVX819" s="99"/>
      <c r="BVY819" s="100"/>
      <c r="BVZ819" s="94"/>
      <c r="BWA819" s="95"/>
      <c r="BWB819" s="101">
        <f>BWB820+BWB950+BWB941</f>
        <v>0</v>
      </c>
      <c r="BWC819" s="103"/>
      <c r="BWD819" s="144" t="s">
        <v>102</v>
      </c>
      <c r="BWE819" s="144"/>
      <c r="BWF819" s="99"/>
      <c r="BWG819" s="100"/>
      <c r="BWH819" s="94"/>
      <c r="BWI819" s="95"/>
      <c r="BWJ819" s="101">
        <f>BWJ820+BWJ950+BWJ941</f>
        <v>0</v>
      </c>
      <c r="BWK819" s="103"/>
      <c r="BWL819" s="144" t="s">
        <v>102</v>
      </c>
      <c r="BWM819" s="144"/>
      <c r="BWN819" s="99"/>
      <c r="BWO819" s="100"/>
      <c r="BWP819" s="94"/>
      <c r="BWQ819" s="95"/>
      <c r="BWR819" s="101">
        <f>BWR820+BWR950+BWR941</f>
        <v>0</v>
      </c>
      <c r="BWS819" s="103"/>
      <c r="BWT819" s="144" t="s">
        <v>102</v>
      </c>
      <c r="BWU819" s="144"/>
      <c r="BWV819" s="99"/>
      <c r="BWW819" s="100"/>
      <c r="BWX819" s="94"/>
      <c r="BWY819" s="95"/>
      <c r="BWZ819" s="101">
        <f>BWZ820+BWZ950+BWZ941</f>
        <v>0</v>
      </c>
      <c r="BXA819" s="103"/>
      <c r="BXB819" s="144" t="s">
        <v>102</v>
      </c>
      <c r="BXC819" s="144"/>
      <c r="BXD819" s="99"/>
      <c r="BXE819" s="100"/>
      <c r="BXF819" s="94"/>
      <c r="BXG819" s="95"/>
      <c r="BXH819" s="101">
        <f>BXH820+BXH950+BXH941</f>
        <v>0</v>
      </c>
      <c r="BXI819" s="103"/>
      <c r="BXJ819" s="144" t="s">
        <v>102</v>
      </c>
      <c r="BXK819" s="144"/>
      <c r="BXL819" s="99"/>
      <c r="BXM819" s="100"/>
      <c r="BXN819" s="94"/>
      <c r="BXO819" s="95"/>
      <c r="BXP819" s="101">
        <f>BXP820+BXP950+BXP941</f>
        <v>0</v>
      </c>
      <c r="BXQ819" s="103"/>
      <c r="BXR819" s="144" t="s">
        <v>102</v>
      </c>
      <c r="BXS819" s="144"/>
      <c r="BXT819" s="99"/>
      <c r="BXU819" s="100"/>
      <c r="BXV819" s="94"/>
      <c r="BXW819" s="95"/>
      <c r="BXX819" s="101">
        <f>BXX820+BXX950+BXX941</f>
        <v>0</v>
      </c>
      <c r="BXY819" s="103"/>
      <c r="BXZ819" s="144" t="s">
        <v>102</v>
      </c>
      <c r="BYA819" s="144"/>
      <c r="BYB819" s="99"/>
      <c r="BYC819" s="100"/>
      <c r="BYD819" s="94"/>
      <c r="BYE819" s="95"/>
      <c r="BYF819" s="101">
        <f>BYF820+BYF950+BYF941</f>
        <v>0</v>
      </c>
      <c r="BYG819" s="103"/>
      <c r="BYH819" s="144" t="s">
        <v>102</v>
      </c>
      <c r="BYI819" s="144"/>
      <c r="BYJ819" s="99"/>
      <c r="BYK819" s="100"/>
      <c r="BYL819" s="94"/>
      <c r="BYM819" s="95"/>
      <c r="BYN819" s="101">
        <f>BYN820+BYN950+BYN941</f>
        <v>0</v>
      </c>
      <c r="BYO819" s="103"/>
      <c r="BYP819" s="144" t="s">
        <v>102</v>
      </c>
      <c r="BYQ819" s="144"/>
      <c r="BYR819" s="99"/>
      <c r="BYS819" s="100"/>
      <c r="BYT819" s="94"/>
      <c r="BYU819" s="95"/>
      <c r="BYV819" s="101">
        <f>BYV820+BYV950+BYV941</f>
        <v>0</v>
      </c>
      <c r="BYW819" s="103"/>
      <c r="BYX819" s="144" t="s">
        <v>102</v>
      </c>
      <c r="BYY819" s="144"/>
      <c r="BYZ819" s="99"/>
      <c r="BZA819" s="100"/>
      <c r="BZB819" s="94"/>
      <c r="BZC819" s="95"/>
      <c r="BZD819" s="101">
        <f>BZD820+BZD950+BZD941</f>
        <v>0</v>
      </c>
      <c r="BZE819" s="103"/>
      <c r="BZF819" s="144" t="s">
        <v>102</v>
      </c>
      <c r="BZG819" s="144"/>
      <c r="BZH819" s="99"/>
      <c r="BZI819" s="100"/>
      <c r="BZJ819" s="94"/>
      <c r="BZK819" s="95"/>
      <c r="BZL819" s="101">
        <f>BZL820+BZL950+BZL941</f>
        <v>0</v>
      </c>
      <c r="BZM819" s="103"/>
      <c r="BZN819" s="144" t="s">
        <v>102</v>
      </c>
      <c r="BZO819" s="144"/>
      <c r="BZP819" s="99"/>
      <c r="BZQ819" s="100"/>
      <c r="BZR819" s="94"/>
      <c r="BZS819" s="95"/>
      <c r="BZT819" s="101">
        <f>BZT820+BZT950+BZT941</f>
        <v>0</v>
      </c>
      <c r="BZU819" s="103"/>
      <c r="BZV819" s="144" t="s">
        <v>102</v>
      </c>
      <c r="BZW819" s="144"/>
      <c r="BZX819" s="99"/>
      <c r="BZY819" s="100"/>
      <c r="BZZ819" s="94"/>
      <c r="CAA819" s="95"/>
      <c r="CAB819" s="101">
        <f>CAB820+CAB950+CAB941</f>
        <v>0</v>
      </c>
      <c r="CAC819" s="103"/>
      <c r="CAD819" s="144" t="s">
        <v>102</v>
      </c>
      <c r="CAE819" s="144"/>
      <c r="CAF819" s="99"/>
      <c r="CAG819" s="100"/>
      <c r="CAH819" s="94"/>
      <c r="CAI819" s="95"/>
      <c r="CAJ819" s="101">
        <f>CAJ820+CAJ950+CAJ941</f>
        <v>0</v>
      </c>
      <c r="CAK819" s="103"/>
      <c r="CAL819" s="144" t="s">
        <v>102</v>
      </c>
      <c r="CAM819" s="144"/>
      <c r="CAN819" s="99"/>
      <c r="CAO819" s="100"/>
      <c r="CAP819" s="94"/>
      <c r="CAQ819" s="95"/>
      <c r="CAR819" s="101">
        <f>CAR820+CAR950+CAR941</f>
        <v>0</v>
      </c>
      <c r="CAS819" s="103"/>
      <c r="CAT819" s="144" t="s">
        <v>102</v>
      </c>
      <c r="CAU819" s="144"/>
      <c r="CAV819" s="99"/>
      <c r="CAW819" s="100"/>
      <c r="CAX819" s="94"/>
      <c r="CAY819" s="95"/>
      <c r="CAZ819" s="101">
        <f>CAZ820+CAZ950+CAZ941</f>
        <v>0</v>
      </c>
      <c r="CBA819" s="103"/>
      <c r="CBB819" s="144" t="s">
        <v>102</v>
      </c>
      <c r="CBC819" s="144"/>
      <c r="CBD819" s="99"/>
      <c r="CBE819" s="100"/>
      <c r="CBF819" s="94"/>
      <c r="CBG819" s="95"/>
      <c r="CBH819" s="101">
        <f>CBH820+CBH950+CBH941</f>
        <v>0</v>
      </c>
      <c r="CBI819" s="103"/>
      <c r="CBJ819" s="144" t="s">
        <v>102</v>
      </c>
      <c r="CBK819" s="144"/>
      <c r="CBL819" s="99"/>
      <c r="CBM819" s="100"/>
      <c r="CBN819" s="94"/>
      <c r="CBO819" s="95"/>
      <c r="CBP819" s="101">
        <f>CBP820+CBP950+CBP941</f>
        <v>0</v>
      </c>
      <c r="CBQ819" s="103"/>
      <c r="CBR819" s="144" t="s">
        <v>102</v>
      </c>
      <c r="CBS819" s="144"/>
      <c r="CBT819" s="99"/>
      <c r="CBU819" s="100"/>
      <c r="CBV819" s="94"/>
      <c r="CBW819" s="95"/>
      <c r="CBX819" s="101">
        <f>CBX820+CBX950+CBX941</f>
        <v>0</v>
      </c>
      <c r="CBY819" s="103"/>
      <c r="CBZ819" s="144" t="s">
        <v>102</v>
      </c>
      <c r="CCA819" s="144"/>
      <c r="CCB819" s="99"/>
      <c r="CCC819" s="100"/>
      <c r="CCD819" s="94"/>
      <c r="CCE819" s="95"/>
      <c r="CCF819" s="101">
        <f>CCF820+CCF950+CCF941</f>
        <v>0</v>
      </c>
      <c r="CCG819" s="103"/>
      <c r="CCH819" s="144" t="s">
        <v>102</v>
      </c>
      <c r="CCI819" s="144"/>
      <c r="CCJ819" s="99"/>
      <c r="CCK819" s="100"/>
      <c r="CCL819" s="94"/>
      <c r="CCM819" s="95"/>
      <c r="CCN819" s="101">
        <f>CCN820+CCN950+CCN941</f>
        <v>0</v>
      </c>
      <c r="CCO819" s="103"/>
      <c r="CCP819" s="144" t="s">
        <v>102</v>
      </c>
      <c r="CCQ819" s="144"/>
      <c r="CCR819" s="99"/>
      <c r="CCS819" s="100"/>
      <c r="CCT819" s="94"/>
      <c r="CCU819" s="95"/>
      <c r="CCV819" s="101">
        <f>CCV820+CCV950+CCV941</f>
        <v>0</v>
      </c>
      <c r="CCW819" s="103"/>
      <c r="CCX819" s="144" t="s">
        <v>102</v>
      </c>
      <c r="CCY819" s="144"/>
      <c r="CCZ819" s="99"/>
      <c r="CDA819" s="100"/>
      <c r="CDB819" s="94"/>
      <c r="CDC819" s="95"/>
      <c r="CDD819" s="101">
        <f>CDD820+CDD950+CDD941</f>
        <v>0</v>
      </c>
      <c r="CDE819" s="103"/>
      <c r="CDF819" s="144" t="s">
        <v>102</v>
      </c>
      <c r="CDG819" s="144"/>
      <c r="CDH819" s="99"/>
      <c r="CDI819" s="100"/>
      <c r="CDJ819" s="94"/>
      <c r="CDK819" s="95"/>
      <c r="CDL819" s="101">
        <f>CDL820+CDL950+CDL941</f>
        <v>0</v>
      </c>
      <c r="CDM819" s="103"/>
      <c r="CDN819" s="144" t="s">
        <v>102</v>
      </c>
      <c r="CDO819" s="144"/>
      <c r="CDP819" s="99"/>
      <c r="CDQ819" s="100"/>
      <c r="CDR819" s="94"/>
      <c r="CDS819" s="95"/>
      <c r="CDT819" s="101">
        <f>CDT820+CDT950+CDT941</f>
        <v>0</v>
      </c>
      <c r="CDU819" s="103"/>
      <c r="CDV819" s="144" t="s">
        <v>102</v>
      </c>
      <c r="CDW819" s="144"/>
      <c r="CDX819" s="99"/>
      <c r="CDY819" s="100"/>
      <c r="CDZ819" s="94"/>
      <c r="CEA819" s="95"/>
      <c r="CEB819" s="101">
        <f>CEB820+CEB950+CEB941</f>
        <v>0</v>
      </c>
      <c r="CEC819" s="103"/>
      <c r="CED819" s="144" t="s">
        <v>102</v>
      </c>
      <c r="CEE819" s="144"/>
      <c r="CEF819" s="99"/>
      <c r="CEG819" s="100"/>
      <c r="CEH819" s="94"/>
      <c r="CEI819" s="95"/>
      <c r="CEJ819" s="101">
        <f>CEJ820+CEJ950+CEJ941</f>
        <v>0</v>
      </c>
      <c r="CEK819" s="103"/>
      <c r="CEL819" s="144" t="s">
        <v>102</v>
      </c>
      <c r="CEM819" s="144"/>
      <c r="CEN819" s="99"/>
      <c r="CEO819" s="100"/>
      <c r="CEP819" s="94"/>
      <c r="CEQ819" s="95"/>
      <c r="CER819" s="101">
        <f>CER820+CER950+CER941</f>
        <v>0</v>
      </c>
      <c r="CES819" s="103"/>
      <c r="CET819" s="144" t="s">
        <v>102</v>
      </c>
      <c r="CEU819" s="144"/>
      <c r="CEV819" s="99"/>
      <c r="CEW819" s="100"/>
      <c r="CEX819" s="94"/>
      <c r="CEY819" s="95"/>
      <c r="CEZ819" s="101">
        <f>CEZ820+CEZ950+CEZ941</f>
        <v>0</v>
      </c>
      <c r="CFA819" s="103"/>
      <c r="CFB819" s="144" t="s">
        <v>102</v>
      </c>
      <c r="CFC819" s="144"/>
      <c r="CFD819" s="99"/>
      <c r="CFE819" s="100"/>
      <c r="CFF819" s="94"/>
      <c r="CFG819" s="95"/>
      <c r="CFH819" s="101">
        <f>CFH820+CFH950+CFH941</f>
        <v>0</v>
      </c>
      <c r="CFI819" s="103"/>
      <c r="CFJ819" s="144" t="s">
        <v>102</v>
      </c>
      <c r="CFK819" s="144"/>
      <c r="CFL819" s="99"/>
      <c r="CFM819" s="100"/>
      <c r="CFN819" s="94"/>
      <c r="CFO819" s="95"/>
      <c r="CFP819" s="101">
        <f>CFP820+CFP950+CFP941</f>
        <v>0</v>
      </c>
      <c r="CFQ819" s="103"/>
      <c r="CFR819" s="144" t="s">
        <v>102</v>
      </c>
      <c r="CFS819" s="144"/>
      <c r="CFT819" s="99"/>
      <c r="CFU819" s="100"/>
      <c r="CFV819" s="94"/>
      <c r="CFW819" s="95"/>
      <c r="CFX819" s="101">
        <f>CFX820+CFX950+CFX941</f>
        <v>0</v>
      </c>
      <c r="CFY819" s="103"/>
      <c r="CFZ819" s="144" t="s">
        <v>102</v>
      </c>
      <c r="CGA819" s="144"/>
      <c r="CGB819" s="99"/>
      <c r="CGC819" s="100"/>
      <c r="CGD819" s="94"/>
      <c r="CGE819" s="95"/>
      <c r="CGF819" s="101">
        <f>CGF820+CGF950+CGF941</f>
        <v>0</v>
      </c>
      <c r="CGG819" s="103"/>
      <c r="CGH819" s="144" t="s">
        <v>102</v>
      </c>
      <c r="CGI819" s="144"/>
      <c r="CGJ819" s="99"/>
      <c r="CGK819" s="100"/>
      <c r="CGL819" s="94"/>
      <c r="CGM819" s="95"/>
      <c r="CGN819" s="101">
        <f>CGN820+CGN950+CGN941</f>
        <v>0</v>
      </c>
      <c r="CGO819" s="103"/>
      <c r="CGP819" s="144" t="s">
        <v>102</v>
      </c>
      <c r="CGQ819" s="144"/>
      <c r="CGR819" s="99"/>
      <c r="CGS819" s="100"/>
      <c r="CGT819" s="94"/>
      <c r="CGU819" s="95"/>
      <c r="CGV819" s="101">
        <f>CGV820+CGV950+CGV941</f>
        <v>0</v>
      </c>
      <c r="CGW819" s="103"/>
      <c r="CGX819" s="144" t="s">
        <v>102</v>
      </c>
      <c r="CGY819" s="144"/>
      <c r="CGZ819" s="99"/>
      <c r="CHA819" s="100"/>
      <c r="CHB819" s="94"/>
      <c r="CHC819" s="95"/>
      <c r="CHD819" s="101">
        <f>CHD820+CHD950+CHD941</f>
        <v>0</v>
      </c>
      <c r="CHE819" s="103"/>
      <c r="CHF819" s="144" t="s">
        <v>102</v>
      </c>
      <c r="CHG819" s="144"/>
      <c r="CHH819" s="99"/>
      <c r="CHI819" s="100"/>
      <c r="CHJ819" s="94"/>
      <c r="CHK819" s="95"/>
      <c r="CHL819" s="101">
        <f>CHL820+CHL950+CHL941</f>
        <v>0</v>
      </c>
      <c r="CHM819" s="103"/>
      <c r="CHN819" s="144" t="s">
        <v>102</v>
      </c>
      <c r="CHO819" s="144"/>
      <c r="CHP819" s="99"/>
      <c r="CHQ819" s="100"/>
      <c r="CHR819" s="94"/>
      <c r="CHS819" s="95"/>
      <c r="CHT819" s="101">
        <f>CHT820+CHT950+CHT941</f>
        <v>0</v>
      </c>
      <c r="CHU819" s="103"/>
      <c r="CHV819" s="144" t="s">
        <v>102</v>
      </c>
      <c r="CHW819" s="144"/>
      <c r="CHX819" s="99"/>
      <c r="CHY819" s="100"/>
      <c r="CHZ819" s="94"/>
      <c r="CIA819" s="95"/>
      <c r="CIB819" s="101">
        <f>CIB820+CIB950+CIB941</f>
        <v>0</v>
      </c>
      <c r="CIC819" s="103"/>
      <c r="CID819" s="144" t="s">
        <v>102</v>
      </c>
      <c r="CIE819" s="144"/>
      <c r="CIF819" s="99"/>
      <c r="CIG819" s="100"/>
      <c r="CIH819" s="94"/>
      <c r="CII819" s="95"/>
      <c r="CIJ819" s="101">
        <f>CIJ820+CIJ950+CIJ941</f>
        <v>0</v>
      </c>
      <c r="CIK819" s="103"/>
      <c r="CIL819" s="144" t="s">
        <v>102</v>
      </c>
      <c r="CIM819" s="144"/>
      <c r="CIN819" s="99"/>
      <c r="CIO819" s="100"/>
      <c r="CIP819" s="94"/>
      <c r="CIQ819" s="95"/>
      <c r="CIR819" s="101">
        <f>CIR820+CIR950+CIR941</f>
        <v>0</v>
      </c>
      <c r="CIS819" s="103"/>
      <c r="CIT819" s="144" t="s">
        <v>102</v>
      </c>
      <c r="CIU819" s="144"/>
      <c r="CIV819" s="99"/>
      <c r="CIW819" s="100"/>
      <c r="CIX819" s="94"/>
      <c r="CIY819" s="95"/>
      <c r="CIZ819" s="101">
        <f>CIZ820+CIZ950+CIZ941</f>
        <v>0</v>
      </c>
      <c r="CJA819" s="103"/>
      <c r="CJB819" s="144" t="s">
        <v>102</v>
      </c>
      <c r="CJC819" s="144"/>
      <c r="CJD819" s="99"/>
      <c r="CJE819" s="100"/>
      <c r="CJF819" s="94"/>
      <c r="CJG819" s="95"/>
      <c r="CJH819" s="101">
        <f>CJH820+CJH950+CJH941</f>
        <v>0</v>
      </c>
      <c r="CJI819" s="103"/>
      <c r="CJJ819" s="144" t="s">
        <v>102</v>
      </c>
      <c r="CJK819" s="144"/>
      <c r="CJL819" s="99"/>
      <c r="CJM819" s="100"/>
      <c r="CJN819" s="94"/>
      <c r="CJO819" s="95"/>
      <c r="CJP819" s="101">
        <f>CJP820+CJP950+CJP941</f>
        <v>0</v>
      </c>
      <c r="CJQ819" s="103"/>
      <c r="CJR819" s="144" t="s">
        <v>102</v>
      </c>
      <c r="CJS819" s="144"/>
      <c r="CJT819" s="99"/>
      <c r="CJU819" s="100"/>
      <c r="CJV819" s="94"/>
      <c r="CJW819" s="95"/>
      <c r="CJX819" s="101">
        <f>CJX820+CJX950+CJX941</f>
        <v>0</v>
      </c>
      <c r="CJY819" s="103"/>
      <c r="CJZ819" s="144" t="s">
        <v>102</v>
      </c>
      <c r="CKA819" s="144"/>
      <c r="CKB819" s="99"/>
      <c r="CKC819" s="100"/>
      <c r="CKD819" s="94"/>
      <c r="CKE819" s="95"/>
      <c r="CKF819" s="101">
        <f>CKF820+CKF950+CKF941</f>
        <v>0</v>
      </c>
      <c r="CKG819" s="103"/>
      <c r="CKH819" s="144" t="s">
        <v>102</v>
      </c>
      <c r="CKI819" s="144"/>
      <c r="CKJ819" s="99"/>
      <c r="CKK819" s="100"/>
      <c r="CKL819" s="94"/>
      <c r="CKM819" s="95"/>
      <c r="CKN819" s="101">
        <f>CKN820+CKN950+CKN941</f>
        <v>0</v>
      </c>
      <c r="CKO819" s="103"/>
      <c r="CKP819" s="144" t="s">
        <v>102</v>
      </c>
      <c r="CKQ819" s="144"/>
      <c r="CKR819" s="99"/>
      <c r="CKS819" s="100"/>
      <c r="CKT819" s="94"/>
      <c r="CKU819" s="95"/>
      <c r="CKV819" s="101">
        <f>CKV820+CKV950+CKV941</f>
        <v>0</v>
      </c>
      <c r="CKW819" s="103"/>
      <c r="CKX819" s="144" t="s">
        <v>102</v>
      </c>
      <c r="CKY819" s="144"/>
      <c r="CKZ819" s="99"/>
      <c r="CLA819" s="100"/>
      <c r="CLB819" s="94"/>
      <c r="CLC819" s="95"/>
      <c r="CLD819" s="101">
        <f>CLD820+CLD950+CLD941</f>
        <v>0</v>
      </c>
      <c r="CLE819" s="103"/>
      <c r="CLF819" s="144" t="s">
        <v>102</v>
      </c>
      <c r="CLG819" s="144"/>
      <c r="CLH819" s="99"/>
      <c r="CLI819" s="100"/>
      <c r="CLJ819" s="94"/>
      <c r="CLK819" s="95"/>
      <c r="CLL819" s="101">
        <f>CLL820+CLL950+CLL941</f>
        <v>0</v>
      </c>
      <c r="CLM819" s="103"/>
      <c r="CLN819" s="144" t="s">
        <v>102</v>
      </c>
      <c r="CLO819" s="144"/>
      <c r="CLP819" s="99"/>
      <c r="CLQ819" s="100"/>
      <c r="CLR819" s="94"/>
      <c r="CLS819" s="95"/>
      <c r="CLT819" s="101">
        <f>CLT820+CLT950+CLT941</f>
        <v>0</v>
      </c>
      <c r="CLU819" s="103"/>
      <c r="CLV819" s="144" t="s">
        <v>102</v>
      </c>
      <c r="CLW819" s="144"/>
      <c r="CLX819" s="99"/>
      <c r="CLY819" s="100"/>
      <c r="CLZ819" s="94"/>
      <c r="CMA819" s="95"/>
      <c r="CMB819" s="101">
        <f>CMB820+CMB950+CMB941</f>
        <v>0</v>
      </c>
      <c r="CMC819" s="103"/>
      <c r="CMD819" s="144" t="s">
        <v>102</v>
      </c>
      <c r="CME819" s="144"/>
      <c r="CMF819" s="99"/>
      <c r="CMG819" s="100"/>
      <c r="CMH819" s="94"/>
      <c r="CMI819" s="95"/>
      <c r="CMJ819" s="101">
        <f>CMJ820+CMJ950+CMJ941</f>
        <v>0</v>
      </c>
      <c r="CMK819" s="103"/>
      <c r="CML819" s="144" t="s">
        <v>102</v>
      </c>
      <c r="CMM819" s="144"/>
      <c r="CMN819" s="99"/>
      <c r="CMO819" s="100"/>
      <c r="CMP819" s="94"/>
      <c r="CMQ819" s="95"/>
      <c r="CMR819" s="101">
        <f>CMR820+CMR950+CMR941</f>
        <v>0</v>
      </c>
      <c r="CMS819" s="103"/>
      <c r="CMT819" s="144" t="s">
        <v>102</v>
      </c>
      <c r="CMU819" s="144"/>
      <c r="CMV819" s="99"/>
      <c r="CMW819" s="100"/>
      <c r="CMX819" s="94"/>
      <c r="CMY819" s="95"/>
      <c r="CMZ819" s="101">
        <f>CMZ820+CMZ950+CMZ941</f>
        <v>0</v>
      </c>
      <c r="CNA819" s="103"/>
      <c r="CNB819" s="144" t="s">
        <v>102</v>
      </c>
      <c r="CNC819" s="144"/>
      <c r="CND819" s="99"/>
      <c r="CNE819" s="100"/>
      <c r="CNF819" s="94"/>
      <c r="CNG819" s="95"/>
      <c r="CNH819" s="101">
        <f>CNH820+CNH950+CNH941</f>
        <v>0</v>
      </c>
      <c r="CNI819" s="103"/>
      <c r="CNJ819" s="144" t="s">
        <v>102</v>
      </c>
      <c r="CNK819" s="144"/>
      <c r="CNL819" s="99"/>
      <c r="CNM819" s="100"/>
      <c r="CNN819" s="94"/>
      <c r="CNO819" s="95"/>
      <c r="CNP819" s="101">
        <f>CNP820+CNP950+CNP941</f>
        <v>0</v>
      </c>
      <c r="CNQ819" s="103"/>
      <c r="CNR819" s="144" t="s">
        <v>102</v>
      </c>
      <c r="CNS819" s="144"/>
      <c r="CNT819" s="99"/>
      <c r="CNU819" s="100"/>
      <c r="CNV819" s="94"/>
      <c r="CNW819" s="95"/>
      <c r="CNX819" s="101">
        <f>CNX820+CNX950+CNX941</f>
        <v>0</v>
      </c>
      <c r="CNY819" s="103"/>
      <c r="CNZ819" s="144" t="s">
        <v>102</v>
      </c>
      <c r="COA819" s="144"/>
      <c r="COB819" s="99"/>
      <c r="COC819" s="100"/>
      <c r="COD819" s="94"/>
      <c r="COE819" s="95"/>
      <c r="COF819" s="101">
        <f>COF820+COF950+COF941</f>
        <v>0</v>
      </c>
      <c r="COG819" s="103"/>
      <c r="COH819" s="144" t="s">
        <v>102</v>
      </c>
      <c r="COI819" s="144"/>
      <c r="COJ819" s="99"/>
      <c r="COK819" s="100"/>
      <c r="COL819" s="94"/>
      <c r="COM819" s="95"/>
      <c r="CON819" s="101">
        <f>CON820+CON950+CON941</f>
        <v>0</v>
      </c>
      <c r="COO819" s="103"/>
      <c r="COP819" s="144" t="s">
        <v>102</v>
      </c>
      <c r="COQ819" s="144"/>
      <c r="COR819" s="99"/>
      <c r="COS819" s="100"/>
      <c r="COT819" s="94"/>
      <c r="COU819" s="95"/>
      <c r="COV819" s="101">
        <f>COV820+COV950+COV941</f>
        <v>0</v>
      </c>
      <c r="COW819" s="103"/>
      <c r="COX819" s="144" t="s">
        <v>102</v>
      </c>
      <c r="COY819" s="144"/>
      <c r="COZ819" s="99"/>
      <c r="CPA819" s="100"/>
      <c r="CPB819" s="94"/>
      <c r="CPC819" s="95"/>
      <c r="CPD819" s="101">
        <f>CPD820+CPD950+CPD941</f>
        <v>0</v>
      </c>
      <c r="CPE819" s="103"/>
      <c r="CPF819" s="144" t="s">
        <v>102</v>
      </c>
      <c r="CPG819" s="144"/>
      <c r="CPH819" s="99"/>
      <c r="CPI819" s="100"/>
      <c r="CPJ819" s="94"/>
      <c r="CPK819" s="95"/>
      <c r="CPL819" s="101">
        <f>CPL820+CPL950+CPL941</f>
        <v>0</v>
      </c>
      <c r="CPM819" s="103"/>
      <c r="CPN819" s="144" t="s">
        <v>102</v>
      </c>
      <c r="CPO819" s="144"/>
      <c r="CPP819" s="99"/>
      <c r="CPQ819" s="100"/>
      <c r="CPR819" s="94"/>
      <c r="CPS819" s="95"/>
      <c r="CPT819" s="101">
        <f>CPT820+CPT950+CPT941</f>
        <v>0</v>
      </c>
      <c r="CPU819" s="103"/>
      <c r="CPV819" s="144" t="s">
        <v>102</v>
      </c>
      <c r="CPW819" s="144"/>
      <c r="CPX819" s="99"/>
      <c r="CPY819" s="100"/>
      <c r="CPZ819" s="94"/>
      <c r="CQA819" s="95"/>
      <c r="CQB819" s="101">
        <f>CQB820+CQB950+CQB941</f>
        <v>0</v>
      </c>
      <c r="CQC819" s="103"/>
      <c r="CQD819" s="144" t="s">
        <v>102</v>
      </c>
      <c r="CQE819" s="144"/>
      <c r="CQF819" s="99"/>
      <c r="CQG819" s="100"/>
      <c r="CQH819" s="94"/>
      <c r="CQI819" s="95"/>
      <c r="CQJ819" s="101">
        <f>CQJ820+CQJ950+CQJ941</f>
        <v>0</v>
      </c>
      <c r="CQK819" s="103"/>
      <c r="CQL819" s="144" t="s">
        <v>102</v>
      </c>
      <c r="CQM819" s="144"/>
      <c r="CQN819" s="99"/>
      <c r="CQO819" s="100"/>
      <c r="CQP819" s="94"/>
      <c r="CQQ819" s="95"/>
      <c r="CQR819" s="101">
        <f>CQR820+CQR950+CQR941</f>
        <v>0</v>
      </c>
      <c r="CQS819" s="103"/>
      <c r="CQT819" s="144" t="s">
        <v>102</v>
      </c>
      <c r="CQU819" s="144"/>
      <c r="CQV819" s="99"/>
      <c r="CQW819" s="100"/>
      <c r="CQX819" s="94"/>
      <c r="CQY819" s="95"/>
      <c r="CQZ819" s="101">
        <f>CQZ820+CQZ950+CQZ941</f>
        <v>0</v>
      </c>
      <c r="CRA819" s="103"/>
      <c r="CRB819" s="144" t="s">
        <v>102</v>
      </c>
      <c r="CRC819" s="144"/>
      <c r="CRD819" s="99"/>
      <c r="CRE819" s="100"/>
      <c r="CRF819" s="94"/>
      <c r="CRG819" s="95"/>
      <c r="CRH819" s="101">
        <f>CRH820+CRH950+CRH941</f>
        <v>0</v>
      </c>
      <c r="CRI819" s="103"/>
      <c r="CRJ819" s="144" t="s">
        <v>102</v>
      </c>
      <c r="CRK819" s="144"/>
      <c r="CRL819" s="99"/>
      <c r="CRM819" s="100"/>
      <c r="CRN819" s="94"/>
      <c r="CRO819" s="95"/>
      <c r="CRP819" s="101">
        <f>CRP820+CRP950+CRP941</f>
        <v>0</v>
      </c>
      <c r="CRQ819" s="103"/>
      <c r="CRR819" s="144" t="s">
        <v>102</v>
      </c>
      <c r="CRS819" s="144"/>
      <c r="CRT819" s="99"/>
      <c r="CRU819" s="100"/>
      <c r="CRV819" s="94"/>
      <c r="CRW819" s="95"/>
      <c r="CRX819" s="101">
        <f>CRX820+CRX950+CRX941</f>
        <v>0</v>
      </c>
      <c r="CRY819" s="103"/>
      <c r="CRZ819" s="144" t="s">
        <v>102</v>
      </c>
      <c r="CSA819" s="144"/>
      <c r="CSB819" s="99"/>
      <c r="CSC819" s="100"/>
      <c r="CSD819" s="94"/>
      <c r="CSE819" s="95"/>
      <c r="CSF819" s="101">
        <f>CSF820+CSF950+CSF941</f>
        <v>0</v>
      </c>
      <c r="CSG819" s="103"/>
      <c r="CSH819" s="144" t="s">
        <v>102</v>
      </c>
      <c r="CSI819" s="144"/>
      <c r="CSJ819" s="99"/>
      <c r="CSK819" s="100"/>
      <c r="CSL819" s="94"/>
      <c r="CSM819" s="95"/>
      <c r="CSN819" s="101">
        <f>CSN820+CSN950+CSN941</f>
        <v>0</v>
      </c>
      <c r="CSO819" s="103"/>
      <c r="CSP819" s="144" t="s">
        <v>102</v>
      </c>
      <c r="CSQ819" s="144"/>
      <c r="CSR819" s="99"/>
      <c r="CSS819" s="100"/>
      <c r="CST819" s="94"/>
      <c r="CSU819" s="95"/>
      <c r="CSV819" s="101">
        <f>CSV820+CSV950+CSV941</f>
        <v>0</v>
      </c>
      <c r="CSW819" s="103"/>
      <c r="CSX819" s="144" t="s">
        <v>102</v>
      </c>
      <c r="CSY819" s="144"/>
      <c r="CSZ819" s="99"/>
      <c r="CTA819" s="100"/>
      <c r="CTB819" s="94"/>
      <c r="CTC819" s="95"/>
      <c r="CTD819" s="101">
        <f>CTD820+CTD950+CTD941</f>
        <v>0</v>
      </c>
      <c r="CTE819" s="103"/>
      <c r="CTF819" s="144" t="s">
        <v>102</v>
      </c>
      <c r="CTG819" s="144"/>
      <c r="CTH819" s="99"/>
      <c r="CTI819" s="100"/>
      <c r="CTJ819" s="94"/>
      <c r="CTK819" s="95"/>
      <c r="CTL819" s="101">
        <f>CTL820+CTL950+CTL941</f>
        <v>0</v>
      </c>
      <c r="CTM819" s="103"/>
      <c r="CTN819" s="144" t="s">
        <v>102</v>
      </c>
      <c r="CTO819" s="144"/>
      <c r="CTP819" s="99"/>
      <c r="CTQ819" s="100"/>
      <c r="CTR819" s="94"/>
      <c r="CTS819" s="95"/>
      <c r="CTT819" s="101">
        <f>CTT820+CTT950+CTT941</f>
        <v>0</v>
      </c>
      <c r="CTU819" s="103"/>
      <c r="CTV819" s="144" t="s">
        <v>102</v>
      </c>
      <c r="CTW819" s="144"/>
      <c r="CTX819" s="99"/>
      <c r="CTY819" s="100"/>
      <c r="CTZ819" s="94"/>
      <c r="CUA819" s="95"/>
      <c r="CUB819" s="101">
        <f>CUB820+CUB950+CUB941</f>
        <v>0</v>
      </c>
      <c r="CUC819" s="103"/>
      <c r="CUD819" s="144" t="s">
        <v>102</v>
      </c>
      <c r="CUE819" s="144"/>
      <c r="CUF819" s="99"/>
      <c r="CUG819" s="100"/>
      <c r="CUH819" s="94"/>
      <c r="CUI819" s="95"/>
      <c r="CUJ819" s="101">
        <f>CUJ820+CUJ950+CUJ941</f>
        <v>0</v>
      </c>
      <c r="CUK819" s="103"/>
      <c r="CUL819" s="144" t="s">
        <v>102</v>
      </c>
      <c r="CUM819" s="144"/>
      <c r="CUN819" s="99"/>
      <c r="CUO819" s="100"/>
      <c r="CUP819" s="94"/>
      <c r="CUQ819" s="95"/>
      <c r="CUR819" s="101">
        <f>CUR820+CUR950+CUR941</f>
        <v>0</v>
      </c>
      <c r="CUS819" s="103"/>
      <c r="CUT819" s="144" t="s">
        <v>102</v>
      </c>
      <c r="CUU819" s="144"/>
      <c r="CUV819" s="99"/>
      <c r="CUW819" s="100"/>
      <c r="CUX819" s="94"/>
      <c r="CUY819" s="95"/>
      <c r="CUZ819" s="101">
        <f>CUZ820+CUZ950+CUZ941</f>
        <v>0</v>
      </c>
      <c r="CVA819" s="103"/>
      <c r="CVB819" s="144" t="s">
        <v>102</v>
      </c>
      <c r="CVC819" s="144"/>
      <c r="CVD819" s="99"/>
      <c r="CVE819" s="100"/>
      <c r="CVF819" s="94"/>
      <c r="CVG819" s="95"/>
      <c r="CVH819" s="101">
        <f>CVH820+CVH950+CVH941</f>
        <v>0</v>
      </c>
      <c r="CVI819" s="103"/>
      <c r="CVJ819" s="144" t="s">
        <v>102</v>
      </c>
      <c r="CVK819" s="144"/>
      <c r="CVL819" s="99"/>
      <c r="CVM819" s="100"/>
      <c r="CVN819" s="94"/>
      <c r="CVO819" s="95"/>
      <c r="CVP819" s="101">
        <f>CVP820+CVP950+CVP941</f>
        <v>0</v>
      </c>
      <c r="CVQ819" s="103"/>
      <c r="CVR819" s="144" t="s">
        <v>102</v>
      </c>
      <c r="CVS819" s="144"/>
      <c r="CVT819" s="99"/>
      <c r="CVU819" s="100"/>
      <c r="CVV819" s="94"/>
      <c r="CVW819" s="95"/>
      <c r="CVX819" s="101">
        <f>CVX820+CVX950+CVX941</f>
        <v>0</v>
      </c>
      <c r="CVY819" s="103"/>
      <c r="CVZ819" s="144" t="s">
        <v>102</v>
      </c>
      <c r="CWA819" s="144"/>
      <c r="CWB819" s="99"/>
      <c r="CWC819" s="100"/>
      <c r="CWD819" s="94"/>
      <c r="CWE819" s="95"/>
      <c r="CWF819" s="101">
        <f>CWF820+CWF950+CWF941</f>
        <v>0</v>
      </c>
      <c r="CWG819" s="103"/>
      <c r="CWH819" s="144" t="s">
        <v>102</v>
      </c>
      <c r="CWI819" s="144"/>
      <c r="CWJ819" s="99"/>
      <c r="CWK819" s="100"/>
      <c r="CWL819" s="94"/>
      <c r="CWM819" s="95"/>
      <c r="CWN819" s="101">
        <f>CWN820+CWN950+CWN941</f>
        <v>0</v>
      </c>
      <c r="CWO819" s="103"/>
      <c r="CWP819" s="144" t="s">
        <v>102</v>
      </c>
      <c r="CWQ819" s="144"/>
      <c r="CWR819" s="99"/>
      <c r="CWS819" s="100"/>
      <c r="CWT819" s="94"/>
      <c r="CWU819" s="95"/>
      <c r="CWV819" s="101">
        <f>CWV820+CWV950+CWV941</f>
        <v>0</v>
      </c>
      <c r="CWW819" s="103"/>
      <c r="CWX819" s="144" t="s">
        <v>102</v>
      </c>
      <c r="CWY819" s="144"/>
      <c r="CWZ819" s="99"/>
      <c r="CXA819" s="100"/>
      <c r="CXB819" s="94"/>
      <c r="CXC819" s="95"/>
      <c r="CXD819" s="101">
        <f>CXD820+CXD950+CXD941</f>
        <v>0</v>
      </c>
      <c r="CXE819" s="103"/>
      <c r="CXF819" s="144" t="s">
        <v>102</v>
      </c>
      <c r="CXG819" s="144"/>
      <c r="CXH819" s="99"/>
      <c r="CXI819" s="100"/>
      <c r="CXJ819" s="94"/>
      <c r="CXK819" s="95"/>
      <c r="CXL819" s="101">
        <f>CXL820+CXL950+CXL941</f>
        <v>0</v>
      </c>
      <c r="CXM819" s="103"/>
      <c r="CXN819" s="144" t="s">
        <v>102</v>
      </c>
      <c r="CXO819" s="144"/>
      <c r="CXP819" s="99"/>
      <c r="CXQ819" s="100"/>
      <c r="CXR819" s="94"/>
      <c r="CXS819" s="95"/>
      <c r="CXT819" s="101">
        <f>CXT820+CXT950+CXT941</f>
        <v>0</v>
      </c>
      <c r="CXU819" s="103"/>
      <c r="CXV819" s="144" t="s">
        <v>102</v>
      </c>
      <c r="CXW819" s="144"/>
      <c r="CXX819" s="99"/>
      <c r="CXY819" s="100"/>
      <c r="CXZ819" s="94"/>
      <c r="CYA819" s="95"/>
      <c r="CYB819" s="101">
        <f>CYB820+CYB950+CYB941</f>
        <v>0</v>
      </c>
      <c r="CYC819" s="103"/>
      <c r="CYD819" s="144" t="s">
        <v>102</v>
      </c>
      <c r="CYE819" s="144"/>
      <c r="CYF819" s="99"/>
      <c r="CYG819" s="100"/>
      <c r="CYH819" s="94"/>
      <c r="CYI819" s="95"/>
      <c r="CYJ819" s="101">
        <f>CYJ820+CYJ950+CYJ941</f>
        <v>0</v>
      </c>
      <c r="CYK819" s="103"/>
      <c r="CYL819" s="144" t="s">
        <v>102</v>
      </c>
      <c r="CYM819" s="144"/>
      <c r="CYN819" s="99"/>
      <c r="CYO819" s="100"/>
      <c r="CYP819" s="94"/>
      <c r="CYQ819" s="95"/>
      <c r="CYR819" s="101">
        <f>CYR820+CYR950+CYR941</f>
        <v>0</v>
      </c>
      <c r="CYS819" s="103"/>
      <c r="CYT819" s="144" t="s">
        <v>102</v>
      </c>
      <c r="CYU819" s="144"/>
      <c r="CYV819" s="99"/>
      <c r="CYW819" s="100"/>
      <c r="CYX819" s="94"/>
      <c r="CYY819" s="95"/>
      <c r="CYZ819" s="101">
        <f>CYZ820+CYZ950+CYZ941</f>
        <v>0</v>
      </c>
      <c r="CZA819" s="103"/>
      <c r="CZB819" s="144" t="s">
        <v>102</v>
      </c>
      <c r="CZC819" s="144"/>
      <c r="CZD819" s="99"/>
      <c r="CZE819" s="100"/>
      <c r="CZF819" s="94"/>
      <c r="CZG819" s="95"/>
      <c r="CZH819" s="101">
        <f>CZH820+CZH950+CZH941</f>
        <v>0</v>
      </c>
      <c r="CZI819" s="103"/>
      <c r="CZJ819" s="144" t="s">
        <v>102</v>
      </c>
      <c r="CZK819" s="144"/>
      <c r="CZL819" s="99"/>
      <c r="CZM819" s="100"/>
      <c r="CZN819" s="94"/>
      <c r="CZO819" s="95"/>
      <c r="CZP819" s="101">
        <f>CZP820+CZP950+CZP941</f>
        <v>0</v>
      </c>
      <c r="CZQ819" s="103"/>
      <c r="CZR819" s="144" t="s">
        <v>102</v>
      </c>
      <c r="CZS819" s="144"/>
      <c r="CZT819" s="99"/>
      <c r="CZU819" s="100"/>
      <c r="CZV819" s="94"/>
      <c r="CZW819" s="95"/>
      <c r="CZX819" s="101">
        <f>CZX820+CZX950+CZX941</f>
        <v>0</v>
      </c>
      <c r="CZY819" s="103"/>
      <c r="CZZ819" s="144" t="s">
        <v>102</v>
      </c>
      <c r="DAA819" s="144"/>
      <c r="DAB819" s="99"/>
      <c r="DAC819" s="100"/>
      <c r="DAD819" s="94"/>
      <c r="DAE819" s="95"/>
      <c r="DAF819" s="101">
        <f>DAF820+DAF950+DAF941</f>
        <v>0</v>
      </c>
      <c r="DAG819" s="103"/>
      <c r="DAH819" s="144" t="s">
        <v>102</v>
      </c>
      <c r="DAI819" s="144"/>
      <c r="DAJ819" s="99"/>
      <c r="DAK819" s="100"/>
      <c r="DAL819" s="94"/>
      <c r="DAM819" s="95"/>
      <c r="DAN819" s="101">
        <f>DAN820+DAN950+DAN941</f>
        <v>0</v>
      </c>
      <c r="DAO819" s="103"/>
      <c r="DAP819" s="144" t="s">
        <v>102</v>
      </c>
      <c r="DAQ819" s="144"/>
      <c r="DAR819" s="99"/>
      <c r="DAS819" s="100"/>
      <c r="DAT819" s="94"/>
      <c r="DAU819" s="95"/>
      <c r="DAV819" s="101">
        <f>DAV820+DAV950+DAV941</f>
        <v>0</v>
      </c>
      <c r="DAW819" s="103"/>
      <c r="DAX819" s="144" t="s">
        <v>102</v>
      </c>
      <c r="DAY819" s="144"/>
      <c r="DAZ819" s="99"/>
      <c r="DBA819" s="100"/>
      <c r="DBB819" s="94"/>
      <c r="DBC819" s="95"/>
      <c r="DBD819" s="101">
        <f>DBD820+DBD950+DBD941</f>
        <v>0</v>
      </c>
      <c r="DBE819" s="103"/>
      <c r="DBF819" s="144" t="s">
        <v>102</v>
      </c>
      <c r="DBG819" s="144"/>
      <c r="DBH819" s="99"/>
      <c r="DBI819" s="100"/>
      <c r="DBJ819" s="94"/>
      <c r="DBK819" s="95"/>
      <c r="DBL819" s="101">
        <f>DBL820+DBL950+DBL941</f>
        <v>0</v>
      </c>
      <c r="DBM819" s="103"/>
      <c r="DBN819" s="144" t="s">
        <v>102</v>
      </c>
      <c r="DBO819" s="144"/>
      <c r="DBP819" s="99"/>
      <c r="DBQ819" s="100"/>
      <c r="DBR819" s="94"/>
      <c r="DBS819" s="95"/>
      <c r="DBT819" s="101">
        <f>DBT820+DBT950+DBT941</f>
        <v>0</v>
      </c>
      <c r="DBU819" s="103"/>
      <c r="DBV819" s="144" t="s">
        <v>102</v>
      </c>
      <c r="DBW819" s="144"/>
      <c r="DBX819" s="99"/>
      <c r="DBY819" s="100"/>
      <c r="DBZ819" s="94"/>
      <c r="DCA819" s="95"/>
      <c r="DCB819" s="101">
        <f>DCB820+DCB950+DCB941</f>
        <v>0</v>
      </c>
      <c r="DCC819" s="103"/>
      <c r="DCD819" s="144" t="s">
        <v>102</v>
      </c>
      <c r="DCE819" s="144"/>
      <c r="DCF819" s="99"/>
      <c r="DCG819" s="100"/>
      <c r="DCH819" s="94"/>
      <c r="DCI819" s="95"/>
      <c r="DCJ819" s="101">
        <f>DCJ820+DCJ950+DCJ941</f>
        <v>0</v>
      </c>
      <c r="DCK819" s="103"/>
      <c r="DCL819" s="144" t="s">
        <v>102</v>
      </c>
      <c r="DCM819" s="144"/>
      <c r="DCN819" s="99"/>
      <c r="DCO819" s="100"/>
      <c r="DCP819" s="94"/>
      <c r="DCQ819" s="95"/>
      <c r="DCR819" s="101">
        <f>DCR820+DCR950+DCR941</f>
        <v>0</v>
      </c>
      <c r="DCS819" s="103"/>
      <c r="DCT819" s="144" t="s">
        <v>102</v>
      </c>
      <c r="DCU819" s="144"/>
      <c r="DCV819" s="99"/>
      <c r="DCW819" s="100"/>
      <c r="DCX819" s="94"/>
      <c r="DCY819" s="95"/>
      <c r="DCZ819" s="101">
        <f>DCZ820+DCZ950+DCZ941</f>
        <v>0</v>
      </c>
      <c r="DDA819" s="103"/>
      <c r="DDB819" s="144" t="s">
        <v>102</v>
      </c>
      <c r="DDC819" s="144"/>
      <c r="DDD819" s="99"/>
      <c r="DDE819" s="100"/>
      <c r="DDF819" s="94"/>
      <c r="DDG819" s="95"/>
      <c r="DDH819" s="101">
        <f>DDH820+DDH950+DDH941</f>
        <v>0</v>
      </c>
      <c r="DDI819" s="103"/>
      <c r="DDJ819" s="144" t="s">
        <v>102</v>
      </c>
      <c r="DDK819" s="144"/>
      <c r="DDL819" s="99"/>
      <c r="DDM819" s="100"/>
      <c r="DDN819" s="94"/>
      <c r="DDO819" s="95"/>
      <c r="DDP819" s="101">
        <f>DDP820+DDP950+DDP941</f>
        <v>0</v>
      </c>
      <c r="DDQ819" s="103"/>
      <c r="DDR819" s="144" t="s">
        <v>102</v>
      </c>
      <c r="DDS819" s="144"/>
      <c r="DDT819" s="99"/>
      <c r="DDU819" s="100"/>
      <c r="DDV819" s="94"/>
      <c r="DDW819" s="95"/>
      <c r="DDX819" s="101">
        <f>DDX820+DDX950+DDX941</f>
        <v>0</v>
      </c>
      <c r="DDY819" s="103"/>
      <c r="DDZ819" s="144" t="s">
        <v>102</v>
      </c>
      <c r="DEA819" s="144"/>
      <c r="DEB819" s="99"/>
      <c r="DEC819" s="100"/>
      <c r="DED819" s="94"/>
      <c r="DEE819" s="95"/>
      <c r="DEF819" s="101">
        <f>DEF820+DEF950+DEF941</f>
        <v>0</v>
      </c>
      <c r="DEG819" s="103"/>
      <c r="DEH819" s="144" t="s">
        <v>102</v>
      </c>
      <c r="DEI819" s="144"/>
      <c r="DEJ819" s="99"/>
      <c r="DEK819" s="100"/>
      <c r="DEL819" s="94"/>
      <c r="DEM819" s="95"/>
      <c r="DEN819" s="101">
        <f>DEN820+DEN950+DEN941</f>
        <v>0</v>
      </c>
      <c r="DEO819" s="103"/>
      <c r="DEP819" s="144" t="s">
        <v>102</v>
      </c>
      <c r="DEQ819" s="144"/>
      <c r="DER819" s="99"/>
      <c r="DES819" s="100"/>
      <c r="DET819" s="94"/>
      <c r="DEU819" s="95"/>
      <c r="DEV819" s="101">
        <f>DEV820+DEV950+DEV941</f>
        <v>0</v>
      </c>
      <c r="DEW819" s="103"/>
      <c r="DEX819" s="144" t="s">
        <v>102</v>
      </c>
      <c r="DEY819" s="144"/>
      <c r="DEZ819" s="99"/>
      <c r="DFA819" s="100"/>
      <c r="DFB819" s="94"/>
      <c r="DFC819" s="95"/>
      <c r="DFD819" s="101">
        <f>DFD820+DFD950+DFD941</f>
        <v>0</v>
      </c>
      <c r="DFE819" s="103"/>
      <c r="DFF819" s="144" t="s">
        <v>102</v>
      </c>
      <c r="DFG819" s="144"/>
      <c r="DFH819" s="99"/>
      <c r="DFI819" s="100"/>
      <c r="DFJ819" s="94"/>
      <c r="DFK819" s="95"/>
      <c r="DFL819" s="101">
        <f>DFL820+DFL950+DFL941</f>
        <v>0</v>
      </c>
      <c r="DFM819" s="103"/>
      <c r="DFN819" s="144" t="s">
        <v>102</v>
      </c>
      <c r="DFO819" s="144"/>
      <c r="DFP819" s="99"/>
      <c r="DFQ819" s="100"/>
      <c r="DFR819" s="94"/>
      <c r="DFS819" s="95"/>
      <c r="DFT819" s="101">
        <f>DFT820+DFT950+DFT941</f>
        <v>0</v>
      </c>
      <c r="DFU819" s="103"/>
      <c r="DFV819" s="144" t="s">
        <v>102</v>
      </c>
      <c r="DFW819" s="144"/>
      <c r="DFX819" s="99"/>
      <c r="DFY819" s="100"/>
      <c r="DFZ819" s="94"/>
      <c r="DGA819" s="95"/>
      <c r="DGB819" s="101">
        <f>DGB820+DGB950+DGB941</f>
        <v>0</v>
      </c>
      <c r="DGC819" s="103"/>
      <c r="DGD819" s="144" t="s">
        <v>102</v>
      </c>
      <c r="DGE819" s="144"/>
      <c r="DGF819" s="99"/>
      <c r="DGG819" s="100"/>
      <c r="DGH819" s="94"/>
      <c r="DGI819" s="95"/>
      <c r="DGJ819" s="101">
        <f>DGJ820+DGJ950+DGJ941</f>
        <v>0</v>
      </c>
      <c r="DGK819" s="103"/>
      <c r="DGL819" s="144" t="s">
        <v>102</v>
      </c>
      <c r="DGM819" s="144"/>
      <c r="DGN819" s="99"/>
      <c r="DGO819" s="100"/>
      <c r="DGP819" s="94"/>
      <c r="DGQ819" s="95"/>
      <c r="DGR819" s="101">
        <f>DGR820+DGR950+DGR941</f>
        <v>0</v>
      </c>
      <c r="DGS819" s="103"/>
      <c r="DGT819" s="144" t="s">
        <v>102</v>
      </c>
      <c r="DGU819" s="144"/>
      <c r="DGV819" s="99"/>
      <c r="DGW819" s="100"/>
      <c r="DGX819" s="94"/>
      <c r="DGY819" s="95"/>
      <c r="DGZ819" s="101">
        <f>DGZ820+DGZ950+DGZ941</f>
        <v>0</v>
      </c>
      <c r="DHA819" s="103"/>
      <c r="DHB819" s="144" t="s">
        <v>102</v>
      </c>
      <c r="DHC819" s="144"/>
      <c r="DHD819" s="99"/>
      <c r="DHE819" s="100"/>
      <c r="DHF819" s="94"/>
      <c r="DHG819" s="95"/>
      <c r="DHH819" s="101">
        <f>DHH820+DHH950+DHH941</f>
        <v>0</v>
      </c>
      <c r="DHI819" s="103"/>
      <c r="DHJ819" s="144" t="s">
        <v>102</v>
      </c>
      <c r="DHK819" s="144"/>
      <c r="DHL819" s="99"/>
      <c r="DHM819" s="100"/>
      <c r="DHN819" s="94"/>
      <c r="DHO819" s="95"/>
      <c r="DHP819" s="101">
        <f>DHP820+DHP950+DHP941</f>
        <v>0</v>
      </c>
      <c r="DHQ819" s="103"/>
      <c r="DHR819" s="144" t="s">
        <v>102</v>
      </c>
      <c r="DHS819" s="144"/>
      <c r="DHT819" s="99"/>
      <c r="DHU819" s="100"/>
      <c r="DHV819" s="94"/>
      <c r="DHW819" s="95"/>
      <c r="DHX819" s="101">
        <f>DHX820+DHX950+DHX941</f>
        <v>0</v>
      </c>
      <c r="DHY819" s="103"/>
      <c r="DHZ819" s="144" t="s">
        <v>102</v>
      </c>
      <c r="DIA819" s="144"/>
      <c r="DIB819" s="99"/>
      <c r="DIC819" s="100"/>
      <c r="DID819" s="94"/>
      <c r="DIE819" s="95"/>
      <c r="DIF819" s="101">
        <f>DIF820+DIF950+DIF941</f>
        <v>0</v>
      </c>
      <c r="DIG819" s="103"/>
      <c r="DIH819" s="144" t="s">
        <v>102</v>
      </c>
      <c r="DII819" s="144"/>
      <c r="DIJ819" s="99"/>
      <c r="DIK819" s="100"/>
      <c r="DIL819" s="94"/>
      <c r="DIM819" s="95"/>
      <c r="DIN819" s="101">
        <f>DIN820+DIN950+DIN941</f>
        <v>0</v>
      </c>
      <c r="DIO819" s="103"/>
      <c r="DIP819" s="144" t="s">
        <v>102</v>
      </c>
      <c r="DIQ819" s="144"/>
      <c r="DIR819" s="99"/>
      <c r="DIS819" s="100"/>
      <c r="DIT819" s="94"/>
      <c r="DIU819" s="95"/>
      <c r="DIV819" s="101">
        <f>DIV820+DIV950+DIV941</f>
        <v>0</v>
      </c>
      <c r="DIW819" s="103"/>
      <c r="DIX819" s="144" t="s">
        <v>102</v>
      </c>
      <c r="DIY819" s="144"/>
      <c r="DIZ819" s="99"/>
      <c r="DJA819" s="100"/>
      <c r="DJB819" s="94"/>
      <c r="DJC819" s="95"/>
      <c r="DJD819" s="101">
        <f>DJD820+DJD950+DJD941</f>
        <v>0</v>
      </c>
      <c r="DJE819" s="103"/>
      <c r="DJF819" s="144" t="s">
        <v>102</v>
      </c>
      <c r="DJG819" s="144"/>
      <c r="DJH819" s="99"/>
      <c r="DJI819" s="100"/>
      <c r="DJJ819" s="94"/>
      <c r="DJK819" s="95"/>
      <c r="DJL819" s="101">
        <f>DJL820+DJL950+DJL941</f>
        <v>0</v>
      </c>
      <c r="DJM819" s="103"/>
      <c r="DJN819" s="144" t="s">
        <v>102</v>
      </c>
      <c r="DJO819" s="144"/>
      <c r="DJP819" s="99"/>
      <c r="DJQ819" s="100"/>
      <c r="DJR819" s="94"/>
      <c r="DJS819" s="95"/>
      <c r="DJT819" s="101">
        <f>DJT820+DJT950+DJT941</f>
        <v>0</v>
      </c>
      <c r="DJU819" s="103"/>
      <c r="DJV819" s="144" t="s">
        <v>102</v>
      </c>
      <c r="DJW819" s="144"/>
      <c r="DJX819" s="99"/>
      <c r="DJY819" s="100"/>
      <c r="DJZ819" s="94"/>
      <c r="DKA819" s="95"/>
      <c r="DKB819" s="101">
        <f>DKB820+DKB950+DKB941</f>
        <v>0</v>
      </c>
      <c r="DKC819" s="103"/>
      <c r="DKD819" s="144" t="s">
        <v>102</v>
      </c>
      <c r="DKE819" s="144"/>
      <c r="DKF819" s="99"/>
      <c r="DKG819" s="100"/>
      <c r="DKH819" s="94"/>
      <c r="DKI819" s="95"/>
      <c r="DKJ819" s="101">
        <f>DKJ820+DKJ950+DKJ941</f>
        <v>0</v>
      </c>
      <c r="DKK819" s="103"/>
      <c r="DKL819" s="144" t="s">
        <v>102</v>
      </c>
      <c r="DKM819" s="144"/>
      <c r="DKN819" s="99"/>
      <c r="DKO819" s="100"/>
      <c r="DKP819" s="94"/>
      <c r="DKQ819" s="95"/>
      <c r="DKR819" s="101">
        <f>DKR820+DKR950+DKR941</f>
        <v>0</v>
      </c>
      <c r="DKS819" s="103"/>
      <c r="DKT819" s="144" t="s">
        <v>102</v>
      </c>
      <c r="DKU819" s="144"/>
      <c r="DKV819" s="99"/>
      <c r="DKW819" s="100"/>
      <c r="DKX819" s="94"/>
      <c r="DKY819" s="95"/>
      <c r="DKZ819" s="101">
        <f>DKZ820+DKZ950+DKZ941</f>
        <v>0</v>
      </c>
      <c r="DLA819" s="103"/>
      <c r="DLB819" s="144" t="s">
        <v>102</v>
      </c>
      <c r="DLC819" s="144"/>
      <c r="DLD819" s="99"/>
      <c r="DLE819" s="100"/>
      <c r="DLF819" s="94"/>
      <c r="DLG819" s="95"/>
      <c r="DLH819" s="101">
        <f>DLH820+DLH950+DLH941</f>
        <v>0</v>
      </c>
      <c r="DLI819" s="103"/>
      <c r="DLJ819" s="144" t="s">
        <v>102</v>
      </c>
      <c r="DLK819" s="144"/>
      <c r="DLL819" s="99"/>
      <c r="DLM819" s="100"/>
      <c r="DLN819" s="94"/>
      <c r="DLO819" s="95"/>
      <c r="DLP819" s="101">
        <f>DLP820+DLP950+DLP941</f>
        <v>0</v>
      </c>
      <c r="DLQ819" s="103"/>
      <c r="DLR819" s="144" t="s">
        <v>102</v>
      </c>
      <c r="DLS819" s="144"/>
      <c r="DLT819" s="99"/>
      <c r="DLU819" s="100"/>
      <c r="DLV819" s="94"/>
      <c r="DLW819" s="95"/>
      <c r="DLX819" s="101">
        <f>DLX820+DLX950+DLX941</f>
        <v>0</v>
      </c>
      <c r="DLY819" s="103"/>
      <c r="DLZ819" s="144" t="s">
        <v>102</v>
      </c>
      <c r="DMA819" s="144"/>
      <c r="DMB819" s="99"/>
      <c r="DMC819" s="100"/>
      <c r="DMD819" s="94"/>
      <c r="DME819" s="95"/>
      <c r="DMF819" s="101">
        <f>DMF820+DMF950+DMF941</f>
        <v>0</v>
      </c>
      <c r="DMG819" s="103"/>
      <c r="DMH819" s="144" t="s">
        <v>102</v>
      </c>
      <c r="DMI819" s="144"/>
      <c r="DMJ819" s="99"/>
      <c r="DMK819" s="100"/>
      <c r="DML819" s="94"/>
      <c r="DMM819" s="95"/>
      <c r="DMN819" s="101">
        <f>DMN820+DMN950+DMN941</f>
        <v>0</v>
      </c>
      <c r="DMO819" s="103"/>
      <c r="DMP819" s="144" t="s">
        <v>102</v>
      </c>
      <c r="DMQ819" s="144"/>
      <c r="DMR819" s="99"/>
      <c r="DMS819" s="100"/>
      <c r="DMT819" s="94"/>
      <c r="DMU819" s="95"/>
      <c r="DMV819" s="101">
        <f>DMV820+DMV950+DMV941</f>
        <v>0</v>
      </c>
      <c r="DMW819" s="103"/>
      <c r="DMX819" s="144" t="s">
        <v>102</v>
      </c>
      <c r="DMY819" s="144"/>
      <c r="DMZ819" s="99"/>
      <c r="DNA819" s="100"/>
      <c r="DNB819" s="94"/>
      <c r="DNC819" s="95"/>
      <c r="DND819" s="101">
        <f>DND820+DND950+DND941</f>
        <v>0</v>
      </c>
      <c r="DNE819" s="103"/>
      <c r="DNF819" s="144" t="s">
        <v>102</v>
      </c>
      <c r="DNG819" s="144"/>
      <c r="DNH819" s="99"/>
      <c r="DNI819" s="100"/>
      <c r="DNJ819" s="94"/>
      <c r="DNK819" s="95"/>
      <c r="DNL819" s="101">
        <f>DNL820+DNL950+DNL941</f>
        <v>0</v>
      </c>
      <c r="DNM819" s="103"/>
      <c r="DNN819" s="144" t="s">
        <v>102</v>
      </c>
      <c r="DNO819" s="144"/>
      <c r="DNP819" s="99"/>
      <c r="DNQ819" s="100"/>
      <c r="DNR819" s="94"/>
      <c r="DNS819" s="95"/>
      <c r="DNT819" s="101">
        <f>DNT820+DNT950+DNT941</f>
        <v>0</v>
      </c>
      <c r="DNU819" s="103"/>
      <c r="DNV819" s="144" t="s">
        <v>102</v>
      </c>
      <c r="DNW819" s="144"/>
      <c r="DNX819" s="99"/>
      <c r="DNY819" s="100"/>
      <c r="DNZ819" s="94"/>
      <c r="DOA819" s="95"/>
      <c r="DOB819" s="101">
        <f>DOB820+DOB950+DOB941</f>
        <v>0</v>
      </c>
      <c r="DOC819" s="103"/>
      <c r="DOD819" s="144" t="s">
        <v>102</v>
      </c>
      <c r="DOE819" s="144"/>
      <c r="DOF819" s="99"/>
      <c r="DOG819" s="100"/>
      <c r="DOH819" s="94"/>
      <c r="DOI819" s="95"/>
      <c r="DOJ819" s="101">
        <f>DOJ820+DOJ950+DOJ941</f>
        <v>0</v>
      </c>
      <c r="DOK819" s="103"/>
      <c r="DOL819" s="144" t="s">
        <v>102</v>
      </c>
      <c r="DOM819" s="144"/>
      <c r="DON819" s="99"/>
      <c r="DOO819" s="100"/>
      <c r="DOP819" s="94"/>
      <c r="DOQ819" s="95"/>
      <c r="DOR819" s="101">
        <f>DOR820+DOR950+DOR941</f>
        <v>0</v>
      </c>
      <c r="DOS819" s="103"/>
      <c r="DOT819" s="144" t="s">
        <v>102</v>
      </c>
      <c r="DOU819" s="144"/>
      <c r="DOV819" s="99"/>
      <c r="DOW819" s="100"/>
      <c r="DOX819" s="94"/>
      <c r="DOY819" s="95"/>
      <c r="DOZ819" s="101">
        <f>DOZ820+DOZ950+DOZ941</f>
        <v>0</v>
      </c>
      <c r="DPA819" s="103"/>
      <c r="DPB819" s="144" t="s">
        <v>102</v>
      </c>
      <c r="DPC819" s="144"/>
      <c r="DPD819" s="99"/>
      <c r="DPE819" s="100"/>
      <c r="DPF819" s="94"/>
      <c r="DPG819" s="95"/>
      <c r="DPH819" s="101">
        <f>DPH820+DPH950+DPH941</f>
        <v>0</v>
      </c>
      <c r="DPI819" s="103"/>
      <c r="DPJ819" s="144" t="s">
        <v>102</v>
      </c>
      <c r="DPK819" s="144"/>
      <c r="DPL819" s="99"/>
      <c r="DPM819" s="100"/>
      <c r="DPN819" s="94"/>
      <c r="DPO819" s="95"/>
      <c r="DPP819" s="101">
        <f>DPP820+DPP950+DPP941</f>
        <v>0</v>
      </c>
      <c r="DPQ819" s="103"/>
      <c r="DPR819" s="144" t="s">
        <v>102</v>
      </c>
      <c r="DPS819" s="144"/>
      <c r="DPT819" s="99"/>
      <c r="DPU819" s="100"/>
      <c r="DPV819" s="94"/>
      <c r="DPW819" s="95"/>
      <c r="DPX819" s="101">
        <f>DPX820+DPX950+DPX941</f>
        <v>0</v>
      </c>
      <c r="DPY819" s="103"/>
      <c r="DPZ819" s="144" t="s">
        <v>102</v>
      </c>
      <c r="DQA819" s="144"/>
      <c r="DQB819" s="99"/>
      <c r="DQC819" s="100"/>
      <c r="DQD819" s="94"/>
      <c r="DQE819" s="95"/>
      <c r="DQF819" s="101">
        <f>DQF820+DQF950+DQF941</f>
        <v>0</v>
      </c>
      <c r="DQG819" s="103"/>
      <c r="DQH819" s="144" t="s">
        <v>102</v>
      </c>
      <c r="DQI819" s="144"/>
      <c r="DQJ819" s="99"/>
      <c r="DQK819" s="100"/>
      <c r="DQL819" s="94"/>
      <c r="DQM819" s="95"/>
      <c r="DQN819" s="101">
        <f>DQN820+DQN950+DQN941</f>
        <v>0</v>
      </c>
      <c r="DQO819" s="103"/>
      <c r="DQP819" s="144" t="s">
        <v>102</v>
      </c>
      <c r="DQQ819" s="144"/>
      <c r="DQR819" s="99"/>
      <c r="DQS819" s="100"/>
      <c r="DQT819" s="94"/>
      <c r="DQU819" s="95"/>
      <c r="DQV819" s="101">
        <f>DQV820+DQV950+DQV941</f>
        <v>0</v>
      </c>
      <c r="DQW819" s="103"/>
      <c r="DQX819" s="144" t="s">
        <v>102</v>
      </c>
      <c r="DQY819" s="144"/>
      <c r="DQZ819" s="99"/>
      <c r="DRA819" s="100"/>
      <c r="DRB819" s="94"/>
      <c r="DRC819" s="95"/>
      <c r="DRD819" s="101">
        <f>DRD820+DRD950+DRD941</f>
        <v>0</v>
      </c>
      <c r="DRE819" s="103"/>
      <c r="DRF819" s="144" t="s">
        <v>102</v>
      </c>
      <c r="DRG819" s="144"/>
      <c r="DRH819" s="99"/>
      <c r="DRI819" s="100"/>
      <c r="DRJ819" s="94"/>
      <c r="DRK819" s="95"/>
      <c r="DRL819" s="101">
        <f>DRL820+DRL950+DRL941</f>
        <v>0</v>
      </c>
      <c r="DRM819" s="103"/>
      <c r="DRN819" s="144" t="s">
        <v>102</v>
      </c>
      <c r="DRO819" s="144"/>
      <c r="DRP819" s="99"/>
      <c r="DRQ819" s="100"/>
      <c r="DRR819" s="94"/>
      <c r="DRS819" s="95"/>
      <c r="DRT819" s="101">
        <f>DRT820+DRT950+DRT941</f>
        <v>0</v>
      </c>
      <c r="DRU819" s="103"/>
      <c r="DRV819" s="144" t="s">
        <v>102</v>
      </c>
      <c r="DRW819" s="144"/>
      <c r="DRX819" s="99"/>
      <c r="DRY819" s="100"/>
      <c r="DRZ819" s="94"/>
      <c r="DSA819" s="95"/>
      <c r="DSB819" s="101">
        <f>DSB820+DSB950+DSB941</f>
        <v>0</v>
      </c>
      <c r="DSC819" s="103"/>
      <c r="DSD819" s="144" t="s">
        <v>102</v>
      </c>
      <c r="DSE819" s="144"/>
      <c r="DSF819" s="99"/>
      <c r="DSG819" s="100"/>
      <c r="DSH819" s="94"/>
      <c r="DSI819" s="95"/>
      <c r="DSJ819" s="101">
        <f>DSJ820+DSJ950+DSJ941</f>
        <v>0</v>
      </c>
      <c r="DSK819" s="103"/>
      <c r="DSL819" s="144" t="s">
        <v>102</v>
      </c>
      <c r="DSM819" s="144"/>
      <c r="DSN819" s="99"/>
      <c r="DSO819" s="100"/>
      <c r="DSP819" s="94"/>
      <c r="DSQ819" s="95"/>
      <c r="DSR819" s="101">
        <f>DSR820+DSR950+DSR941</f>
        <v>0</v>
      </c>
      <c r="DSS819" s="103"/>
      <c r="DST819" s="144" t="s">
        <v>102</v>
      </c>
      <c r="DSU819" s="144"/>
      <c r="DSV819" s="99"/>
      <c r="DSW819" s="100"/>
      <c r="DSX819" s="94"/>
      <c r="DSY819" s="95"/>
      <c r="DSZ819" s="101">
        <f>DSZ820+DSZ950+DSZ941</f>
        <v>0</v>
      </c>
      <c r="DTA819" s="103"/>
      <c r="DTB819" s="144" t="s">
        <v>102</v>
      </c>
      <c r="DTC819" s="144"/>
      <c r="DTD819" s="99"/>
      <c r="DTE819" s="100"/>
      <c r="DTF819" s="94"/>
      <c r="DTG819" s="95"/>
      <c r="DTH819" s="101">
        <f>DTH820+DTH950+DTH941</f>
        <v>0</v>
      </c>
      <c r="DTI819" s="103"/>
      <c r="DTJ819" s="144" t="s">
        <v>102</v>
      </c>
      <c r="DTK819" s="144"/>
      <c r="DTL819" s="99"/>
      <c r="DTM819" s="100"/>
      <c r="DTN819" s="94"/>
      <c r="DTO819" s="95"/>
      <c r="DTP819" s="101">
        <f>DTP820+DTP950+DTP941</f>
        <v>0</v>
      </c>
      <c r="DTQ819" s="103"/>
      <c r="DTR819" s="144" t="s">
        <v>102</v>
      </c>
      <c r="DTS819" s="144"/>
      <c r="DTT819" s="99"/>
      <c r="DTU819" s="100"/>
      <c r="DTV819" s="94"/>
      <c r="DTW819" s="95"/>
      <c r="DTX819" s="101">
        <f>DTX820+DTX950+DTX941</f>
        <v>0</v>
      </c>
      <c r="DTY819" s="103"/>
      <c r="DTZ819" s="144" t="s">
        <v>102</v>
      </c>
      <c r="DUA819" s="144"/>
      <c r="DUB819" s="99"/>
      <c r="DUC819" s="100"/>
      <c r="DUD819" s="94"/>
      <c r="DUE819" s="95"/>
      <c r="DUF819" s="101">
        <f>DUF820+DUF950+DUF941</f>
        <v>0</v>
      </c>
      <c r="DUG819" s="103"/>
      <c r="DUH819" s="144" t="s">
        <v>102</v>
      </c>
      <c r="DUI819" s="144"/>
      <c r="DUJ819" s="99"/>
      <c r="DUK819" s="100"/>
      <c r="DUL819" s="94"/>
      <c r="DUM819" s="95"/>
      <c r="DUN819" s="101">
        <f>DUN820+DUN950+DUN941</f>
        <v>0</v>
      </c>
      <c r="DUO819" s="103"/>
      <c r="DUP819" s="144" t="s">
        <v>102</v>
      </c>
      <c r="DUQ819" s="144"/>
      <c r="DUR819" s="99"/>
      <c r="DUS819" s="100"/>
      <c r="DUT819" s="94"/>
      <c r="DUU819" s="95"/>
      <c r="DUV819" s="101">
        <f>DUV820+DUV950+DUV941</f>
        <v>0</v>
      </c>
      <c r="DUW819" s="103"/>
      <c r="DUX819" s="144" t="s">
        <v>102</v>
      </c>
      <c r="DUY819" s="144"/>
      <c r="DUZ819" s="99"/>
      <c r="DVA819" s="100"/>
      <c r="DVB819" s="94"/>
      <c r="DVC819" s="95"/>
      <c r="DVD819" s="101">
        <f>DVD820+DVD950+DVD941</f>
        <v>0</v>
      </c>
      <c r="DVE819" s="103"/>
      <c r="DVF819" s="144" t="s">
        <v>102</v>
      </c>
      <c r="DVG819" s="144"/>
      <c r="DVH819" s="99"/>
      <c r="DVI819" s="100"/>
      <c r="DVJ819" s="94"/>
      <c r="DVK819" s="95"/>
      <c r="DVL819" s="101">
        <f>DVL820+DVL950+DVL941</f>
        <v>0</v>
      </c>
      <c r="DVM819" s="103"/>
      <c r="DVN819" s="144" t="s">
        <v>102</v>
      </c>
      <c r="DVO819" s="144"/>
      <c r="DVP819" s="99"/>
      <c r="DVQ819" s="100"/>
      <c r="DVR819" s="94"/>
      <c r="DVS819" s="95"/>
      <c r="DVT819" s="101">
        <f>DVT820+DVT950+DVT941</f>
        <v>0</v>
      </c>
      <c r="DVU819" s="103"/>
      <c r="DVV819" s="144" t="s">
        <v>102</v>
      </c>
      <c r="DVW819" s="144"/>
      <c r="DVX819" s="99"/>
      <c r="DVY819" s="100"/>
      <c r="DVZ819" s="94"/>
      <c r="DWA819" s="95"/>
      <c r="DWB819" s="101">
        <f>DWB820+DWB950+DWB941</f>
        <v>0</v>
      </c>
      <c r="DWC819" s="103"/>
      <c r="DWD819" s="144" t="s">
        <v>102</v>
      </c>
      <c r="DWE819" s="144"/>
      <c r="DWF819" s="99"/>
      <c r="DWG819" s="100"/>
      <c r="DWH819" s="94"/>
      <c r="DWI819" s="95"/>
      <c r="DWJ819" s="101">
        <f>DWJ820+DWJ950+DWJ941</f>
        <v>0</v>
      </c>
      <c r="DWK819" s="103"/>
      <c r="DWL819" s="144" t="s">
        <v>102</v>
      </c>
      <c r="DWM819" s="144"/>
      <c r="DWN819" s="99"/>
      <c r="DWO819" s="100"/>
      <c r="DWP819" s="94"/>
      <c r="DWQ819" s="95"/>
      <c r="DWR819" s="101">
        <f>DWR820+DWR950+DWR941</f>
        <v>0</v>
      </c>
      <c r="DWS819" s="103"/>
      <c r="DWT819" s="144" t="s">
        <v>102</v>
      </c>
      <c r="DWU819" s="144"/>
      <c r="DWV819" s="99"/>
      <c r="DWW819" s="100"/>
      <c r="DWX819" s="94"/>
      <c r="DWY819" s="95"/>
      <c r="DWZ819" s="101">
        <f>DWZ820+DWZ950+DWZ941</f>
        <v>0</v>
      </c>
      <c r="DXA819" s="103"/>
      <c r="DXB819" s="144" t="s">
        <v>102</v>
      </c>
      <c r="DXC819" s="144"/>
      <c r="DXD819" s="99"/>
      <c r="DXE819" s="100"/>
      <c r="DXF819" s="94"/>
      <c r="DXG819" s="95"/>
      <c r="DXH819" s="101">
        <f>DXH820+DXH950+DXH941</f>
        <v>0</v>
      </c>
      <c r="DXI819" s="103"/>
      <c r="DXJ819" s="144" t="s">
        <v>102</v>
      </c>
      <c r="DXK819" s="144"/>
      <c r="DXL819" s="99"/>
      <c r="DXM819" s="100"/>
      <c r="DXN819" s="94"/>
      <c r="DXO819" s="95"/>
      <c r="DXP819" s="101">
        <f>DXP820+DXP950+DXP941</f>
        <v>0</v>
      </c>
      <c r="DXQ819" s="103"/>
      <c r="DXR819" s="144" t="s">
        <v>102</v>
      </c>
      <c r="DXS819" s="144"/>
      <c r="DXT819" s="99"/>
      <c r="DXU819" s="100"/>
      <c r="DXV819" s="94"/>
      <c r="DXW819" s="95"/>
      <c r="DXX819" s="101">
        <f>DXX820+DXX950+DXX941</f>
        <v>0</v>
      </c>
      <c r="DXY819" s="103"/>
      <c r="DXZ819" s="144" t="s">
        <v>102</v>
      </c>
      <c r="DYA819" s="144"/>
      <c r="DYB819" s="99"/>
      <c r="DYC819" s="100"/>
      <c r="DYD819" s="94"/>
      <c r="DYE819" s="95"/>
      <c r="DYF819" s="101">
        <f>DYF820+DYF950+DYF941</f>
        <v>0</v>
      </c>
      <c r="DYG819" s="103"/>
      <c r="DYH819" s="144" t="s">
        <v>102</v>
      </c>
      <c r="DYI819" s="144"/>
      <c r="DYJ819" s="99"/>
      <c r="DYK819" s="100"/>
      <c r="DYL819" s="94"/>
      <c r="DYM819" s="95"/>
      <c r="DYN819" s="101">
        <f>DYN820+DYN950+DYN941</f>
        <v>0</v>
      </c>
      <c r="DYO819" s="103"/>
      <c r="DYP819" s="144" t="s">
        <v>102</v>
      </c>
      <c r="DYQ819" s="144"/>
      <c r="DYR819" s="99"/>
      <c r="DYS819" s="100"/>
      <c r="DYT819" s="94"/>
      <c r="DYU819" s="95"/>
      <c r="DYV819" s="101">
        <f>DYV820+DYV950+DYV941</f>
        <v>0</v>
      </c>
      <c r="DYW819" s="103"/>
      <c r="DYX819" s="144" t="s">
        <v>102</v>
      </c>
      <c r="DYY819" s="144"/>
      <c r="DYZ819" s="99"/>
      <c r="DZA819" s="100"/>
      <c r="DZB819" s="94"/>
      <c r="DZC819" s="95"/>
      <c r="DZD819" s="101">
        <f>DZD820+DZD950+DZD941</f>
        <v>0</v>
      </c>
      <c r="DZE819" s="103"/>
      <c r="DZF819" s="144" t="s">
        <v>102</v>
      </c>
      <c r="DZG819" s="144"/>
      <c r="DZH819" s="99"/>
      <c r="DZI819" s="100"/>
      <c r="DZJ819" s="94"/>
      <c r="DZK819" s="95"/>
      <c r="DZL819" s="101">
        <f>DZL820+DZL950+DZL941</f>
        <v>0</v>
      </c>
      <c r="DZM819" s="103"/>
      <c r="DZN819" s="144" t="s">
        <v>102</v>
      </c>
      <c r="DZO819" s="144"/>
      <c r="DZP819" s="99"/>
      <c r="DZQ819" s="100"/>
      <c r="DZR819" s="94"/>
      <c r="DZS819" s="95"/>
      <c r="DZT819" s="101">
        <f>DZT820+DZT950+DZT941</f>
        <v>0</v>
      </c>
      <c r="DZU819" s="103"/>
      <c r="DZV819" s="144" t="s">
        <v>102</v>
      </c>
      <c r="DZW819" s="144"/>
      <c r="DZX819" s="99"/>
      <c r="DZY819" s="100"/>
      <c r="DZZ819" s="94"/>
      <c r="EAA819" s="95"/>
      <c r="EAB819" s="101">
        <f>EAB820+EAB950+EAB941</f>
        <v>0</v>
      </c>
      <c r="EAC819" s="103"/>
      <c r="EAD819" s="144" t="s">
        <v>102</v>
      </c>
      <c r="EAE819" s="144"/>
      <c r="EAF819" s="99"/>
      <c r="EAG819" s="100"/>
      <c r="EAH819" s="94"/>
      <c r="EAI819" s="95"/>
      <c r="EAJ819" s="101">
        <f>EAJ820+EAJ950+EAJ941</f>
        <v>0</v>
      </c>
      <c r="EAK819" s="103"/>
      <c r="EAL819" s="144" t="s">
        <v>102</v>
      </c>
      <c r="EAM819" s="144"/>
      <c r="EAN819" s="99"/>
      <c r="EAO819" s="100"/>
      <c r="EAP819" s="94"/>
      <c r="EAQ819" s="95"/>
      <c r="EAR819" s="101">
        <f>EAR820+EAR950+EAR941</f>
        <v>0</v>
      </c>
      <c r="EAS819" s="103"/>
      <c r="EAT819" s="144" t="s">
        <v>102</v>
      </c>
      <c r="EAU819" s="144"/>
      <c r="EAV819" s="99"/>
      <c r="EAW819" s="100"/>
      <c r="EAX819" s="94"/>
      <c r="EAY819" s="95"/>
      <c r="EAZ819" s="101">
        <f>EAZ820+EAZ950+EAZ941</f>
        <v>0</v>
      </c>
      <c r="EBA819" s="103"/>
      <c r="EBB819" s="144" t="s">
        <v>102</v>
      </c>
      <c r="EBC819" s="144"/>
      <c r="EBD819" s="99"/>
      <c r="EBE819" s="100"/>
      <c r="EBF819" s="94"/>
      <c r="EBG819" s="95"/>
      <c r="EBH819" s="101">
        <f>EBH820+EBH950+EBH941</f>
        <v>0</v>
      </c>
      <c r="EBI819" s="103"/>
      <c r="EBJ819" s="144" t="s">
        <v>102</v>
      </c>
      <c r="EBK819" s="144"/>
      <c r="EBL819" s="99"/>
      <c r="EBM819" s="100"/>
      <c r="EBN819" s="94"/>
      <c r="EBO819" s="95"/>
      <c r="EBP819" s="101">
        <f>EBP820+EBP950+EBP941</f>
        <v>0</v>
      </c>
      <c r="EBQ819" s="103"/>
      <c r="EBR819" s="144" t="s">
        <v>102</v>
      </c>
      <c r="EBS819" s="144"/>
      <c r="EBT819" s="99"/>
      <c r="EBU819" s="100"/>
      <c r="EBV819" s="94"/>
      <c r="EBW819" s="95"/>
      <c r="EBX819" s="101">
        <f>EBX820+EBX950+EBX941</f>
        <v>0</v>
      </c>
      <c r="EBY819" s="103"/>
      <c r="EBZ819" s="144" t="s">
        <v>102</v>
      </c>
      <c r="ECA819" s="144"/>
      <c r="ECB819" s="99"/>
      <c r="ECC819" s="100"/>
      <c r="ECD819" s="94"/>
      <c r="ECE819" s="95"/>
      <c r="ECF819" s="101">
        <f>ECF820+ECF950+ECF941</f>
        <v>0</v>
      </c>
      <c r="ECG819" s="103"/>
      <c r="ECH819" s="144" t="s">
        <v>102</v>
      </c>
      <c r="ECI819" s="144"/>
      <c r="ECJ819" s="99"/>
      <c r="ECK819" s="100"/>
      <c r="ECL819" s="94"/>
      <c r="ECM819" s="95"/>
      <c r="ECN819" s="101">
        <f>ECN820+ECN950+ECN941</f>
        <v>0</v>
      </c>
      <c r="ECO819" s="103"/>
      <c r="ECP819" s="144" t="s">
        <v>102</v>
      </c>
      <c r="ECQ819" s="144"/>
      <c r="ECR819" s="99"/>
      <c r="ECS819" s="100"/>
      <c r="ECT819" s="94"/>
      <c r="ECU819" s="95"/>
      <c r="ECV819" s="101">
        <f>ECV820+ECV950+ECV941</f>
        <v>0</v>
      </c>
      <c r="ECW819" s="103"/>
      <c r="ECX819" s="144" t="s">
        <v>102</v>
      </c>
      <c r="ECY819" s="144"/>
      <c r="ECZ819" s="99"/>
      <c r="EDA819" s="100"/>
      <c r="EDB819" s="94"/>
      <c r="EDC819" s="95"/>
      <c r="EDD819" s="101">
        <f>EDD820+EDD950+EDD941</f>
        <v>0</v>
      </c>
      <c r="EDE819" s="103"/>
      <c r="EDF819" s="144" t="s">
        <v>102</v>
      </c>
      <c r="EDG819" s="144"/>
      <c r="EDH819" s="99"/>
      <c r="EDI819" s="100"/>
      <c r="EDJ819" s="94"/>
      <c r="EDK819" s="95"/>
      <c r="EDL819" s="101">
        <f>EDL820+EDL950+EDL941</f>
        <v>0</v>
      </c>
      <c r="EDM819" s="103"/>
      <c r="EDN819" s="144" t="s">
        <v>102</v>
      </c>
      <c r="EDO819" s="144"/>
      <c r="EDP819" s="99"/>
      <c r="EDQ819" s="100"/>
      <c r="EDR819" s="94"/>
      <c r="EDS819" s="95"/>
      <c r="EDT819" s="101">
        <f>EDT820+EDT950+EDT941</f>
        <v>0</v>
      </c>
      <c r="EDU819" s="103"/>
      <c r="EDV819" s="144" t="s">
        <v>102</v>
      </c>
      <c r="EDW819" s="144"/>
      <c r="EDX819" s="99"/>
      <c r="EDY819" s="100"/>
      <c r="EDZ819" s="94"/>
      <c r="EEA819" s="95"/>
      <c r="EEB819" s="101">
        <f>EEB820+EEB950+EEB941</f>
        <v>0</v>
      </c>
      <c r="EEC819" s="103"/>
      <c r="EED819" s="144" t="s">
        <v>102</v>
      </c>
      <c r="EEE819" s="144"/>
      <c r="EEF819" s="99"/>
      <c r="EEG819" s="100"/>
      <c r="EEH819" s="94"/>
      <c r="EEI819" s="95"/>
      <c r="EEJ819" s="101">
        <f>EEJ820+EEJ950+EEJ941</f>
        <v>0</v>
      </c>
      <c r="EEK819" s="103"/>
      <c r="EEL819" s="144" t="s">
        <v>102</v>
      </c>
      <c r="EEM819" s="144"/>
      <c r="EEN819" s="99"/>
      <c r="EEO819" s="100"/>
      <c r="EEP819" s="94"/>
      <c r="EEQ819" s="95"/>
      <c r="EER819" s="101">
        <f>EER820+EER950+EER941</f>
        <v>0</v>
      </c>
      <c r="EES819" s="103"/>
      <c r="EET819" s="144" t="s">
        <v>102</v>
      </c>
      <c r="EEU819" s="144"/>
      <c r="EEV819" s="99"/>
      <c r="EEW819" s="100"/>
      <c r="EEX819" s="94"/>
      <c r="EEY819" s="95"/>
      <c r="EEZ819" s="101">
        <f>EEZ820+EEZ950+EEZ941</f>
        <v>0</v>
      </c>
      <c r="EFA819" s="103"/>
      <c r="EFB819" s="144" t="s">
        <v>102</v>
      </c>
      <c r="EFC819" s="144"/>
      <c r="EFD819" s="99"/>
      <c r="EFE819" s="100"/>
      <c r="EFF819" s="94"/>
      <c r="EFG819" s="95"/>
      <c r="EFH819" s="101">
        <f>EFH820+EFH950+EFH941</f>
        <v>0</v>
      </c>
      <c r="EFI819" s="103"/>
      <c r="EFJ819" s="144" t="s">
        <v>102</v>
      </c>
      <c r="EFK819" s="144"/>
      <c r="EFL819" s="99"/>
      <c r="EFM819" s="100"/>
      <c r="EFN819" s="94"/>
      <c r="EFO819" s="95"/>
      <c r="EFP819" s="101">
        <f>EFP820+EFP950+EFP941</f>
        <v>0</v>
      </c>
      <c r="EFQ819" s="103"/>
      <c r="EFR819" s="144" t="s">
        <v>102</v>
      </c>
      <c r="EFS819" s="144"/>
      <c r="EFT819" s="99"/>
      <c r="EFU819" s="100"/>
      <c r="EFV819" s="94"/>
      <c r="EFW819" s="95"/>
      <c r="EFX819" s="101">
        <f>EFX820+EFX950+EFX941</f>
        <v>0</v>
      </c>
      <c r="EFY819" s="103"/>
      <c r="EFZ819" s="144" t="s">
        <v>102</v>
      </c>
      <c r="EGA819" s="144"/>
      <c r="EGB819" s="99"/>
      <c r="EGC819" s="100"/>
      <c r="EGD819" s="94"/>
      <c r="EGE819" s="95"/>
      <c r="EGF819" s="101">
        <f>EGF820+EGF950+EGF941</f>
        <v>0</v>
      </c>
      <c r="EGG819" s="103"/>
      <c r="EGH819" s="144" t="s">
        <v>102</v>
      </c>
      <c r="EGI819" s="144"/>
      <c r="EGJ819" s="99"/>
      <c r="EGK819" s="100"/>
      <c r="EGL819" s="94"/>
      <c r="EGM819" s="95"/>
      <c r="EGN819" s="101">
        <f>EGN820+EGN950+EGN941</f>
        <v>0</v>
      </c>
      <c r="EGO819" s="103"/>
      <c r="EGP819" s="144" t="s">
        <v>102</v>
      </c>
      <c r="EGQ819" s="144"/>
      <c r="EGR819" s="99"/>
      <c r="EGS819" s="100"/>
      <c r="EGT819" s="94"/>
      <c r="EGU819" s="95"/>
      <c r="EGV819" s="101">
        <f>EGV820+EGV950+EGV941</f>
        <v>0</v>
      </c>
      <c r="EGW819" s="103"/>
      <c r="EGX819" s="144" t="s">
        <v>102</v>
      </c>
      <c r="EGY819" s="144"/>
      <c r="EGZ819" s="99"/>
      <c r="EHA819" s="100"/>
      <c r="EHB819" s="94"/>
      <c r="EHC819" s="95"/>
      <c r="EHD819" s="101">
        <f>EHD820+EHD950+EHD941</f>
        <v>0</v>
      </c>
      <c r="EHE819" s="103"/>
      <c r="EHF819" s="144" t="s">
        <v>102</v>
      </c>
      <c r="EHG819" s="144"/>
      <c r="EHH819" s="99"/>
      <c r="EHI819" s="100"/>
      <c r="EHJ819" s="94"/>
      <c r="EHK819" s="95"/>
      <c r="EHL819" s="101">
        <f>EHL820+EHL950+EHL941</f>
        <v>0</v>
      </c>
      <c r="EHM819" s="103"/>
      <c r="EHN819" s="144" t="s">
        <v>102</v>
      </c>
      <c r="EHO819" s="144"/>
      <c r="EHP819" s="99"/>
      <c r="EHQ819" s="100"/>
      <c r="EHR819" s="94"/>
      <c r="EHS819" s="95"/>
      <c r="EHT819" s="101">
        <f>EHT820+EHT950+EHT941</f>
        <v>0</v>
      </c>
      <c r="EHU819" s="103"/>
      <c r="EHV819" s="144" t="s">
        <v>102</v>
      </c>
      <c r="EHW819" s="144"/>
      <c r="EHX819" s="99"/>
      <c r="EHY819" s="100"/>
      <c r="EHZ819" s="94"/>
      <c r="EIA819" s="95"/>
      <c r="EIB819" s="101">
        <f>EIB820+EIB950+EIB941</f>
        <v>0</v>
      </c>
      <c r="EIC819" s="103"/>
      <c r="EID819" s="144" t="s">
        <v>102</v>
      </c>
      <c r="EIE819" s="144"/>
      <c r="EIF819" s="99"/>
      <c r="EIG819" s="100"/>
      <c r="EIH819" s="94"/>
      <c r="EII819" s="95"/>
      <c r="EIJ819" s="101">
        <f>EIJ820+EIJ950+EIJ941</f>
        <v>0</v>
      </c>
      <c r="EIK819" s="103"/>
      <c r="EIL819" s="144" t="s">
        <v>102</v>
      </c>
      <c r="EIM819" s="144"/>
      <c r="EIN819" s="99"/>
      <c r="EIO819" s="100"/>
      <c r="EIP819" s="94"/>
      <c r="EIQ819" s="95"/>
      <c r="EIR819" s="101">
        <f>EIR820+EIR950+EIR941</f>
        <v>0</v>
      </c>
      <c r="EIS819" s="103"/>
      <c r="EIT819" s="144" t="s">
        <v>102</v>
      </c>
      <c r="EIU819" s="144"/>
      <c r="EIV819" s="99"/>
      <c r="EIW819" s="100"/>
      <c r="EIX819" s="94"/>
      <c r="EIY819" s="95"/>
      <c r="EIZ819" s="101">
        <f>EIZ820+EIZ950+EIZ941</f>
        <v>0</v>
      </c>
      <c r="EJA819" s="103"/>
      <c r="EJB819" s="144" t="s">
        <v>102</v>
      </c>
      <c r="EJC819" s="144"/>
      <c r="EJD819" s="99"/>
      <c r="EJE819" s="100"/>
      <c r="EJF819" s="94"/>
      <c r="EJG819" s="95"/>
      <c r="EJH819" s="101">
        <f>EJH820+EJH950+EJH941</f>
        <v>0</v>
      </c>
      <c r="EJI819" s="103"/>
      <c r="EJJ819" s="144" t="s">
        <v>102</v>
      </c>
      <c r="EJK819" s="144"/>
      <c r="EJL819" s="99"/>
      <c r="EJM819" s="100"/>
      <c r="EJN819" s="94"/>
      <c r="EJO819" s="95"/>
      <c r="EJP819" s="101">
        <f>EJP820+EJP950+EJP941</f>
        <v>0</v>
      </c>
      <c r="EJQ819" s="103"/>
      <c r="EJR819" s="144" t="s">
        <v>102</v>
      </c>
      <c r="EJS819" s="144"/>
      <c r="EJT819" s="99"/>
      <c r="EJU819" s="100"/>
      <c r="EJV819" s="94"/>
      <c r="EJW819" s="95"/>
      <c r="EJX819" s="101">
        <f>EJX820+EJX950+EJX941</f>
        <v>0</v>
      </c>
      <c r="EJY819" s="103"/>
      <c r="EJZ819" s="144" t="s">
        <v>102</v>
      </c>
      <c r="EKA819" s="144"/>
      <c r="EKB819" s="99"/>
      <c r="EKC819" s="100"/>
      <c r="EKD819" s="94"/>
      <c r="EKE819" s="95"/>
      <c r="EKF819" s="101">
        <f>EKF820+EKF950+EKF941</f>
        <v>0</v>
      </c>
      <c r="EKG819" s="103"/>
      <c r="EKH819" s="144" t="s">
        <v>102</v>
      </c>
      <c r="EKI819" s="144"/>
      <c r="EKJ819" s="99"/>
      <c r="EKK819" s="100"/>
      <c r="EKL819" s="94"/>
      <c r="EKM819" s="95"/>
      <c r="EKN819" s="101">
        <f>EKN820+EKN950+EKN941</f>
        <v>0</v>
      </c>
      <c r="EKO819" s="103"/>
      <c r="EKP819" s="144" t="s">
        <v>102</v>
      </c>
      <c r="EKQ819" s="144"/>
      <c r="EKR819" s="99"/>
      <c r="EKS819" s="100"/>
      <c r="EKT819" s="94"/>
      <c r="EKU819" s="95"/>
      <c r="EKV819" s="101">
        <f>EKV820+EKV950+EKV941</f>
        <v>0</v>
      </c>
      <c r="EKW819" s="103"/>
      <c r="EKX819" s="144" t="s">
        <v>102</v>
      </c>
      <c r="EKY819" s="144"/>
      <c r="EKZ819" s="99"/>
      <c r="ELA819" s="100"/>
      <c r="ELB819" s="94"/>
      <c r="ELC819" s="95"/>
      <c r="ELD819" s="101">
        <f>ELD820+ELD950+ELD941</f>
        <v>0</v>
      </c>
      <c r="ELE819" s="103"/>
      <c r="ELF819" s="144" t="s">
        <v>102</v>
      </c>
      <c r="ELG819" s="144"/>
      <c r="ELH819" s="99"/>
      <c r="ELI819" s="100"/>
      <c r="ELJ819" s="94"/>
      <c r="ELK819" s="95"/>
      <c r="ELL819" s="101">
        <f>ELL820+ELL950+ELL941</f>
        <v>0</v>
      </c>
      <c r="ELM819" s="103"/>
      <c r="ELN819" s="144" t="s">
        <v>102</v>
      </c>
      <c r="ELO819" s="144"/>
      <c r="ELP819" s="99"/>
      <c r="ELQ819" s="100"/>
      <c r="ELR819" s="94"/>
      <c r="ELS819" s="95"/>
      <c r="ELT819" s="101">
        <f>ELT820+ELT950+ELT941</f>
        <v>0</v>
      </c>
      <c r="ELU819" s="103"/>
      <c r="ELV819" s="144" t="s">
        <v>102</v>
      </c>
      <c r="ELW819" s="144"/>
      <c r="ELX819" s="99"/>
      <c r="ELY819" s="100"/>
      <c r="ELZ819" s="94"/>
      <c r="EMA819" s="95"/>
      <c r="EMB819" s="101">
        <f>EMB820+EMB950+EMB941</f>
        <v>0</v>
      </c>
      <c r="EMC819" s="103"/>
      <c r="EMD819" s="144" t="s">
        <v>102</v>
      </c>
      <c r="EME819" s="144"/>
      <c r="EMF819" s="99"/>
      <c r="EMG819" s="100"/>
      <c r="EMH819" s="94"/>
      <c r="EMI819" s="95"/>
      <c r="EMJ819" s="101">
        <f>EMJ820+EMJ950+EMJ941</f>
        <v>0</v>
      </c>
      <c r="EMK819" s="103"/>
      <c r="EML819" s="144" t="s">
        <v>102</v>
      </c>
      <c r="EMM819" s="144"/>
      <c r="EMN819" s="99"/>
      <c r="EMO819" s="100"/>
      <c r="EMP819" s="94"/>
      <c r="EMQ819" s="95"/>
      <c r="EMR819" s="101">
        <f>EMR820+EMR950+EMR941</f>
        <v>0</v>
      </c>
      <c r="EMS819" s="103"/>
      <c r="EMT819" s="144" t="s">
        <v>102</v>
      </c>
      <c r="EMU819" s="144"/>
      <c r="EMV819" s="99"/>
      <c r="EMW819" s="100"/>
      <c r="EMX819" s="94"/>
      <c r="EMY819" s="95"/>
      <c r="EMZ819" s="101">
        <f>EMZ820+EMZ950+EMZ941</f>
        <v>0</v>
      </c>
      <c r="ENA819" s="103"/>
      <c r="ENB819" s="144" t="s">
        <v>102</v>
      </c>
      <c r="ENC819" s="144"/>
      <c r="END819" s="99"/>
      <c r="ENE819" s="100"/>
      <c r="ENF819" s="94"/>
      <c r="ENG819" s="95"/>
      <c r="ENH819" s="101">
        <f>ENH820+ENH950+ENH941</f>
        <v>0</v>
      </c>
      <c r="ENI819" s="103"/>
      <c r="ENJ819" s="144" t="s">
        <v>102</v>
      </c>
      <c r="ENK819" s="144"/>
      <c r="ENL819" s="99"/>
      <c r="ENM819" s="100"/>
      <c r="ENN819" s="94"/>
      <c r="ENO819" s="95"/>
      <c r="ENP819" s="101">
        <f>ENP820+ENP950+ENP941</f>
        <v>0</v>
      </c>
      <c r="ENQ819" s="103"/>
      <c r="ENR819" s="144" t="s">
        <v>102</v>
      </c>
      <c r="ENS819" s="144"/>
      <c r="ENT819" s="99"/>
      <c r="ENU819" s="100"/>
      <c r="ENV819" s="94"/>
      <c r="ENW819" s="95"/>
      <c r="ENX819" s="101">
        <f>ENX820+ENX950+ENX941</f>
        <v>0</v>
      </c>
      <c r="ENY819" s="103"/>
      <c r="ENZ819" s="144" t="s">
        <v>102</v>
      </c>
      <c r="EOA819" s="144"/>
      <c r="EOB819" s="99"/>
      <c r="EOC819" s="100"/>
      <c r="EOD819" s="94"/>
      <c r="EOE819" s="95"/>
      <c r="EOF819" s="101">
        <f>EOF820+EOF950+EOF941</f>
        <v>0</v>
      </c>
      <c r="EOG819" s="103"/>
      <c r="EOH819" s="144" t="s">
        <v>102</v>
      </c>
      <c r="EOI819" s="144"/>
      <c r="EOJ819" s="99"/>
      <c r="EOK819" s="100"/>
      <c r="EOL819" s="94"/>
      <c r="EOM819" s="95"/>
      <c r="EON819" s="101">
        <f>EON820+EON950+EON941</f>
        <v>0</v>
      </c>
      <c r="EOO819" s="103"/>
      <c r="EOP819" s="144" t="s">
        <v>102</v>
      </c>
      <c r="EOQ819" s="144"/>
      <c r="EOR819" s="99"/>
      <c r="EOS819" s="100"/>
      <c r="EOT819" s="94"/>
      <c r="EOU819" s="95"/>
      <c r="EOV819" s="101">
        <f>EOV820+EOV950+EOV941</f>
        <v>0</v>
      </c>
      <c r="EOW819" s="103"/>
      <c r="EOX819" s="144" t="s">
        <v>102</v>
      </c>
      <c r="EOY819" s="144"/>
      <c r="EOZ819" s="99"/>
      <c r="EPA819" s="100"/>
      <c r="EPB819" s="94"/>
      <c r="EPC819" s="95"/>
      <c r="EPD819" s="101">
        <f>EPD820+EPD950+EPD941</f>
        <v>0</v>
      </c>
      <c r="EPE819" s="103"/>
      <c r="EPF819" s="144" t="s">
        <v>102</v>
      </c>
      <c r="EPG819" s="144"/>
      <c r="EPH819" s="99"/>
      <c r="EPI819" s="100"/>
      <c r="EPJ819" s="94"/>
      <c r="EPK819" s="95"/>
      <c r="EPL819" s="101">
        <f>EPL820+EPL950+EPL941</f>
        <v>0</v>
      </c>
      <c r="EPM819" s="103"/>
      <c r="EPN819" s="144" t="s">
        <v>102</v>
      </c>
      <c r="EPO819" s="144"/>
      <c r="EPP819" s="99"/>
      <c r="EPQ819" s="100"/>
      <c r="EPR819" s="94"/>
      <c r="EPS819" s="95"/>
      <c r="EPT819" s="101">
        <f>EPT820+EPT950+EPT941</f>
        <v>0</v>
      </c>
      <c r="EPU819" s="103"/>
      <c r="EPV819" s="144" t="s">
        <v>102</v>
      </c>
      <c r="EPW819" s="144"/>
      <c r="EPX819" s="99"/>
      <c r="EPY819" s="100"/>
      <c r="EPZ819" s="94"/>
      <c r="EQA819" s="95"/>
      <c r="EQB819" s="101">
        <f>EQB820+EQB950+EQB941</f>
        <v>0</v>
      </c>
      <c r="EQC819" s="103"/>
      <c r="EQD819" s="144" t="s">
        <v>102</v>
      </c>
      <c r="EQE819" s="144"/>
      <c r="EQF819" s="99"/>
      <c r="EQG819" s="100"/>
      <c r="EQH819" s="94"/>
      <c r="EQI819" s="95"/>
      <c r="EQJ819" s="101">
        <f>EQJ820+EQJ950+EQJ941</f>
        <v>0</v>
      </c>
      <c r="EQK819" s="103"/>
      <c r="EQL819" s="144" t="s">
        <v>102</v>
      </c>
      <c r="EQM819" s="144"/>
      <c r="EQN819" s="99"/>
      <c r="EQO819" s="100"/>
      <c r="EQP819" s="94"/>
      <c r="EQQ819" s="95"/>
      <c r="EQR819" s="101">
        <f>EQR820+EQR950+EQR941</f>
        <v>0</v>
      </c>
      <c r="EQS819" s="103"/>
      <c r="EQT819" s="144" t="s">
        <v>102</v>
      </c>
      <c r="EQU819" s="144"/>
      <c r="EQV819" s="99"/>
      <c r="EQW819" s="100"/>
      <c r="EQX819" s="94"/>
      <c r="EQY819" s="95"/>
      <c r="EQZ819" s="101">
        <f>EQZ820+EQZ950+EQZ941</f>
        <v>0</v>
      </c>
      <c r="ERA819" s="103"/>
      <c r="ERB819" s="144" t="s">
        <v>102</v>
      </c>
      <c r="ERC819" s="144"/>
      <c r="ERD819" s="99"/>
      <c r="ERE819" s="100"/>
      <c r="ERF819" s="94"/>
      <c r="ERG819" s="95"/>
      <c r="ERH819" s="101">
        <f>ERH820+ERH950+ERH941</f>
        <v>0</v>
      </c>
      <c r="ERI819" s="103"/>
      <c r="ERJ819" s="144" t="s">
        <v>102</v>
      </c>
      <c r="ERK819" s="144"/>
      <c r="ERL819" s="99"/>
      <c r="ERM819" s="100"/>
      <c r="ERN819" s="94"/>
      <c r="ERO819" s="95"/>
      <c r="ERP819" s="101">
        <f>ERP820+ERP950+ERP941</f>
        <v>0</v>
      </c>
      <c r="ERQ819" s="103"/>
      <c r="ERR819" s="144" t="s">
        <v>102</v>
      </c>
      <c r="ERS819" s="144"/>
      <c r="ERT819" s="99"/>
      <c r="ERU819" s="100"/>
      <c r="ERV819" s="94"/>
      <c r="ERW819" s="95"/>
      <c r="ERX819" s="101">
        <f>ERX820+ERX950+ERX941</f>
        <v>0</v>
      </c>
      <c r="ERY819" s="103"/>
      <c r="ERZ819" s="144" t="s">
        <v>102</v>
      </c>
      <c r="ESA819" s="144"/>
      <c r="ESB819" s="99"/>
      <c r="ESC819" s="100"/>
      <c r="ESD819" s="94"/>
      <c r="ESE819" s="95"/>
      <c r="ESF819" s="101">
        <f>ESF820+ESF950+ESF941</f>
        <v>0</v>
      </c>
      <c r="ESG819" s="103"/>
      <c r="ESH819" s="144" t="s">
        <v>102</v>
      </c>
      <c r="ESI819" s="144"/>
      <c r="ESJ819" s="99"/>
      <c r="ESK819" s="100"/>
      <c r="ESL819" s="94"/>
      <c r="ESM819" s="95"/>
      <c r="ESN819" s="101">
        <f>ESN820+ESN950+ESN941</f>
        <v>0</v>
      </c>
      <c r="ESO819" s="103"/>
      <c r="ESP819" s="144" t="s">
        <v>102</v>
      </c>
      <c r="ESQ819" s="144"/>
      <c r="ESR819" s="99"/>
      <c r="ESS819" s="100"/>
      <c r="EST819" s="94"/>
      <c r="ESU819" s="95"/>
      <c r="ESV819" s="101">
        <f>ESV820+ESV950+ESV941</f>
        <v>0</v>
      </c>
      <c r="ESW819" s="103"/>
      <c r="ESX819" s="144" t="s">
        <v>102</v>
      </c>
      <c r="ESY819" s="144"/>
      <c r="ESZ819" s="99"/>
      <c r="ETA819" s="100"/>
      <c r="ETB819" s="94"/>
      <c r="ETC819" s="95"/>
      <c r="ETD819" s="101">
        <f>ETD820+ETD950+ETD941</f>
        <v>0</v>
      </c>
      <c r="ETE819" s="103"/>
      <c r="ETF819" s="144" t="s">
        <v>102</v>
      </c>
      <c r="ETG819" s="144"/>
      <c r="ETH819" s="99"/>
      <c r="ETI819" s="100"/>
      <c r="ETJ819" s="94"/>
      <c r="ETK819" s="95"/>
      <c r="ETL819" s="101">
        <f>ETL820+ETL950+ETL941</f>
        <v>0</v>
      </c>
      <c r="ETM819" s="103"/>
      <c r="ETN819" s="144" t="s">
        <v>102</v>
      </c>
      <c r="ETO819" s="144"/>
      <c r="ETP819" s="99"/>
      <c r="ETQ819" s="100"/>
      <c r="ETR819" s="94"/>
      <c r="ETS819" s="95"/>
      <c r="ETT819" s="101">
        <f>ETT820+ETT950+ETT941</f>
        <v>0</v>
      </c>
      <c r="ETU819" s="103"/>
      <c r="ETV819" s="144" t="s">
        <v>102</v>
      </c>
      <c r="ETW819" s="144"/>
      <c r="ETX819" s="99"/>
      <c r="ETY819" s="100"/>
      <c r="ETZ819" s="94"/>
      <c r="EUA819" s="95"/>
      <c r="EUB819" s="101">
        <f>EUB820+EUB950+EUB941</f>
        <v>0</v>
      </c>
      <c r="EUC819" s="103"/>
      <c r="EUD819" s="144" t="s">
        <v>102</v>
      </c>
      <c r="EUE819" s="144"/>
      <c r="EUF819" s="99"/>
      <c r="EUG819" s="100"/>
      <c r="EUH819" s="94"/>
      <c r="EUI819" s="95"/>
      <c r="EUJ819" s="101">
        <f>EUJ820+EUJ950+EUJ941</f>
        <v>0</v>
      </c>
      <c r="EUK819" s="103"/>
      <c r="EUL819" s="144" t="s">
        <v>102</v>
      </c>
      <c r="EUM819" s="144"/>
      <c r="EUN819" s="99"/>
      <c r="EUO819" s="100"/>
      <c r="EUP819" s="94"/>
      <c r="EUQ819" s="95"/>
      <c r="EUR819" s="101">
        <f>EUR820+EUR950+EUR941</f>
        <v>0</v>
      </c>
      <c r="EUS819" s="103"/>
      <c r="EUT819" s="144" t="s">
        <v>102</v>
      </c>
      <c r="EUU819" s="144"/>
      <c r="EUV819" s="99"/>
      <c r="EUW819" s="100"/>
      <c r="EUX819" s="94"/>
      <c r="EUY819" s="95"/>
      <c r="EUZ819" s="101">
        <f>EUZ820+EUZ950+EUZ941</f>
        <v>0</v>
      </c>
      <c r="EVA819" s="103"/>
      <c r="EVB819" s="144" t="s">
        <v>102</v>
      </c>
      <c r="EVC819" s="144"/>
      <c r="EVD819" s="99"/>
      <c r="EVE819" s="100"/>
      <c r="EVF819" s="94"/>
      <c r="EVG819" s="95"/>
      <c r="EVH819" s="101">
        <f>EVH820+EVH950+EVH941</f>
        <v>0</v>
      </c>
      <c r="EVI819" s="103"/>
      <c r="EVJ819" s="144" t="s">
        <v>102</v>
      </c>
      <c r="EVK819" s="144"/>
      <c r="EVL819" s="99"/>
      <c r="EVM819" s="100"/>
      <c r="EVN819" s="94"/>
      <c r="EVO819" s="95"/>
      <c r="EVP819" s="101">
        <f>EVP820+EVP950+EVP941</f>
        <v>0</v>
      </c>
      <c r="EVQ819" s="103"/>
      <c r="EVR819" s="144" t="s">
        <v>102</v>
      </c>
      <c r="EVS819" s="144"/>
      <c r="EVT819" s="99"/>
      <c r="EVU819" s="100"/>
      <c r="EVV819" s="94"/>
      <c r="EVW819" s="95"/>
      <c r="EVX819" s="101">
        <f>EVX820+EVX950+EVX941</f>
        <v>0</v>
      </c>
      <c r="EVY819" s="103"/>
      <c r="EVZ819" s="144" t="s">
        <v>102</v>
      </c>
      <c r="EWA819" s="144"/>
      <c r="EWB819" s="99"/>
      <c r="EWC819" s="100"/>
      <c r="EWD819" s="94"/>
      <c r="EWE819" s="95"/>
      <c r="EWF819" s="101">
        <f>EWF820+EWF950+EWF941</f>
        <v>0</v>
      </c>
      <c r="EWG819" s="103"/>
      <c r="EWH819" s="144" t="s">
        <v>102</v>
      </c>
      <c r="EWI819" s="144"/>
      <c r="EWJ819" s="99"/>
      <c r="EWK819" s="100"/>
      <c r="EWL819" s="94"/>
      <c r="EWM819" s="95"/>
      <c r="EWN819" s="101">
        <f>EWN820+EWN950+EWN941</f>
        <v>0</v>
      </c>
      <c r="EWO819" s="103"/>
      <c r="EWP819" s="144" t="s">
        <v>102</v>
      </c>
      <c r="EWQ819" s="144"/>
      <c r="EWR819" s="99"/>
      <c r="EWS819" s="100"/>
      <c r="EWT819" s="94"/>
      <c r="EWU819" s="95"/>
      <c r="EWV819" s="101">
        <f>EWV820+EWV950+EWV941</f>
        <v>0</v>
      </c>
      <c r="EWW819" s="103"/>
      <c r="EWX819" s="144" t="s">
        <v>102</v>
      </c>
      <c r="EWY819" s="144"/>
      <c r="EWZ819" s="99"/>
      <c r="EXA819" s="100"/>
      <c r="EXB819" s="94"/>
      <c r="EXC819" s="95"/>
      <c r="EXD819" s="101">
        <f>EXD820+EXD950+EXD941</f>
        <v>0</v>
      </c>
      <c r="EXE819" s="103"/>
      <c r="EXF819" s="144" t="s">
        <v>102</v>
      </c>
      <c r="EXG819" s="144"/>
      <c r="EXH819" s="99"/>
      <c r="EXI819" s="100"/>
      <c r="EXJ819" s="94"/>
      <c r="EXK819" s="95"/>
      <c r="EXL819" s="101">
        <f>EXL820+EXL950+EXL941</f>
        <v>0</v>
      </c>
      <c r="EXM819" s="103"/>
      <c r="EXN819" s="144" t="s">
        <v>102</v>
      </c>
      <c r="EXO819" s="144"/>
      <c r="EXP819" s="99"/>
      <c r="EXQ819" s="100"/>
      <c r="EXR819" s="94"/>
      <c r="EXS819" s="95"/>
      <c r="EXT819" s="101">
        <f>EXT820+EXT950+EXT941</f>
        <v>0</v>
      </c>
      <c r="EXU819" s="103"/>
      <c r="EXV819" s="144" t="s">
        <v>102</v>
      </c>
      <c r="EXW819" s="144"/>
      <c r="EXX819" s="99"/>
      <c r="EXY819" s="100"/>
      <c r="EXZ819" s="94"/>
      <c r="EYA819" s="95"/>
      <c r="EYB819" s="101">
        <f>EYB820+EYB950+EYB941</f>
        <v>0</v>
      </c>
      <c r="EYC819" s="103"/>
      <c r="EYD819" s="144" t="s">
        <v>102</v>
      </c>
      <c r="EYE819" s="144"/>
      <c r="EYF819" s="99"/>
      <c r="EYG819" s="100"/>
      <c r="EYH819" s="94"/>
      <c r="EYI819" s="95"/>
      <c r="EYJ819" s="101">
        <f>EYJ820+EYJ950+EYJ941</f>
        <v>0</v>
      </c>
      <c r="EYK819" s="103"/>
      <c r="EYL819" s="144" t="s">
        <v>102</v>
      </c>
      <c r="EYM819" s="144"/>
      <c r="EYN819" s="99"/>
      <c r="EYO819" s="100"/>
      <c r="EYP819" s="94"/>
      <c r="EYQ819" s="95"/>
      <c r="EYR819" s="101">
        <f>EYR820+EYR950+EYR941</f>
        <v>0</v>
      </c>
      <c r="EYS819" s="103"/>
      <c r="EYT819" s="144" t="s">
        <v>102</v>
      </c>
      <c r="EYU819" s="144"/>
      <c r="EYV819" s="99"/>
      <c r="EYW819" s="100"/>
      <c r="EYX819" s="94"/>
      <c r="EYY819" s="95"/>
      <c r="EYZ819" s="101">
        <f>EYZ820+EYZ950+EYZ941</f>
        <v>0</v>
      </c>
      <c r="EZA819" s="103"/>
      <c r="EZB819" s="144" t="s">
        <v>102</v>
      </c>
      <c r="EZC819" s="144"/>
      <c r="EZD819" s="99"/>
      <c r="EZE819" s="100"/>
      <c r="EZF819" s="94"/>
      <c r="EZG819" s="95"/>
      <c r="EZH819" s="101">
        <f>EZH820+EZH950+EZH941</f>
        <v>0</v>
      </c>
      <c r="EZI819" s="103"/>
      <c r="EZJ819" s="144" t="s">
        <v>102</v>
      </c>
      <c r="EZK819" s="144"/>
      <c r="EZL819" s="99"/>
      <c r="EZM819" s="100"/>
      <c r="EZN819" s="94"/>
      <c r="EZO819" s="95"/>
      <c r="EZP819" s="101">
        <f>EZP820+EZP950+EZP941</f>
        <v>0</v>
      </c>
      <c r="EZQ819" s="103"/>
      <c r="EZR819" s="144" t="s">
        <v>102</v>
      </c>
      <c r="EZS819" s="144"/>
      <c r="EZT819" s="99"/>
      <c r="EZU819" s="100"/>
      <c r="EZV819" s="94"/>
      <c r="EZW819" s="95"/>
      <c r="EZX819" s="101">
        <f>EZX820+EZX950+EZX941</f>
        <v>0</v>
      </c>
      <c r="EZY819" s="103"/>
      <c r="EZZ819" s="144" t="s">
        <v>102</v>
      </c>
      <c r="FAA819" s="144"/>
      <c r="FAB819" s="99"/>
      <c r="FAC819" s="100"/>
      <c r="FAD819" s="94"/>
      <c r="FAE819" s="95"/>
      <c r="FAF819" s="101">
        <f>FAF820+FAF950+FAF941</f>
        <v>0</v>
      </c>
      <c r="FAG819" s="103"/>
      <c r="FAH819" s="144" t="s">
        <v>102</v>
      </c>
      <c r="FAI819" s="144"/>
      <c r="FAJ819" s="99"/>
      <c r="FAK819" s="100"/>
      <c r="FAL819" s="94"/>
      <c r="FAM819" s="95"/>
      <c r="FAN819" s="101">
        <f>FAN820+FAN950+FAN941</f>
        <v>0</v>
      </c>
      <c r="FAO819" s="103"/>
      <c r="FAP819" s="144" t="s">
        <v>102</v>
      </c>
      <c r="FAQ819" s="144"/>
      <c r="FAR819" s="99"/>
      <c r="FAS819" s="100"/>
      <c r="FAT819" s="94"/>
      <c r="FAU819" s="95"/>
      <c r="FAV819" s="101">
        <f>FAV820+FAV950+FAV941</f>
        <v>0</v>
      </c>
      <c r="FAW819" s="103"/>
      <c r="FAX819" s="144" t="s">
        <v>102</v>
      </c>
      <c r="FAY819" s="144"/>
      <c r="FAZ819" s="99"/>
      <c r="FBA819" s="100"/>
      <c r="FBB819" s="94"/>
      <c r="FBC819" s="95"/>
      <c r="FBD819" s="101">
        <f>FBD820+FBD950+FBD941</f>
        <v>0</v>
      </c>
      <c r="FBE819" s="103"/>
      <c r="FBF819" s="144" t="s">
        <v>102</v>
      </c>
      <c r="FBG819" s="144"/>
      <c r="FBH819" s="99"/>
      <c r="FBI819" s="100"/>
      <c r="FBJ819" s="94"/>
      <c r="FBK819" s="95"/>
      <c r="FBL819" s="101">
        <f>FBL820+FBL950+FBL941</f>
        <v>0</v>
      </c>
      <c r="FBM819" s="103"/>
      <c r="FBN819" s="144" t="s">
        <v>102</v>
      </c>
      <c r="FBO819" s="144"/>
      <c r="FBP819" s="99"/>
      <c r="FBQ819" s="100"/>
      <c r="FBR819" s="94"/>
      <c r="FBS819" s="95"/>
      <c r="FBT819" s="101">
        <f>FBT820+FBT950+FBT941</f>
        <v>0</v>
      </c>
      <c r="FBU819" s="103"/>
      <c r="FBV819" s="144" t="s">
        <v>102</v>
      </c>
      <c r="FBW819" s="144"/>
      <c r="FBX819" s="99"/>
      <c r="FBY819" s="100"/>
      <c r="FBZ819" s="94"/>
      <c r="FCA819" s="95"/>
      <c r="FCB819" s="101">
        <f>FCB820+FCB950+FCB941</f>
        <v>0</v>
      </c>
      <c r="FCC819" s="103"/>
      <c r="FCD819" s="144" t="s">
        <v>102</v>
      </c>
      <c r="FCE819" s="144"/>
      <c r="FCF819" s="99"/>
      <c r="FCG819" s="100"/>
      <c r="FCH819" s="94"/>
      <c r="FCI819" s="95"/>
      <c r="FCJ819" s="101">
        <f>FCJ820+FCJ950+FCJ941</f>
        <v>0</v>
      </c>
      <c r="FCK819" s="103"/>
      <c r="FCL819" s="144" t="s">
        <v>102</v>
      </c>
      <c r="FCM819" s="144"/>
      <c r="FCN819" s="99"/>
      <c r="FCO819" s="100"/>
      <c r="FCP819" s="94"/>
      <c r="FCQ819" s="95"/>
      <c r="FCR819" s="101">
        <f>FCR820+FCR950+FCR941</f>
        <v>0</v>
      </c>
      <c r="FCS819" s="103"/>
      <c r="FCT819" s="144" t="s">
        <v>102</v>
      </c>
      <c r="FCU819" s="144"/>
      <c r="FCV819" s="99"/>
      <c r="FCW819" s="100"/>
      <c r="FCX819" s="94"/>
      <c r="FCY819" s="95"/>
      <c r="FCZ819" s="101">
        <f>FCZ820+FCZ950+FCZ941</f>
        <v>0</v>
      </c>
      <c r="FDA819" s="103"/>
      <c r="FDB819" s="144" t="s">
        <v>102</v>
      </c>
      <c r="FDC819" s="144"/>
      <c r="FDD819" s="99"/>
      <c r="FDE819" s="100"/>
      <c r="FDF819" s="94"/>
      <c r="FDG819" s="95"/>
      <c r="FDH819" s="101">
        <f>FDH820+FDH950+FDH941</f>
        <v>0</v>
      </c>
      <c r="FDI819" s="103"/>
      <c r="FDJ819" s="144" t="s">
        <v>102</v>
      </c>
      <c r="FDK819" s="144"/>
      <c r="FDL819" s="99"/>
      <c r="FDM819" s="100"/>
      <c r="FDN819" s="94"/>
      <c r="FDO819" s="95"/>
      <c r="FDP819" s="101">
        <f>FDP820+FDP950+FDP941</f>
        <v>0</v>
      </c>
      <c r="FDQ819" s="103"/>
      <c r="FDR819" s="144" t="s">
        <v>102</v>
      </c>
      <c r="FDS819" s="144"/>
      <c r="FDT819" s="99"/>
      <c r="FDU819" s="100"/>
      <c r="FDV819" s="94"/>
      <c r="FDW819" s="95"/>
      <c r="FDX819" s="101">
        <f>FDX820+FDX950+FDX941</f>
        <v>0</v>
      </c>
      <c r="FDY819" s="103"/>
      <c r="FDZ819" s="144" t="s">
        <v>102</v>
      </c>
      <c r="FEA819" s="144"/>
      <c r="FEB819" s="99"/>
      <c r="FEC819" s="100"/>
      <c r="FED819" s="94"/>
      <c r="FEE819" s="95"/>
      <c r="FEF819" s="101">
        <f>FEF820+FEF950+FEF941</f>
        <v>0</v>
      </c>
      <c r="FEG819" s="103"/>
      <c r="FEH819" s="144" t="s">
        <v>102</v>
      </c>
      <c r="FEI819" s="144"/>
      <c r="FEJ819" s="99"/>
      <c r="FEK819" s="100"/>
      <c r="FEL819" s="94"/>
      <c r="FEM819" s="95"/>
      <c r="FEN819" s="101">
        <f>FEN820+FEN950+FEN941</f>
        <v>0</v>
      </c>
      <c r="FEO819" s="103"/>
      <c r="FEP819" s="144" t="s">
        <v>102</v>
      </c>
      <c r="FEQ819" s="144"/>
      <c r="FER819" s="99"/>
      <c r="FES819" s="100"/>
      <c r="FET819" s="94"/>
      <c r="FEU819" s="95"/>
      <c r="FEV819" s="101">
        <f>FEV820+FEV950+FEV941</f>
        <v>0</v>
      </c>
      <c r="FEW819" s="103"/>
      <c r="FEX819" s="144" t="s">
        <v>102</v>
      </c>
      <c r="FEY819" s="144"/>
      <c r="FEZ819" s="99"/>
      <c r="FFA819" s="100"/>
      <c r="FFB819" s="94"/>
      <c r="FFC819" s="95"/>
      <c r="FFD819" s="101">
        <f>FFD820+FFD950+FFD941</f>
        <v>0</v>
      </c>
      <c r="FFE819" s="103"/>
      <c r="FFF819" s="144" t="s">
        <v>102</v>
      </c>
      <c r="FFG819" s="144"/>
      <c r="FFH819" s="99"/>
      <c r="FFI819" s="100"/>
      <c r="FFJ819" s="94"/>
      <c r="FFK819" s="95"/>
      <c r="FFL819" s="101">
        <f>FFL820+FFL950+FFL941</f>
        <v>0</v>
      </c>
      <c r="FFM819" s="103"/>
      <c r="FFN819" s="144" t="s">
        <v>102</v>
      </c>
      <c r="FFO819" s="144"/>
      <c r="FFP819" s="99"/>
      <c r="FFQ819" s="100"/>
      <c r="FFR819" s="94"/>
      <c r="FFS819" s="95"/>
      <c r="FFT819" s="101">
        <f>FFT820+FFT950+FFT941</f>
        <v>0</v>
      </c>
      <c r="FFU819" s="103"/>
      <c r="FFV819" s="144" t="s">
        <v>102</v>
      </c>
      <c r="FFW819" s="144"/>
      <c r="FFX819" s="99"/>
      <c r="FFY819" s="100"/>
      <c r="FFZ819" s="94"/>
      <c r="FGA819" s="95"/>
      <c r="FGB819" s="101">
        <f>FGB820+FGB950+FGB941</f>
        <v>0</v>
      </c>
      <c r="FGC819" s="103"/>
      <c r="FGD819" s="144" t="s">
        <v>102</v>
      </c>
      <c r="FGE819" s="144"/>
      <c r="FGF819" s="99"/>
      <c r="FGG819" s="100"/>
      <c r="FGH819" s="94"/>
      <c r="FGI819" s="95"/>
      <c r="FGJ819" s="101">
        <f>FGJ820+FGJ950+FGJ941</f>
        <v>0</v>
      </c>
      <c r="FGK819" s="103"/>
      <c r="FGL819" s="144" t="s">
        <v>102</v>
      </c>
      <c r="FGM819" s="144"/>
      <c r="FGN819" s="99"/>
      <c r="FGO819" s="100"/>
      <c r="FGP819" s="94"/>
      <c r="FGQ819" s="95"/>
      <c r="FGR819" s="101">
        <f>FGR820+FGR950+FGR941</f>
        <v>0</v>
      </c>
      <c r="FGS819" s="103"/>
      <c r="FGT819" s="144" t="s">
        <v>102</v>
      </c>
      <c r="FGU819" s="144"/>
      <c r="FGV819" s="99"/>
      <c r="FGW819" s="100"/>
      <c r="FGX819" s="94"/>
      <c r="FGY819" s="95"/>
      <c r="FGZ819" s="101">
        <f>FGZ820+FGZ950+FGZ941</f>
        <v>0</v>
      </c>
      <c r="FHA819" s="103"/>
      <c r="FHB819" s="144" t="s">
        <v>102</v>
      </c>
      <c r="FHC819" s="144"/>
      <c r="FHD819" s="99"/>
      <c r="FHE819" s="100"/>
      <c r="FHF819" s="94"/>
      <c r="FHG819" s="95"/>
      <c r="FHH819" s="101">
        <f>FHH820+FHH950+FHH941</f>
        <v>0</v>
      </c>
      <c r="FHI819" s="103"/>
      <c r="FHJ819" s="144" t="s">
        <v>102</v>
      </c>
      <c r="FHK819" s="144"/>
      <c r="FHL819" s="99"/>
      <c r="FHM819" s="100"/>
      <c r="FHN819" s="94"/>
      <c r="FHO819" s="95"/>
      <c r="FHP819" s="101">
        <f>FHP820+FHP950+FHP941</f>
        <v>0</v>
      </c>
      <c r="FHQ819" s="103"/>
      <c r="FHR819" s="144" t="s">
        <v>102</v>
      </c>
      <c r="FHS819" s="144"/>
      <c r="FHT819" s="99"/>
      <c r="FHU819" s="100"/>
      <c r="FHV819" s="94"/>
      <c r="FHW819" s="95"/>
      <c r="FHX819" s="101">
        <f>FHX820+FHX950+FHX941</f>
        <v>0</v>
      </c>
      <c r="FHY819" s="103"/>
      <c r="FHZ819" s="144" t="s">
        <v>102</v>
      </c>
      <c r="FIA819" s="144"/>
      <c r="FIB819" s="99"/>
      <c r="FIC819" s="100"/>
      <c r="FID819" s="94"/>
      <c r="FIE819" s="95"/>
      <c r="FIF819" s="101">
        <f>FIF820+FIF950+FIF941</f>
        <v>0</v>
      </c>
      <c r="FIG819" s="103"/>
      <c r="FIH819" s="144" t="s">
        <v>102</v>
      </c>
      <c r="FII819" s="144"/>
      <c r="FIJ819" s="99"/>
      <c r="FIK819" s="100"/>
      <c r="FIL819" s="94"/>
      <c r="FIM819" s="95"/>
      <c r="FIN819" s="101">
        <f>FIN820+FIN950+FIN941</f>
        <v>0</v>
      </c>
      <c r="FIO819" s="103"/>
      <c r="FIP819" s="144" t="s">
        <v>102</v>
      </c>
      <c r="FIQ819" s="144"/>
      <c r="FIR819" s="99"/>
      <c r="FIS819" s="100"/>
      <c r="FIT819" s="94"/>
      <c r="FIU819" s="95"/>
      <c r="FIV819" s="101">
        <f>FIV820+FIV950+FIV941</f>
        <v>0</v>
      </c>
      <c r="FIW819" s="103"/>
      <c r="FIX819" s="144" t="s">
        <v>102</v>
      </c>
      <c r="FIY819" s="144"/>
      <c r="FIZ819" s="99"/>
      <c r="FJA819" s="100"/>
      <c r="FJB819" s="94"/>
      <c r="FJC819" s="95"/>
      <c r="FJD819" s="101">
        <f>FJD820+FJD950+FJD941</f>
        <v>0</v>
      </c>
      <c r="FJE819" s="103"/>
      <c r="FJF819" s="144" t="s">
        <v>102</v>
      </c>
      <c r="FJG819" s="144"/>
      <c r="FJH819" s="99"/>
      <c r="FJI819" s="100"/>
      <c r="FJJ819" s="94"/>
      <c r="FJK819" s="95"/>
      <c r="FJL819" s="101">
        <f>FJL820+FJL950+FJL941</f>
        <v>0</v>
      </c>
      <c r="FJM819" s="103"/>
      <c r="FJN819" s="144" t="s">
        <v>102</v>
      </c>
      <c r="FJO819" s="144"/>
      <c r="FJP819" s="99"/>
      <c r="FJQ819" s="100"/>
      <c r="FJR819" s="94"/>
      <c r="FJS819" s="95"/>
      <c r="FJT819" s="101">
        <f>FJT820+FJT950+FJT941</f>
        <v>0</v>
      </c>
      <c r="FJU819" s="103"/>
      <c r="FJV819" s="144" t="s">
        <v>102</v>
      </c>
      <c r="FJW819" s="144"/>
      <c r="FJX819" s="99"/>
      <c r="FJY819" s="100"/>
      <c r="FJZ819" s="94"/>
      <c r="FKA819" s="95"/>
      <c r="FKB819" s="101">
        <f>FKB820+FKB950+FKB941</f>
        <v>0</v>
      </c>
      <c r="FKC819" s="103"/>
      <c r="FKD819" s="144" t="s">
        <v>102</v>
      </c>
      <c r="FKE819" s="144"/>
      <c r="FKF819" s="99"/>
      <c r="FKG819" s="100"/>
      <c r="FKH819" s="94"/>
      <c r="FKI819" s="95"/>
      <c r="FKJ819" s="101">
        <f>FKJ820+FKJ950+FKJ941</f>
        <v>0</v>
      </c>
      <c r="FKK819" s="103"/>
      <c r="FKL819" s="144" t="s">
        <v>102</v>
      </c>
      <c r="FKM819" s="144"/>
      <c r="FKN819" s="99"/>
      <c r="FKO819" s="100"/>
      <c r="FKP819" s="94"/>
      <c r="FKQ819" s="95"/>
      <c r="FKR819" s="101">
        <f>FKR820+FKR950+FKR941</f>
        <v>0</v>
      </c>
      <c r="FKS819" s="103"/>
      <c r="FKT819" s="144" t="s">
        <v>102</v>
      </c>
      <c r="FKU819" s="144"/>
      <c r="FKV819" s="99"/>
      <c r="FKW819" s="100"/>
      <c r="FKX819" s="94"/>
      <c r="FKY819" s="95"/>
      <c r="FKZ819" s="101">
        <f>FKZ820+FKZ950+FKZ941</f>
        <v>0</v>
      </c>
      <c r="FLA819" s="103"/>
      <c r="FLB819" s="144" t="s">
        <v>102</v>
      </c>
      <c r="FLC819" s="144"/>
      <c r="FLD819" s="99"/>
      <c r="FLE819" s="100"/>
      <c r="FLF819" s="94"/>
      <c r="FLG819" s="95"/>
      <c r="FLH819" s="101">
        <f>FLH820+FLH950+FLH941</f>
        <v>0</v>
      </c>
      <c r="FLI819" s="103"/>
      <c r="FLJ819" s="144" t="s">
        <v>102</v>
      </c>
      <c r="FLK819" s="144"/>
      <c r="FLL819" s="99"/>
      <c r="FLM819" s="100"/>
      <c r="FLN819" s="94"/>
      <c r="FLO819" s="95"/>
      <c r="FLP819" s="101">
        <f>FLP820+FLP950+FLP941</f>
        <v>0</v>
      </c>
      <c r="FLQ819" s="103"/>
      <c r="FLR819" s="144" t="s">
        <v>102</v>
      </c>
      <c r="FLS819" s="144"/>
      <c r="FLT819" s="99"/>
      <c r="FLU819" s="100"/>
      <c r="FLV819" s="94"/>
      <c r="FLW819" s="95"/>
      <c r="FLX819" s="101">
        <f>FLX820+FLX950+FLX941</f>
        <v>0</v>
      </c>
      <c r="FLY819" s="103"/>
      <c r="FLZ819" s="144" t="s">
        <v>102</v>
      </c>
      <c r="FMA819" s="144"/>
      <c r="FMB819" s="99"/>
      <c r="FMC819" s="100"/>
      <c r="FMD819" s="94"/>
      <c r="FME819" s="95"/>
      <c r="FMF819" s="101">
        <f>FMF820+FMF950+FMF941</f>
        <v>0</v>
      </c>
      <c r="FMG819" s="103"/>
      <c r="FMH819" s="144" t="s">
        <v>102</v>
      </c>
      <c r="FMI819" s="144"/>
      <c r="FMJ819" s="99"/>
      <c r="FMK819" s="100"/>
      <c r="FML819" s="94"/>
      <c r="FMM819" s="95"/>
      <c r="FMN819" s="101">
        <f>FMN820+FMN950+FMN941</f>
        <v>0</v>
      </c>
      <c r="FMO819" s="103"/>
      <c r="FMP819" s="144" t="s">
        <v>102</v>
      </c>
      <c r="FMQ819" s="144"/>
      <c r="FMR819" s="99"/>
      <c r="FMS819" s="100"/>
      <c r="FMT819" s="94"/>
      <c r="FMU819" s="95"/>
      <c r="FMV819" s="101">
        <f>FMV820+FMV950+FMV941</f>
        <v>0</v>
      </c>
      <c r="FMW819" s="103"/>
      <c r="FMX819" s="144" t="s">
        <v>102</v>
      </c>
      <c r="FMY819" s="144"/>
      <c r="FMZ819" s="99"/>
      <c r="FNA819" s="100"/>
      <c r="FNB819" s="94"/>
      <c r="FNC819" s="95"/>
      <c r="FND819" s="101">
        <f>FND820+FND950+FND941</f>
        <v>0</v>
      </c>
      <c r="FNE819" s="103"/>
      <c r="FNF819" s="144" t="s">
        <v>102</v>
      </c>
      <c r="FNG819" s="144"/>
      <c r="FNH819" s="99"/>
      <c r="FNI819" s="100"/>
      <c r="FNJ819" s="94"/>
      <c r="FNK819" s="95"/>
      <c r="FNL819" s="101">
        <f>FNL820+FNL950+FNL941</f>
        <v>0</v>
      </c>
      <c r="FNM819" s="103"/>
      <c r="FNN819" s="144" t="s">
        <v>102</v>
      </c>
      <c r="FNO819" s="144"/>
      <c r="FNP819" s="99"/>
      <c r="FNQ819" s="100"/>
      <c r="FNR819" s="94"/>
      <c r="FNS819" s="95"/>
      <c r="FNT819" s="101">
        <f>FNT820+FNT950+FNT941</f>
        <v>0</v>
      </c>
      <c r="FNU819" s="103"/>
      <c r="FNV819" s="144" t="s">
        <v>102</v>
      </c>
      <c r="FNW819" s="144"/>
      <c r="FNX819" s="99"/>
      <c r="FNY819" s="100"/>
      <c r="FNZ819" s="94"/>
      <c r="FOA819" s="95"/>
      <c r="FOB819" s="101">
        <f>FOB820+FOB950+FOB941</f>
        <v>0</v>
      </c>
      <c r="FOC819" s="103"/>
      <c r="FOD819" s="144" t="s">
        <v>102</v>
      </c>
      <c r="FOE819" s="144"/>
      <c r="FOF819" s="99"/>
      <c r="FOG819" s="100"/>
      <c r="FOH819" s="94"/>
      <c r="FOI819" s="95"/>
      <c r="FOJ819" s="101">
        <f>FOJ820+FOJ950+FOJ941</f>
        <v>0</v>
      </c>
      <c r="FOK819" s="103"/>
      <c r="FOL819" s="144" t="s">
        <v>102</v>
      </c>
      <c r="FOM819" s="144"/>
      <c r="FON819" s="99"/>
      <c r="FOO819" s="100"/>
      <c r="FOP819" s="94"/>
      <c r="FOQ819" s="95"/>
      <c r="FOR819" s="101">
        <f>FOR820+FOR950+FOR941</f>
        <v>0</v>
      </c>
      <c r="FOS819" s="103"/>
      <c r="FOT819" s="144" t="s">
        <v>102</v>
      </c>
      <c r="FOU819" s="144"/>
      <c r="FOV819" s="99"/>
      <c r="FOW819" s="100"/>
      <c r="FOX819" s="94"/>
      <c r="FOY819" s="95"/>
      <c r="FOZ819" s="101">
        <f>FOZ820+FOZ950+FOZ941</f>
        <v>0</v>
      </c>
      <c r="FPA819" s="103"/>
      <c r="FPB819" s="144" t="s">
        <v>102</v>
      </c>
      <c r="FPC819" s="144"/>
      <c r="FPD819" s="99"/>
      <c r="FPE819" s="100"/>
      <c r="FPF819" s="94"/>
      <c r="FPG819" s="95"/>
      <c r="FPH819" s="101">
        <f>FPH820+FPH950+FPH941</f>
        <v>0</v>
      </c>
      <c r="FPI819" s="103"/>
      <c r="FPJ819" s="144" t="s">
        <v>102</v>
      </c>
      <c r="FPK819" s="144"/>
      <c r="FPL819" s="99"/>
      <c r="FPM819" s="100"/>
      <c r="FPN819" s="94"/>
      <c r="FPO819" s="95"/>
      <c r="FPP819" s="101">
        <f>FPP820+FPP950+FPP941</f>
        <v>0</v>
      </c>
      <c r="FPQ819" s="103"/>
      <c r="FPR819" s="144" t="s">
        <v>102</v>
      </c>
      <c r="FPS819" s="144"/>
      <c r="FPT819" s="99"/>
      <c r="FPU819" s="100"/>
      <c r="FPV819" s="94"/>
      <c r="FPW819" s="95"/>
      <c r="FPX819" s="101">
        <f>FPX820+FPX950+FPX941</f>
        <v>0</v>
      </c>
      <c r="FPY819" s="103"/>
      <c r="FPZ819" s="144" t="s">
        <v>102</v>
      </c>
      <c r="FQA819" s="144"/>
      <c r="FQB819" s="99"/>
      <c r="FQC819" s="100"/>
      <c r="FQD819" s="94"/>
      <c r="FQE819" s="95"/>
      <c r="FQF819" s="101">
        <f>FQF820+FQF950+FQF941</f>
        <v>0</v>
      </c>
      <c r="FQG819" s="103"/>
      <c r="FQH819" s="144" t="s">
        <v>102</v>
      </c>
      <c r="FQI819" s="144"/>
      <c r="FQJ819" s="99"/>
      <c r="FQK819" s="100"/>
      <c r="FQL819" s="94"/>
      <c r="FQM819" s="95"/>
      <c r="FQN819" s="101">
        <f>FQN820+FQN950+FQN941</f>
        <v>0</v>
      </c>
      <c r="FQO819" s="103"/>
      <c r="FQP819" s="144" t="s">
        <v>102</v>
      </c>
      <c r="FQQ819" s="144"/>
      <c r="FQR819" s="99"/>
      <c r="FQS819" s="100"/>
      <c r="FQT819" s="94"/>
      <c r="FQU819" s="95"/>
      <c r="FQV819" s="101">
        <f>FQV820+FQV950+FQV941</f>
        <v>0</v>
      </c>
      <c r="FQW819" s="103"/>
      <c r="FQX819" s="144" t="s">
        <v>102</v>
      </c>
      <c r="FQY819" s="144"/>
      <c r="FQZ819" s="99"/>
      <c r="FRA819" s="100"/>
      <c r="FRB819" s="94"/>
      <c r="FRC819" s="95"/>
      <c r="FRD819" s="101">
        <f>FRD820+FRD950+FRD941</f>
        <v>0</v>
      </c>
      <c r="FRE819" s="103"/>
      <c r="FRF819" s="144" t="s">
        <v>102</v>
      </c>
      <c r="FRG819" s="144"/>
      <c r="FRH819" s="99"/>
      <c r="FRI819" s="100"/>
      <c r="FRJ819" s="94"/>
      <c r="FRK819" s="95"/>
      <c r="FRL819" s="101">
        <f>FRL820+FRL950+FRL941</f>
        <v>0</v>
      </c>
      <c r="FRM819" s="103"/>
      <c r="FRN819" s="144" t="s">
        <v>102</v>
      </c>
      <c r="FRO819" s="144"/>
      <c r="FRP819" s="99"/>
      <c r="FRQ819" s="100"/>
      <c r="FRR819" s="94"/>
      <c r="FRS819" s="95"/>
      <c r="FRT819" s="101">
        <f>FRT820+FRT950+FRT941</f>
        <v>0</v>
      </c>
      <c r="FRU819" s="103"/>
      <c r="FRV819" s="144" t="s">
        <v>102</v>
      </c>
      <c r="FRW819" s="144"/>
      <c r="FRX819" s="99"/>
      <c r="FRY819" s="100"/>
      <c r="FRZ819" s="94"/>
      <c r="FSA819" s="95"/>
      <c r="FSB819" s="101">
        <f>FSB820+FSB950+FSB941</f>
        <v>0</v>
      </c>
      <c r="FSC819" s="103"/>
      <c r="FSD819" s="144" t="s">
        <v>102</v>
      </c>
      <c r="FSE819" s="144"/>
      <c r="FSF819" s="99"/>
      <c r="FSG819" s="100"/>
      <c r="FSH819" s="94"/>
      <c r="FSI819" s="95"/>
      <c r="FSJ819" s="101">
        <f>FSJ820+FSJ950+FSJ941</f>
        <v>0</v>
      </c>
      <c r="FSK819" s="103"/>
      <c r="FSL819" s="144" t="s">
        <v>102</v>
      </c>
      <c r="FSM819" s="144"/>
      <c r="FSN819" s="99"/>
      <c r="FSO819" s="100"/>
      <c r="FSP819" s="94"/>
      <c r="FSQ819" s="95"/>
      <c r="FSR819" s="101">
        <f>FSR820+FSR950+FSR941</f>
        <v>0</v>
      </c>
      <c r="FSS819" s="103"/>
      <c r="FST819" s="144" t="s">
        <v>102</v>
      </c>
      <c r="FSU819" s="144"/>
      <c r="FSV819" s="99"/>
      <c r="FSW819" s="100"/>
      <c r="FSX819" s="94"/>
      <c r="FSY819" s="95"/>
      <c r="FSZ819" s="101">
        <f>FSZ820+FSZ950+FSZ941</f>
        <v>0</v>
      </c>
      <c r="FTA819" s="103"/>
      <c r="FTB819" s="144" t="s">
        <v>102</v>
      </c>
      <c r="FTC819" s="144"/>
      <c r="FTD819" s="99"/>
      <c r="FTE819" s="100"/>
      <c r="FTF819" s="94"/>
      <c r="FTG819" s="95"/>
      <c r="FTH819" s="101">
        <f>FTH820+FTH950+FTH941</f>
        <v>0</v>
      </c>
      <c r="FTI819" s="103"/>
      <c r="FTJ819" s="144" t="s">
        <v>102</v>
      </c>
      <c r="FTK819" s="144"/>
      <c r="FTL819" s="99"/>
      <c r="FTM819" s="100"/>
      <c r="FTN819" s="94"/>
      <c r="FTO819" s="95"/>
      <c r="FTP819" s="101">
        <f>FTP820+FTP950+FTP941</f>
        <v>0</v>
      </c>
      <c r="FTQ819" s="103"/>
      <c r="FTR819" s="144" t="s">
        <v>102</v>
      </c>
      <c r="FTS819" s="144"/>
      <c r="FTT819" s="99"/>
      <c r="FTU819" s="100"/>
      <c r="FTV819" s="94"/>
      <c r="FTW819" s="95"/>
      <c r="FTX819" s="101">
        <f>FTX820+FTX950+FTX941</f>
        <v>0</v>
      </c>
      <c r="FTY819" s="103"/>
      <c r="FTZ819" s="144" t="s">
        <v>102</v>
      </c>
      <c r="FUA819" s="144"/>
      <c r="FUB819" s="99"/>
      <c r="FUC819" s="100"/>
      <c r="FUD819" s="94"/>
      <c r="FUE819" s="95"/>
      <c r="FUF819" s="101">
        <f>FUF820+FUF950+FUF941</f>
        <v>0</v>
      </c>
      <c r="FUG819" s="103"/>
      <c r="FUH819" s="144" t="s">
        <v>102</v>
      </c>
      <c r="FUI819" s="144"/>
      <c r="FUJ819" s="99"/>
      <c r="FUK819" s="100"/>
      <c r="FUL819" s="94"/>
      <c r="FUM819" s="95"/>
      <c r="FUN819" s="101">
        <f>FUN820+FUN950+FUN941</f>
        <v>0</v>
      </c>
      <c r="FUO819" s="103"/>
      <c r="FUP819" s="144" t="s">
        <v>102</v>
      </c>
      <c r="FUQ819" s="144"/>
      <c r="FUR819" s="99"/>
      <c r="FUS819" s="100"/>
      <c r="FUT819" s="94"/>
      <c r="FUU819" s="95"/>
      <c r="FUV819" s="101">
        <f>FUV820+FUV950+FUV941</f>
        <v>0</v>
      </c>
      <c r="FUW819" s="103"/>
      <c r="FUX819" s="144" t="s">
        <v>102</v>
      </c>
      <c r="FUY819" s="144"/>
      <c r="FUZ819" s="99"/>
      <c r="FVA819" s="100"/>
      <c r="FVB819" s="94"/>
      <c r="FVC819" s="95"/>
      <c r="FVD819" s="101">
        <f>FVD820+FVD950+FVD941</f>
        <v>0</v>
      </c>
      <c r="FVE819" s="103"/>
      <c r="FVF819" s="144" t="s">
        <v>102</v>
      </c>
      <c r="FVG819" s="144"/>
      <c r="FVH819" s="99"/>
      <c r="FVI819" s="100"/>
      <c r="FVJ819" s="94"/>
      <c r="FVK819" s="95"/>
      <c r="FVL819" s="101">
        <f>FVL820+FVL950+FVL941</f>
        <v>0</v>
      </c>
      <c r="FVM819" s="103"/>
      <c r="FVN819" s="144" t="s">
        <v>102</v>
      </c>
      <c r="FVO819" s="144"/>
      <c r="FVP819" s="99"/>
      <c r="FVQ819" s="100"/>
      <c r="FVR819" s="94"/>
      <c r="FVS819" s="95"/>
      <c r="FVT819" s="101">
        <f>FVT820+FVT950+FVT941</f>
        <v>0</v>
      </c>
      <c r="FVU819" s="103"/>
      <c r="FVV819" s="144" t="s">
        <v>102</v>
      </c>
      <c r="FVW819" s="144"/>
      <c r="FVX819" s="99"/>
      <c r="FVY819" s="100"/>
      <c r="FVZ819" s="94"/>
      <c r="FWA819" s="95"/>
      <c r="FWB819" s="101">
        <f>FWB820+FWB950+FWB941</f>
        <v>0</v>
      </c>
      <c r="FWC819" s="103"/>
      <c r="FWD819" s="144" t="s">
        <v>102</v>
      </c>
      <c r="FWE819" s="144"/>
      <c r="FWF819" s="99"/>
      <c r="FWG819" s="100"/>
      <c r="FWH819" s="94"/>
      <c r="FWI819" s="95"/>
      <c r="FWJ819" s="101">
        <f>FWJ820+FWJ950+FWJ941</f>
        <v>0</v>
      </c>
      <c r="FWK819" s="103"/>
      <c r="FWL819" s="144" t="s">
        <v>102</v>
      </c>
      <c r="FWM819" s="144"/>
      <c r="FWN819" s="99"/>
      <c r="FWO819" s="100"/>
      <c r="FWP819" s="94"/>
      <c r="FWQ819" s="95"/>
      <c r="FWR819" s="101">
        <f>FWR820+FWR950+FWR941</f>
        <v>0</v>
      </c>
      <c r="FWS819" s="103"/>
      <c r="FWT819" s="144" t="s">
        <v>102</v>
      </c>
      <c r="FWU819" s="144"/>
      <c r="FWV819" s="99"/>
      <c r="FWW819" s="100"/>
      <c r="FWX819" s="94"/>
      <c r="FWY819" s="95"/>
      <c r="FWZ819" s="101">
        <f>FWZ820+FWZ950+FWZ941</f>
        <v>0</v>
      </c>
      <c r="FXA819" s="103"/>
      <c r="FXB819" s="144" t="s">
        <v>102</v>
      </c>
      <c r="FXC819" s="144"/>
      <c r="FXD819" s="99"/>
      <c r="FXE819" s="100"/>
      <c r="FXF819" s="94"/>
      <c r="FXG819" s="95"/>
      <c r="FXH819" s="101">
        <f>FXH820+FXH950+FXH941</f>
        <v>0</v>
      </c>
      <c r="FXI819" s="103"/>
      <c r="FXJ819" s="144" t="s">
        <v>102</v>
      </c>
      <c r="FXK819" s="144"/>
      <c r="FXL819" s="99"/>
      <c r="FXM819" s="100"/>
      <c r="FXN819" s="94"/>
      <c r="FXO819" s="95"/>
      <c r="FXP819" s="101">
        <f>FXP820+FXP950+FXP941</f>
        <v>0</v>
      </c>
      <c r="FXQ819" s="103"/>
      <c r="FXR819" s="144" t="s">
        <v>102</v>
      </c>
      <c r="FXS819" s="144"/>
      <c r="FXT819" s="99"/>
      <c r="FXU819" s="100"/>
      <c r="FXV819" s="94"/>
      <c r="FXW819" s="95"/>
      <c r="FXX819" s="101">
        <f>FXX820+FXX950+FXX941</f>
        <v>0</v>
      </c>
      <c r="FXY819" s="103"/>
      <c r="FXZ819" s="144" t="s">
        <v>102</v>
      </c>
      <c r="FYA819" s="144"/>
      <c r="FYB819" s="99"/>
      <c r="FYC819" s="100"/>
      <c r="FYD819" s="94"/>
      <c r="FYE819" s="95"/>
      <c r="FYF819" s="101">
        <f>FYF820+FYF950+FYF941</f>
        <v>0</v>
      </c>
      <c r="FYG819" s="103"/>
      <c r="FYH819" s="144" t="s">
        <v>102</v>
      </c>
      <c r="FYI819" s="144"/>
      <c r="FYJ819" s="99"/>
      <c r="FYK819" s="100"/>
      <c r="FYL819" s="94"/>
      <c r="FYM819" s="95"/>
      <c r="FYN819" s="101">
        <f>FYN820+FYN950+FYN941</f>
        <v>0</v>
      </c>
      <c r="FYO819" s="103"/>
      <c r="FYP819" s="144" t="s">
        <v>102</v>
      </c>
      <c r="FYQ819" s="144"/>
      <c r="FYR819" s="99"/>
      <c r="FYS819" s="100"/>
      <c r="FYT819" s="94"/>
      <c r="FYU819" s="95"/>
      <c r="FYV819" s="101">
        <f>FYV820+FYV950+FYV941</f>
        <v>0</v>
      </c>
      <c r="FYW819" s="103"/>
      <c r="FYX819" s="144" t="s">
        <v>102</v>
      </c>
      <c r="FYY819" s="144"/>
      <c r="FYZ819" s="99"/>
      <c r="FZA819" s="100"/>
      <c r="FZB819" s="94"/>
      <c r="FZC819" s="95"/>
      <c r="FZD819" s="101">
        <f>FZD820+FZD950+FZD941</f>
        <v>0</v>
      </c>
      <c r="FZE819" s="103"/>
      <c r="FZF819" s="144" t="s">
        <v>102</v>
      </c>
      <c r="FZG819" s="144"/>
      <c r="FZH819" s="99"/>
      <c r="FZI819" s="100"/>
      <c r="FZJ819" s="94"/>
      <c r="FZK819" s="95"/>
      <c r="FZL819" s="101">
        <f>FZL820+FZL950+FZL941</f>
        <v>0</v>
      </c>
      <c r="FZM819" s="103"/>
      <c r="FZN819" s="144" t="s">
        <v>102</v>
      </c>
      <c r="FZO819" s="144"/>
      <c r="FZP819" s="99"/>
      <c r="FZQ819" s="100"/>
      <c r="FZR819" s="94"/>
      <c r="FZS819" s="95"/>
      <c r="FZT819" s="101">
        <f>FZT820+FZT950+FZT941</f>
        <v>0</v>
      </c>
      <c r="FZU819" s="103"/>
      <c r="FZV819" s="144" t="s">
        <v>102</v>
      </c>
      <c r="FZW819" s="144"/>
      <c r="FZX819" s="99"/>
      <c r="FZY819" s="100"/>
      <c r="FZZ819" s="94"/>
      <c r="GAA819" s="95"/>
      <c r="GAB819" s="101">
        <f>GAB820+GAB950+GAB941</f>
        <v>0</v>
      </c>
      <c r="GAC819" s="103"/>
      <c r="GAD819" s="144" t="s">
        <v>102</v>
      </c>
      <c r="GAE819" s="144"/>
      <c r="GAF819" s="99"/>
      <c r="GAG819" s="100"/>
      <c r="GAH819" s="94"/>
      <c r="GAI819" s="95"/>
      <c r="GAJ819" s="101">
        <f>GAJ820+GAJ950+GAJ941</f>
        <v>0</v>
      </c>
      <c r="GAK819" s="103"/>
      <c r="GAL819" s="144" t="s">
        <v>102</v>
      </c>
      <c r="GAM819" s="144"/>
      <c r="GAN819" s="99"/>
      <c r="GAO819" s="100"/>
      <c r="GAP819" s="94"/>
      <c r="GAQ819" s="95"/>
      <c r="GAR819" s="101">
        <f>GAR820+GAR950+GAR941</f>
        <v>0</v>
      </c>
      <c r="GAS819" s="103"/>
      <c r="GAT819" s="144" t="s">
        <v>102</v>
      </c>
      <c r="GAU819" s="144"/>
      <c r="GAV819" s="99"/>
      <c r="GAW819" s="100"/>
      <c r="GAX819" s="94"/>
      <c r="GAY819" s="95"/>
      <c r="GAZ819" s="101">
        <f>GAZ820+GAZ950+GAZ941</f>
        <v>0</v>
      </c>
      <c r="GBA819" s="103"/>
      <c r="GBB819" s="144" t="s">
        <v>102</v>
      </c>
      <c r="GBC819" s="144"/>
      <c r="GBD819" s="99"/>
      <c r="GBE819" s="100"/>
      <c r="GBF819" s="94"/>
      <c r="GBG819" s="95"/>
      <c r="GBH819" s="101">
        <f>GBH820+GBH950+GBH941</f>
        <v>0</v>
      </c>
      <c r="GBI819" s="103"/>
      <c r="GBJ819" s="144" t="s">
        <v>102</v>
      </c>
      <c r="GBK819" s="144"/>
      <c r="GBL819" s="99"/>
      <c r="GBM819" s="100"/>
      <c r="GBN819" s="94"/>
      <c r="GBO819" s="95"/>
      <c r="GBP819" s="101">
        <f>GBP820+GBP950+GBP941</f>
        <v>0</v>
      </c>
      <c r="GBQ819" s="103"/>
      <c r="GBR819" s="144" t="s">
        <v>102</v>
      </c>
      <c r="GBS819" s="144"/>
      <c r="GBT819" s="99"/>
      <c r="GBU819" s="100"/>
      <c r="GBV819" s="94"/>
      <c r="GBW819" s="95"/>
      <c r="GBX819" s="101">
        <f>GBX820+GBX950+GBX941</f>
        <v>0</v>
      </c>
      <c r="GBY819" s="103"/>
      <c r="GBZ819" s="144" t="s">
        <v>102</v>
      </c>
      <c r="GCA819" s="144"/>
      <c r="GCB819" s="99"/>
      <c r="GCC819" s="100"/>
      <c r="GCD819" s="94"/>
      <c r="GCE819" s="95"/>
      <c r="GCF819" s="101">
        <f>GCF820+GCF950+GCF941</f>
        <v>0</v>
      </c>
      <c r="GCG819" s="103"/>
      <c r="GCH819" s="144" t="s">
        <v>102</v>
      </c>
      <c r="GCI819" s="144"/>
      <c r="GCJ819" s="99"/>
      <c r="GCK819" s="100"/>
      <c r="GCL819" s="94"/>
      <c r="GCM819" s="95"/>
      <c r="GCN819" s="101">
        <f>GCN820+GCN950+GCN941</f>
        <v>0</v>
      </c>
      <c r="GCO819" s="103"/>
      <c r="GCP819" s="144" t="s">
        <v>102</v>
      </c>
      <c r="GCQ819" s="144"/>
      <c r="GCR819" s="99"/>
      <c r="GCS819" s="100"/>
      <c r="GCT819" s="94"/>
      <c r="GCU819" s="95"/>
      <c r="GCV819" s="101">
        <f>GCV820+GCV950+GCV941</f>
        <v>0</v>
      </c>
      <c r="GCW819" s="103"/>
      <c r="GCX819" s="144" t="s">
        <v>102</v>
      </c>
      <c r="GCY819" s="144"/>
      <c r="GCZ819" s="99"/>
      <c r="GDA819" s="100"/>
      <c r="GDB819" s="94"/>
      <c r="GDC819" s="95"/>
      <c r="GDD819" s="101">
        <f>GDD820+GDD950+GDD941</f>
        <v>0</v>
      </c>
      <c r="GDE819" s="103"/>
      <c r="GDF819" s="144" t="s">
        <v>102</v>
      </c>
      <c r="GDG819" s="144"/>
      <c r="GDH819" s="99"/>
      <c r="GDI819" s="100"/>
      <c r="GDJ819" s="94"/>
      <c r="GDK819" s="95"/>
      <c r="GDL819" s="101">
        <f>GDL820+GDL950+GDL941</f>
        <v>0</v>
      </c>
      <c r="GDM819" s="103"/>
      <c r="GDN819" s="144" t="s">
        <v>102</v>
      </c>
      <c r="GDO819" s="144"/>
      <c r="GDP819" s="99"/>
      <c r="GDQ819" s="100"/>
      <c r="GDR819" s="94"/>
      <c r="GDS819" s="95"/>
      <c r="GDT819" s="101">
        <f>GDT820+GDT950+GDT941</f>
        <v>0</v>
      </c>
      <c r="GDU819" s="103"/>
      <c r="GDV819" s="144" t="s">
        <v>102</v>
      </c>
      <c r="GDW819" s="144"/>
      <c r="GDX819" s="99"/>
      <c r="GDY819" s="100"/>
      <c r="GDZ819" s="94"/>
      <c r="GEA819" s="95"/>
      <c r="GEB819" s="101">
        <f>GEB820+GEB950+GEB941</f>
        <v>0</v>
      </c>
      <c r="GEC819" s="103"/>
      <c r="GED819" s="144" t="s">
        <v>102</v>
      </c>
      <c r="GEE819" s="144"/>
      <c r="GEF819" s="99"/>
      <c r="GEG819" s="100"/>
      <c r="GEH819" s="94"/>
      <c r="GEI819" s="95"/>
      <c r="GEJ819" s="101">
        <f>GEJ820+GEJ950+GEJ941</f>
        <v>0</v>
      </c>
      <c r="GEK819" s="103"/>
      <c r="GEL819" s="144" t="s">
        <v>102</v>
      </c>
      <c r="GEM819" s="144"/>
      <c r="GEN819" s="99"/>
      <c r="GEO819" s="100"/>
      <c r="GEP819" s="94"/>
      <c r="GEQ819" s="95"/>
      <c r="GER819" s="101">
        <f>GER820+GER950+GER941</f>
        <v>0</v>
      </c>
      <c r="GES819" s="103"/>
      <c r="GET819" s="144" t="s">
        <v>102</v>
      </c>
      <c r="GEU819" s="144"/>
      <c r="GEV819" s="99"/>
      <c r="GEW819" s="100"/>
      <c r="GEX819" s="94"/>
      <c r="GEY819" s="95"/>
      <c r="GEZ819" s="101">
        <f>GEZ820+GEZ950+GEZ941</f>
        <v>0</v>
      </c>
      <c r="GFA819" s="103"/>
      <c r="GFB819" s="144" t="s">
        <v>102</v>
      </c>
      <c r="GFC819" s="144"/>
      <c r="GFD819" s="99"/>
      <c r="GFE819" s="100"/>
      <c r="GFF819" s="94"/>
      <c r="GFG819" s="95"/>
      <c r="GFH819" s="101">
        <f>GFH820+GFH950+GFH941</f>
        <v>0</v>
      </c>
      <c r="GFI819" s="103"/>
      <c r="GFJ819" s="144" t="s">
        <v>102</v>
      </c>
      <c r="GFK819" s="144"/>
      <c r="GFL819" s="99"/>
      <c r="GFM819" s="100"/>
      <c r="GFN819" s="94"/>
      <c r="GFO819" s="95"/>
      <c r="GFP819" s="101">
        <f>GFP820+GFP950+GFP941</f>
        <v>0</v>
      </c>
      <c r="GFQ819" s="103"/>
      <c r="GFR819" s="144" t="s">
        <v>102</v>
      </c>
      <c r="GFS819" s="144"/>
      <c r="GFT819" s="99"/>
      <c r="GFU819" s="100"/>
      <c r="GFV819" s="94"/>
      <c r="GFW819" s="95"/>
      <c r="GFX819" s="101">
        <f>GFX820+GFX950+GFX941</f>
        <v>0</v>
      </c>
      <c r="GFY819" s="103"/>
      <c r="GFZ819" s="144" t="s">
        <v>102</v>
      </c>
      <c r="GGA819" s="144"/>
      <c r="GGB819" s="99"/>
      <c r="GGC819" s="100"/>
      <c r="GGD819" s="94"/>
      <c r="GGE819" s="95"/>
      <c r="GGF819" s="101">
        <f>GGF820+GGF950+GGF941</f>
        <v>0</v>
      </c>
      <c r="GGG819" s="103"/>
      <c r="GGH819" s="144" t="s">
        <v>102</v>
      </c>
      <c r="GGI819" s="144"/>
      <c r="GGJ819" s="99"/>
      <c r="GGK819" s="100"/>
      <c r="GGL819" s="94"/>
      <c r="GGM819" s="95"/>
      <c r="GGN819" s="101">
        <f>GGN820+GGN950+GGN941</f>
        <v>0</v>
      </c>
      <c r="GGO819" s="103"/>
      <c r="GGP819" s="144" t="s">
        <v>102</v>
      </c>
      <c r="GGQ819" s="144"/>
      <c r="GGR819" s="99"/>
      <c r="GGS819" s="100"/>
      <c r="GGT819" s="94"/>
      <c r="GGU819" s="95"/>
      <c r="GGV819" s="101">
        <f>GGV820+GGV950+GGV941</f>
        <v>0</v>
      </c>
      <c r="GGW819" s="103"/>
      <c r="GGX819" s="144" t="s">
        <v>102</v>
      </c>
      <c r="GGY819" s="144"/>
      <c r="GGZ819" s="99"/>
      <c r="GHA819" s="100"/>
      <c r="GHB819" s="94"/>
      <c r="GHC819" s="95"/>
      <c r="GHD819" s="101">
        <f>GHD820+GHD950+GHD941</f>
        <v>0</v>
      </c>
      <c r="GHE819" s="103"/>
      <c r="GHF819" s="144" t="s">
        <v>102</v>
      </c>
      <c r="GHG819" s="144"/>
      <c r="GHH819" s="99"/>
      <c r="GHI819" s="100"/>
      <c r="GHJ819" s="94"/>
      <c r="GHK819" s="95"/>
      <c r="GHL819" s="101">
        <f>GHL820+GHL950+GHL941</f>
        <v>0</v>
      </c>
      <c r="GHM819" s="103"/>
      <c r="GHN819" s="144" t="s">
        <v>102</v>
      </c>
      <c r="GHO819" s="144"/>
      <c r="GHP819" s="99"/>
      <c r="GHQ819" s="100"/>
      <c r="GHR819" s="94"/>
      <c r="GHS819" s="95"/>
      <c r="GHT819" s="101">
        <f>GHT820+GHT950+GHT941</f>
        <v>0</v>
      </c>
      <c r="GHU819" s="103"/>
      <c r="GHV819" s="144" t="s">
        <v>102</v>
      </c>
      <c r="GHW819" s="144"/>
      <c r="GHX819" s="99"/>
      <c r="GHY819" s="100"/>
      <c r="GHZ819" s="94"/>
      <c r="GIA819" s="95"/>
      <c r="GIB819" s="101">
        <f>GIB820+GIB950+GIB941</f>
        <v>0</v>
      </c>
      <c r="GIC819" s="103"/>
      <c r="GID819" s="144" t="s">
        <v>102</v>
      </c>
      <c r="GIE819" s="144"/>
      <c r="GIF819" s="99"/>
      <c r="GIG819" s="100"/>
      <c r="GIH819" s="94"/>
      <c r="GII819" s="95"/>
      <c r="GIJ819" s="101">
        <f>GIJ820+GIJ950+GIJ941</f>
        <v>0</v>
      </c>
      <c r="GIK819" s="103"/>
      <c r="GIL819" s="144" t="s">
        <v>102</v>
      </c>
      <c r="GIM819" s="144"/>
      <c r="GIN819" s="99"/>
      <c r="GIO819" s="100"/>
      <c r="GIP819" s="94"/>
      <c r="GIQ819" s="95"/>
      <c r="GIR819" s="101">
        <f>GIR820+GIR950+GIR941</f>
        <v>0</v>
      </c>
      <c r="GIS819" s="103"/>
      <c r="GIT819" s="144" t="s">
        <v>102</v>
      </c>
      <c r="GIU819" s="144"/>
      <c r="GIV819" s="99"/>
      <c r="GIW819" s="100"/>
      <c r="GIX819" s="94"/>
      <c r="GIY819" s="95"/>
      <c r="GIZ819" s="101">
        <f>GIZ820+GIZ950+GIZ941</f>
        <v>0</v>
      </c>
      <c r="GJA819" s="103"/>
      <c r="GJB819" s="144" t="s">
        <v>102</v>
      </c>
      <c r="GJC819" s="144"/>
      <c r="GJD819" s="99"/>
      <c r="GJE819" s="100"/>
      <c r="GJF819" s="94"/>
      <c r="GJG819" s="95"/>
      <c r="GJH819" s="101">
        <f>GJH820+GJH950+GJH941</f>
        <v>0</v>
      </c>
      <c r="GJI819" s="103"/>
      <c r="GJJ819" s="144" t="s">
        <v>102</v>
      </c>
      <c r="GJK819" s="144"/>
      <c r="GJL819" s="99"/>
      <c r="GJM819" s="100"/>
      <c r="GJN819" s="94"/>
      <c r="GJO819" s="95"/>
      <c r="GJP819" s="101">
        <f>GJP820+GJP950+GJP941</f>
        <v>0</v>
      </c>
      <c r="GJQ819" s="103"/>
      <c r="GJR819" s="144" t="s">
        <v>102</v>
      </c>
      <c r="GJS819" s="144"/>
      <c r="GJT819" s="99"/>
      <c r="GJU819" s="100"/>
      <c r="GJV819" s="94"/>
      <c r="GJW819" s="95"/>
      <c r="GJX819" s="101">
        <f>GJX820+GJX950+GJX941</f>
        <v>0</v>
      </c>
      <c r="GJY819" s="103"/>
      <c r="GJZ819" s="144" t="s">
        <v>102</v>
      </c>
      <c r="GKA819" s="144"/>
      <c r="GKB819" s="99"/>
      <c r="GKC819" s="100"/>
      <c r="GKD819" s="94"/>
      <c r="GKE819" s="95"/>
      <c r="GKF819" s="101">
        <f>GKF820+GKF950+GKF941</f>
        <v>0</v>
      </c>
      <c r="GKG819" s="103"/>
      <c r="GKH819" s="144" t="s">
        <v>102</v>
      </c>
      <c r="GKI819" s="144"/>
      <c r="GKJ819" s="99"/>
      <c r="GKK819" s="100"/>
      <c r="GKL819" s="94"/>
      <c r="GKM819" s="95"/>
      <c r="GKN819" s="101">
        <f>GKN820+GKN950+GKN941</f>
        <v>0</v>
      </c>
      <c r="GKO819" s="103"/>
      <c r="GKP819" s="144" t="s">
        <v>102</v>
      </c>
      <c r="GKQ819" s="144"/>
      <c r="GKR819" s="99"/>
      <c r="GKS819" s="100"/>
      <c r="GKT819" s="94"/>
      <c r="GKU819" s="95"/>
      <c r="GKV819" s="101">
        <f>GKV820+GKV950+GKV941</f>
        <v>0</v>
      </c>
      <c r="GKW819" s="103"/>
      <c r="GKX819" s="144" t="s">
        <v>102</v>
      </c>
      <c r="GKY819" s="144"/>
      <c r="GKZ819" s="99"/>
      <c r="GLA819" s="100"/>
      <c r="GLB819" s="94"/>
      <c r="GLC819" s="95"/>
      <c r="GLD819" s="101">
        <f>GLD820+GLD950+GLD941</f>
        <v>0</v>
      </c>
      <c r="GLE819" s="103"/>
      <c r="GLF819" s="144" t="s">
        <v>102</v>
      </c>
      <c r="GLG819" s="144"/>
      <c r="GLH819" s="99"/>
      <c r="GLI819" s="100"/>
      <c r="GLJ819" s="94"/>
      <c r="GLK819" s="95"/>
      <c r="GLL819" s="101">
        <f>GLL820+GLL950+GLL941</f>
        <v>0</v>
      </c>
      <c r="GLM819" s="103"/>
      <c r="GLN819" s="144" t="s">
        <v>102</v>
      </c>
      <c r="GLO819" s="144"/>
      <c r="GLP819" s="99"/>
      <c r="GLQ819" s="100"/>
      <c r="GLR819" s="94"/>
      <c r="GLS819" s="95"/>
      <c r="GLT819" s="101">
        <f>GLT820+GLT950+GLT941</f>
        <v>0</v>
      </c>
      <c r="GLU819" s="103"/>
      <c r="GLV819" s="144" t="s">
        <v>102</v>
      </c>
      <c r="GLW819" s="144"/>
      <c r="GLX819" s="99"/>
      <c r="GLY819" s="100"/>
      <c r="GLZ819" s="94"/>
      <c r="GMA819" s="95"/>
      <c r="GMB819" s="101">
        <f>GMB820+GMB950+GMB941</f>
        <v>0</v>
      </c>
      <c r="GMC819" s="103"/>
      <c r="GMD819" s="144" t="s">
        <v>102</v>
      </c>
      <c r="GME819" s="144"/>
      <c r="GMF819" s="99"/>
      <c r="GMG819" s="100"/>
      <c r="GMH819" s="94"/>
      <c r="GMI819" s="95"/>
      <c r="GMJ819" s="101">
        <f>GMJ820+GMJ950+GMJ941</f>
        <v>0</v>
      </c>
      <c r="GMK819" s="103"/>
      <c r="GML819" s="144" t="s">
        <v>102</v>
      </c>
      <c r="GMM819" s="144"/>
      <c r="GMN819" s="99"/>
      <c r="GMO819" s="100"/>
      <c r="GMP819" s="94"/>
      <c r="GMQ819" s="95"/>
      <c r="GMR819" s="101">
        <f>GMR820+GMR950+GMR941</f>
        <v>0</v>
      </c>
      <c r="GMS819" s="103"/>
      <c r="GMT819" s="144" t="s">
        <v>102</v>
      </c>
      <c r="GMU819" s="144"/>
      <c r="GMV819" s="99"/>
      <c r="GMW819" s="100"/>
      <c r="GMX819" s="94"/>
      <c r="GMY819" s="95"/>
      <c r="GMZ819" s="101">
        <f>GMZ820+GMZ950+GMZ941</f>
        <v>0</v>
      </c>
      <c r="GNA819" s="103"/>
      <c r="GNB819" s="144" t="s">
        <v>102</v>
      </c>
      <c r="GNC819" s="144"/>
      <c r="GND819" s="99"/>
      <c r="GNE819" s="100"/>
      <c r="GNF819" s="94"/>
      <c r="GNG819" s="95"/>
      <c r="GNH819" s="101">
        <f>GNH820+GNH950+GNH941</f>
        <v>0</v>
      </c>
      <c r="GNI819" s="103"/>
      <c r="GNJ819" s="144" t="s">
        <v>102</v>
      </c>
      <c r="GNK819" s="144"/>
      <c r="GNL819" s="99"/>
      <c r="GNM819" s="100"/>
      <c r="GNN819" s="94"/>
      <c r="GNO819" s="95"/>
      <c r="GNP819" s="101">
        <f>GNP820+GNP950+GNP941</f>
        <v>0</v>
      </c>
      <c r="GNQ819" s="103"/>
      <c r="GNR819" s="144" t="s">
        <v>102</v>
      </c>
      <c r="GNS819" s="144"/>
      <c r="GNT819" s="99"/>
      <c r="GNU819" s="100"/>
      <c r="GNV819" s="94"/>
      <c r="GNW819" s="95"/>
      <c r="GNX819" s="101">
        <f>GNX820+GNX950+GNX941</f>
        <v>0</v>
      </c>
      <c r="GNY819" s="103"/>
      <c r="GNZ819" s="144" t="s">
        <v>102</v>
      </c>
      <c r="GOA819" s="144"/>
      <c r="GOB819" s="99"/>
      <c r="GOC819" s="100"/>
      <c r="GOD819" s="94"/>
      <c r="GOE819" s="95"/>
      <c r="GOF819" s="101">
        <f>GOF820+GOF950+GOF941</f>
        <v>0</v>
      </c>
      <c r="GOG819" s="103"/>
      <c r="GOH819" s="144" t="s">
        <v>102</v>
      </c>
      <c r="GOI819" s="144"/>
      <c r="GOJ819" s="99"/>
      <c r="GOK819" s="100"/>
      <c r="GOL819" s="94"/>
      <c r="GOM819" s="95"/>
      <c r="GON819" s="101">
        <f>GON820+GON950+GON941</f>
        <v>0</v>
      </c>
      <c r="GOO819" s="103"/>
      <c r="GOP819" s="144" t="s">
        <v>102</v>
      </c>
      <c r="GOQ819" s="144"/>
      <c r="GOR819" s="99"/>
      <c r="GOS819" s="100"/>
      <c r="GOT819" s="94"/>
      <c r="GOU819" s="95"/>
      <c r="GOV819" s="101">
        <f>GOV820+GOV950+GOV941</f>
        <v>0</v>
      </c>
      <c r="GOW819" s="103"/>
      <c r="GOX819" s="144" t="s">
        <v>102</v>
      </c>
      <c r="GOY819" s="144"/>
      <c r="GOZ819" s="99"/>
      <c r="GPA819" s="100"/>
      <c r="GPB819" s="94"/>
      <c r="GPC819" s="95"/>
      <c r="GPD819" s="101">
        <f>GPD820+GPD950+GPD941</f>
        <v>0</v>
      </c>
      <c r="GPE819" s="103"/>
      <c r="GPF819" s="144" t="s">
        <v>102</v>
      </c>
      <c r="GPG819" s="144"/>
      <c r="GPH819" s="99"/>
      <c r="GPI819" s="100"/>
      <c r="GPJ819" s="94"/>
      <c r="GPK819" s="95"/>
      <c r="GPL819" s="101">
        <f>GPL820+GPL950+GPL941</f>
        <v>0</v>
      </c>
      <c r="GPM819" s="103"/>
      <c r="GPN819" s="144" t="s">
        <v>102</v>
      </c>
      <c r="GPO819" s="144"/>
      <c r="GPP819" s="99"/>
      <c r="GPQ819" s="100"/>
      <c r="GPR819" s="94"/>
      <c r="GPS819" s="95"/>
      <c r="GPT819" s="101">
        <f>GPT820+GPT950+GPT941</f>
        <v>0</v>
      </c>
      <c r="GPU819" s="103"/>
      <c r="GPV819" s="144" t="s">
        <v>102</v>
      </c>
      <c r="GPW819" s="144"/>
      <c r="GPX819" s="99"/>
      <c r="GPY819" s="100"/>
      <c r="GPZ819" s="94"/>
      <c r="GQA819" s="95"/>
      <c r="GQB819" s="101">
        <f>GQB820+GQB950+GQB941</f>
        <v>0</v>
      </c>
      <c r="GQC819" s="103"/>
      <c r="GQD819" s="144" t="s">
        <v>102</v>
      </c>
      <c r="GQE819" s="144"/>
      <c r="GQF819" s="99"/>
      <c r="GQG819" s="100"/>
      <c r="GQH819" s="94"/>
      <c r="GQI819" s="95"/>
      <c r="GQJ819" s="101">
        <f>GQJ820+GQJ950+GQJ941</f>
        <v>0</v>
      </c>
      <c r="GQK819" s="103"/>
      <c r="GQL819" s="144" t="s">
        <v>102</v>
      </c>
      <c r="GQM819" s="144"/>
      <c r="GQN819" s="99"/>
      <c r="GQO819" s="100"/>
      <c r="GQP819" s="94"/>
      <c r="GQQ819" s="95"/>
      <c r="GQR819" s="101">
        <f>GQR820+GQR950+GQR941</f>
        <v>0</v>
      </c>
      <c r="GQS819" s="103"/>
      <c r="GQT819" s="144" t="s">
        <v>102</v>
      </c>
      <c r="GQU819" s="144"/>
      <c r="GQV819" s="99"/>
      <c r="GQW819" s="100"/>
      <c r="GQX819" s="94"/>
      <c r="GQY819" s="95"/>
      <c r="GQZ819" s="101">
        <f>GQZ820+GQZ950+GQZ941</f>
        <v>0</v>
      </c>
      <c r="GRA819" s="103"/>
      <c r="GRB819" s="144" t="s">
        <v>102</v>
      </c>
      <c r="GRC819" s="144"/>
      <c r="GRD819" s="99"/>
      <c r="GRE819" s="100"/>
      <c r="GRF819" s="94"/>
      <c r="GRG819" s="95"/>
      <c r="GRH819" s="101">
        <f>GRH820+GRH950+GRH941</f>
        <v>0</v>
      </c>
      <c r="GRI819" s="103"/>
      <c r="GRJ819" s="144" t="s">
        <v>102</v>
      </c>
      <c r="GRK819" s="144"/>
      <c r="GRL819" s="99"/>
      <c r="GRM819" s="100"/>
      <c r="GRN819" s="94"/>
      <c r="GRO819" s="95"/>
      <c r="GRP819" s="101">
        <f>GRP820+GRP950+GRP941</f>
        <v>0</v>
      </c>
      <c r="GRQ819" s="103"/>
      <c r="GRR819" s="144" t="s">
        <v>102</v>
      </c>
      <c r="GRS819" s="144"/>
      <c r="GRT819" s="99"/>
      <c r="GRU819" s="100"/>
      <c r="GRV819" s="94"/>
      <c r="GRW819" s="95"/>
      <c r="GRX819" s="101">
        <f>GRX820+GRX950+GRX941</f>
        <v>0</v>
      </c>
      <c r="GRY819" s="103"/>
      <c r="GRZ819" s="144" t="s">
        <v>102</v>
      </c>
      <c r="GSA819" s="144"/>
      <c r="GSB819" s="99"/>
      <c r="GSC819" s="100"/>
      <c r="GSD819" s="94"/>
      <c r="GSE819" s="95"/>
      <c r="GSF819" s="101">
        <f>GSF820+GSF950+GSF941</f>
        <v>0</v>
      </c>
      <c r="GSG819" s="103"/>
      <c r="GSH819" s="144" t="s">
        <v>102</v>
      </c>
      <c r="GSI819" s="144"/>
      <c r="GSJ819" s="99"/>
      <c r="GSK819" s="100"/>
      <c r="GSL819" s="94"/>
      <c r="GSM819" s="95"/>
      <c r="GSN819" s="101">
        <f>GSN820+GSN950+GSN941</f>
        <v>0</v>
      </c>
      <c r="GSO819" s="103"/>
      <c r="GSP819" s="144" t="s">
        <v>102</v>
      </c>
      <c r="GSQ819" s="144"/>
      <c r="GSR819" s="99"/>
      <c r="GSS819" s="100"/>
      <c r="GST819" s="94"/>
      <c r="GSU819" s="95"/>
      <c r="GSV819" s="101">
        <f>GSV820+GSV950+GSV941</f>
        <v>0</v>
      </c>
      <c r="GSW819" s="103"/>
      <c r="GSX819" s="144" t="s">
        <v>102</v>
      </c>
      <c r="GSY819" s="144"/>
      <c r="GSZ819" s="99"/>
      <c r="GTA819" s="100"/>
      <c r="GTB819" s="94"/>
      <c r="GTC819" s="95"/>
      <c r="GTD819" s="101">
        <f>GTD820+GTD950+GTD941</f>
        <v>0</v>
      </c>
      <c r="GTE819" s="103"/>
      <c r="GTF819" s="144" t="s">
        <v>102</v>
      </c>
      <c r="GTG819" s="144"/>
      <c r="GTH819" s="99"/>
      <c r="GTI819" s="100"/>
      <c r="GTJ819" s="94"/>
      <c r="GTK819" s="95"/>
      <c r="GTL819" s="101">
        <f>GTL820+GTL950+GTL941</f>
        <v>0</v>
      </c>
      <c r="GTM819" s="103"/>
      <c r="GTN819" s="144" t="s">
        <v>102</v>
      </c>
      <c r="GTO819" s="144"/>
      <c r="GTP819" s="99"/>
      <c r="GTQ819" s="100"/>
      <c r="GTR819" s="94"/>
      <c r="GTS819" s="95"/>
      <c r="GTT819" s="101">
        <f>GTT820+GTT950+GTT941</f>
        <v>0</v>
      </c>
      <c r="GTU819" s="103"/>
      <c r="GTV819" s="144" t="s">
        <v>102</v>
      </c>
      <c r="GTW819" s="144"/>
      <c r="GTX819" s="99"/>
      <c r="GTY819" s="100"/>
      <c r="GTZ819" s="94"/>
      <c r="GUA819" s="95"/>
      <c r="GUB819" s="101">
        <f>GUB820+GUB950+GUB941</f>
        <v>0</v>
      </c>
      <c r="GUC819" s="103"/>
      <c r="GUD819" s="144" t="s">
        <v>102</v>
      </c>
      <c r="GUE819" s="144"/>
      <c r="GUF819" s="99"/>
      <c r="GUG819" s="100"/>
      <c r="GUH819" s="94"/>
      <c r="GUI819" s="95"/>
      <c r="GUJ819" s="101">
        <f>GUJ820+GUJ950+GUJ941</f>
        <v>0</v>
      </c>
      <c r="GUK819" s="103"/>
      <c r="GUL819" s="144" t="s">
        <v>102</v>
      </c>
      <c r="GUM819" s="144"/>
      <c r="GUN819" s="99"/>
      <c r="GUO819" s="100"/>
      <c r="GUP819" s="94"/>
      <c r="GUQ819" s="95"/>
      <c r="GUR819" s="101">
        <f>GUR820+GUR950+GUR941</f>
        <v>0</v>
      </c>
      <c r="GUS819" s="103"/>
      <c r="GUT819" s="144" t="s">
        <v>102</v>
      </c>
      <c r="GUU819" s="144"/>
      <c r="GUV819" s="99"/>
      <c r="GUW819" s="100"/>
      <c r="GUX819" s="94"/>
      <c r="GUY819" s="95"/>
      <c r="GUZ819" s="101">
        <f>GUZ820+GUZ950+GUZ941</f>
        <v>0</v>
      </c>
      <c r="GVA819" s="103"/>
      <c r="GVB819" s="144" t="s">
        <v>102</v>
      </c>
      <c r="GVC819" s="144"/>
      <c r="GVD819" s="99"/>
      <c r="GVE819" s="100"/>
      <c r="GVF819" s="94"/>
      <c r="GVG819" s="95"/>
      <c r="GVH819" s="101">
        <f>GVH820+GVH950+GVH941</f>
        <v>0</v>
      </c>
      <c r="GVI819" s="103"/>
      <c r="GVJ819" s="144" t="s">
        <v>102</v>
      </c>
      <c r="GVK819" s="144"/>
      <c r="GVL819" s="99"/>
      <c r="GVM819" s="100"/>
      <c r="GVN819" s="94"/>
      <c r="GVO819" s="95"/>
      <c r="GVP819" s="101">
        <f>GVP820+GVP950+GVP941</f>
        <v>0</v>
      </c>
      <c r="GVQ819" s="103"/>
      <c r="GVR819" s="144" t="s">
        <v>102</v>
      </c>
      <c r="GVS819" s="144"/>
      <c r="GVT819" s="99"/>
      <c r="GVU819" s="100"/>
      <c r="GVV819" s="94"/>
      <c r="GVW819" s="95"/>
      <c r="GVX819" s="101">
        <f>GVX820+GVX950+GVX941</f>
        <v>0</v>
      </c>
      <c r="GVY819" s="103"/>
      <c r="GVZ819" s="144" t="s">
        <v>102</v>
      </c>
      <c r="GWA819" s="144"/>
      <c r="GWB819" s="99"/>
      <c r="GWC819" s="100"/>
      <c r="GWD819" s="94"/>
      <c r="GWE819" s="95"/>
      <c r="GWF819" s="101">
        <f>GWF820+GWF950+GWF941</f>
        <v>0</v>
      </c>
      <c r="GWG819" s="103"/>
      <c r="GWH819" s="144" t="s">
        <v>102</v>
      </c>
      <c r="GWI819" s="144"/>
      <c r="GWJ819" s="99"/>
      <c r="GWK819" s="100"/>
      <c r="GWL819" s="94"/>
      <c r="GWM819" s="95"/>
      <c r="GWN819" s="101">
        <f>GWN820+GWN950+GWN941</f>
        <v>0</v>
      </c>
      <c r="GWO819" s="103"/>
      <c r="GWP819" s="144" t="s">
        <v>102</v>
      </c>
      <c r="GWQ819" s="144"/>
      <c r="GWR819" s="99"/>
      <c r="GWS819" s="100"/>
      <c r="GWT819" s="94"/>
      <c r="GWU819" s="95"/>
      <c r="GWV819" s="101">
        <f>GWV820+GWV950+GWV941</f>
        <v>0</v>
      </c>
      <c r="GWW819" s="103"/>
      <c r="GWX819" s="144" t="s">
        <v>102</v>
      </c>
      <c r="GWY819" s="144"/>
      <c r="GWZ819" s="99"/>
      <c r="GXA819" s="100"/>
      <c r="GXB819" s="94"/>
      <c r="GXC819" s="95"/>
      <c r="GXD819" s="101">
        <f>GXD820+GXD950+GXD941</f>
        <v>0</v>
      </c>
      <c r="GXE819" s="103"/>
      <c r="GXF819" s="144" t="s">
        <v>102</v>
      </c>
      <c r="GXG819" s="144"/>
      <c r="GXH819" s="99"/>
      <c r="GXI819" s="100"/>
      <c r="GXJ819" s="94"/>
      <c r="GXK819" s="95"/>
      <c r="GXL819" s="101">
        <f>GXL820+GXL950+GXL941</f>
        <v>0</v>
      </c>
      <c r="GXM819" s="103"/>
      <c r="GXN819" s="144" t="s">
        <v>102</v>
      </c>
      <c r="GXO819" s="144"/>
      <c r="GXP819" s="99"/>
      <c r="GXQ819" s="100"/>
      <c r="GXR819" s="94"/>
      <c r="GXS819" s="95"/>
      <c r="GXT819" s="101">
        <f>GXT820+GXT950+GXT941</f>
        <v>0</v>
      </c>
      <c r="GXU819" s="103"/>
      <c r="GXV819" s="144" t="s">
        <v>102</v>
      </c>
      <c r="GXW819" s="144"/>
      <c r="GXX819" s="99"/>
      <c r="GXY819" s="100"/>
      <c r="GXZ819" s="94"/>
      <c r="GYA819" s="95"/>
      <c r="GYB819" s="101">
        <f>GYB820+GYB950+GYB941</f>
        <v>0</v>
      </c>
      <c r="GYC819" s="103"/>
      <c r="GYD819" s="144" t="s">
        <v>102</v>
      </c>
      <c r="GYE819" s="144"/>
      <c r="GYF819" s="99"/>
      <c r="GYG819" s="100"/>
      <c r="GYH819" s="94"/>
      <c r="GYI819" s="95"/>
      <c r="GYJ819" s="101">
        <f>GYJ820+GYJ950+GYJ941</f>
        <v>0</v>
      </c>
      <c r="GYK819" s="103"/>
      <c r="GYL819" s="144" t="s">
        <v>102</v>
      </c>
      <c r="GYM819" s="144"/>
      <c r="GYN819" s="99"/>
      <c r="GYO819" s="100"/>
      <c r="GYP819" s="94"/>
      <c r="GYQ819" s="95"/>
      <c r="GYR819" s="101">
        <f>GYR820+GYR950+GYR941</f>
        <v>0</v>
      </c>
      <c r="GYS819" s="103"/>
      <c r="GYT819" s="144" t="s">
        <v>102</v>
      </c>
      <c r="GYU819" s="144"/>
      <c r="GYV819" s="99"/>
      <c r="GYW819" s="100"/>
      <c r="GYX819" s="94"/>
      <c r="GYY819" s="95"/>
      <c r="GYZ819" s="101">
        <f>GYZ820+GYZ950+GYZ941</f>
        <v>0</v>
      </c>
      <c r="GZA819" s="103"/>
      <c r="GZB819" s="144" t="s">
        <v>102</v>
      </c>
      <c r="GZC819" s="144"/>
      <c r="GZD819" s="99"/>
      <c r="GZE819" s="100"/>
      <c r="GZF819" s="94"/>
      <c r="GZG819" s="95"/>
      <c r="GZH819" s="101">
        <f>GZH820+GZH950+GZH941</f>
        <v>0</v>
      </c>
      <c r="GZI819" s="103"/>
      <c r="GZJ819" s="144" t="s">
        <v>102</v>
      </c>
      <c r="GZK819" s="144"/>
      <c r="GZL819" s="99"/>
      <c r="GZM819" s="100"/>
      <c r="GZN819" s="94"/>
      <c r="GZO819" s="95"/>
      <c r="GZP819" s="101">
        <f>GZP820+GZP950+GZP941</f>
        <v>0</v>
      </c>
      <c r="GZQ819" s="103"/>
      <c r="GZR819" s="144" t="s">
        <v>102</v>
      </c>
      <c r="GZS819" s="144"/>
      <c r="GZT819" s="99"/>
      <c r="GZU819" s="100"/>
      <c r="GZV819" s="94"/>
      <c r="GZW819" s="95"/>
      <c r="GZX819" s="101">
        <f>GZX820+GZX950+GZX941</f>
        <v>0</v>
      </c>
      <c r="GZY819" s="103"/>
      <c r="GZZ819" s="144" t="s">
        <v>102</v>
      </c>
      <c r="HAA819" s="144"/>
      <c r="HAB819" s="99"/>
      <c r="HAC819" s="100"/>
      <c r="HAD819" s="94"/>
      <c r="HAE819" s="95"/>
      <c r="HAF819" s="101">
        <f>HAF820+HAF950+HAF941</f>
        <v>0</v>
      </c>
      <c r="HAG819" s="103"/>
      <c r="HAH819" s="144" t="s">
        <v>102</v>
      </c>
      <c r="HAI819" s="144"/>
      <c r="HAJ819" s="99"/>
      <c r="HAK819" s="100"/>
      <c r="HAL819" s="94"/>
      <c r="HAM819" s="95"/>
      <c r="HAN819" s="101">
        <f>HAN820+HAN950+HAN941</f>
        <v>0</v>
      </c>
      <c r="HAO819" s="103"/>
      <c r="HAP819" s="144" t="s">
        <v>102</v>
      </c>
      <c r="HAQ819" s="144"/>
      <c r="HAR819" s="99"/>
      <c r="HAS819" s="100"/>
      <c r="HAT819" s="94"/>
      <c r="HAU819" s="95"/>
      <c r="HAV819" s="101">
        <f>HAV820+HAV950+HAV941</f>
        <v>0</v>
      </c>
      <c r="HAW819" s="103"/>
      <c r="HAX819" s="144" t="s">
        <v>102</v>
      </c>
      <c r="HAY819" s="144"/>
      <c r="HAZ819" s="99"/>
      <c r="HBA819" s="100"/>
      <c r="HBB819" s="94"/>
      <c r="HBC819" s="95"/>
      <c r="HBD819" s="101">
        <f>HBD820+HBD950+HBD941</f>
        <v>0</v>
      </c>
      <c r="HBE819" s="103"/>
      <c r="HBF819" s="144" t="s">
        <v>102</v>
      </c>
      <c r="HBG819" s="144"/>
      <c r="HBH819" s="99"/>
      <c r="HBI819" s="100"/>
      <c r="HBJ819" s="94"/>
      <c r="HBK819" s="95"/>
      <c r="HBL819" s="101">
        <f>HBL820+HBL950+HBL941</f>
        <v>0</v>
      </c>
      <c r="HBM819" s="103"/>
      <c r="HBN819" s="144" t="s">
        <v>102</v>
      </c>
      <c r="HBO819" s="144"/>
      <c r="HBP819" s="99"/>
      <c r="HBQ819" s="100"/>
      <c r="HBR819" s="94"/>
      <c r="HBS819" s="95"/>
      <c r="HBT819" s="101">
        <f>HBT820+HBT950+HBT941</f>
        <v>0</v>
      </c>
      <c r="HBU819" s="103"/>
      <c r="HBV819" s="144" t="s">
        <v>102</v>
      </c>
      <c r="HBW819" s="144"/>
      <c r="HBX819" s="99"/>
      <c r="HBY819" s="100"/>
      <c r="HBZ819" s="94"/>
      <c r="HCA819" s="95"/>
      <c r="HCB819" s="101">
        <f>HCB820+HCB950+HCB941</f>
        <v>0</v>
      </c>
      <c r="HCC819" s="103"/>
      <c r="HCD819" s="144" t="s">
        <v>102</v>
      </c>
      <c r="HCE819" s="144"/>
      <c r="HCF819" s="99"/>
      <c r="HCG819" s="100"/>
      <c r="HCH819" s="94"/>
      <c r="HCI819" s="95"/>
      <c r="HCJ819" s="101">
        <f>HCJ820+HCJ950+HCJ941</f>
        <v>0</v>
      </c>
      <c r="HCK819" s="103"/>
      <c r="HCL819" s="144" t="s">
        <v>102</v>
      </c>
      <c r="HCM819" s="144"/>
      <c r="HCN819" s="99"/>
      <c r="HCO819" s="100"/>
      <c r="HCP819" s="94"/>
      <c r="HCQ819" s="95"/>
      <c r="HCR819" s="101">
        <f>HCR820+HCR950+HCR941</f>
        <v>0</v>
      </c>
      <c r="HCS819" s="103"/>
      <c r="HCT819" s="144" t="s">
        <v>102</v>
      </c>
      <c r="HCU819" s="144"/>
      <c r="HCV819" s="99"/>
      <c r="HCW819" s="100"/>
      <c r="HCX819" s="94"/>
      <c r="HCY819" s="95"/>
      <c r="HCZ819" s="101">
        <f>HCZ820+HCZ950+HCZ941</f>
        <v>0</v>
      </c>
      <c r="HDA819" s="103"/>
      <c r="HDB819" s="144" t="s">
        <v>102</v>
      </c>
      <c r="HDC819" s="144"/>
      <c r="HDD819" s="99"/>
      <c r="HDE819" s="100"/>
      <c r="HDF819" s="94"/>
      <c r="HDG819" s="95"/>
      <c r="HDH819" s="101">
        <f>HDH820+HDH950+HDH941</f>
        <v>0</v>
      </c>
      <c r="HDI819" s="103"/>
      <c r="HDJ819" s="144" t="s">
        <v>102</v>
      </c>
      <c r="HDK819" s="144"/>
      <c r="HDL819" s="99"/>
      <c r="HDM819" s="100"/>
      <c r="HDN819" s="94"/>
      <c r="HDO819" s="95"/>
      <c r="HDP819" s="101">
        <f>HDP820+HDP950+HDP941</f>
        <v>0</v>
      </c>
      <c r="HDQ819" s="103"/>
      <c r="HDR819" s="144" t="s">
        <v>102</v>
      </c>
      <c r="HDS819" s="144"/>
      <c r="HDT819" s="99"/>
      <c r="HDU819" s="100"/>
      <c r="HDV819" s="94"/>
      <c r="HDW819" s="95"/>
      <c r="HDX819" s="101">
        <f>HDX820+HDX950+HDX941</f>
        <v>0</v>
      </c>
      <c r="HDY819" s="103"/>
      <c r="HDZ819" s="144" t="s">
        <v>102</v>
      </c>
      <c r="HEA819" s="144"/>
      <c r="HEB819" s="99"/>
      <c r="HEC819" s="100"/>
      <c r="HED819" s="94"/>
      <c r="HEE819" s="95"/>
      <c r="HEF819" s="101">
        <f>HEF820+HEF950+HEF941</f>
        <v>0</v>
      </c>
      <c r="HEG819" s="103"/>
      <c r="HEH819" s="144" t="s">
        <v>102</v>
      </c>
      <c r="HEI819" s="144"/>
      <c r="HEJ819" s="99"/>
      <c r="HEK819" s="100"/>
      <c r="HEL819" s="94"/>
      <c r="HEM819" s="95"/>
      <c r="HEN819" s="101">
        <f>HEN820+HEN950+HEN941</f>
        <v>0</v>
      </c>
      <c r="HEO819" s="103"/>
      <c r="HEP819" s="144" t="s">
        <v>102</v>
      </c>
      <c r="HEQ819" s="144"/>
      <c r="HER819" s="99"/>
      <c r="HES819" s="100"/>
      <c r="HET819" s="94"/>
      <c r="HEU819" s="95"/>
      <c r="HEV819" s="101">
        <f>HEV820+HEV950+HEV941</f>
        <v>0</v>
      </c>
      <c r="HEW819" s="103"/>
      <c r="HEX819" s="144" t="s">
        <v>102</v>
      </c>
      <c r="HEY819" s="144"/>
      <c r="HEZ819" s="99"/>
      <c r="HFA819" s="100"/>
      <c r="HFB819" s="94"/>
      <c r="HFC819" s="95"/>
      <c r="HFD819" s="101">
        <f>HFD820+HFD950+HFD941</f>
        <v>0</v>
      </c>
      <c r="HFE819" s="103"/>
      <c r="HFF819" s="144" t="s">
        <v>102</v>
      </c>
      <c r="HFG819" s="144"/>
      <c r="HFH819" s="99"/>
      <c r="HFI819" s="100"/>
      <c r="HFJ819" s="94"/>
      <c r="HFK819" s="95"/>
      <c r="HFL819" s="101">
        <f>HFL820+HFL950+HFL941</f>
        <v>0</v>
      </c>
      <c r="HFM819" s="103"/>
      <c r="HFN819" s="144" t="s">
        <v>102</v>
      </c>
      <c r="HFO819" s="144"/>
      <c r="HFP819" s="99"/>
      <c r="HFQ819" s="100"/>
      <c r="HFR819" s="94"/>
      <c r="HFS819" s="95"/>
      <c r="HFT819" s="101">
        <f>HFT820+HFT950+HFT941</f>
        <v>0</v>
      </c>
      <c r="HFU819" s="103"/>
      <c r="HFV819" s="144" t="s">
        <v>102</v>
      </c>
      <c r="HFW819" s="144"/>
      <c r="HFX819" s="99"/>
      <c r="HFY819" s="100"/>
      <c r="HFZ819" s="94"/>
      <c r="HGA819" s="95"/>
      <c r="HGB819" s="101">
        <f>HGB820+HGB950+HGB941</f>
        <v>0</v>
      </c>
      <c r="HGC819" s="103"/>
      <c r="HGD819" s="144" t="s">
        <v>102</v>
      </c>
      <c r="HGE819" s="144"/>
      <c r="HGF819" s="99"/>
      <c r="HGG819" s="100"/>
      <c r="HGH819" s="94"/>
      <c r="HGI819" s="95"/>
      <c r="HGJ819" s="101">
        <f>HGJ820+HGJ950+HGJ941</f>
        <v>0</v>
      </c>
      <c r="HGK819" s="103"/>
      <c r="HGL819" s="144" t="s">
        <v>102</v>
      </c>
      <c r="HGM819" s="144"/>
      <c r="HGN819" s="99"/>
      <c r="HGO819" s="100"/>
      <c r="HGP819" s="94"/>
      <c r="HGQ819" s="95"/>
      <c r="HGR819" s="101">
        <f>HGR820+HGR950+HGR941</f>
        <v>0</v>
      </c>
      <c r="HGS819" s="103"/>
      <c r="HGT819" s="144" t="s">
        <v>102</v>
      </c>
      <c r="HGU819" s="144"/>
      <c r="HGV819" s="99"/>
      <c r="HGW819" s="100"/>
      <c r="HGX819" s="94"/>
      <c r="HGY819" s="95"/>
      <c r="HGZ819" s="101">
        <f>HGZ820+HGZ950+HGZ941</f>
        <v>0</v>
      </c>
      <c r="HHA819" s="103"/>
      <c r="HHB819" s="144" t="s">
        <v>102</v>
      </c>
      <c r="HHC819" s="144"/>
      <c r="HHD819" s="99"/>
      <c r="HHE819" s="100"/>
      <c r="HHF819" s="94"/>
      <c r="HHG819" s="95"/>
      <c r="HHH819" s="101">
        <f>HHH820+HHH950+HHH941</f>
        <v>0</v>
      </c>
      <c r="HHI819" s="103"/>
      <c r="HHJ819" s="144" t="s">
        <v>102</v>
      </c>
      <c r="HHK819" s="144"/>
      <c r="HHL819" s="99"/>
      <c r="HHM819" s="100"/>
      <c r="HHN819" s="94"/>
      <c r="HHO819" s="95"/>
      <c r="HHP819" s="101">
        <f>HHP820+HHP950+HHP941</f>
        <v>0</v>
      </c>
      <c r="HHQ819" s="103"/>
      <c r="HHR819" s="144" t="s">
        <v>102</v>
      </c>
      <c r="HHS819" s="144"/>
      <c r="HHT819" s="99"/>
      <c r="HHU819" s="100"/>
      <c r="HHV819" s="94"/>
      <c r="HHW819" s="95"/>
      <c r="HHX819" s="101">
        <f>HHX820+HHX950+HHX941</f>
        <v>0</v>
      </c>
      <c r="HHY819" s="103"/>
      <c r="HHZ819" s="144" t="s">
        <v>102</v>
      </c>
      <c r="HIA819" s="144"/>
      <c r="HIB819" s="99"/>
      <c r="HIC819" s="100"/>
      <c r="HID819" s="94"/>
      <c r="HIE819" s="95"/>
      <c r="HIF819" s="101">
        <f>HIF820+HIF950+HIF941</f>
        <v>0</v>
      </c>
      <c r="HIG819" s="103"/>
      <c r="HIH819" s="144" t="s">
        <v>102</v>
      </c>
      <c r="HII819" s="144"/>
      <c r="HIJ819" s="99"/>
      <c r="HIK819" s="100"/>
      <c r="HIL819" s="94"/>
      <c r="HIM819" s="95"/>
      <c r="HIN819" s="101">
        <f>HIN820+HIN950+HIN941</f>
        <v>0</v>
      </c>
      <c r="HIO819" s="103"/>
      <c r="HIP819" s="144" t="s">
        <v>102</v>
      </c>
      <c r="HIQ819" s="144"/>
      <c r="HIR819" s="99"/>
      <c r="HIS819" s="100"/>
      <c r="HIT819" s="94"/>
      <c r="HIU819" s="95"/>
      <c r="HIV819" s="101">
        <f>HIV820+HIV950+HIV941</f>
        <v>0</v>
      </c>
      <c r="HIW819" s="103"/>
      <c r="HIX819" s="144" t="s">
        <v>102</v>
      </c>
      <c r="HIY819" s="144"/>
      <c r="HIZ819" s="99"/>
      <c r="HJA819" s="100"/>
      <c r="HJB819" s="94"/>
      <c r="HJC819" s="95"/>
      <c r="HJD819" s="101">
        <f>HJD820+HJD950+HJD941</f>
        <v>0</v>
      </c>
      <c r="HJE819" s="103"/>
      <c r="HJF819" s="144" t="s">
        <v>102</v>
      </c>
      <c r="HJG819" s="144"/>
      <c r="HJH819" s="99"/>
      <c r="HJI819" s="100"/>
      <c r="HJJ819" s="94"/>
      <c r="HJK819" s="95"/>
      <c r="HJL819" s="101">
        <f>HJL820+HJL950+HJL941</f>
        <v>0</v>
      </c>
      <c r="HJM819" s="103"/>
      <c r="HJN819" s="144" t="s">
        <v>102</v>
      </c>
      <c r="HJO819" s="144"/>
      <c r="HJP819" s="99"/>
      <c r="HJQ819" s="100"/>
      <c r="HJR819" s="94"/>
      <c r="HJS819" s="95"/>
      <c r="HJT819" s="101">
        <f>HJT820+HJT950+HJT941</f>
        <v>0</v>
      </c>
      <c r="HJU819" s="103"/>
      <c r="HJV819" s="144" t="s">
        <v>102</v>
      </c>
      <c r="HJW819" s="144"/>
      <c r="HJX819" s="99"/>
      <c r="HJY819" s="100"/>
      <c r="HJZ819" s="94"/>
      <c r="HKA819" s="95"/>
      <c r="HKB819" s="101">
        <f>HKB820+HKB950+HKB941</f>
        <v>0</v>
      </c>
      <c r="HKC819" s="103"/>
      <c r="HKD819" s="144" t="s">
        <v>102</v>
      </c>
      <c r="HKE819" s="144"/>
      <c r="HKF819" s="99"/>
      <c r="HKG819" s="100"/>
      <c r="HKH819" s="94"/>
      <c r="HKI819" s="95"/>
      <c r="HKJ819" s="101">
        <f>HKJ820+HKJ950+HKJ941</f>
        <v>0</v>
      </c>
      <c r="HKK819" s="103"/>
      <c r="HKL819" s="144" t="s">
        <v>102</v>
      </c>
      <c r="HKM819" s="144"/>
      <c r="HKN819" s="99"/>
      <c r="HKO819" s="100"/>
      <c r="HKP819" s="94"/>
      <c r="HKQ819" s="95"/>
      <c r="HKR819" s="101">
        <f>HKR820+HKR950+HKR941</f>
        <v>0</v>
      </c>
      <c r="HKS819" s="103"/>
      <c r="HKT819" s="144" t="s">
        <v>102</v>
      </c>
      <c r="HKU819" s="144"/>
      <c r="HKV819" s="99"/>
      <c r="HKW819" s="100"/>
      <c r="HKX819" s="94"/>
      <c r="HKY819" s="95"/>
      <c r="HKZ819" s="101">
        <f>HKZ820+HKZ950+HKZ941</f>
        <v>0</v>
      </c>
      <c r="HLA819" s="103"/>
      <c r="HLB819" s="144" t="s">
        <v>102</v>
      </c>
      <c r="HLC819" s="144"/>
      <c r="HLD819" s="99"/>
      <c r="HLE819" s="100"/>
      <c r="HLF819" s="94"/>
      <c r="HLG819" s="95"/>
      <c r="HLH819" s="101">
        <f>HLH820+HLH950+HLH941</f>
        <v>0</v>
      </c>
      <c r="HLI819" s="103"/>
      <c r="HLJ819" s="144" t="s">
        <v>102</v>
      </c>
      <c r="HLK819" s="144"/>
      <c r="HLL819" s="99"/>
      <c r="HLM819" s="100"/>
      <c r="HLN819" s="94"/>
      <c r="HLO819" s="95"/>
      <c r="HLP819" s="101">
        <f>HLP820+HLP950+HLP941</f>
        <v>0</v>
      </c>
      <c r="HLQ819" s="103"/>
      <c r="HLR819" s="144" t="s">
        <v>102</v>
      </c>
      <c r="HLS819" s="144"/>
      <c r="HLT819" s="99"/>
      <c r="HLU819" s="100"/>
      <c r="HLV819" s="94"/>
      <c r="HLW819" s="95"/>
      <c r="HLX819" s="101">
        <f>HLX820+HLX950+HLX941</f>
        <v>0</v>
      </c>
      <c r="HLY819" s="103"/>
      <c r="HLZ819" s="144" t="s">
        <v>102</v>
      </c>
      <c r="HMA819" s="144"/>
      <c r="HMB819" s="99"/>
      <c r="HMC819" s="100"/>
      <c r="HMD819" s="94"/>
      <c r="HME819" s="95"/>
      <c r="HMF819" s="101">
        <f>HMF820+HMF950+HMF941</f>
        <v>0</v>
      </c>
      <c r="HMG819" s="103"/>
      <c r="HMH819" s="144" t="s">
        <v>102</v>
      </c>
      <c r="HMI819" s="144"/>
      <c r="HMJ819" s="99"/>
      <c r="HMK819" s="100"/>
      <c r="HML819" s="94"/>
      <c r="HMM819" s="95"/>
      <c r="HMN819" s="101">
        <f>HMN820+HMN950+HMN941</f>
        <v>0</v>
      </c>
      <c r="HMO819" s="103"/>
      <c r="HMP819" s="144" t="s">
        <v>102</v>
      </c>
      <c r="HMQ819" s="144"/>
      <c r="HMR819" s="99"/>
      <c r="HMS819" s="100"/>
      <c r="HMT819" s="94"/>
      <c r="HMU819" s="95"/>
      <c r="HMV819" s="101">
        <f>HMV820+HMV950+HMV941</f>
        <v>0</v>
      </c>
      <c r="HMW819" s="103"/>
      <c r="HMX819" s="144" t="s">
        <v>102</v>
      </c>
      <c r="HMY819" s="144"/>
      <c r="HMZ819" s="99"/>
      <c r="HNA819" s="100"/>
      <c r="HNB819" s="94"/>
      <c r="HNC819" s="95"/>
      <c r="HND819" s="101">
        <f>HND820+HND950+HND941</f>
        <v>0</v>
      </c>
      <c r="HNE819" s="103"/>
      <c r="HNF819" s="144" t="s">
        <v>102</v>
      </c>
      <c r="HNG819" s="144"/>
      <c r="HNH819" s="99"/>
      <c r="HNI819" s="100"/>
      <c r="HNJ819" s="94"/>
      <c r="HNK819" s="95"/>
      <c r="HNL819" s="101">
        <f>HNL820+HNL950+HNL941</f>
        <v>0</v>
      </c>
      <c r="HNM819" s="103"/>
      <c r="HNN819" s="144" t="s">
        <v>102</v>
      </c>
      <c r="HNO819" s="144"/>
      <c r="HNP819" s="99"/>
      <c r="HNQ819" s="100"/>
      <c r="HNR819" s="94"/>
      <c r="HNS819" s="95"/>
      <c r="HNT819" s="101">
        <f>HNT820+HNT950+HNT941</f>
        <v>0</v>
      </c>
      <c r="HNU819" s="103"/>
      <c r="HNV819" s="144" t="s">
        <v>102</v>
      </c>
      <c r="HNW819" s="144"/>
      <c r="HNX819" s="99"/>
      <c r="HNY819" s="100"/>
      <c r="HNZ819" s="94"/>
      <c r="HOA819" s="95"/>
      <c r="HOB819" s="101">
        <f>HOB820+HOB950+HOB941</f>
        <v>0</v>
      </c>
      <c r="HOC819" s="103"/>
      <c r="HOD819" s="144" t="s">
        <v>102</v>
      </c>
      <c r="HOE819" s="144"/>
      <c r="HOF819" s="99"/>
      <c r="HOG819" s="100"/>
      <c r="HOH819" s="94"/>
      <c r="HOI819" s="95"/>
      <c r="HOJ819" s="101">
        <f>HOJ820+HOJ950+HOJ941</f>
        <v>0</v>
      </c>
      <c r="HOK819" s="103"/>
      <c r="HOL819" s="144" t="s">
        <v>102</v>
      </c>
      <c r="HOM819" s="144"/>
      <c r="HON819" s="99"/>
      <c r="HOO819" s="100"/>
      <c r="HOP819" s="94"/>
      <c r="HOQ819" s="95"/>
      <c r="HOR819" s="101">
        <f>HOR820+HOR950+HOR941</f>
        <v>0</v>
      </c>
      <c r="HOS819" s="103"/>
      <c r="HOT819" s="144" t="s">
        <v>102</v>
      </c>
      <c r="HOU819" s="144"/>
      <c r="HOV819" s="99"/>
      <c r="HOW819" s="100"/>
      <c r="HOX819" s="94"/>
      <c r="HOY819" s="95"/>
      <c r="HOZ819" s="101">
        <f>HOZ820+HOZ950+HOZ941</f>
        <v>0</v>
      </c>
      <c r="HPA819" s="103"/>
      <c r="HPB819" s="144" t="s">
        <v>102</v>
      </c>
      <c r="HPC819" s="144"/>
      <c r="HPD819" s="99"/>
      <c r="HPE819" s="100"/>
      <c r="HPF819" s="94"/>
      <c r="HPG819" s="95"/>
      <c r="HPH819" s="101">
        <f>HPH820+HPH950+HPH941</f>
        <v>0</v>
      </c>
      <c r="HPI819" s="103"/>
      <c r="HPJ819" s="144" t="s">
        <v>102</v>
      </c>
      <c r="HPK819" s="144"/>
      <c r="HPL819" s="99"/>
      <c r="HPM819" s="100"/>
      <c r="HPN819" s="94"/>
      <c r="HPO819" s="95"/>
      <c r="HPP819" s="101">
        <f>HPP820+HPP950+HPP941</f>
        <v>0</v>
      </c>
      <c r="HPQ819" s="103"/>
      <c r="HPR819" s="144" t="s">
        <v>102</v>
      </c>
      <c r="HPS819" s="144"/>
      <c r="HPT819" s="99"/>
      <c r="HPU819" s="100"/>
      <c r="HPV819" s="94"/>
      <c r="HPW819" s="95"/>
      <c r="HPX819" s="101">
        <f>HPX820+HPX950+HPX941</f>
        <v>0</v>
      </c>
      <c r="HPY819" s="103"/>
      <c r="HPZ819" s="144" t="s">
        <v>102</v>
      </c>
      <c r="HQA819" s="144"/>
      <c r="HQB819" s="99"/>
      <c r="HQC819" s="100"/>
      <c r="HQD819" s="94"/>
      <c r="HQE819" s="95"/>
      <c r="HQF819" s="101">
        <f>HQF820+HQF950+HQF941</f>
        <v>0</v>
      </c>
      <c r="HQG819" s="103"/>
      <c r="HQH819" s="144" t="s">
        <v>102</v>
      </c>
      <c r="HQI819" s="144"/>
      <c r="HQJ819" s="99"/>
      <c r="HQK819" s="100"/>
      <c r="HQL819" s="94"/>
      <c r="HQM819" s="95"/>
      <c r="HQN819" s="101">
        <f>HQN820+HQN950+HQN941</f>
        <v>0</v>
      </c>
      <c r="HQO819" s="103"/>
      <c r="HQP819" s="144" t="s">
        <v>102</v>
      </c>
      <c r="HQQ819" s="144"/>
      <c r="HQR819" s="99"/>
      <c r="HQS819" s="100"/>
      <c r="HQT819" s="94"/>
      <c r="HQU819" s="95"/>
      <c r="HQV819" s="101">
        <f>HQV820+HQV950+HQV941</f>
        <v>0</v>
      </c>
      <c r="HQW819" s="103"/>
      <c r="HQX819" s="144" t="s">
        <v>102</v>
      </c>
      <c r="HQY819" s="144"/>
      <c r="HQZ819" s="99"/>
      <c r="HRA819" s="100"/>
      <c r="HRB819" s="94"/>
      <c r="HRC819" s="95"/>
      <c r="HRD819" s="101">
        <f>HRD820+HRD950+HRD941</f>
        <v>0</v>
      </c>
      <c r="HRE819" s="103"/>
      <c r="HRF819" s="144" t="s">
        <v>102</v>
      </c>
      <c r="HRG819" s="144"/>
      <c r="HRH819" s="99"/>
      <c r="HRI819" s="100"/>
      <c r="HRJ819" s="94"/>
      <c r="HRK819" s="95"/>
      <c r="HRL819" s="101">
        <f>HRL820+HRL950+HRL941</f>
        <v>0</v>
      </c>
      <c r="HRM819" s="103"/>
      <c r="HRN819" s="144" t="s">
        <v>102</v>
      </c>
      <c r="HRO819" s="144"/>
      <c r="HRP819" s="99"/>
      <c r="HRQ819" s="100"/>
      <c r="HRR819" s="94"/>
      <c r="HRS819" s="95"/>
      <c r="HRT819" s="101">
        <f>HRT820+HRT950+HRT941</f>
        <v>0</v>
      </c>
      <c r="HRU819" s="103"/>
      <c r="HRV819" s="144" t="s">
        <v>102</v>
      </c>
      <c r="HRW819" s="144"/>
      <c r="HRX819" s="99"/>
      <c r="HRY819" s="100"/>
      <c r="HRZ819" s="94"/>
      <c r="HSA819" s="95"/>
      <c r="HSB819" s="101">
        <f>HSB820+HSB950+HSB941</f>
        <v>0</v>
      </c>
      <c r="HSC819" s="103"/>
      <c r="HSD819" s="144" t="s">
        <v>102</v>
      </c>
      <c r="HSE819" s="144"/>
      <c r="HSF819" s="99"/>
      <c r="HSG819" s="100"/>
      <c r="HSH819" s="94"/>
      <c r="HSI819" s="95"/>
      <c r="HSJ819" s="101">
        <f>HSJ820+HSJ950+HSJ941</f>
        <v>0</v>
      </c>
      <c r="HSK819" s="103"/>
      <c r="HSL819" s="144" t="s">
        <v>102</v>
      </c>
      <c r="HSM819" s="144"/>
      <c r="HSN819" s="99"/>
      <c r="HSO819" s="100"/>
      <c r="HSP819" s="94"/>
      <c r="HSQ819" s="95"/>
      <c r="HSR819" s="101">
        <f>HSR820+HSR950+HSR941</f>
        <v>0</v>
      </c>
      <c r="HSS819" s="103"/>
      <c r="HST819" s="144" t="s">
        <v>102</v>
      </c>
      <c r="HSU819" s="144"/>
      <c r="HSV819" s="99"/>
      <c r="HSW819" s="100"/>
      <c r="HSX819" s="94"/>
      <c r="HSY819" s="95"/>
      <c r="HSZ819" s="101">
        <f>HSZ820+HSZ950+HSZ941</f>
        <v>0</v>
      </c>
      <c r="HTA819" s="103"/>
      <c r="HTB819" s="144" t="s">
        <v>102</v>
      </c>
      <c r="HTC819" s="144"/>
      <c r="HTD819" s="99"/>
      <c r="HTE819" s="100"/>
      <c r="HTF819" s="94"/>
      <c r="HTG819" s="95"/>
      <c r="HTH819" s="101">
        <f>HTH820+HTH950+HTH941</f>
        <v>0</v>
      </c>
      <c r="HTI819" s="103"/>
      <c r="HTJ819" s="144" t="s">
        <v>102</v>
      </c>
      <c r="HTK819" s="144"/>
      <c r="HTL819" s="99"/>
      <c r="HTM819" s="100"/>
      <c r="HTN819" s="94"/>
      <c r="HTO819" s="95"/>
      <c r="HTP819" s="101">
        <f>HTP820+HTP950+HTP941</f>
        <v>0</v>
      </c>
      <c r="HTQ819" s="103"/>
      <c r="HTR819" s="144" t="s">
        <v>102</v>
      </c>
      <c r="HTS819" s="144"/>
      <c r="HTT819" s="99"/>
      <c r="HTU819" s="100"/>
      <c r="HTV819" s="94"/>
      <c r="HTW819" s="95"/>
      <c r="HTX819" s="101">
        <f>HTX820+HTX950+HTX941</f>
        <v>0</v>
      </c>
      <c r="HTY819" s="103"/>
      <c r="HTZ819" s="144" t="s">
        <v>102</v>
      </c>
      <c r="HUA819" s="144"/>
      <c r="HUB819" s="99"/>
      <c r="HUC819" s="100"/>
      <c r="HUD819" s="94"/>
      <c r="HUE819" s="95"/>
      <c r="HUF819" s="101">
        <f>HUF820+HUF950+HUF941</f>
        <v>0</v>
      </c>
      <c r="HUG819" s="103"/>
      <c r="HUH819" s="144" t="s">
        <v>102</v>
      </c>
      <c r="HUI819" s="144"/>
      <c r="HUJ819" s="99"/>
      <c r="HUK819" s="100"/>
      <c r="HUL819" s="94"/>
      <c r="HUM819" s="95"/>
      <c r="HUN819" s="101">
        <f>HUN820+HUN950+HUN941</f>
        <v>0</v>
      </c>
      <c r="HUO819" s="103"/>
      <c r="HUP819" s="144" t="s">
        <v>102</v>
      </c>
      <c r="HUQ819" s="144"/>
      <c r="HUR819" s="99"/>
      <c r="HUS819" s="100"/>
      <c r="HUT819" s="94"/>
      <c r="HUU819" s="95"/>
      <c r="HUV819" s="101">
        <f>HUV820+HUV950+HUV941</f>
        <v>0</v>
      </c>
      <c r="HUW819" s="103"/>
      <c r="HUX819" s="144" t="s">
        <v>102</v>
      </c>
      <c r="HUY819" s="144"/>
      <c r="HUZ819" s="99"/>
      <c r="HVA819" s="100"/>
      <c r="HVB819" s="94"/>
      <c r="HVC819" s="95"/>
      <c r="HVD819" s="101">
        <f>HVD820+HVD950+HVD941</f>
        <v>0</v>
      </c>
      <c r="HVE819" s="103"/>
      <c r="HVF819" s="144" t="s">
        <v>102</v>
      </c>
      <c r="HVG819" s="144"/>
      <c r="HVH819" s="99"/>
      <c r="HVI819" s="100"/>
      <c r="HVJ819" s="94"/>
      <c r="HVK819" s="95"/>
      <c r="HVL819" s="101">
        <f>HVL820+HVL950+HVL941</f>
        <v>0</v>
      </c>
      <c r="HVM819" s="103"/>
      <c r="HVN819" s="144" t="s">
        <v>102</v>
      </c>
      <c r="HVO819" s="144"/>
      <c r="HVP819" s="99"/>
      <c r="HVQ819" s="100"/>
      <c r="HVR819" s="94"/>
      <c r="HVS819" s="95"/>
      <c r="HVT819" s="101">
        <f>HVT820+HVT950+HVT941</f>
        <v>0</v>
      </c>
      <c r="HVU819" s="103"/>
      <c r="HVV819" s="144" t="s">
        <v>102</v>
      </c>
      <c r="HVW819" s="144"/>
      <c r="HVX819" s="99"/>
      <c r="HVY819" s="100"/>
      <c r="HVZ819" s="94"/>
      <c r="HWA819" s="95"/>
      <c r="HWB819" s="101">
        <f>HWB820+HWB950+HWB941</f>
        <v>0</v>
      </c>
      <c r="HWC819" s="103"/>
      <c r="HWD819" s="144" t="s">
        <v>102</v>
      </c>
      <c r="HWE819" s="144"/>
      <c r="HWF819" s="99"/>
      <c r="HWG819" s="100"/>
      <c r="HWH819" s="94"/>
      <c r="HWI819" s="95"/>
      <c r="HWJ819" s="101">
        <f>HWJ820+HWJ950+HWJ941</f>
        <v>0</v>
      </c>
      <c r="HWK819" s="103"/>
      <c r="HWL819" s="144" t="s">
        <v>102</v>
      </c>
      <c r="HWM819" s="144"/>
      <c r="HWN819" s="99"/>
      <c r="HWO819" s="100"/>
      <c r="HWP819" s="94"/>
      <c r="HWQ819" s="95"/>
      <c r="HWR819" s="101">
        <f>HWR820+HWR950+HWR941</f>
        <v>0</v>
      </c>
      <c r="HWS819" s="103"/>
      <c r="HWT819" s="144" t="s">
        <v>102</v>
      </c>
      <c r="HWU819" s="144"/>
      <c r="HWV819" s="99"/>
      <c r="HWW819" s="100"/>
      <c r="HWX819" s="94"/>
      <c r="HWY819" s="95"/>
      <c r="HWZ819" s="101">
        <f>HWZ820+HWZ950+HWZ941</f>
        <v>0</v>
      </c>
      <c r="HXA819" s="103"/>
      <c r="HXB819" s="144" t="s">
        <v>102</v>
      </c>
      <c r="HXC819" s="144"/>
      <c r="HXD819" s="99"/>
      <c r="HXE819" s="100"/>
      <c r="HXF819" s="94"/>
      <c r="HXG819" s="95"/>
      <c r="HXH819" s="101">
        <f>HXH820+HXH950+HXH941</f>
        <v>0</v>
      </c>
      <c r="HXI819" s="103"/>
      <c r="HXJ819" s="144" t="s">
        <v>102</v>
      </c>
      <c r="HXK819" s="144"/>
      <c r="HXL819" s="99"/>
      <c r="HXM819" s="100"/>
      <c r="HXN819" s="94"/>
      <c r="HXO819" s="95"/>
      <c r="HXP819" s="101">
        <f>HXP820+HXP950+HXP941</f>
        <v>0</v>
      </c>
      <c r="HXQ819" s="103"/>
      <c r="HXR819" s="144" t="s">
        <v>102</v>
      </c>
      <c r="HXS819" s="144"/>
      <c r="HXT819" s="99"/>
      <c r="HXU819" s="100"/>
      <c r="HXV819" s="94"/>
      <c r="HXW819" s="95"/>
      <c r="HXX819" s="101">
        <f>HXX820+HXX950+HXX941</f>
        <v>0</v>
      </c>
      <c r="HXY819" s="103"/>
      <c r="HXZ819" s="144" t="s">
        <v>102</v>
      </c>
      <c r="HYA819" s="144"/>
      <c r="HYB819" s="99"/>
      <c r="HYC819" s="100"/>
      <c r="HYD819" s="94"/>
      <c r="HYE819" s="95"/>
      <c r="HYF819" s="101">
        <f>HYF820+HYF950+HYF941</f>
        <v>0</v>
      </c>
      <c r="HYG819" s="103"/>
      <c r="HYH819" s="144" t="s">
        <v>102</v>
      </c>
      <c r="HYI819" s="144"/>
      <c r="HYJ819" s="99"/>
      <c r="HYK819" s="100"/>
      <c r="HYL819" s="94"/>
      <c r="HYM819" s="95"/>
      <c r="HYN819" s="101">
        <f>HYN820+HYN950+HYN941</f>
        <v>0</v>
      </c>
      <c r="HYO819" s="103"/>
      <c r="HYP819" s="144" t="s">
        <v>102</v>
      </c>
      <c r="HYQ819" s="144"/>
      <c r="HYR819" s="99"/>
      <c r="HYS819" s="100"/>
      <c r="HYT819" s="94"/>
      <c r="HYU819" s="95"/>
      <c r="HYV819" s="101">
        <f>HYV820+HYV950+HYV941</f>
        <v>0</v>
      </c>
      <c r="HYW819" s="103"/>
      <c r="HYX819" s="144" t="s">
        <v>102</v>
      </c>
      <c r="HYY819" s="144"/>
      <c r="HYZ819" s="99"/>
      <c r="HZA819" s="100"/>
      <c r="HZB819" s="94"/>
      <c r="HZC819" s="95"/>
      <c r="HZD819" s="101">
        <f>HZD820+HZD950+HZD941</f>
        <v>0</v>
      </c>
      <c r="HZE819" s="103"/>
      <c r="HZF819" s="144" t="s">
        <v>102</v>
      </c>
      <c r="HZG819" s="144"/>
      <c r="HZH819" s="99"/>
      <c r="HZI819" s="100"/>
      <c r="HZJ819" s="94"/>
      <c r="HZK819" s="95"/>
      <c r="HZL819" s="101">
        <f>HZL820+HZL950+HZL941</f>
        <v>0</v>
      </c>
      <c r="HZM819" s="103"/>
      <c r="HZN819" s="144" t="s">
        <v>102</v>
      </c>
      <c r="HZO819" s="144"/>
      <c r="HZP819" s="99"/>
      <c r="HZQ819" s="100"/>
      <c r="HZR819" s="94"/>
      <c r="HZS819" s="95"/>
      <c r="HZT819" s="101">
        <f>HZT820+HZT950+HZT941</f>
        <v>0</v>
      </c>
      <c r="HZU819" s="103"/>
      <c r="HZV819" s="144" t="s">
        <v>102</v>
      </c>
      <c r="HZW819" s="144"/>
      <c r="HZX819" s="99"/>
      <c r="HZY819" s="100"/>
      <c r="HZZ819" s="94"/>
      <c r="IAA819" s="95"/>
      <c r="IAB819" s="101">
        <f>IAB820+IAB950+IAB941</f>
        <v>0</v>
      </c>
      <c r="IAC819" s="103"/>
      <c r="IAD819" s="144" t="s">
        <v>102</v>
      </c>
      <c r="IAE819" s="144"/>
      <c r="IAF819" s="99"/>
      <c r="IAG819" s="100"/>
      <c r="IAH819" s="94"/>
      <c r="IAI819" s="95"/>
      <c r="IAJ819" s="101">
        <f>IAJ820+IAJ950+IAJ941</f>
        <v>0</v>
      </c>
      <c r="IAK819" s="103"/>
      <c r="IAL819" s="144" t="s">
        <v>102</v>
      </c>
      <c r="IAM819" s="144"/>
      <c r="IAN819" s="99"/>
      <c r="IAO819" s="100"/>
      <c r="IAP819" s="94"/>
      <c r="IAQ819" s="95"/>
      <c r="IAR819" s="101">
        <f>IAR820+IAR950+IAR941</f>
        <v>0</v>
      </c>
      <c r="IAS819" s="103"/>
      <c r="IAT819" s="144" t="s">
        <v>102</v>
      </c>
      <c r="IAU819" s="144"/>
      <c r="IAV819" s="99"/>
      <c r="IAW819" s="100"/>
      <c r="IAX819" s="94"/>
      <c r="IAY819" s="95"/>
      <c r="IAZ819" s="101">
        <f>IAZ820+IAZ950+IAZ941</f>
        <v>0</v>
      </c>
      <c r="IBA819" s="103"/>
      <c r="IBB819" s="144" t="s">
        <v>102</v>
      </c>
      <c r="IBC819" s="144"/>
      <c r="IBD819" s="99"/>
      <c r="IBE819" s="100"/>
      <c r="IBF819" s="94"/>
      <c r="IBG819" s="95"/>
      <c r="IBH819" s="101">
        <f>IBH820+IBH950+IBH941</f>
        <v>0</v>
      </c>
      <c r="IBI819" s="103"/>
      <c r="IBJ819" s="144" t="s">
        <v>102</v>
      </c>
      <c r="IBK819" s="144"/>
      <c r="IBL819" s="99"/>
      <c r="IBM819" s="100"/>
      <c r="IBN819" s="94"/>
      <c r="IBO819" s="95"/>
      <c r="IBP819" s="101">
        <f>IBP820+IBP950+IBP941</f>
        <v>0</v>
      </c>
      <c r="IBQ819" s="103"/>
      <c r="IBR819" s="144" t="s">
        <v>102</v>
      </c>
      <c r="IBS819" s="144"/>
      <c r="IBT819" s="99"/>
      <c r="IBU819" s="100"/>
      <c r="IBV819" s="94"/>
      <c r="IBW819" s="95"/>
      <c r="IBX819" s="101">
        <f>IBX820+IBX950+IBX941</f>
        <v>0</v>
      </c>
      <c r="IBY819" s="103"/>
      <c r="IBZ819" s="144" t="s">
        <v>102</v>
      </c>
      <c r="ICA819" s="144"/>
      <c r="ICB819" s="99"/>
      <c r="ICC819" s="100"/>
      <c r="ICD819" s="94"/>
      <c r="ICE819" s="95"/>
      <c r="ICF819" s="101">
        <f>ICF820+ICF950+ICF941</f>
        <v>0</v>
      </c>
      <c r="ICG819" s="103"/>
      <c r="ICH819" s="144" t="s">
        <v>102</v>
      </c>
      <c r="ICI819" s="144"/>
      <c r="ICJ819" s="99"/>
      <c r="ICK819" s="100"/>
      <c r="ICL819" s="94"/>
      <c r="ICM819" s="95"/>
      <c r="ICN819" s="101">
        <f>ICN820+ICN950+ICN941</f>
        <v>0</v>
      </c>
      <c r="ICO819" s="103"/>
      <c r="ICP819" s="144" t="s">
        <v>102</v>
      </c>
      <c r="ICQ819" s="144"/>
      <c r="ICR819" s="99"/>
      <c r="ICS819" s="100"/>
      <c r="ICT819" s="94"/>
      <c r="ICU819" s="95"/>
      <c r="ICV819" s="101">
        <f>ICV820+ICV950+ICV941</f>
        <v>0</v>
      </c>
      <c r="ICW819" s="103"/>
      <c r="ICX819" s="144" t="s">
        <v>102</v>
      </c>
      <c r="ICY819" s="144"/>
      <c r="ICZ819" s="99"/>
      <c r="IDA819" s="100"/>
      <c r="IDB819" s="94"/>
      <c r="IDC819" s="95"/>
      <c r="IDD819" s="101">
        <f>IDD820+IDD950+IDD941</f>
        <v>0</v>
      </c>
      <c r="IDE819" s="103"/>
      <c r="IDF819" s="144" t="s">
        <v>102</v>
      </c>
      <c r="IDG819" s="144"/>
      <c r="IDH819" s="99"/>
      <c r="IDI819" s="100"/>
      <c r="IDJ819" s="94"/>
      <c r="IDK819" s="95"/>
      <c r="IDL819" s="101">
        <f>IDL820+IDL950+IDL941</f>
        <v>0</v>
      </c>
      <c r="IDM819" s="103"/>
      <c r="IDN819" s="144" t="s">
        <v>102</v>
      </c>
      <c r="IDO819" s="144"/>
      <c r="IDP819" s="99"/>
      <c r="IDQ819" s="100"/>
      <c r="IDR819" s="94"/>
      <c r="IDS819" s="95"/>
      <c r="IDT819" s="101">
        <f>IDT820+IDT950+IDT941</f>
        <v>0</v>
      </c>
      <c r="IDU819" s="103"/>
      <c r="IDV819" s="144" t="s">
        <v>102</v>
      </c>
      <c r="IDW819" s="144"/>
      <c r="IDX819" s="99"/>
      <c r="IDY819" s="100"/>
      <c r="IDZ819" s="94"/>
      <c r="IEA819" s="95"/>
      <c r="IEB819" s="101">
        <f>IEB820+IEB950+IEB941</f>
        <v>0</v>
      </c>
      <c r="IEC819" s="103"/>
      <c r="IED819" s="144" t="s">
        <v>102</v>
      </c>
      <c r="IEE819" s="144"/>
      <c r="IEF819" s="99"/>
      <c r="IEG819" s="100"/>
      <c r="IEH819" s="94"/>
      <c r="IEI819" s="95"/>
      <c r="IEJ819" s="101">
        <f>IEJ820+IEJ950+IEJ941</f>
        <v>0</v>
      </c>
      <c r="IEK819" s="103"/>
      <c r="IEL819" s="144" t="s">
        <v>102</v>
      </c>
      <c r="IEM819" s="144"/>
      <c r="IEN819" s="99"/>
      <c r="IEO819" s="100"/>
      <c r="IEP819" s="94"/>
      <c r="IEQ819" s="95"/>
      <c r="IER819" s="101">
        <f>IER820+IER950+IER941</f>
        <v>0</v>
      </c>
      <c r="IES819" s="103"/>
      <c r="IET819" s="144" t="s">
        <v>102</v>
      </c>
      <c r="IEU819" s="144"/>
      <c r="IEV819" s="99"/>
      <c r="IEW819" s="100"/>
      <c r="IEX819" s="94"/>
      <c r="IEY819" s="95"/>
      <c r="IEZ819" s="101">
        <f>IEZ820+IEZ950+IEZ941</f>
        <v>0</v>
      </c>
      <c r="IFA819" s="103"/>
      <c r="IFB819" s="144" t="s">
        <v>102</v>
      </c>
      <c r="IFC819" s="144"/>
      <c r="IFD819" s="99"/>
      <c r="IFE819" s="100"/>
      <c r="IFF819" s="94"/>
      <c r="IFG819" s="95"/>
      <c r="IFH819" s="101">
        <f>IFH820+IFH950+IFH941</f>
        <v>0</v>
      </c>
      <c r="IFI819" s="103"/>
      <c r="IFJ819" s="144" t="s">
        <v>102</v>
      </c>
      <c r="IFK819" s="144"/>
      <c r="IFL819" s="99"/>
      <c r="IFM819" s="100"/>
      <c r="IFN819" s="94"/>
      <c r="IFO819" s="95"/>
      <c r="IFP819" s="101">
        <f>IFP820+IFP950+IFP941</f>
        <v>0</v>
      </c>
      <c r="IFQ819" s="103"/>
      <c r="IFR819" s="144" t="s">
        <v>102</v>
      </c>
      <c r="IFS819" s="144"/>
      <c r="IFT819" s="99"/>
      <c r="IFU819" s="100"/>
      <c r="IFV819" s="94"/>
      <c r="IFW819" s="95"/>
      <c r="IFX819" s="101">
        <f>IFX820+IFX950+IFX941</f>
        <v>0</v>
      </c>
      <c r="IFY819" s="103"/>
      <c r="IFZ819" s="144" t="s">
        <v>102</v>
      </c>
      <c r="IGA819" s="144"/>
      <c r="IGB819" s="99"/>
      <c r="IGC819" s="100"/>
      <c r="IGD819" s="94"/>
      <c r="IGE819" s="95"/>
      <c r="IGF819" s="101">
        <f>IGF820+IGF950+IGF941</f>
        <v>0</v>
      </c>
      <c r="IGG819" s="103"/>
      <c r="IGH819" s="144" t="s">
        <v>102</v>
      </c>
      <c r="IGI819" s="144"/>
      <c r="IGJ819" s="99"/>
      <c r="IGK819" s="100"/>
      <c r="IGL819" s="94"/>
      <c r="IGM819" s="95"/>
      <c r="IGN819" s="101">
        <f>IGN820+IGN950+IGN941</f>
        <v>0</v>
      </c>
      <c r="IGO819" s="103"/>
      <c r="IGP819" s="144" t="s">
        <v>102</v>
      </c>
      <c r="IGQ819" s="144"/>
      <c r="IGR819" s="99"/>
      <c r="IGS819" s="100"/>
      <c r="IGT819" s="94"/>
      <c r="IGU819" s="95"/>
      <c r="IGV819" s="101">
        <f>IGV820+IGV950+IGV941</f>
        <v>0</v>
      </c>
      <c r="IGW819" s="103"/>
      <c r="IGX819" s="144" t="s">
        <v>102</v>
      </c>
      <c r="IGY819" s="144"/>
      <c r="IGZ819" s="99"/>
      <c r="IHA819" s="100"/>
      <c r="IHB819" s="94"/>
      <c r="IHC819" s="95"/>
      <c r="IHD819" s="101">
        <f>IHD820+IHD950+IHD941</f>
        <v>0</v>
      </c>
      <c r="IHE819" s="103"/>
      <c r="IHF819" s="144" t="s">
        <v>102</v>
      </c>
      <c r="IHG819" s="144"/>
      <c r="IHH819" s="99"/>
      <c r="IHI819" s="100"/>
      <c r="IHJ819" s="94"/>
      <c r="IHK819" s="95"/>
      <c r="IHL819" s="101">
        <f>IHL820+IHL950+IHL941</f>
        <v>0</v>
      </c>
      <c r="IHM819" s="103"/>
      <c r="IHN819" s="144" t="s">
        <v>102</v>
      </c>
      <c r="IHO819" s="144"/>
      <c r="IHP819" s="99"/>
      <c r="IHQ819" s="100"/>
      <c r="IHR819" s="94"/>
      <c r="IHS819" s="95"/>
      <c r="IHT819" s="101">
        <f>IHT820+IHT950+IHT941</f>
        <v>0</v>
      </c>
      <c r="IHU819" s="103"/>
      <c r="IHV819" s="144" t="s">
        <v>102</v>
      </c>
      <c r="IHW819" s="144"/>
      <c r="IHX819" s="99"/>
      <c r="IHY819" s="100"/>
      <c r="IHZ819" s="94"/>
      <c r="IIA819" s="95"/>
      <c r="IIB819" s="101">
        <f>IIB820+IIB950+IIB941</f>
        <v>0</v>
      </c>
      <c r="IIC819" s="103"/>
      <c r="IID819" s="144" t="s">
        <v>102</v>
      </c>
      <c r="IIE819" s="144"/>
      <c r="IIF819" s="99"/>
      <c r="IIG819" s="100"/>
      <c r="IIH819" s="94"/>
      <c r="III819" s="95"/>
      <c r="IIJ819" s="101">
        <f>IIJ820+IIJ950+IIJ941</f>
        <v>0</v>
      </c>
      <c r="IIK819" s="103"/>
      <c r="IIL819" s="144" t="s">
        <v>102</v>
      </c>
      <c r="IIM819" s="144"/>
      <c r="IIN819" s="99"/>
      <c r="IIO819" s="100"/>
      <c r="IIP819" s="94"/>
      <c r="IIQ819" s="95"/>
      <c r="IIR819" s="101">
        <f>IIR820+IIR950+IIR941</f>
        <v>0</v>
      </c>
      <c r="IIS819" s="103"/>
      <c r="IIT819" s="144" t="s">
        <v>102</v>
      </c>
      <c r="IIU819" s="144"/>
      <c r="IIV819" s="99"/>
      <c r="IIW819" s="100"/>
      <c r="IIX819" s="94"/>
      <c r="IIY819" s="95"/>
      <c r="IIZ819" s="101">
        <f>IIZ820+IIZ950+IIZ941</f>
        <v>0</v>
      </c>
      <c r="IJA819" s="103"/>
      <c r="IJB819" s="144" t="s">
        <v>102</v>
      </c>
      <c r="IJC819" s="144"/>
      <c r="IJD819" s="99"/>
      <c r="IJE819" s="100"/>
      <c r="IJF819" s="94"/>
      <c r="IJG819" s="95"/>
      <c r="IJH819" s="101">
        <f>IJH820+IJH950+IJH941</f>
        <v>0</v>
      </c>
      <c r="IJI819" s="103"/>
      <c r="IJJ819" s="144" t="s">
        <v>102</v>
      </c>
      <c r="IJK819" s="144"/>
      <c r="IJL819" s="99"/>
      <c r="IJM819" s="100"/>
      <c r="IJN819" s="94"/>
      <c r="IJO819" s="95"/>
      <c r="IJP819" s="101">
        <f>IJP820+IJP950+IJP941</f>
        <v>0</v>
      </c>
      <c r="IJQ819" s="103"/>
      <c r="IJR819" s="144" t="s">
        <v>102</v>
      </c>
      <c r="IJS819" s="144"/>
      <c r="IJT819" s="99"/>
      <c r="IJU819" s="100"/>
      <c r="IJV819" s="94"/>
      <c r="IJW819" s="95"/>
      <c r="IJX819" s="101">
        <f>IJX820+IJX950+IJX941</f>
        <v>0</v>
      </c>
      <c r="IJY819" s="103"/>
      <c r="IJZ819" s="144" t="s">
        <v>102</v>
      </c>
      <c r="IKA819" s="144"/>
      <c r="IKB819" s="99"/>
      <c r="IKC819" s="100"/>
      <c r="IKD819" s="94"/>
      <c r="IKE819" s="95"/>
      <c r="IKF819" s="101">
        <f>IKF820+IKF950+IKF941</f>
        <v>0</v>
      </c>
      <c r="IKG819" s="103"/>
      <c r="IKH819" s="144" t="s">
        <v>102</v>
      </c>
      <c r="IKI819" s="144"/>
      <c r="IKJ819" s="99"/>
      <c r="IKK819" s="100"/>
      <c r="IKL819" s="94"/>
      <c r="IKM819" s="95"/>
      <c r="IKN819" s="101">
        <f>IKN820+IKN950+IKN941</f>
        <v>0</v>
      </c>
      <c r="IKO819" s="103"/>
      <c r="IKP819" s="144" t="s">
        <v>102</v>
      </c>
      <c r="IKQ819" s="144"/>
      <c r="IKR819" s="99"/>
      <c r="IKS819" s="100"/>
      <c r="IKT819" s="94"/>
      <c r="IKU819" s="95"/>
      <c r="IKV819" s="101">
        <f>IKV820+IKV950+IKV941</f>
        <v>0</v>
      </c>
      <c r="IKW819" s="103"/>
      <c r="IKX819" s="144" t="s">
        <v>102</v>
      </c>
      <c r="IKY819" s="144"/>
      <c r="IKZ819" s="99"/>
      <c r="ILA819" s="100"/>
      <c r="ILB819" s="94"/>
      <c r="ILC819" s="95"/>
      <c r="ILD819" s="101">
        <f>ILD820+ILD950+ILD941</f>
        <v>0</v>
      </c>
      <c r="ILE819" s="103"/>
      <c r="ILF819" s="144" t="s">
        <v>102</v>
      </c>
      <c r="ILG819" s="144"/>
      <c r="ILH819" s="99"/>
      <c r="ILI819" s="100"/>
      <c r="ILJ819" s="94"/>
      <c r="ILK819" s="95"/>
      <c r="ILL819" s="101">
        <f>ILL820+ILL950+ILL941</f>
        <v>0</v>
      </c>
      <c r="ILM819" s="103"/>
      <c r="ILN819" s="144" t="s">
        <v>102</v>
      </c>
      <c r="ILO819" s="144"/>
      <c r="ILP819" s="99"/>
      <c r="ILQ819" s="100"/>
      <c r="ILR819" s="94"/>
      <c r="ILS819" s="95"/>
      <c r="ILT819" s="101">
        <f>ILT820+ILT950+ILT941</f>
        <v>0</v>
      </c>
      <c r="ILU819" s="103"/>
      <c r="ILV819" s="144" t="s">
        <v>102</v>
      </c>
      <c r="ILW819" s="144"/>
      <c r="ILX819" s="99"/>
      <c r="ILY819" s="100"/>
      <c r="ILZ819" s="94"/>
      <c r="IMA819" s="95"/>
      <c r="IMB819" s="101">
        <f>IMB820+IMB950+IMB941</f>
        <v>0</v>
      </c>
      <c r="IMC819" s="103"/>
      <c r="IMD819" s="144" t="s">
        <v>102</v>
      </c>
      <c r="IME819" s="144"/>
      <c r="IMF819" s="99"/>
      <c r="IMG819" s="100"/>
      <c r="IMH819" s="94"/>
      <c r="IMI819" s="95"/>
      <c r="IMJ819" s="101">
        <f>IMJ820+IMJ950+IMJ941</f>
        <v>0</v>
      </c>
      <c r="IMK819" s="103"/>
      <c r="IML819" s="144" t="s">
        <v>102</v>
      </c>
      <c r="IMM819" s="144"/>
      <c r="IMN819" s="99"/>
      <c r="IMO819" s="100"/>
      <c r="IMP819" s="94"/>
      <c r="IMQ819" s="95"/>
      <c r="IMR819" s="101">
        <f>IMR820+IMR950+IMR941</f>
        <v>0</v>
      </c>
      <c r="IMS819" s="103"/>
      <c r="IMT819" s="144" t="s">
        <v>102</v>
      </c>
      <c r="IMU819" s="144"/>
      <c r="IMV819" s="99"/>
      <c r="IMW819" s="100"/>
      <c r="IMX819" s="94"/>
      <c r="IMY819" s="95"/>
      <c r="IMZ819" s="101">
        <f>IMZ820+IMZ950+IMZ941</f>
        <v>0</v>
      </c>
      <c r="INA819" s="103"/>
      <c r="INB819" s="144" t="s">
        <v>102</v>
      </c>
      <c r="INC819" s="144"/>
      <c r="IND819" s="99"/>
      <c r="INE819" s="100"/>
      <c r="INF819" s="94"/>
      <c r="ING819" s="95"/>
      <c r="INH819" s="101">
        <f>INH820+INH950+INH941</f>
        <v>0</v>
      </c>
      <c r="INI819" s="103"/>
      <c r="INJ819" s="144" t="s">
        <v>102</v>
      </c>
      <c r="INK819" s="144"/>
      <c r="INL819" s="99"/>
      <c r="INM819" s="100"/>
      <c r="INN819" s="94"/>
      <c r="INO819" s="95"/>
      <c r="INP819" s="101">
        <f>INP820+INP950+INP941</f>
        <v>0</v>
      </c>
      <c r="INQ819" s="103"/>
      <c r="INR819" s="144" t="s">
        <v>102</v>
      </c>
      <c r="INS819" s="144"/>
      <c r="INT819" s="99"/>
      <c r="INU819" s="100"/>
      <c r="INV819" s="94"/>
      <c r="INW819" s="95"/>
      <c r="INX819" s="101">
        <f>INX820+INX950+INX941</f>
        <v>0</v>
      </c>
      <c r="INY819" s="103"/>
      <c r="INZ819" s="144" t="s">
        <v>102</v>
      </c>
      <c r="IOA819" s="144"/>
      <c r="IOB819" s="99"/>
      <c r="IOC819" s="100"/>
      <c r="IOD819" s="94"/>
      <c r="IOE819" s="95"/>
      <c r="IOF819" s="101">
        <f>IOF820+IOF950+IOF941</f>
        <v>0</v>
      </c>
      <c r="IOG819" s="103"/>
      <c r="IOH819" s="144" t="s">
        <v>102</v>
      </c>
      <c r="IOI819" s="144"/>
      <c r="IOJ819" s="99"/>
      <c r="IOK819" s="100"/>
      <c r="IOL819" s="94"/>
      <c r="IOM819" s="95"/>
      <c r="ION819" s="101">
        <f>ION820+ION950+ION941</f>
        <v>0</v>
      </c>
      <c r="IOO819" s="103"/>
      <c r="IOP819" s="144" t="s">
        <v>102</v>
      </c>
      <c r="IOQ819" s="144"/>
      <c r="IOR819" s="99"/>
      <c r="IOS819" s="100"/>
      <c r="IOT819" s="94"/>
      <c r="IOU819" s="95"/>
      <c r="IOV819" s="101">
        <f>IOV820+IOV950+IOV941</f>
        <v>0</v>
      </c>
      <c r="IOW819" s="103"/>
      <c r="IOX819" s="144" t="s">
        <v>102</v>
      </c>
      <c r="IOY819" s="144"/>
      <c r="IOZ819" s="99"/>
      <c r="IPA819" s="100"/>
      <c r="IPB819" s="94"/>
      <c r="IPC819" s="95"/>
      <c r="IPD819" s="101">
        <f>IPD820+IPD950+IPD941</f>
        <v>0</v>
      </c>
      <c r="IPE819" s="103"/>
      <c r="IPF819" s="144" t="s">
        <v>102</v>
      </c>
      <c r="IPG819" s="144"/>
      <c r="IPH819" s="99"/>
      <c r="IPI819" s="100"/>
      <c r="IPJ819" s="94"/>
      <c r="IPK819" s="95"/>
      <c r="IPL819" s="101">
        <f>IPL820+IPL950+IPL941</f>
        <v>0</v>
      </c>
      <c r="IPM819" s="103"/>
      <c r="IPN819" s="144" t="s">
        <v>102</v>
      </c>
      <c r="IPO819" s="144"/>
      <c r="IPP819" s="99"/>
      <c r="IPQ819" s="100"/>
      <c r="IPR819" s="94"/>
      <c r="IPS819" s="95"/>
      <c r="IPT819" s="101">
        <f>IPT820+IPT950+IPT941</f>
        <v>0</v>
      </c>
      <c r="IPU819" s="103"/>
      <c r="IPV819" s="144" t="s">
        <v>102</v>
      </c>
      <c r="IPW819" s="144"/>
      <c r="IPX819" s="99"/>
      <c r="IPY819" s="100"/>
      <c r="IPZ819" s="94"/>
      <c r="IQA819" s="95"/>
      <c r="IQB819" s="101">
        <f>IQB820+IQB950+IQB941</f>
        <v>0</v>
      </c>
      <c r="IQC819" s="103"/>
      <c r="IQD819" s="144" t="s">
        <v>102</v>
      </c>
      <c r="IQE819" s="144"/>
      <c r="IQF819" s="99"/>
      <c r="IQG819" s="100"/>
      <c r="IQH819" s="94"/>
      <c r="IQI819" s="95"/>
      <c r="IQJ819" s="101">
        <f>IQJ820+IQJ950+IQJ941</f>
        <v>0</v>
      </c>
      <c r="IQK819" s="103"/>
      <c r="IQL819" s="144" t="s">
        <v>102</v>
      </c>
      <c r="IQM819" s="144"/>
      <c r="IQN819" s="99"/>
      <c r="IQO819" s="100"/>
      <c r="IQP819" s="94"/>
      <c r="IQQ819" s="95"/>
      <c r="IQR819" s="101">
        <f>IQR820+IQR950+IQR941</f>
        <v>0</v>
      </c>
      <c r="IQS819" s="103"/>
      <c r="IQT819" s="144" t="s">
        <v>102</v>
      </c>
      <c r="IQU819" s="144"/>
      <c r="IQV819" s="99"/>
      <c r="IQW819" s="100"/>
      <c r="IQX819" s="94"/>
      <c r="IQY819" s="95"/>
      <c r="IQZ819" s="101">
        <f>IQZ820+IQZ950+IQZ941</f>
        <v>0</v>
      </c>
      <c r="IRA819" s="103"/>
      <c r="IRB819" s="144" t="s">
        <v>102</v>
      </c>
      <c r="IRC819" s="144"/>
      <c r="IRD819" s="99"/>
      <c r="IRE819" s="100"/>
      <c r="IRF819" s="94"/>
      <c r="IRG819" s="95"/>
      <c r="IRH819" s="101">
        <f>IRH820+IRH950+IRH941</f>
        <v>0</v>
      </c>
      <c r="IRI819" s="103"/>
      <c r="IRJ819" s="144" t="s">
        <v>102</v>
      </c>
      <c r="IRK819" s="144"/>
      <c r="IRL819" s="99"/>
      <c r="IRM819" s="100"/>
      <c r="IRN819" s="94"/>
      <c r="IRO819" s="95"/>
      <c r="IRP819" s="101">
        <f>IRP820+IRP950+IRP941</f>
        <v>0</v>
      </c>
      <c r="IRQ819" s="103"/>
      <c r="IRR819" s="144" t="s">
        <v>102</v>
      </c>
      <c r="IRS819" s="144"/>
      <c r="IRT819" s="99"/>
      <c r="IRU819" s="100"/>
      <c r="IRV819" s="94"/>
      <c r="IRW819" s="95"/>
      <c r="IRX819" s="101">
        <f>IRX820+IRX950+IRX941</f>
        <v>0</v>
      </c>
      <c r="IRY819" s="103"/>
      <c r="IRZ819" s="144" t="s">
        <v>102</v>
      </c>
      <c r="ISA819" s="144"/>
      <c r="ISB819" s="99"/>
      <c r="ISC819" s="100"/>
      <c r="ISD819" s="94"/>
      <c r="ISE819" s="95"/>
      <c r="ISF819" s="101">
        <f>ISF820+ISF950+ISF941</f>
        <v>0</v>
      </c>
      <c r="ISG819" s="103"/>
      <c r="ISH819" s="144" t="s">
        <v>102</v>
      </c>
      <c r="ISI819" s="144"/>
      <c r="ISJ819" s="99"/>
      <c r="ISK819" s="100"/>
      <c r="ISL819" s="94"/>
      <c r="ISM819" s="95"/>
      <c r="ISN819" s="101">
        <f>ISN820+ISN950+ISN941</f>
        <v>0</v>
      </c>
      <c r="ISO819" s="103"/>
      <c r="ISP819" s="144" t="s">
        <v>102</v>
      </c>
      <c r="ISQ819" s="144"/>
      <c r="ISR819" s="99"/>
      <c r="ISS819" s="100"/>
      <c r="IST819" s="94"/>
      <c r="ISU819" s="95"/>
      <c r="ISV819" s="101">
        <f>ISV820+ISV950+ISV941</f>
        <v>0</v>
      </c>
      <c r="ISW819" s="103"/>
      <c r="ISX819" s="144" t="s">
        <v>102</v>
      </c>
      <c r="ISY819" s="144"/>
      <c r="ISZ819" s="99"/>
      <c r="ITA819" s="100"/>
      <c r="ITB819" s="94"/>
      <c r="ITC819" s="95"/>
      <c r="ITD819" s="101">
        <f>ITD820+ITD950+ITD941</f>
        <v>0</v>
      </c>
      <c r="ITE819" s="103"/>
      <c r="ITF819" s="144" t="s">
        <v>102</v>
      </c>
      <c r="ITG819" s="144"/>
      <c r="ITH819" s="99"/>
      <c r="ITI819" s="100"/>
      <c r="ITJ819" s="94"/>
      <c r="ITK819" s="95"/>
      <c r="ITL819" s="101">
        <f>ITL820+ITL950+ITL941</f>
        <v>0</v>
      </c>
      <c r="ITM819" s="103"/>
      <c r="ITN819" s="144" t="s">
        <v>102</v>
      </c>
      <c r="ITO819" s="144"/>
      <c r="ITP819" s="99"/>
      <c r="ITQ819" s="100"/>
      <c r="ITR819" s="94"/>
      <c r="ITS819" s="95"/>
      <c r="ITT819" s="101">
        <f>ITT820+ITT950+ITT941</f>
        <v>0</v>
      </c>
      <c r="ITU819" s="103"/>
      <c r="ITV819" s="144" t="s">
        <v>102</v>
      </c>
      <c r="ITW819" s="144"/>
      <c r="ITX819" s="99"/>
      <c r="ITY819" s="100"/>
      <c r="ITZ819" s="94"/>
      <c r="IUA819" s="95"/>
      <c r="IUB819" s="101">
        <f>IUB820+IUB950+IUB941</f>
        <v>0</v>
      </c>
      <c r="IUC819" s="103"/>
      <c r="IUD819" s="144" t="s">
        <v>102</v>
      </c>
      <c r="IUE819" s="144"/>
      <c r="IUF819" s="99"/>
      <c r="IUG819" s="100"/>
      <c r="IUH819" s="94"/>
      <c r="IUI819" s="95"/>
      <c r="IUJ819" s="101">
        <f>IUJ820+IUJ950+IUJ941</f>
        <v>0</v>
      </c>
      <c r="IUK819" s="103"/>
      <c r="IUL819" s="144" t="s">
        <v>102</v>
      </c>
      <c r="IUM819" s="144"/>
      <c r="IUN819" s="99"/>
      <c r="IUO819" s="100"/>
      <c r="IUP819" s="94"/>
      <c r="IUQ819" s="95"/>
      <c r="IUR819" s="101">
        <f>IUR820+IUR950+IUR941</f>
        <v>0</v>
      </c>
      <c r="IUS819" s="103"/>
      <c r="IUT819" s="144" t="s">
        <v>102</v>
      </c>
      <c r="IUU819" s="144"/>
      <c r="IUV819" s="99"/>
      <c r="IUW819" s="100"/>
      <c r="IUX819" s="94"/>
      <c r="IUY819" s="95"/>
      <c r="IUZ819" s="101">
        <f>IUZ820+IUZ950+IUZ941</f>
        <v>0</v>
      </c>
      <c r="IVA819" s="103"/>
      <c r="IVB819" s="144" t="s">
        <v>102</v>
      </c>
      <c r="IVC819" s="144"/>
      <c r="IVD819" s="99"/>
      <c r="IVE819" s="100"/>
      <c r="IVF819" s="94"/>
      <c r="IVG819" s="95"/>
      <c r="IVH819" s="101">
        <f>IVH820+IVH950+IVH941</f>
        <v>0</v>
      </c>
      <c r="IVI819" s="103"/>
      <c r="IVJ819" s="144" t="s">
        <v>102</v>
      </c>
      <c r="IVK819" s="144"/>
      <c r="IVL819" s="99"/>
      <c r="IVM819" s="100"/>
      <c r="IVN819" s="94"/>
      <c r="IVO819" s="95"/>
      <c r="IVP819" s="101">
        <f>IVP820+IVP950+IVP941</f>
        <v>0</v>
      </c>
      <c r="IVQ819" s="103"/>
      <c r="IVR819" s="144" t="s">
        <v>102</v>
      </c>
      <c r="IVS819" s="144"/>
      <c r="IVT819" s="99"/>
      <c r="IVU819" s="100"/>
      <c r="IVV819" s="94"/>
      <c r="IVW819" s="95"/>
      <c r="IVX819" s="101">
        <f>IVX820+IVX950+IVX941</f>
        <v>0</v>
      </c>
      <c r="IVY819" s="103"/>
      <c r="IVZ819" s="144" t="s">
        <v>102</v>
      </c>
      <c r="IWA819" s="144"/>
      <c r="IWB819" s="99"/>
      <c r="IWC819" s="100"/>
      <c r="IWD819" s="94"/>
      <c r="IWE819" s="95"/>
      <c r="IWF819" s="101">
        <f>IWF820+IWF950+IWF941</f>
        <v>0</v>
      </c>
      <c r="IWG819" s="103"/>
      <c r="IWH819" s="144" t="s">
        <v>102</v>
      </c>
      <c r="IWI819" s="144"/>
      <c r="IWJ819" s="99"/>
      <c r="IWK819" s="100"/>
      <c r="IWL819" s="94"/>
      <c r="IWM819" s="95"/>
      <c r="IWN819" s="101">
        <f>IWN820+IWN950+IWN941</f>
        <v>0</v>
      </c>
      <c r="IWO819" s="103"/>
      <c r="IWP819" s="144" t="s">
        <v>102</v>
      </c>
      <c r="IWQ819" s="144"/>
      <c r="IWR819" s="99"/>
      <c r="IWS819" s="100"/>
      <c r="IWT819" s="94"/>
      <c r="IWU819" s="95"/>
      <c r="IWV819" s="101">
        <f>IWV820+IWV950+IWV941</f>
        <v>0</v>
      </c>
      <c r="IWW819" s="103"/>
      <c r="IWX819" s="144" t="s">
        <v>102</v>
      </c>
      <c r="IWY819" s="144"/>
      <c r="IWZ819" s="99"/>
      <c r="IXA819" s="100"/>
      <c r="IXB819" s="94"/>
      <c r="IXC819" s="95"/>
      <c r="IXD819" s="101">
        <f>IXD820+IXD950+IXD941</f>
        <v>0</v>
      </c>
      <c r="IXE819" s="103"/>
      <c r="IXF819" s="144" t="s">
        <v>102</v>
      </c>
      <c r="IXG819" s="144"/>
      <c r="IXH819" s="99"/>
      <c r="IXI819" s="100"/>
      <c r="IXJ819" s="94"/>
      <c r="IXK819" s="95"/>
      <c r="IXL819" s="101">
        <f>IXL820+IXL950+IXL941</f>
        <v>0</v>
      </c>
      <c r="IXM819" s="103"/>
      <c r="IXN819" s="144" t="s">
        <v>102</v>
      </c>
      <c r="IXO819" s="144"/>
      <c r="IXP819" s="99"/>
      <c r="IXQ819" s="100"/>
      <c r="IXR819" s="94"/>
      <c r="IXS819" s="95"/>
      <c r="IXT819" s="101">
        <f>IXT820+IXT950+IXT941</f>
        <v>0</v>
      </c>
      <c r="IXU819" s="103"/>
      <c r="IXV819" s="144" t="s">
        <v>102</v>
      </c>
      <c r="IXW819" s="144"/>
      <c r="IXX819" s="99"/>
      <c r="IXY819" s="100"/>
      <c r="IXZ819" s="94"/>
      <c r="IYA819" s="95"/>
      <c r="IYB819" s="101">
        <f>IYB820+IYB950+IYB941</f>
        <v>0</v>
      </c>
      <c r="IYC819" s="103"/>
      <c r="IYD819" s="144" t="s">
        <v>102</v>
      </c>
      <c r="IYE819" s="144"/>
      <c r="IYF819" s="99"/>
      <c r="IYG819" s="100"/>
      <c r="IYH819" s="94"/>
      <c r="IYI819" s="95"/>
      <c r="IYJ819" s="101">
        <f>IYJ820+IYJ950+IYJ941</f>
        <v>0</v>
      </c>
      <c r="IYK819" s="103"/>
      <c r="IYL819" s="144" t="s">
        <v>102</v>
      </c>
      <c r="IYM819" s="144"/>
      <c r="IYN819" s="99"/>
      <c r="IYO819" s="100"/>
      <c r="IYP819" s="94"/>
      <c r="IYQ819" s="95"/>
      <c r="IYR819" s="101">
        <f>IYR820+IYR950+IYR941</f>
        <v>0</v>
      </c>
      <c r="IYS819" s="103"/>
      <c r="IYT819" s="144" t="s">
        <v>102</v>
      </c>
      <c r="IYU819" s="144"/>
      <c r="IYV819" s="99"/>
      <c r="IYW819" s="100"/>
      <c r="IYX819" s="94"/>
      <c r="IYY819" s="95"/>
      <c r="IYZ819" s="101">
        <f>IYZ820+IYZ950+IYZ941</f>
        <v>0</v>
      </c>
      <c r="IZA819" s="103"/>
      <c r="IZB819" s="144" t="s">
        <v>102</v>
      </c>
      <c r="IZC819" s="144"/>
      <c r="IZD819" s="99"/>
      <c r="IZE819" s="100"/>
      <c r="IZF819" s="94"/>
      <c r="IZG819" s="95"/>
      <c r="IZH819" s="101">
        <f>IZH820+IZH950+IZH941</f>
        <v>0</v>
      </c>
      <c r="IZI819" s="103"/>
      <c r="IZJ819" s="144" t="s">
        <v>102</v>
      </c>
      <c r="IZK819" s="144"/>
      <c r="IZL819" s="99"/>
      <c r="IZM819" s="100"/>
      <c r="IZN819" s="94"/>
      <c r="IZO819" s="95"/>
      <c r="IZP819" s="101">
        <f>IZP820+IZP950+IZP941</f>
        <v>0</v>
      </c>
      <c r="IZQ819" s="103"/>
      <c r="IZR819" s="144" t="s">
        <v>102</v>
      </c>
      <c r="IZS819" s="144"/>
      <c r="IZT819" s="99"/>
      <c r="IZU819" s="100"/>
      <c r="IZV819" s="94"/>
      <c r="IZW819" s="95"/>
      <c r="IZX819" s="101">
        <f>IZX820+IZX950+IZX941</f>
        <v>0</v>
      </c>
      <c r="IZY819" s="103"/>
      <c r="IZZ819" s="144" t="s">
        <v>102</v>
      </c>
      <c r="JAA819" s="144"/>
      <c r="JAB819" s="99"/>
      <c r="JAC819" s="100"/>
      <c r="JAD819" s="94"/>
      <c r="JAE819" s="95"/>
      <c r="JAF819" s="101">
        <f>JAF820+JAF950+JAF941</f>
        <v>0</v>
      </c>
      <c r="JAG819" s="103"/>
      <c r="JAH819" s="144" t="s">
        <v>102</v>
      </c>
      <c r="JAI819" s="144"/>
      <c r="JAJ819" s="99"/>
      <c r="JAK819" s="100"/>
      <c r="JAL819" s="94"/>
      <c r="JAM819" s="95"/>
      <c r="JAN819" s="101">
        <f>JAN820+JAN950+JAN941</f>
        <v>0</v>
      </c>
      <c r="JAO819" s="103"/>
      <c r="JAP819" s="144" t="s">
        <v>102</v>
      </c>
      <c r="JAQ819" s="144"/>
      <c r="JAR819" s="99"/>
      <c r="JAS819" s="100"/>
      <c r="JAT819" s="94"/>
      <c r="JAU819" s="95"/>
      <c r="JAV819" s="101">
        <f>JAV820+JAV950+JAV941</f>
        <v>0</v>
      </c>
      <c r="JAW819" s="103"/>
      <c r="JAX819" s="144" t="s">
        <v>102</v>
      </c>
      <c r="JAY819" s="144"/>
      <c r="JAZ819" s="99"/>
      <c r="JBA819" s="100"/>
      <c r="JBB819" s="94"/>
      <c r="JBC819" s="95"/>
      <c r="JBD819" s="101">
        <f>JBD820+JBD950+JBD941</f>
        <v>0</v>
      </c>
      <c r="JBE819" s="103"/>
      <c r="JBF819" s="144" t="s">
        <v>102</v>
      </c>
      <c r="JBG819" s="144"/>
      <c r="JBH819" s="99"/>
      <c r="JBI819" s="100"/>
      <c r="JBJ819" s="94"/>
      <c r="JBK819" s="95"/>
      <c r="JBL819" s="101">
        <f>JBL820+JBL950+JBL941</f>
        <v>0</v>
      </c>
      <c r="JBM819" s="103"/>
      <c r="JBN819" s="144" t="s">
        <v>102</v>
      </c>
      <c r="JBO819" s="144"/>
      <c r="JBP819" s="99"/>
      <c r="JBQ819" s="100"/>
      <c r="JBR819" s="94"/>
      <c r="JBS819" s="95"/>
      <c r="JBT819" s="101">
        <f>JBT820+JBT950+JBT941</f>
        <v>0</v>
      </c>
      <c r="JBU819" s="103"/>
      <c r="JBV819" s="144" t="s">
        <v>102</v>
      </c>
      <c r="JBW819" s="144"/>
      <c r="JBX819" s="99"/>
      <c r="JBY819" s="100"/>
      <c r="JBZ819" s="94"/>
      <c r="JCA819" s="95"/>
      <c r="JCB819" s="101">
        <f>JCB820+JCB950+JCB941</f>
        <v>0</v>
      </c>
      <c r="JCC819" s="103"/>
      <c r="JCD819" s="144" t="s">
        <v>102</v>
      </c>
      <c r="JCE819" s="144"/>
      <c r="JCF819" s="99"/>
      <c r="JCG819" s="100"/>
      <c r="JCH819" s="94"/>
      <c r="JCI819" s="95"/>
      <c r="JCJ819" s="101">
        <f>JCJ820+JCJ950+JCJ941</f>
        <v>0</v>
      </c>
      <c r="JCK819" s="103"/>
      <c r="JCL819" s="144" t="s">
        <v>102</v>
      </c>
      <c r="JCM819" s="144"/>
      <c r="JCN819" s="99"/>
      <c r="JCO819" s="100"/>
      <c r="JCP819" s="94"/>
      <c r="JCQ819" s="95"/>
      <c r="JCR819" s="101">
        <f>JCR820+JCR950+JCR941</f>
        <v>0</v>
      </c>
      <c r="JCS819" s="103"/>
      <c r="JCT819" s="144" t="s">
        <v>102</v>
      </c>
      <c r="JCU819" s="144"/>
      <c r="JCV819" s="99"/>
      <c r="JCW819" s="100"/>
      <c r="JCX819" s="94"/>
      <c r="JCY819" s="95"/>
      <c r="JCZ819" s="101">
        <f>JCZ820+JCZ950+JCZ941</f>
        <v>0</v>
      </c>
      <c r="JDA819" s="103"/>
      <c r="JDB819" s="144" t="s">
        <v>102</v>
      </c>
      <c r="JDC819" s="144"/>
      <c r="JDD819" s="99"/>
      <c r="JDE819" s="100"/>
      <c r="JDF819" s="94"/>
      <c r="JDG819" s="95"/>
      <c r="JDH819" s="101">
        <f>JDH820+JDH950+JDH941</f>
        <v>0</v>
      </c>
      <c r="JDI819" s="103"/>
      <c r="JDJ819" s="144" t="s">
        <v>102</v>
      </c>
      <c r="JDK819" s="144"/>
      <c r="JDL819" s="99"/>
      <c r="JDM819" s="100"/>
      <c r="JDN819" s="94"/>
      <c r="JDO819" s="95"/>
      <c r="JDP819" s="101">
        <f>JDP820+JDP950+JDP941</f>
        <v>0</v>
      </c>
      <c r="JDQ819" s="103"/>
      <c r="JDR819" s="144" t="s">
        <v>102</v>
      </c>
      <c r="JDS819" s="144"/>
      <c r="JDT819" s="99"/>
      <c r="JDU819" s="100"/>
      <c r="JDV819" s="94"/>
      <c r="JDW819" s="95"/>
      <c r="JDX819" s="101">
        <f>JDX820+JDX950+JDX941</f>
        <v>0</v>
      </c>
      <c r="JDY819" s="103"/>
      <c r="JDZ819" s="144" t="s">
        <v>102</v>
      </c>
      <c r="JEA819" s="144"/>
      <c r="JEB819" s="99"/>
      <c r="JEC819" s="100"/>
      <c r="JED819" s="94"/>
      <c r="JEE819" s="95"/>
      <c r="JEF819" s="101">
        <f>JEF820+JEF950+JEF941</f>
        <v>0</v>
      </c>
      <c r="JEG819" s="103"/>
      <c r="JEH819" s="144" t="s">
        <v>102</v>
      </c>
      <c r="JEI819" s="144"/>
      <c r="JEJ819" s="99"/>
      <c r="JEK819" s="100"/>
      <c r="JEL819" s="94"/>
      <c r="JEM819" s="95"/>
      <c r="JEN819" s="101">
        <f>JEN820+JEN950+JEN941</f>
        <v>0</v>
      </c>
      <c r="JEO819" s="103"/>
      <c r="JEP819" s="144" t="s">
        <v>102</v>
      </c>
      <c r="JEQ819" s="144"/>
      <c r="JER819" s="99"/>
      <c r="JES819" s="100"/>
      <c r="JET819" s="94"/>
      <c r="JEU819" s="95"/>
      <c r="JEV819" s="101">
        <f>JEV820+JEV950+JEV941</f>
        <v>0</v>
      </c>
      <c r="JEW819" s="103"/>
      <c r="JEX819" s="144" t="s">
        <v>102</v>
      </c>
      <c r="JEY819" s="144"/>
      <c r="JEZ819" s="99"/>
      <c r="JFA819" s="100"/>
      <c r="JFB819" s="94"/>
      <c r="JFC819" s="95"/>
      <c r="JFD819" s="101">
        <f>JFD820+JFD950+JFD941</f>
        <v>0</v>
      </c>
      <c r="JFE819" s="103"/>
      <c r="JFF819" s="144" t="s">
        <v>102</v>
      </c>
      <c r="JFG819" s="144"/>
      <c r="JFH819" s="99"/>
      <c r="JFI819" s="100"/>
      <c r="JFJ819" s="94"/>
      <c r="JFK819" s="95"/>
      <c r="JFL819" s="101">
        <f>JFL820+JFL950+JFL941</f>
        <v>0</v>
      </c>
      <c r="JFM819" s="103"/>
      <c r="JFN819" s="144" t="s">
        <v>102</v>
      </c>
      <c r="JFO819" s="144"/>
      <c r="JFP819" s="99"/>
      <c r="JFQ819" s="100"/>
      <c r="JFR819" s="94"/>
      <c r="JFS819" s="95"/>
      <c r="JFT819" s="101">
        <f>JFT820+JFT950+JFT941</f>
        <v>0</v>
      </c>
      <c r="JFU819" s="103"/>
      <c r="JFV819" s="144" t="s">
        <v>102</v>
      </c>
      <c r="JFW819" s="144"/>
      <c r="JFX819" s="99"/>
      <c r="JFY819" s="100"/>
      <c r="JFZ819" s="94"/>
      <c r="JGA819" s="95"/>
      <c r="JGB819" s="101">
        <f>JGB820+JGB950+JGB941</f>
        <v>0</v>
      </c>
      <c r="JGC819" s="103"/>
      <c r="JGD819" s="144" t="s">
        <v>102</v>
      </c>
      <c r="JGE819" s="144"/>
      <c r="JGF819" s="99"/>
      <c r="JGG819" s="100"/>
      <c r="JGH819" s="94"/>
      <c r="JGI819" s="95"/>
      <c r="JGJ819" s="101">
        <f>JGJ820+JGJ950+JGJ941</f>
        <v>0</v>
      </c>
      <c r="JGK819" s="103"/>
      <c r="JGL819" s="144" t="s">
        <v>102</v>
      </c>
      <c r="JGM819" s="144"/>
      <c r="JGN819" s="99"/>
      <c r="JGO819" s="100"/>
      <c r="JGP819" s="94"/>
      <c r="JGQ819" s="95"/>
      <c r="JGR819" s="101">
        <f>JGR820+JGR950+JGR941</f>
        <v>0</v>
      </c>
      <c r="JGS819" s="103"/>
      <c r="JGT819" s="144" t="s">
        <v>102</v>
      </c>
      <c r="JGU819" s="144"/>
      <c r="JGV819" s="99"/>
      <c r="JGW819" s="100"/>
      <c r="JGX819" s="94"/>
      <c r="JGY819" s="95"/>
      <c r="JGZ819" s="101">
        <f>JGZ820+JGZ950+JGZ941</f>
        <v>0</v>
      </c>
      <c r="JHA819" s="103"/>
      <c r="JHB819" s="144" t="s">
        <v>102</v>
      </c>
      <c r="JHC819" s="144"/>
      <c r="JHD819" s="99"/>
      <c r="JHE819" s="100"/>
      <c r="JHF819" s="94"/>
      <c r="JHG819" s="95"/>
      <c r="JHH819" s="101">
        <f>JHH820+JHH950+JHH941</f>
        <v>0</v>
      </c>
      <c r="JHI819" s="103"/>
      <c r="JHJ819" s="144" t="s">
        <v>102</v>
      </c>
      <c r="JHK819" s="144"/>
      <c r="JHL819" s="99"/>
      <c r="JHM819" s="100"/>
      <c r="JHN819" s="94"/>
      <c r="JHO819" s="95"/>
      <c r="JHP819" s="101">
        <f>JHP820+JHP950+JHP941</f>
        <v>0</v>
      </c>
      <c r="JHQ819" s="103"/>
      <c r="JHR819" s="144" t="s">
        <v>102</v>
      </c>
      <c r="JHS819" s="144"/>
      <c r="JHT819" s="99"/>
      <c r="JHU819" s="100"/>
      <c r="JHV819" s="94"/>
      <c r="JHW819" s="95"/>
      <c r="JHX819" s="101">
        <f>JHX820+JHX950+JHX941</f>
        <v>0</v>
      </c>
      <c r="JHY819" s="103"/>
      <c r="JHZ819" s="144" t="s">
        <v>102</v>
      </c>
      <c r="JIA819" s="144"/>
      <c r="JIB819" s="99"/>
      <c r="JIC819" s="100"/>
      <c r="JID819" s="94"/>
      <c r="JIE819" s="95"/>
      <c r="JIF819" s="101">
        <f>JIF820+JIF950+JIF941</f>
        <v>0</v>
      </c>
      <c r="JIG819" s="103"/>
      <c r="JIH819" s="144" t="s">
        <v>102</v>
      </c>
      <c r="JII819" s="144"/>
      <c r="JIJ819" s="99"/>
      <c r="JIK819" s="100"/>
      <c r="JIL819" s="94"/>
      <c r="JIM819" s="95"/>
      <c r="JIN819" s="101">
        <f>JIN820+JIN950+JIN941</f>
        <v>0</v>
      </c>
      <c r="JIO819" s="103"/>
      <c r="JIP819" s="144" t="s">
        <v>102</v>
      </c>
      <c r="JIQ819" s="144"/>
      <c r="JIR819" s="99"/>
      <c r="JIS819" s="100"/>
      <c r="JIT819" s="94"/>
      <c r="JIU819" s="95"/>
      <c r="JIV819" s="101">
        <f>JIV820+JIV950+JIV941</f>
        <v>0</v>
      </c>
      <c r="JIW819" s="103"/>
      <c r="JIX819" s="144" t="s">
        <v>102</v>
      </c>
      <c r="JIY819" s="144"/>
      <c r="JIZ819" s="99"/>
      <c r="JJA819" s="100"/>
      <c r="JJB819" s="94"/>
      <c r="JJC819" s="95"/>
      <c r="JJD819" s="101">
        <f>JJD820+JJD950+JJD941</f>
        <v>0</v>
      </c>
      <c r="JJE819" s="103"/>
      <c r="JJF819" s="144" t="s">
        <v>102</v>
      </c>
      <c r="JJG819" s="144"/>
      <c r="JJH819" s="99"/>
      <c r="JJI819" s="100"/>
      <c r="JJJ819" s="94"/>
      <c r="JJK819" s="95"/>
      <c r="JJL819" s="101">
        <f>JJL820+JJL950+JJL941</f>
        <v>0</v>
      </c>
      <c r="JJM819" s="103"/>
      <c r="JJN819" s="144" t="s">
        <v>102</v>
      </c>
      <c r="JJO819" s="144"/>
      <c r="JJP819" s="99"/>
      <c r="JJQ819" s="100"/>
      <c r="JJR819" s="94"/>
      <c r="JJS819" s="95"/>
      <c r="JJT819" s="101">
        <f>JJT820+JJT950+JJT941</f>
        <v>0</v>
      </c>
      <c r="JJU819" s="103"/>
      <c r="JJV819" s="144" t="s">
        <v>102</v>
      </c>
      <c r="JJW819" s="144"/>
      <c r="JJX819" s="99"/>
      <c r="JJY819" s="100"/>
      <c r="JJZ819" s="94"/>
      <c r="JKA819" s="95"/>
      <c r="JKB819" s="101">
        <f>JKB820+JKB950+JKB941</f>
        <v>0</v>
      </c>
      <c r="JKC819" s="103"/>
      <c r="JKD819" s="144" t="s">
        <v>102</v>
      </c>
      <c r="JKE819" s="144"/>
      <c r="JKF819" s="99"/>
      <c r="JKG819" s="100"/>
      <c r="JKH819" s="94"/>
      <c r="JKI819" s="95"/>
      <c r="JKJ819" s="101">
        <f>JKJ820+JKJ950+JKJ941</f>
        <v>0</v>
      </c>
      <c r="JKK819" s="103"/>
      <c r="JKL819" s="144" t="s">
        <v>102</v>
      </c>
      <c r="JKM819" s="144"/>
      <c r="JKN819" s="99"/>
      <c r="JKO819" s="100"/>
      <c r="JKP819" s="94"/>
      <c r="JKQ819" s="95"/>
      <c r="JKR819" s="101">
        <f>JKR820+JKR950+JKR941</f>
        <v>0</v>
      </c>
      <c r="JKS819" s="103"/>
      <c r="JKT819" s="144" t="s">
        <v>102</v>
      </c>
      <c r="JKU819" s="144"/>
      <c r="JKV819" s="99"/>
      <c r="JKW819" s="100"/>
      <c r="JKX819" s="94"/>
      <c r="JKY819" s="95"/>
      <c r="JKZ819" s="101">
        <f>JKZ820+JKZ950+JKZ941</f>
        <v>0</v>
      </c>
      <c r="JLA819" s="103"/>
      <c r="JLB819" s="144" t="s">
        <v>102</v>
      </c>
      <c r="JLC819" s="144"/>
      <c r="JLD819" s="99"/>
      <c r="JLE819" s="100"/>
      <c r="JLF819" s="94"/>
      <c r="JLG819" s="95"/>
      <c r="JLH819" s="101">
        <f>JLH820+JLH950+JLH941</f>
        <v>0</v>
      </c>
      <c r="JLI819" s="103"/>
      <c r="JLJ819" s="144" t="s">
        <v>102</v>
      </c>
      <c r="JLK819" s="144"/>
      <c r="JLL819" s="99"/>
      <c r="JLM819" s="100"/>
      <c r="JLN819" s="94"/>
      <c r="JLO819" s="95"/>
      <c r="JLP819" s="101">
        <f>JLP820+JLP950+JLP941</f>
        <v>0</v>
      </c>
      <c r="JLQ819" s="103"/>
      <c r="JLR819" s="144" t="s">
        <v>102</v>
      </c>
      <c r="JLS819" s="144"/>
      <c r="JLT819" s="99"/>
      <c r="JLU819" s="100"/>
      <c r="JLV819" s="94"/>
      <c r="JLW819" s="95"/>
      <c r="JLX819" s="101">
        <f>JLX820+JLX950+JLX941</f>
        <v>0</v>
      </c>
      <c r="JLY819" s="103"/>
      <c r="JLZ819" s="144" t="s">
        <v>102</v>
      </c>
      <c r="JMA819" s="144"/>
      <c r="JMB819" s="99"/>
      <c r="JMC819" s="100"/>
      <c r="JMD819" s="94"/>
      <c r="JME819" s="95"/>
      <c r="JMF819" s="101">
        <f>JMF820+JMF950+JMF941</f>
        <v>0</v>
      </c>
      <c r="JMG819" s="103"/>
      <c r="JMH819" s="144" t="s">
        <v>102</v>
      </c>
      <c r="JMI819" s="144"/>
      <c r="JMJ819" s="99"/>
      <c r="JMK819" s="100"/>
      <c r="JML819" s="94"/>
      <c r="JMM819" s="95"/>
      <c r="JMN819" s="101">
        <f>JMN820+JMN950+JMN941</f>
        <v>0</v>
      </c>
      <c r="JMO819" s="103"/>
      <c r="JMP819" s="144" t="s">
        <v>102</v>
      </c>
      <c r="JMQ819" s="144"/>
      <c r="JMR819" s="99"/>
      <c r="JMS819" s="100"/>
      <c r="JMT819" s="94"/>
      <c r="JMU819" s="95"/>
      <c r="JMV819" s="101">
        <f>JMV820+JMV950+JMV941</f>
        <v>0</v>
      </c>
      <c r="JMW819" s="103"/>
      <c r="JMX819" s="144" t="s">
        <v>102</v>
      </c>
      <c r="JMY819" s="144"/>
      <c r="JMZ819" s="99"/>
      <c r="JNA819" s="100"/>
      <c r="JNB819" s="94"/>
      <c r="JNC819" s="95"/>
      <c r="JND819" s="101">
        <f>JND820+JND950+JND941</f>
        <v>0</v>
      </c>
      <c r="JNE819" s="103"/>
      <c r="JNF819" s="144" t="s">
        <v>102</v>
      </c>
      <c r="JNG819" s="144"/>
      <c r="JNH819" s="99"/>
      <c r="JNI819" s="100"/>
      <c r="JNJ819" s="94"/>
      <c r="JNK819" s="95"/>
      <c r="JNL819" s="101">
        <f>JNL820+JNL950+JNL941</f>
        <v>0</v>
      </c>
      <c r="JNM819" s="103"/>
      <c r="JNN819" s="144" t="s">
        <v>102</v>
      </c>
      <c r="JNO819" s="144"/>
      <c r="JNP819" s="99"/>
      <c r="JNQ819" s="100"/>
      <c r="JNR819" s="94"/>
      <c r="JNS819" s="95"/>
      <c r="JNT819" s="101">
        <f>JNT820+JNT950+JNT941</f>
        <v>0</v>
      </c>
      <c r="JNU819" s="103"/>
      <c r="JNV819" s="144" t="s">
        <v>102</v>
      </c>
      <c r="JNW819" s="144"/>
      <c r="JNX819" s="99"/>
      <c r="JNY819" s="100"/>
      <c r="JNZ819" s="94"/>
      <c r="JOA819" s="95"/>
      <c r="JOB819" s="101">
        <f>JOB820+JOB950+JOB941</f>
        <v>0</v>
      </c>
      <c r="JOC819" s="103"/>
      <c r="JOD819" s="144" t="s">
        <v>102</v>
      </c>
      <c r="JOE819" s="144"/>
      <c r="JOF819" s="99"/>
      <c r="JOG819" s="100"/>
      <c r="JOH819" s="94"/>
      <c r="JOI819" s="95"/>
      <c r="JOJ819" s="101">
        <f>JOJ820+JOJ950+JOJ941</f>
        <v>0</v>
      </c>
      <c r="JOK819" s="103"/>
      <c r="JOL819" s="144" t="s">
        <v>102</v>
      </c>
      <c r="JOM819" s="144"/>
      <c r="JON819" s="99"/>
      <c r="JOO819" s="100"/>
      <c r="JOP819" s="94"/>
      <c r="JOQ819" s="95"/>
      <c r="JOR819" s="101">
        <f>JOR820+JOR950+JOR941</f>
        <v>0</v>
      </c>
      <c r="JOS819" s="103"/>
      <c r="JOT819" s="144" t="s">
        <v>102</v>
      </c>
      <c r="JOU819" s="144"/>
      <c r="JOV819" s="99"/>
      <c r="JOW819" s="100"/>
      <c r="JOX819" s="94"/>
      <c r="JOY819" s="95"/>
      <c r="JOZ819" s="101">
        <f>JOZ820+JOZ950+JOZ941</f>
        <v>0</v>
      </c>
      <c r="JPA819" s="103"/>
      <c r="JPB819" s="144" t="s">
        <v>102</v>
      </c>
      <c r="JPC819" s="144"/>
      <c r="JPD819" s="99"/>
      <c r="JPE819" s="100"/>
      <c r="JPF819" s="94"/>
      <c r="JPG819" s="95"/>
      <c r="JPH819" s="101">
        <f>JPH820+JPH950+JPH941</f>
        <v>0</v>
      </c>
      <c r="JPI819" s="103"/>
      <c r="JPJ819" s="144" t="s">
        <v>102</v>
      </c>
      <c r="JPK819" s="144"/>
      <c r="JPL819" s="99"/>
      <c r="JPM819" s="100"/>
      <c r="JPN819" s="94"/>
      <c r="JPO819" s="95"/>
      <c r="JPP819" s="101">
        <f>JPP820+JPP950+JPP941</f>
        <v>0</v>
      </c>
      <c r="JPQ819" s="103"/>
      <c r="JPR819" s="144" t="s">
        <v>102</v>
      </c>
      <c r="JPS819" s="144"/>
      <c r="JPT819" s="99"/>
      <c r="JPU819" s="100"/>
      <c r="JPV819" s="94"/>
      <c r="JPW819" s="95"/>
      <c r="JPX819" s="101">
        <f>JPX820+JPX950+JPX941</f>
        <v>0</v>
      </c>
      <c r="JPY819" s="103"/>
      <c r="JPZ819" s="144" t="s">
        <v>102</v>
      </c>
      <c r="JQA819" s="144"/>
      <c r="JQB819" s="99"/>
      <c r="JQC819" s="100"/>
      <c r="JQD819" s="94"/>
      <c r="JQE819" s="95"/>
      <c r="JQF819" s="101">
        <f>JQF820+JQF950+JQF941</f>
        <v>0</v>
      </c>
      <c r="JQG819" s="103"/>
      <c r="JQH819" s="144" t="s">
        <v>102</v>
      </c>
      <c r="JQI819" s="144"/>
      <c r="JQJ819" s="99"/>
      <c r="JQK819" s="100"/>
      <c r="JQL819" s="94"/>
      <c r="JQM819" s="95"/>
      <c r="JQN819" s="101">
        <f>JQN820+JQN950+JQN941</f>
        <v>0</v>
      </c>
      <c r="JQO819" s="103"/>
      <c r="JQP819" s="144" t="s">
        <v>102</v>
      </c>
      <c r="JQQ819" s="144"/>
      <c r="JQR819" s="99"/>
      <c r="JQS819" s="100"/>
      <c r="JQT819" s="94"/>
      <c r="JQU819" s="95"/>
      <c r="JQV819" s="101">
        <f>JQV820+JQV950+JQV941</f>
        <v>0</v>
      </c>
      <c r="JQW819" s="103"/>
      <c r="JQX819" s="144" t="s">
        <v>102</v>
      </c>
      <c r="JQY819" s="144"/>
      <c r="JQZ819" s="99"/>
      <c r="JRA819" s="100"/>
      <c r="JRB819" s="94"/>
      <c r="JRC819" s="95"/>
      <c r="JRD819" s="101">
        <f>JRD820+JRD950+JRD941</f>
        <v>0</v>
      </c>
      <c r="JRE819" s="103"/>
      <c r="JRF819" s="144" t="s">
        <v>102</v>
      </c>
      <c r="JRG819" s="144"/>
      <c r="JRH819" s="99"/>
      <c r="JRI819" s="100"/>
      <c r="JRJ819" s="94"/>
      <c r="JRK819" s="95"/>
      <c r="JRL819" s="101">
        <f>JRL820+JRL950+JRL941</f>
        <v>0</v>
      </c>
      <c r="JRM819" s="103"/>
      <c r="JRN819" s="144" t="s">
        <v>102</v>
      </c>
      <c r="JRO819" s="144"/>
      <c r="JRP819" s="99"/>
      <c r="JRQ819" s="100"/>
      <c r="JRR819" s="94"/>
      <c r="JRS819" s="95"/>
      <c r="JRT819" s="101">
        <f>JRT820+JRT950+JRT941</f>
        <v>0</v>
      </c>
      <c r="JRU819" s="103"/>
      <c r="JRV819" s="144" t="s">
        <v>102</v>
      </c>
      <c r="JRW819" s="144"/>
      <c r="JRX819" s="99"/>
      <c r="JRY819" s="100"/>
      <c r="JRZ819" s="94"/>
      <c r="JSA819" s="95"/>
      <c r="JSB819" s="101">
        <f>JSB820+JSB950+JSB941</f>
        <v>0</v>
      </c>
      <c r="JSC819" s="103"/>
      <c r="JSD819" s="144" t="s">
        <v>102</v>
      </c>
      <c r="JSE819" s="144"/>
      <c r="JSF819" s="99"/>
      <c r="JSG819" s="100"/>
      <c r="JSH819" s="94"/>
      <c r="JSI819" s="95"/>
      <c r="JSJ819" s="101">
        <f>JSJ820+JSJ950+JSJ941</f>
        <v>0</v>
      </c>
      <c r="JSK819" s="103"/>
      <c r="JSL819" s="144" t="s">
        <v>102</v>
      </c>
      <c r="JSM819" s="144"/>
      <c r="JSN819" s="99"/>
      <c r="JSO819" s="100"/>
      <c r="JSP819" s="94"/>
      <c r="JSQ819" s="95"/>
      <c r="JSR819" s="101">
        <f>JSR820+JSR950+JSR941</f>
        <v>0</v>
      </c>
      <c r="JSS819" s="103"/>
      <c r="JST819" s="144" t="s">
        <v>102</v>
      </c>
      <c r="JSU819" s="144"/>
      <c r="JSV819" s="99"/>
      <c r="JSW819" s="100"/>
      <c r="JSX819" s="94"/>
      <c r="JSY819" s="95"/>
      <c r="JSZ819" s="101">
        <f>JSZ820+JSZ950+JSZ941</f>
        <v>0</v>
      </c>
      <c r="JTA819" s="103"/>
      <c r="JTB819" s="144" t="s">
        <v>102</v>
      </c>
      <c r="JTC819" s="144"/>
      <c r="JTD819" s="99"/>
      <c r="JTE819" s="100"/>
      <c r="JTF819" s="94"/>
      <c r="JTG819" s="95"/>
      <c r="JTH819" s="101">
        <f>JTH820+JTH950+JTH941</f>
        <v>0</v>
      </c>
      <c r="JTI819" s="103"/>
      <c r="JTJ819" s="144" t="s">
        <v>102</v>
      </c>
      <c r="JTK819" s="144"/>
      <c r="JTL819" s="99"/>
      <c r="JTM819" s="100"/>
      <c r="JTN819" s="94"/>
      <c r="JTO819" s="95"/>
      <c r="JTP819" s="101">
        <f>JTP820+JTP950+JTP941</f>
        <v>0</v>
      </c>
      <c r="JTQ819" s="103"/>
      <c r="JTR819" s="144" t="s">
        <v>102</v>
      </c>
      <c r="JTS819" s="144"/>
      <c r="JTT819" s="99"/>
      <c r="JTU819" s="100"/>
      <c r="JTV819" s="94"/>
      <c r="JTW819" s="95"/>
      <c r="JTX819" s="101">
        <f>JTX820+JTX950+JTX941</f>
        <v>0</v>
      </c>
      <c r="JTY819" s="103"/>
      <c r="JTZ819" s="144" t="s">
        <v>102</v>
      </c>
      <c r="JUA819" s="144"/>
      <c r="JUB819" s="99"/>
      <c r="JUC819" s="100"/>
      <c r="JUD819" s="94"/>
      <c r="JUE819" s="95"/>
      <c r="JUF819" s="101">
        <f>JUF820+JUF950+JUF941</f>
        <v>0</v>
      </c>
      <c r="JUG819" s="103"/>
      <c r="JUH819" s="144" t="s">
        <v>102</v>
      </c>
      <c r="JUI819" s="144"/>
      <c r="JUJ819" s="99"/>
      <c r="JUK819" s="100"/>
      <c r="JUL819" s="94"/>
      <c r="JUM819" s="95"/>
      <c r="JUN819" s="101">
        <f>JUN820+JUN950+JUN941</f>
        <v>0</v>
      </c>
      <c r="JUO819" s="103"/>
      <c r="JUP819" s="144" t="s">
        <v>102</v>
      </c>
      <c r="JUQ819" s="144"/>
      <c r="JUR819" s="99"/>
      <c r="JUS819" s="100"/>
      <c r="JUT819" s="94"/>
      <c r="JUU819" s="95"/>
      <c r="JUV819" s="101">
        <f>JUV820+JUV950+JUV941</f>
        <v>0</v>
      </c>
      <c r="JUW819" s="103"/>
      <c r="JUX819" s="144" t="s">
        <v>102</v>
      </c>
      <c r="JUY819" s="144"/>
      <c r="JUZ819" s="99"/>
      <c r="JVA819" s="100"/>
      <c r="JVB819" s="94"/>
      <c r="JVC819" s="95"/>
      <c r="JVD819" s="101">
        <f>JVD820+JVD950+JVD941</f>
        <v>0</v>
      </c>
      <c r="JVE819" s="103"/>
      <c r="JVF819" s="144" t="s">
        <v>102</v>
      </c>
      <c r="JVG819" s="144"/>
      <c r="JVH819" s="99"/>
      <c r="JVI819" s="100"/>
      <c r="JVJ819" s="94"/>
      <c r="JVK819" s="95"/>
      <c r="JVL819" s="101">
        <f>JVL820+JVL950+JVL941</f>
        <v>0</v>
      </c>
      <c r="JVM819" s="103"/>
      <c r="JVN819" s="144" t="s">
        <v>102</v>
      </c>
      <c r="JVO819" s="144"/>
      <c r="JVP819" s="99"/>
      <c r="JVQ819" s="100"/>
      <c r="JVR819" s="94"/>
      <c r="JVS819" s="95"/>
      <c r="JVT819" s="101">
        <f>JVT820+JVT950+JVT941</f>
        <v>0</v>
      </c>
      <c r="JVU819" s="103"/>
      <c r="JVV819" s="144" t="s">
        <v>102</v>
      </c>
      <c r="JVW819" s="144"/>
      <c r="JVX819" s="99"/>
      <c r="JVY819" s="100"/>
      <c r="JVZ819" s="94"/>
      <c r="JWA819" s="95"/>
      <c r="JWB819" s="101">
        <f>JWB820+JWB950+JWB941</f>
        <v>0</v>
      </c>
      <c r="JWC819" s="103"/>
      <c r="JWD819" s="144" t="s">
        <v>102</v>
      </c>
      <c r="JWE819" s="144"/>
      <c r="JWF819" s="99"/>
      <c r="JWG819" s="100"/>
      <c r="JWH819" s="94"/>
      <c r="JWI819" s="95"/>
      <c r="JWJ819" s="101">
        <f>JWJ820+JWJ950+JWJ941</f>
        <v>0</v>
      </c>
      <c r="JWK819" s="103"/>
      <c r="JWL819" s="144" t="s">
        <v>102</v>
      </c>
      <c r="JWM819" s="144"/>
      <c r="JWN819" s="99"/>
      <c r="JWO819" s="100"/>
      <c r="JWP819" s="94"/>
      <c r="JWQ819" s="95"/>
      <c r="JWR819" s="101">
        <f>JWR820+JWR950+JWR941</f>
        <v>0</v>
      </c>
      <c r="JWS819" s="103"/>
      <c r="JWT819" s="144" t="s">
        <v>102</v>
      </c>
      <c r="JWU819" s="144"/>
      <c r="JWV819" s="99"/>
      <c r="JWW819" s="100"/>
      <c r="JWX819" s="94"/>
      <c r="JWY819" s="95"/>
      <c r="JWZ819" s="101">
        <f>JWZ820+JWZ950+JWZ941</f>
        <v>0</v>
      </c>
      <c r="JXA819" s="103"/>
      <c r="JXB819" s="144" t="s">
        <v>102</v>
      </c>
      <c r="JXC819" s="144"/>
      <c r="JXD819" s="99"/>
      <c r="JXE819" s="100"/>
      <c r="JXF819" s="94"/>
      <c r="JXG819" s="95"/>
      <c r="JXH819" s="101">
        <f>JXH820+JXH950+JXH941</f>
        <v>0</v>
      </c>
      <c r="JXI819" s="103"/>
      <c r="JXJ819" s="144" t="s">
        <v>102</v>
      </c>
      <c r="JXK819" s="144"/>
      <c r="JXL819" s="99"/>
      <c r="JXM819" s="100"/>
      <c r="JXN819" s="94"/>
      <c r="JXO819" s="95"/>
      <c r="JXP819" s="101">
        <f>JXP820+JXP950+JXP941</f>
        <v>0</v>
      </c>
      <c r="JXQ819" s="103"/>
      <c r="JXR819" s="144" t="s">
        <v>102</v>
      </c>
      <c r="JXS819" s="144"/>
      <c r="JXT819" s="99"/>
      <c r="JXU819" s="100"/>
      <c r="JXV819" s="94"/>
      <c r="JXW819" s="95"/>
      <c r="JXX819" s="101">
        <f>JXX820+JXX950+JXX941</f>
        <v>0</v>
      </c>
      <c r="JXY819" s="103"/>
      <c r="JXZ819" s="144" t="s">
        <v>102</v>
      </c>
      <c r="JYA819" s="144"/>
      <c r="JYB819" s="99"/>
      <c r="JYC819" s="100"/>
      <c r="JYD819" s="94"/>
      <c r="JYE819" s="95"/>
      <c r="JYF819" s="101">
        <f>JYF820+JYF950+JYF941</f>
        <v>0</v>
      </c>
      <c r="JYG819" s="103"/>
      <c r="JYH819" s="144" t="s">
        <v>102</v>
      </c>
      <c r="JYI819" s="144"/>
      <c r="JYJ819" s="99"/>
      <c r="JYK819" s="100"/>
      <c r="JYL819" s="94"/>
      <c r="JYM819" s="95"/>
      <c r="JYN819" s="101">
        <f>JYN820+JYN950+JYN941</f>
        <v>0</v>
      </c>
      <c r="JYO819" s="103"/>
      <c r="JYP819" s="144" t="s">
        <v>102</v>
      </c>
      <c r="JYQ819" s="144"/>
      <c r="JYR819" s="99"/>
      <c r="JYS819" s="100"/>
      <c r="JYT819" s="94"/>
      <c r="JYU819" s="95"/>
      <c r="JYV819" s="101">
        <f>JYV820+JYV950+JYV941</f>
        <v>0</v>
      </c>
      <c r="JYW819" s="103"/>
      <c r="JYX819" s="144" t="s">
        <v>102</v>
      </c>
      <c r="JYY819" s="144"/>
      <c r="JYZ819" s="99"/>
      <c r="JZA819" s="100"/>
      <c r="JZB819" s="94"/>
      <c r="JZC819" s="95"/>
      <c r="JZD819" s="101">
        <f>JZD820+JZD950+JZD941</f>
        <v>0</v>
      </c>
      <c r="JZE819" s="103"/>
      <c r="JZF819" s="144" t="s">
        <v>102</v>
      </c>
      <c r="JZG819" s="144"/>
      <c r="JZH819" s="99"/>
      <c r="JZI819" s="100"/>
      <c r="JZJ819" s="94"/>
      <c r="JZK819" s="95"/>
      <c r="JZL819" s="101">
        <f>JZL820+JZL950+JZL941</f>
        <v>0</v>
      </c>
      <c r="JZM819" s="103"/>
      <c r="JZN819" s="144" t="s">
        <v>102</v>
      </c>
      <c r="JZO819" s="144"/>
      <c r="JZP819" s="99"/>
      <c r="JZQ819" s="100"/>
      <c r="JZR819" s="94"/>
      <c r="JZS819" s="95"/>
      <c r="JZT819" s="101">
        <f>JZT820+JZT950+JZT941</f>
        <v>0</v>
      </c>
      <c r="JZU819" s="103"/>
      <c r="JZV819" s="144" t="s">
        <v>102</v>
      </c>
      <c r="JZW819" s="144"/>
      <c r="JZX819" s="99"/>
      <c r="JZY819" s="100"/>
      <c r="JZZ819" s="94"/>
      <c r="KAA819" s="95"/>
      <c r="KAB819" s="101">
        <f>KAB820+KAB950+KAB941</f>
        <v>0</v>
      </c>
      <c r="KAC819" s="103"/>
      <c r="KAD819" s="144" t="s">
        <v>102</v>
      </c>
      <c r="KAE819" s="144"/>
      <c r="KAF819" s="99"/>
      <c r="KAG819" s="100"/>
      <c r="KAH819" s="94"/>
      <c r="KAI819" s="95"/>
      <c r="KAJ819" s="101">
        <f>KAJ820+KAJ950+KAJ941</f>
        <v>0</v>
      </c>
      <c r="KAK819" s="103"/>
      <c r="KAL819" s="144" t="s">
        <v>102</v>
      </c>
      <c r="KAM819" s="144"/>
      <c r="KAN819" s="99"/>
      <c r="KAO819" s="100"/>
      <c r="KAP819" s="94"/>
      <c r="KAQ819" s="95"/>
      <c r="KAR819" s="101">
        <f>KAR820+KAR950+KAR941</f>
        <v>0</v>
      </c>
      <c r="KAS819" s="103"/>
      <c r="KAT819" s="144" t="s">
        <v>102</v>
      </c>
      <c r="KAU819" s="144"/>
      <c r="KAV819" s="99"/>
      <c r="KAW819" s="100"/>
      <c r="KAX819" s="94"/>
      <c r="KAY819" s="95"/>
      <c r="KAZ819" s="101">
        <f>KAZ820+KAZ950+KAZ941</f>
        <v>0</v>
      </c>
      <c r="KBA819" s="103"/>
      <c r="KBB819" s="144" t="s">
        <v>102</v>
      </c>
      <c r="KBC819" s="144"/>
      <c r="KBD819" s="99"/>
      <c r="KBE819" s="100"/>
      <c r="KBF819" s="94"/>
      <c r="KBG819" s="95"/>
      <c r="KBH819" s="101">
        <f>KBH820+KBH950+KBH941</f>
        <v>0</v>
      </c>
      <c r="KBI819" s="103"/>
      <c r="KBJ819" s="144" t="s">
        <v>102</v>
      </c>
      <c r="KBK819" s="144"/>
      <c r="KBL819" s="99"/>
      <c r="KBM819" s="100"/>
      <c r="KBN819" s="94"/>
      <c r="KBO819" s="95"/>
      <c r="KBP819" s="101">
        <f>KBP820+KBP950+KBP941</f>
        <v>0</v>
      </c>
      <c r="KBQ819" s="103"/>
      <c r="KBR819" s="144" t="s">
        <v>102</v>
      </c>
      <c r="KBS819" s="144"/>
      <c r="KBT819" s="99"/>
      <c r="KBU819" s="100"/>
      <c r="KBV819" s="94"/>
      <c r="KBW819" s="95"/>
      <c r="KBX819" s="101">
        <f>KBX820+KBX950+KBX941</f>
        <v>0</v>
      </c>
      <c r="KBY819" s="103"/>
      <c r="KBZ819" s="144" t="s">
        <v>102</v>
      </c>
      <c r="KCA819" s="144"/>
      <c r="KCB819" s="99"/>
      <c r="KCC819" s="100"/>
      <c r="KCD819" s="94"/>
      <c r="KCE819" s="95"/>
      <c r="KCF819" s="101">
        <f>KCF820+KCF950+KCF941</f>
        <v>0</v>
      </c>
      <c r="KCG819" s="103"/>
      <c r="KCH819" s="144" t="s">
        <v>102</v>
      </c>
      <c r="KCI819" s="144"/>
      <c r="KCJ819" s="99"/>
      <c r="KCK819" s="100"/>
      <c r="KCL819" s="94"/>
      <c r="KCM819" s="95"/>
      <c r="KCN819" s="101">
        <f>KCN820+KCN950+KCN941</f>
        <v>0</v>
      </c>
      <c r="KCO819" s="103"/>
      <c r="KCP819" s="144" t="s">
        <v>102</v>
      </c>
      <c r="KCQ819" s="144"/>
      <c r="KCR819" s="99"/>
      <c r="KCS819" s="100"/>
      <c r="KCT819" s="94"/>
      <c r="KCU819" s="95"/>
      <c r="KCV819" s="101">
        <f>KCV820+KCV950+KCV941</f>
        <v>0</v>
      </c>
      <c r="KCW819" s="103"/>
      <c r="KCX819" s="144" t="s">
        <v>102</v>
      </c>
      <c r="KCY819" s="144"/>
      <c r="KCZ819" s="99"/>
      <c r="KDA819" s="100"/>
      <c r="KDB819" s="94"/>
      <c r="KDC819" s="95"/>
      <c r="KDD819" s="101">
        <f>KDD820+KDD950+KDD941</f>
        <v>0</v>
      </c>
      <c r="KDE819" s="103"/>
      <c r="KDF819" s="144" t="s">
        <v>102</v>
      </c>
      <c r="KDG819" s="144"/>
      <c r="KDH819" s="99"/>
      <c r="KDI819" s="100"/>
      <c r="KDJ819" s="94"/>
      <c r="KDK819" s="95"/>
      <c r="KDL819" s="101">
        <f>KDL820+KDL950+KDL941</f>
        <v>0</v>
      </c>
      <c r="KDM819" s="103"/>
      <c r="KDN819" s="144" t="s">
        <v>102</v>
      </c>
      <c r="KDO819" s="144"/>
      <c r="KDP819" s="99"/>
      <c r="KDQ819" s="100"/>
      <c r="KDR819" s="94"/>
      <c r="KDS819" s="95"/>
      <c r="KDT819" s="101">
        <f>KDT820+KDT950+KDT941</f>
        <v>0</v>
      </c>
      <c r="KDU819" s="103"/>
      <c r="KDV819" s="144" t="s">
        <v>102</v>
      </c>
      <c r="KDW819" s="144"/>
      <c r="KDX819" s="99"/>
      <c r="KDY819" s="100"/>
      <c r="KDZ819" s="94"/>
      <c r="KEA819" s="95"/>
      <c r="KEB819" s="101">
        <f>KEB820+KEB950+KEB941</f>
        <v>0</v>
      </c>
      <c r="KEC819" s="103"/>
      <c r="KED819" s="144" t="s">
        <v>102</v>
      </c>
      <c r="KEE819" s="144"/>
      <c r="KEF819" s="99"/>
      <c r="KEG819" s="100"/>
      <c r="KEH819" s="94"/>
      <c r="KEI819" s="95"/>
      <c r="KEJ819" s="101">
        <f>KEJ820+KEJ950+KEJ941</f>
        <v>0</v>
      </c>
      <c r="KEK819" s="103"/>
      <c r="KEL819" s="144" t="s">
        <v>102</v>
      </c>
      <c r="KEM819" s="144"/>
      <c r="KEN819" s="99"/>
      <c r="KEO819" s="100"/>
      <c r="KEP819" s="94"/>
      <c r="KEQ819" s="95"/>
      <c r="KER819" s="101">
        <f>KER820+KER950+KER941</f>
        <v>0</v>
      </c>
      <c r="KES819" s="103"/>
      <c r="KET819" s="144" t="s">
        <v>102</v>
      </c>
      <c r="KEU819" s="144"/>
      <c r="KEV819" s="99"/>
      <c r="KEW819" s="100"/>
      <c r="KEX819" s="94"/>
      <c r="KEY819" s="95"/>
      <c r="KEZ819" s="101">
        <f>KEZ820+KEZ950+KEZ941</f>
        <v>0</v>
      </c>
      <c r="KFA819" s="103"/>
      <c r="KFB819" s="144" t="s">
        <v>102</v>
      </c>
      <c r="KFC819" s="144"/>
      <c r="KFD819" s="99"/>
      <c r="KFE819" s="100"/>
      <c r="KFF819" s="94"/>
      <c r="KFG819" s="95"/>
      <c r="KFH819" s="101">
        <f>KFH820+KFH950+KFH941</f>
        <v>0</v>
      </c>
      <c r="KFI819" s="103"/>
      <c r="KFJ819" s="144" t="s">
        <v>102</v>
      </c>
      <c r="KFK819" s="144"/>
      <c r="KFL819" s="99"/>
      <c r="KFM819" s="100"/>
      <c r="KFN819" s="94"/>
      <c r="KFO819" s="95"/>
      <c r="KFP819" s="101">
        <f>KFP820+KFP950+KFP941</f>
        <v>0</v>
      </c>
      <c r="KFQ819" s="103"/>
      <c r="KFR819" s="144" t="s">
        <v>102</v>
      </c>
      <c r="KFS819" s="144"/>
      <c r="KFT819" s="99"/>
      <c r="KFU819" s="100"/>
      <c r="KFV819" s="94"/>
      <c r="KFW819" s="95"/>
      <c r="KFX819" s="101">
        <f>KFX820+KFX950+KFX941</f>
        <v>0</v>
      </c>
      <c r="KFY819" s="103"/>
      <c r="KFZ819" s="144" t="s">
        <v>102</v>
      </c>
      <c r="KGA819" s="144"/>
      <c r="KGB819" s="99"/>
      <c r="KGC819" s="100"/>
      <c r="KGD819" s="94"/>
      <c r="KGE819" s="95"/>
      <c r="KGF819" s="101">
        <f>KGF820+KGF950+KGF941</f>
        <v>0</v>
      </c>
      <c r="KGG819" s="103"/>
      <c r="KGH819" s="144" t="s">
        <v>102</v>
      </c>
      <c r="KGI819" s="144"/>
      <c r="KGJ819" s="99"/>
      <c r="KGK819" s="100"/>
      <c r="KGL819" s="94"/>
      <c r="KGM819" s="95"/>
      <c r="KGN819" s="101">
        <f>KGN820+KGN950+KGN941</f>
        <v>0</v>
      </c>
      <c r="KGO819" s="103"/>
      <c r="KGP819" s="144" t="s">
        <v>102</v>
      </c>
      <c r="KGQ819" s="144"/>
      <c r="KGR819" s="99"/>
      <c r="KGS819" s="100"/>
      <c r="KGT819" s="94"/>
      <c r="KGU819" s="95"/>
      <c r="KGV819" s="101">
        <f>KGV820+KGV950+KGV941</f>
        <v>0</v>
      </c>
      <c r="KGW819" s="103"/>
      <c r="KGX819" s="144" t="s">
        <v>102</v>
      </c>
      <c r="KGY819" s="144"/>
      <c r="KGZ819" s="99"/>
      <c r="KHA819" s="100"/>
      <c r="KHB819" s="94"/>
      <c r="KHC819" s="95"/>
      <c r="KHD819" s="101">
        <f>KHD820+KHD950+KHD941</f>
        <v>0</v>
      </c>
      <c r="KHE819" s="103"/>
      <c r="KHF819" s="144" t="s">
        <v>102</v>
      </c>
      <c r="KHG819" s="144"/>
      <c r="KHH819" s="99"/>
      <c r="KHI819" s="100"/>
      <c r="KHJ819" s="94"/>
      <c r="KHK819" s="95"/>
      <c r="KHL819" s="101">
        <f>KHL820+KHL950+KHL941</f>
        <v>0</v>
      </c>
      <c r="KHM819" s="103"/>
      <c r="KHN819" s="144" t="s">
        <v>102</v>
      </c>
      <c r="KHO819" s="144"/>
      <c r="KHP819" s="99"/>
      <c r="KHQ819" s="100"/>
      <c r="KHR819" s="94"/>
      <c r="KHS819" s="95"/>
      <c r="KHT819" s="101">
        <f>KHT820+KHT950+KHT941</f>
        <v>0</v>
      </c>
      <c r="KHU819" s="103"/>
      <c r="KHV819" s="144" t="s">
        <v>102</v>
      </c>
      <c r="KHW819" s="144"/>
      <c r="KHX819" s="99"/>
      <c r="KHY819" s="100"/>
      <c r="KHZ819" s="94"/>
      <c r="KIA819" s="95"/>
      <c r="KIB819" s="101">
        <f>KIB820+KIB950+KIB941</f>
        <v>0</v>
      </c>
      <c r="KIC819" s="103"/>
      <c r="KID819" s="144" t="s">
        <v>102</v>
      </c>
      <c r="KIE819" s="144"/>
      <c r="KIF819" s="99"/>
      <c r="KIG819" s="100"/>
      <c r="KIH819" s="94"/>
      <c r="KII819" s="95"/>
      <c r="KIJ819" s="101">
        <f>KIJ820+KIJ950+KIJ941</f>
        <v>0</v>
      </c>
      <c r="KIK819" s="103"/>
      <c r="KIL819" s="144" t="s">
        <v>102</v>
      </c>
      <c r="KIM819" s="144"/>
      <c r="KIN819" s="99"/>
      <c r="KIO819" s="100"/>
      <c r="KIP819" s="94"/>
      <c r="KIQ819" s="95"/>
      <c r="KIR819" s="101">
        <f>KIR820+KIR950+KIR941</f>
        <v>0</v>
      </c>
      <c r="KIS819" s="103"/>
      <c r="KIT819" s="144" t="s">
        <v>102</v>
      </c>
      <c r="KIU819" s="144"/>
      <c r="KIV819" s="99"/>
      <c r="KIW819" s="100"/>
      <c r="KIX819" s="94"/>
      <c r="KIY819" s="95"/>
      <c r="KIZ819" s="101">
        <f>KIZ820+KIZ950+KIZ941</f>
        <v>0</v>
      </c>
      <c r="KJA819" s="103"/>
      <c r="KJB819" s="144" t="s">
        <v>102</v>
      </c>
      <c r="KJC819" s="144"/>
      <c r="KJD819" s="99"/>
      <c r="KJE819" s="100"/>
      <c r="KJF819" s="94"/>
      <c r="KJG819" s="95"/>
      <c r="KJH819" s="101">
        <f>KJH820+KJH950+KJH941</f>
        <v>0</v>
      </c>
      <c r="KJI819" s="103"/>
      <c r="KJJ819" s="144" t="s">
        <v>102</v>
      </c>
      <c r="KJK819" s="144"/>
      <c r="KJL819" s="99"/>
      <c r="KJM819" s="100"/>
      <c r="KJN819" s="94"/>
      <c r="KJO819" s="95"/>
      <c r="KJP819" s="101">
        <f>KJP820+KJP950+KJP941</f>
        <v>0</v>
      </c>
      <c r="KJQ819" s="103"/>
      <c r="KJR819" s="144" t="s">
        <v>102</v>
      </c>
      <c r="KJS819" s="144"/>
      <c r="KJT819" s="99"/>
      <c r="KJU819" s="100"/>
      <c r="KJV819" s="94"/>
      <c r="KJW819" s="95"/>
      <c r="KJX819" s="101">
        <f>KJX820+KJX950+KJX941</f>
        <v>0</v>
      </c>
      <c r="KJY819" s="103"/>
      <c r="KJZ819" s="144" t="s">
        <v>102</v>
      </c>
      <c r="KKA819" s="144"/>
      <c r="KKB819" s="99"/>
      <c r="KKC819" s="100"/>
      <c r="KKD819" s="94"/>
      <c r="KKE819" s="95"/>
      <c r="KKF819" s="101">
        <f>KKF820+KKF950+KKF941</f>
        <v>0</v>
      </c>
      <c r="KKG819" s="103"/>
      <c r="KKH819" s="144" t="s">
        <v>102</v>
      </c>
      <c r="KKI819" s="144"/>
      <c r="KKJ819" s="99"/>
      <c r="KKK819" s="100"/>
      <c r="KKL819" s="94"/>
      <c r="KKM819" s="95"/>
      <c r="KKN819" s="101">
        <f>KKN820+KKN950+KKN941</f>
        <v>0</v>
      </c>
      <c r="KKO819" s="103"/>
      <c r="KKP819" s="144" t="s">
        <v>102</v>
      </c>
      <c r="KKQ819" s="144"/>
      <c r="KKR819" s="99"/>
      <c r="KKS819" s="100"/>
      <c r="KKT819" s="94"/>
      <c r="KKU819" s="95"/>
      <c r="KKV819" s="101">
        <f>KKV820+KKV950+KKV941</f>
        <v>0</v>
      </c>
      <c r="KKW819" s="103"/>
      <c r="KKX819" s="144" t="s">
        <v>102</v>
      </c>
      <c r="KKY819" s="144"/>
      <c r="KKZ819" s="99"/>
      <c r="KLA819" s="100"/>
      <c r="KLB819" s="94"/>
      <c r="KLC819" s="95"/>
      <c r="KLD819" s="101">
        <f>KLD820+KLD950+KLD941</f>
        <v>0</v>
      </c>
      <c r="KLE819" s="103"/>
      <c r="KLF819" s="144" t="s">
        <v>102</v>
      </c>
      <c r="KLG819" s="144"/>
      <c r="KLH819" s="99"/>
      <c r="KLI819" s="100"/>
      <c r="KLJ819" s="94"/>
      <c r="KLK819" s="95"/>
      <c r="KLL819" s="101">
        <f>KLL820+KLL950+KLL941</f>
        <v>0</v>
      </c>
      <c r="KLM819" s="103"/>
      <c r="KLN819" s="144" t="s">
        <v>102</v>
      </c>
      <c r="KLO819" s="144"/>
      <c r="KLP819" s="99"/>
      <c r="KLQ819" s="100"/>
      <c r="KLR819" s="94"/>
      <c r="KLS819" s="95"/>
      <c r="KLT819" s="101">
        <f>KLT820+KLT950+KLT941</f>
        <v>0</v>
      </c>
      <c r="KLU819" s="103"/>
      <c r="KLV819" s="144" t="s">
        <v>102</v>
      </c>
      <c r="KLW819" s="144"/>
      <c r="KLX819" s="99"/>
      <c r="KLY819" s="100"/>
      <c r="KLZ819" s="94"/>
      <c r="KMA819" s="95"/>
      <c r="KMB819" s="101">
        <f>KMB820+KMB950+KMB941</f>
        <v>0</v>
      </c>
      <c r="KMC819" s="103"/>
      <c r="KMD819" s="144" t="s">
        <v>102</v>
      </c>
      <c r="KME819" s="144"/>
      <c r="KMF819" s="99"/>
      <c r="KMG819" s="100"/>
      <c r="KMH819" s="94"/>
      <c r="KMI819" s="95"/>
      <c r="KMJ819" s="101">
        <f>KMJ820+KMJ950+KMJ941</f>
        <v>0</v>
      </c>
      <c r="KMK819" s="103"/>
      <c r="KML819" s="144" t="s">
        <v>102</v>
      </c>
      <c r="KMM819" s="144"/>
      <c r="KMN819" s="99"/>
      <c r="KMO819" s="100"/>
      <c r="KMP819" s="94"/>
      <c r="KMQ819" s="95"/>
      <c r="KMR819" s="101">
        <f>KMR820+KMR950+KMR941</f>
        <v>0</v>
      </c>
      <c r="KMS819" s="103"/>
      <c r="KMT819" s="144" t="s">
        <v>102</v>
      </c>
      <c r="KMU819" s="144"/>
      <c r="KMV819" s="99"/>
      <c r="KMW819" s="100"/>
      <c r="KMX819" s="94"/>
      <c r="KMY819" s="95"/>
      <c r="KMZ819" s="101">
        <f>KMZ820+KMZ950+KMZ941</f>
        <v>0</v>
      </c>
      <c r="KNA819" s="103"/>
      <c r="KNB819" s="144" t="s">
        <v>102</v>
      </c>
      <c r="KNC819" s="144"/>
      <c r="KND819" s="99"/>
      <c r="KNE819" s="100"/>
      <c r="KNF819" s="94"/>
      <c r="KNG819" s="95"/>
      <c r="KNH819" s="101">
        <f>KNH820+KNH950+KNH941</f>
        <v>0</v>
      </c>
      <c r="KNI819" s="103"/>
      <c r="KNJ819" s="144" t="s">
        <v>102</v>
      </c>
      <c r="KNK819" s="144"/>
      <c r="KNL819" s="99"/>
      <c r="KNM819" s="100"/>
      <c r="KNN819" s="94"/>
      <c r="KNO819" s="95"/>
      <c r="KNP819" s="101">
        <f>KNP820+KNP950+KNP941</f>
        <v>0</v>
      </c>
      <c r="KNQ819" s="103"/>
      <c r="KNR819" s="144" t="s">
        <v>102</v>
      </c>
      <c r="KNS819" s="144"/>
      <c r="KNT819" s="99"/>
      <c r="KNU819" s="100"/>
      <c r="KNV819" s="94"/>
      <c r="KNW819" s="95"/>
      <c r="KNX819" s="101">
        <f>KNX820+KNX950+KNX941</f>
        <v>0</v>
      </c>
      <c r="KNY819" s="103"/>
      <c r="KNZ819" s="144" t="s">
        <v>102</v>
      </c>
      <c r="KOA819" s="144"/>
      <c r="KOB819" s="99"/>
      <c r="KOC819" s="100"/>
      <c r="KOD819" s="94"/>
      <c r="KOE819" s="95"/>
      <c r="KOF819" s="101">
        <f>KOF820+KOF950+KOF941</f>
        <v>0</v>
      </c>
      <c r="KOG819" s="103"/>
      <c r="KOH819" s="144" t="s">
        <v>102</v>
      </c>
      <c r="KOI819" s="144"/>
      <c r="KOJ819" s="99"/>
      <c r="KOK819" s="100"/>
      <c r="KOL819" s="94"/>
      <c r="KOM819" s="95"/>
      <c r="KON819" s="101">
        <f>KON820+KON950+KON941</f>
        <v>0</v>
      </c>
      <c r="KOO819" s="103"/>
      <c r="KOP819" s="144" t="s">
        <v>102</v>
      </c>
      <c r="KOQ819" s="144"/>
      <c r="KOR819" s="99"/>
      <c r="KOS819" s="100"/>
      <c r="KOT819" s="94"/>
      <c r="KOU819" s="95"/>
      <c r="KOV819" s="101">
        <f>KOV820+KOV950+KOV941</f>
        <v>0</v>
      </c>
      <c r="KOW819" s="103"/>
      <c r="KOX819" s="144" t="s">
        <v>102</v>
      </c>
      <c r="KOY819" s="144"/>
      <c r="KOZ819" s="99"/>
      <c r="KPA819" s="100"/>
      <c r="KPB819" s="94"/>
      <c r="KPC819" s="95"/>
      <c r="KPD819" s="101">
        <f>KPD820+KPD950+KPD941</f>
        <v>0</v>
      </c>
      <c r="KPE819" s="103"/>
      <c r="KPF819" s="144" t="s">
        <v>102</v>
      </c>
      <c r="KPG819" s="144"/>
      <c r="KPH819" s="99"/>
      <c r="KPI819" s="100"/>
      <c r="KPJ819" s="94"/>
      <c r="KPK819" s="95"/>
      <c r="KPL819" s="101">
        <f>KPL820+KPL950+KPL941</f>
        <v>0</v>
      </c>
      <c r="KPM819" s="103"/>
      <c r="KPN819" s="144" t="s">
        <v>102</v>
      </c>
      <c r="KPO819" s="144"/>
      <c r="KPP819" s="99"/>
      <c r="KPQ819" s="100"/>
      <c r="KPR819" s="94"/>
      <c r="KPS819" s="95"/>
      <c r="KPT819" s="101">
        <f>KPT820+KPT950+KPT941</f>
        <v>0</v>
      </c>
      <c r="KPU819" s="103"/>
      <c r="KPV819" s="144" t="s">
        <v>102</v>
      </c>
      <c r="KPW819" s="144"/>
      <c r="KPX819" s="99"/>
      <c r="KPY819" s="100"/>
      <c r="KPZ819" s="94"/>
      <c r="KQA819" s="95"/>
      <c r="KQB819" s="101">
        <f>KQB820+KQB950+KQB941</f>
        <v>0</v>
      </c>
      <c r="KQC819" s="103"/>
      <c r="KQD819" s="144" t="s">
        <v>102</v>
      </c>
      <c r="KQE819" s="144"/>
      <c r="KQF819" s="99"/>
      <c r="KQG819" s="100"/>
      <c r="KQH819" s="94"/>
      <c r="KQI819" s="95"/>
      <c r="KQJ819" s="101">
        <f>KQJ820+KQJ950+KQJ941</f>
        <v>0</v>
      </c>
      <c r="KQK819" s="103"/>
      <c r="KQL819" s="144" t="s">
        <v>102</v>
      </c>
      <c r="KQM819" s="144"/>
      <c r="KQN819" s="99"/>
      <c r="KQO819" s="100"/>
      <c r="KQP819" s="94"/>
      <c r="KQQ819" s="95"/>
      <c r="KQR819" s="101">
        <f>KQR820+KQR950+KQR941</f>
        <v>0</v>
      </c>
      <c r="KQS819" s="103"/>
      <c r="KQT819" s="144" t="s">
        <v>102</v>
      </c>
      <c r="KQU819" s="144"/>
      <c r="KQV819" s="99"/>
      <c r="KQW819" s="100"/>
      <c r="KQX819" s="94"/>
      <c r="KQY819" s="95"/>
      <c r="KQZ819" s="101">
        <f>KQZ820+KQZ950+KQZ941</f>
        <v>0</v>
      </c>
      <c r="KRA819" s="103"/>
      <c r="KRB819" s="144" t="s">
        <v>102</v>
      </c>
      <c r="KRC819" s="144"/>
      <c r="KRD819" s="99"/>
      <c r="KRE819" s="100"/>
      <c r="KRF819" s="94"/>
      <c r="KRG819" s="95"/>
      <c r="KRH819" s="101">
        <f>KRH820+KRH950+KRH941</f>
        <v>0</v>
      </c>
      <c r="KRI819" s="103"/>
      <c r="KRJ819" s="144" t="s">
        <v>102</v>
      </c>
      <c r="KRK819" s="144"/>
      <c r="KRL819" s="99"/>
      <c r="KRM819" s="100"/>
      <c r="KRN819" s="94"/>
      <c r="KRO819" s="95"/>
      <c r="KRP819" s="101">
        <f>KRP820+KRP950+KRP941</f>
        <v>0</v>
      </c>
      <c r="KRQ819" s="103"/>
      <c r="KRR819" s="144" t="s">
        <v>102</v>
      </c>
      <c r="KRS819" s="144"/>
      <c r="KRT819" s="99"/>
      <c r="KRU819" s="100"/>
      <c r="KRV819" s="94"/>
      <c r="KRW819" s="95"/>
      <c r="KRX819" s="101">
        <f>KRX820+KRX950+KRX941</f>
        <v>0</v>
      </c>
      <c r="KRY819" s="103"/>
      <c r="KRZ819" s="144" t="s">
        <v>102</v>
      </c>
      <c r="KSA819" s="144"/>
      <c r="KSB819" s="99"/>
      <c r="KSC819" s="100"/>
      <c r="KSD819" s="94"/>
      <c r="KSE819" s="95"/>
      <c r="KSF819" s="101">
        <f>KSF820+KSF950+KSF941</f>
        <v>0</v>
      </c>
      <c r="KSG819" s="103"/>
      <c r="KSH819" s="144" t="s">
        <v>102</v>
      </c>
      <c r="KSI819" s="144"/>
      <c r="KSJ819" s="99"/>
      <c r="KSK819" s="100"/>
      <c r="KSL819" s="94"/>
      <c r="KSM819" s="95"/>
      <c r="KSN819" s="101">
        <f>KSN820+KSN950+KSN941</f>
        <v>0</v>
      </c>
      <c r="KSO819" s="103"/>
      <c r="KSP819" s="144" t="s">
        <v>102</v>
      </c>
      <c r="KSQ819" s="144"/>
      <c r="KSR819" s="99"/>
      <c r="KSS819" s="100"/>
      <c r="KST819" s="94"/>
      <c r="KSU819" s="95"/>
      <c r="KSV819" s="101">
        <f>KSV820+KSV950+KSV941</f>
        <v>0</v>
      </c>
      <c r="KSW819" s="103"/>
      <c r="KSX819" s="144" t="s">
        <v>102</v>
      </c>
      <c r="KSY819" s="144"/>
      <c r="KSZ819" s="99"/>
      <c r="KTA819" s="100"/>
      <c r="KTB819" s="94"/>
      <c r="KTC819" s="95"/>
      <c r="KTD819" s="101">
        <f>KTD820+KTD950+KTD941</f>
        <v>0</v>
      </c>
      <c r="KTE819" s="103"/>
      <c r="KTF819" s="144" t="s">
        <v>102</v>
      </c>
      <c r="KTG819" s="144"/>
      <c r="KTH819" s="99"/>
      <c r="KTI819" s="100"/>
      <c r="KTJ819" s="94"/>
      <c r="KTK819" s="95"/>
      <c r="KTL819" s="101">
        <f>KTL820+KTL950+KTL941</f>
        <v>0</v>
      </c>
      <c r="KTM819" s="103"/>
      <c r="KTN819" s="144" t="s">
        <v>102</v>
      </c>
      <c r="KTO819" s="144"/>
      <c r="KTP819" s="99"/>
      <c r="KTQ819" s="100"/>
      <c r="KTR819" s="94"/>
      <c r="KTS819" s="95"/>
      <c r="KTT819" s="101">
        <f>KTT820+KTT950+KTT941</f>
        <v>0</v>
      </c>
      <c r="KTU819" s="103"/>
      <c r="KTV819" s="144" t="s">
        <v>102</v>
      </c>
      <c r="KTW819" s="144"/>
      <c r="KTX819" s="99"/>
      <c r="KTY819" s="100"/>
      <c r="KTZ819" s="94"/>
      <c r="KUA819" s="95"/>
      <c r="KUB819" s="101">
        <f>KUB820+KUB950+KUB941</f>
        <v>0</v>
      </c>
      <c r="KUC819" s="103"/>
      <c r="KUD819" s="144" t="s">
        <v>102</v>
      </c>
      <c r="KUE819" s="144"/>
      <c r="KUF819" s="99"/>
      <c r="KUG819" s="100"/>
      <c r="KUH819" s="94"/>
      <c r="KUI819" s="95"/>
      <c r="KUJ819" s="101">
        <f>KUJ820+KUJ950+KUJ941</f>
        <v>0</v>
      </c>
      <c r="KUK819" s="103"/>
      <c r="KUL819" s="144" t="s">
        <v>102</v>
      </c>
      <c r="KUM819" s="144"/>
      <c r="KUN819" s="99"/>
      <c r="KUO819" s="100"/>
      <c r="KUP819" s="94"/>
      <c r="KUQ819" s="95"/>
      <c r="KUR819" s="101">
        <f>KUR820+KUR950+KUR941</f>
        <v>0</v>
      </c>
      <c r="KUS819" s="103"/>
      <c r="KUT819" s="144" t="s">
        <v>102</v>
      </c>
      <c r="KUU819" s="144"/>
      <c r="KUV819" s="99"/>
      <c r="KUW819" s="100"/>
      <c r="KUX819" s="94"/>
      <c r="KUY819" s="95"/>
      <c r="KUZ819" s="101">
        <f>KUZ820+KUZ950+KUZ941</f>
        <v>0</v>
      </c>
      <c r="KVA819" s="103"/>
      <c r="KVB819" s="144" t="s">
        <v>102</v>
      </c>
      <c r="KVC819" s="144"/>
      <c r="KVD819" s="99"/>
      <c r="KVE819" s="100"/>
      <c r="KVF819" s="94"/>
      <c r="KVG819" s="95"/>
      <c r="KVH819" s="101">
        <f>KVH820+KVH950+KVH941</f>
        <v>0</v>
      </c>
      <c r="KVI819" s="103"/>
      <c r="KVJ819" s="144" t="s">
        <v>102</v>
      </c>
      <c r="KVK819" s="144"/>
      <c r="KVL819" s="99"/>
      <c r="KVM819" s="100"/>
      <c r="KVN819" s="94"/>
      <c r="KVO819" s="95"/>
      <c r="KVP819" s="101">
        <f>KVP820+KVP950+KVP941</f>
        <v>0</v>
      </c>
      <c r="KVQ819" s="103"/>
      <c r="KVR819" s="144" t="s">
        <v>102</v>
      </c>
      <c r="KVS819" s="144"/>
      <c r="KVT819" s="99"/>
      <c r="KVU819" s="100"/>
      <c r="KVV819" s="94"/>
      <c r="KVW819" s="95"/>
      <c r="KVX819" s="101">
        <f>KVX820+KVX950+KVX941</f>
        <v>0</v>
      </c>
      <c r="KVY819" s="103"/>
      <c r="KVZ819" s="144" t="s">
        <v>102</v>
      </c>
      <c r="KWA819" s="144"/>
      <c r="KWB819" s="99"/>
      <c r="KWC819" s="100"/>
      <c r="KWD819" s="94"/>
      <c r="KWE819" s="95"/>
      <c r="KWF819" s="101">
        <f>KWF820+KWF950+KWF941</f>
        <v>0</v>
      </c>
      <c r="KWG819" s="103"/>
      <c r="KWH819" s="144" t="s">
        <v>102</v>
      </c>
      <c r="KWI819" s="144"/>
      <c r="KWJ819" s="99"/>
      <c r="KWK819" s="100"/>
      <c r="KWL819" s="94"/>
      <c r="KWM819" s="95"/>
      <c r="KWN819" s="101">
        <f>KWN820+KWN950+KWN941</f>
        <v>0</v>
      </c>
      <c r="KWO819" s="103"/>
      <c r="KWP819" s="144" t="s">
        <v>102</v>
      </c>
      <c r="KWQ819" s="144"/>
      <c r="KWR819" s="99"/>
      <c r="KWS819" s="100"/>
      <c r="KWT819" s="94"/>
      <c r="KWU819" s="95"/>
      <c r="KWV819" s="101">
        <f>KWV820+KWV950+KWV941</f>
        <v>0</v>
      </c>
      <c r="KWW819" s="103"/>
      <c r="KWX819" s="144" t="s">
        <v>102</v>
      </c>
      <c r="KWY819" s="144"/>
      <c r="KWZ819" s="99"/>
      <c r="KXA819" s="100"/>
      <c r="KXB819" s="94"/>
      <c r="KXC819" s="95"/>
      <c r="KXD819" s="101">
        <f>KXD820+KXD950+KXD941</f>
        <v>0</v>
      </c>
      <c r="KXE819" s="103"/>
      <c r="KXF819" s="144" t="s">
        <v>102</v>
      </c>
      <c r="KXG819" s="144"/>
      <c r="KXH819" s="99"/>
      <c r="KXI819" s="100"/>
      <c r="KXJ819" s="94"/>
      <c r="KXK819" s="95"/>
      <c r="KXL819" s="101">
        <f>KXL820+KXL950+KXL941</f>
        <v>0</v>
      </c>
      <c r="KXM819" s="103"/>
      <c r="KXN819" s="144" t="s">
        <v>102</v>
      </c>
      <c r="KXO819" s="144"/>
      <c r="KXP819" s="99"/>
      <c r="KXQ819" s="100"/>
      <c r="KXR819" s="94"/>
      <c r="KXS819" s="95"/>
      <c r="KXT819" s="101">
        <f>KXT820+KXT950+KXT941</f>
        <v>0</v>
      </c>
      <c r="KXU819" s="103"/>
      <c r="KXV819" s="144" t="s">
        <v>102</v>
      </c>
      <c r="KXW819" s="144"/>
      <c r="KXX819" s="99"/>
      <c r="KXY819" s="100"/>
      <c r="KXZ819" s="94"/>
      <c r="KYA819" s="95"/>
      <c r="KYB819" s="101">
        <f>KYB820+KYB950+KYB941</f>
        <v>0</v>
      </c>
      <c r="KYC819" s="103"/>
      <c r="KYD819" s="144" t="s">
        <v>102</v>
      </c>
      <c r="KYE819" s="144"/>
      <c r="KYF819" s="99"/>
      <c r="KYG819" s="100"/>
      <c r="KYH819" s="94"/>
      <c r="KYI819" s="95"/>
      <c r="KYJ819" s="101">
        <f>KYJ820+KYJ950+KYJ941</f>
        <v>0</v>
      </c>
      <c r="KYK819" s="103"/>
      <c r="KYL819" s="144" t="s">
        <v>102</v>
      </c>
      <c r="KYM819" s="144"/>
      <c r="KYN819" s="99"/>
      <c r="KYO819" s="100"/>
      <c r="KYP819" s="94"/>
      <c r="KYQ819" s="95"/>
      <c r="KYR819" s="101">
        <f>KYR820+KYR950+KYR941</f>
        <v>0</v>
      </c>
      <c r="KYS819" s="103"/>
      <c r="KYT819" s="144" t="s">
        <v>102</v>
      </c>
      <c r="KYU819" s="144"/>
      <c r="KYV819" s="99"/>
      <c r="KYW819" s="100"/>
      <c r="KYX819" s="94"/>
      <c r="KYY819" s="95"/>
      <c r="KYZ819" s="101">
        <f>KYZ820+KYZ950+KYZ941</f>
        <v>0</v>
      </c>
      <c r="KZA819" s="103"/>
      <c r="KZB819" s="144" t="s">
        <v>102</v>
      </c>
      <c r="KZC819" s="144"/>
      <c r="KZD819" s="99"/>
      <c r="KZE819" s="100"/>
      <c r="KZF819" s="94"/>
      <c r="KZG819" s="95"/>
      <c r="KZH819" s="101">
        <f>KZH820+KZH950+KZH941</f>
        <v>0</v>
      </c>
      <c r="KZI819" s="103"/>
      <c r="KZJ819" s="144" t="s">
        <v>102</v>
      </c>
      <c r="KZK819" s="144"/>
      <c r="KZL819" s="99"/>
      <c r="KZM819" s="100"/>
      <c r="KZN819" s="94"/>
      <c r="KZO819" s="95"/>
      <c r="KZP819" s="101">
        <f>KZP820+KZP950+KZP941</f>
        <v>0</v>
      </c>
      <c r="KZQ819" s="103"/>
      <c r="KZR819" s="144" t="s">
        <v>102</v>
      </c>
      <c r="KZS819" s="144"/>
      <c r="KZT819" s="99"/>
      <c r="KZU819" s="100"/>
      <c r="KZV819" s="94"/>
      <c r="KZW819" s="95"/>
      <c r="KZX819" s="101">
        <f>KZX820+KZX950+KZX941</f>
        <v>0</v>
      </c>
      <c r="KZY819" s="103"/>
      <c r="KZZ819" s="144" t="s">
        <v>102</v>
      </c>
      <c r="LAA819" s="144"/>
      <c r="LAB819" s="99"/>
      <c r="LAC819" s="100"/>
      <c r="LAD819" s="94"/>
      <c r="LAE819" s="95"/>
      <c r="LAF819" s="101">
        <f>LAF820+LAF950+LAF941</f>
        <v>0</v>
      </c>
      <c r="LAG819" s="103"/>
      <c r="LAH819" s="144" t="s">
        <v>102</v>
      </c>
      <c r="LAI819" s="144"/>
      <c r="LAJ819" s="99"/>
      <c r="LAK819" s="100"/>
      <c r="LAL819" s="94"/>
      <c r="LAM819" s="95"/>
      <c r="LAN819" s="101">
        <f>LAN820+LAN950+LAN941</f>
        <v>0</v>
      </c>
      <c r="LAO819" s="103"/>
      <c r="LAP819" s="144" t="s">
        <v>102</v>
      </c>
      <c r="LAQ819" s="144"/>
      <c r="LAR819" s="99"/>
      <c r="LAS819" s="100"/>
      <c r="LAT819" s="94"/>
      <c r="LAU819" s="95"/>
      <c r="LAV819" s="101">
        <f>LAV820+LAV950+LAV941</f>
        <v>0</v>
      </c>
      <c r="LAW819" s="103"/>
      <c r="LAX819" s="144" t="s">
        <v>102</v>
      </c>
      <c r="LAY819" s="144"/>
      <c r="LAZ819" s="99"/>
      <c r="LBA819" s="100"/>
      <c r="LBB819" s="94"/>
      <c r="LBC819" s="95"/>
      <c r="LBD819" s="101">
        <f>LBD820+LBD950+LBD941</f>
        <v>0</v>
      </c>
      <c r="LBE819" s="103"/>
      <c r="LBF819" s="144" t="s">
        <v>102</v>
      </c>
      <c r="LBG819" s="144"/>
      <c r="LBH819" s="99"/>
      <c r="LBI819" s="100"/>
      <c r="LBJ819" s="94"/>
      <c r="LBK819" s="95"/>
      <c r="LBL819" s="101">
        <f>LBL820+LBL950+LBL941</f>
        <v>0</v>
      </c>
      <c r="LBM819" s="103"/>
      <c r="LBN819" s="144" t="s">
        <v>102</v>
      </c>
      <c r="LBO819" s="144"/>
      <c r="LBP819" s="99"/>
      <c r="LBQ819" s="100"/>
      <c r="LBR819" s="94"/>
      <c r="LBS819" s="95"/>
      <c r="LBT819" s="101">
        <f>LBT820+LBT950+LBT941</f>
        <v>0</v>
      </c>
      <c r="LBU819" s="103"/>
      <c r="LBV819" s="144" t="s">
        <v>102</v>
      </c>
      <c r="LBW819" s="144"/>
      <c r="LBX819" s="99"/>
      <c r="LBY819" s="100"/>
      <c r="LBZ819" s="94"/>
      <c r="LCA819" s="95"/>
      <c r="LCB819" s="101">
        <f>LCB820+LCB950+LCB941</f>
        <v>0</v>
      </c>
      <c r="LCC819" s="103"/>
      <c r="LCD819" s="144" t="s">
        <v>102</v>
      </c>
      <c r="LCE819" s="144"/>
      <c r="LCF819" s="99"/>
      <c r="LCG819" s="100"/>
      <c r="LCH819" s="94"/>
      <c r="LCI819" s="95"/>
      <c r="LCJ819" s="101">
        <f>LCJ820+LCJ950+LCJ941</f>
        <v>0</v>
      </c>
      <c r="LCK819" s="103"/>
      <c r="LCL819" s="144" t="s">
        <v>102</v>
      </c>
      <c r="LCM819" s="144"/>
      <c r="LCN819" s="99"/>
      <c r="LCO819" s="100"/>
      <c r="LCP819" s="94"/>
      <c r="LCQ819" s="95"/>
      <c r="LCR819" s="101">
        <f>LCR820+LCR950+LCR941</f>
        <v>0</v>
      </c>
      <c r="LCS819" s="103"/>
      <c r="LCT819" s="144" t="s">
        <v>102</v>
      </c>
      <c r="LCU819" s="144"/>
      <c r="LCV819" s="99"/>
      <c r="LCW819" s="100"/>
      <c r="LCX819" s="94"/>
      <c r="LCY819" s="95"/>
      <c r="LCZ819" s="101">
        <f>LCZ820+LCZ950+LCZ941</f>
        <v>0</v>
      </c>
      <c r="LDA819" s="103"/>
      <c r="LDB819" s="144" t="s">
        <v>102</v>
      </c>
      <c r="LDC819" s="144"/>
      <c r="LDD819" s="99"/>
      <c r="LDE819" s="100"/>
      <c r="LDF819" s="94"/>
      <c r="LDG819" s="95"/>
      <c r="LDH819" s="101">
        <f>LDH820+LDH950+LDH941</f>
        <v>0</v>
      </c>
      <c r="LDI819" s="103"/>
      <c r="LDJ819" s="144" t="s">
        <v>102</v>
      </c>
      <c r="LDK819" s="144"/>
      <c r="LDL819" s="99"/>
      <c r="LDM819" s="100"/>
      <c r="LDN819" s="94"/>
      <c r="LDO819" s="95"/>
      <c r="LDP819" s="101">
        <f>LDP820+LDP950+LDP941</f>
        <v>0</v>
      </c>
      <c r="LDQ819" s="103"/>
      <c r="LDR819" s="144" t="s">
        <v>102</v>
      </c>
      <c r="LDS819" s="144"/>
      <c r="LDT819" s="99"/>
      <c r="LDU819" s="100"/>
      <c r="LDV819" s="94"/>
      <c r="LDW819" s="95"/>
      <c r="LDX819" s="101">
        <f>LDX820+LDX950+LDX941</f>
        <v>0</v>
      </c>
      <c r="LDY819" s="103"/>
      <c r="LDZ819" s="144" t="s">
        <v>102</v>
      </c>
      <c r="LEA819" s="144"/>
      <c r="LEB819" s="99"/>
      <c r="LEC819" s="100"/>
      <c r="LED819" s="94"/>
      <c r="LEE819" s="95"/>
      <c r="LEF819" s="101">
        <f>LEF820+LEF950+LEF941</f>
        <v>0</v>
      </c>
      <c r="LEG819" s="103"/>
      <c r="LEH819" s="144" t="s">
        <v>102</v>
      </c>
      <c r="LEI819" s="144"/>
      <c r="LEJ819" s="99"/>
      <c r="LEK819" s="100"/>
      <c r="LEL819" s="94"/>
      <c r="LEM819" s="95"/>
      <c r="LEN819" s="101">
        <f>LEN820+LEN950+LEN941</f>
        <v>0</v>
      </c>
      <c r="LEO819" s="103"/>
      <c r="LEP819" s="144" t="s">
        <v>102</v>
      </c>
      <c r="LEQ819" s="144"/>
      <c r="LER819" s="99"/>
      <c r="LES819" s="100"/>
      <c r="LET819" s="94"/>
      <c r="LEU819" s="95"/>
      <c r="LEV819" s="101">
        <f>LEV820+LEV950+LEV941</f>
        <v>0</v>
      </c>
      <c r="LEW819" s="103"/>
      <c r="LEX819" s="144" t="s">
        <v>102</v>
      </c>
      <c r="LEY819" s="144"/>
      <c r="LEZ819" s="99"/>
      <c r="LFA819" s="100"/>
      <c r="LFB819" s="94"/>
      <c r="LFC819" s="95"/>
      <c r="LFD819" s="101">
        <f>LFD820+LFD950+LFD941</f>
        <v>0</v>
      </c>
      <c r="LFE819" s="103"/>
      <c r="LFF819" s="144" t="s">
        <v>102</v>
      </c>
      <c r="LFG819" s="144"/>
      <c r="LFH819" s="99"/>
      <c r="LFI819" s="100"/>
      <c r="LFJ819" s="94"/>
      <c r="LFK819" s="95"/>
      <c r="LFL819" s="101">
        <f>LFL820+LFL950+LFL941</f>
        <v>0</v>
      </c>
      <c r="LFM819" s="103"/>
      <c r="LFN819" s="144" t="s">
        <v>102</v>
      </c>
      <c r="LFO819" s="144"/>
      <c r="LFP819" s="99"/>
      <c r="LFQ819" s="100"/>
      <c r="LFR819" s="94"/>
      <c r="LFS819" s="95"/>
      <c r="LFT819" s="101">
        <f>LFT820+LFT950+LFT941</f>
        <v>0</v>
      </c>
      <c r="LFU819" s="103"/>
      <c r="LFV819" s="144" t="s">
        <v>102</v>
      </c>
      <c r="LFW819" s="144"/>
      <c r="LFX819" s="99"/>
      <c r="LFY819" s="100"/>
      <c r="LFZ819" s="94"/>
      <c r="LGA819" s="95"/>
      <c r="LGB819" s="101">
        <f>LGB820+LGB950+LGB941</f>
        <v>0</v>
      </c>
      <c r="LGC819" s="103"/>
      <c r="LGD819" s="144" t="s">
        <v>102</v>
      </c>
      <c r="LGE819" s="144"/>
      <c r="LGF819" s="99"/>
      <c r="LGG819" s="100"/>
      <c r="LGH819" s="94"/>
      <c r="LGI819" s="95"/>
      <c r="LGJ819" s="101">
        <f>LGJ820+LGJ950+LGJ941</f>
        <v>0</v>
      </c>
      <c r="LGK819" s="103"/>
      <c r="LGL819" s="144" t="s">
        <v>102</v>
      </c>
      <c r="LGM819" s="144"/>
      <c r="LGN819" s="99"/>
      <c r="LGO819" s="100"/>
      <c r="LGP819" s="94"/>
      <c r="LGQ819" s="95"/>
      <c r="LGR819" s="101">
        <f>LGR820+LGR950+LGR941</f>
        <v>0</v>
      </c>
      <c r="LGS819" s="103"/>
      <c r="LGT819" s="144" t="s">
        <v>102</v>
      </c>
      <c r="LGU819" s="144"/>
      <c r="LGV819" s="99"/>
      <c r="LGW819" s="100"/>
      <c r="LGX819" s="94"/>
      <c r="LGY819" s="95"/>
      <c r="LGZ819" s="101">
        <f>LGZ820+LGZ950+LGZ941</f>
        <v>0</v>
      </c>
      <c r="LHA819" s="103"/>
      <c r="LHB819" s="144" t="s">
        <v>102</v>
      </c>
      <c r="LHC819" s="144"/>
      <c r="LHD819" s="99"/>
      <c r="LHE819" s="100"/>
      <c r="LHF819" s="94"/>
      <c r="LHG819" s="95"/>
      <c r="LHH819" s="101">
        <f>LHH820+LHH950+LHH941</f>
        <v>0</v>
      </c>
      <c r="LHI819" s="103"/>
      <c r="LHJ819" s="144" t="s">
        <v>102</v>
      </c>
      <c r="LHK819" s="144"/>
      <c r="LHL819" s="99"/>
      <c r="LHM819" s="100"/>
      <c r="LHN819" s="94"/>
      <c r="LHO819" s="95"/>
      <c r="LHP819" s="101">
        <f>LHP820+LHP950+LHP941</f>
        <v>0</v>
      </c>
      <c r="LHQ819" s="103"/>
      <c r="LHR819" s="144" t="s">
        <v>102</v>
      </c>
      <c r="LHS819" s="144"/>
      <c r="LHT819" s="99"/>
      <c r="LHU819" s="100"/>
      <c r="LHV819" s="94"/>
      <c r="LHW819" s="95"/>
      <c r="LHX819" s="101">
        <f>LHX820+LHX950+LHX941</f>
        <v>0</v>
      </c>
      <c r="LHY819" s="103"/>
      <c r="LHZ819" s="144" t="s">
        <v>102</v>
      </c>
      <c r="LIA819" s="144"/>
      <c r="LIB819" s="99"/>
      <c r="LIC819" s="100"/>
      <c r="LID819" s="94"/>
      <c r="LIE819" s="95"/>
      <c r="LIF819" s="101">
        <f>LIF820+LIF950+LIF941</f>
        <v>0</v>
      </c>
      <c r="LIG819" s="103"/>
      <c r="LIH819" s="144" t="s">
        <v>102</v>
      </c>
      <c r="LII819" s="144"/>
      <c r="LIJ819" s="99"/>
      <c r="LIK819" s="100"/>
      <c r="LIL819" s="94"/>
      <c r="LIM819" s="95"/>
      <c r="LIN819" s="101">
        <f>LIN820+LIN950+LIN941</f>
        <v>0</v>
      </c>
      <c r="LIO819" s="103"/>
      <c r="LIP819" s="144" t="s">
        <v>102</v>
      </c>
      <c r="LIQ819" s="144"/>
      <c r="LIR819" s="99"/>
      <c r="LIS819" s="100"/>
      <c r="LIT819" s="94"/>
      <c r="LIU819" s="95"/>
      <c r="LIV819" s="101">
        <f>LIV820+LIV950+LIV941</f>
        <v>0</v>
      </c>
      <c r="LIW819" s="103"/>
      <c r="LIX819" s="144" t="s">
        <v>102</v>
      </c>
      <c r="LIY819" s="144"/>
      <c r="LIZ819" s="99"/>
      <c r="LJA819" s="100"/>
      <c r="LJB819" s="94"/>
      <c r="LJC819" s="95"/>
      <c r="LJD819" s="101">
        <f>LJD820+LJD950+LJD941</f>
        <v>0</v>
      </c>
      <c r="LJE819" s="103"/>
      <c r="LJF819" s="144" t="s">
        <v>102</v>
      </c>
      <c r="LJG819" s="144"/>
      <c r="LJH819" s="99"/>
      <c r="LJI819" s="100"/>
      <c r="LJJ819" s="94"/>
      <c r="LJK819" s="95"/>
      <c r="LJL819" s="101">
        <f>LJL820+LJL950+LJL941</f>
        <v>0</v>
      </c>
      <c r="LJM819" s="103"/>
      <c r="LJN819" s="144" t="s">
        <v>102</v>
      </c>
      <c r="LJO819" s="144"/>
      <c r="LJP819" s="99"/>
      <c r="LJQ819" s="100"/>
      <c r="LJR819" s="94"/>
      <c r="LJS819" s="95"/>
      <c r="LJT819" s="101">
        <f>LJT820+LJT950+LJT941</f>
        <v>0</v>
      </c>
      <c r="LJU819" s="103"/>
      <c r="LJV819" s="144" t="s">
        <v>102</v>
      </c>
      <c r="LJW819" s="144"/>
      <c r="LJX819" s="99"/>
      <c r="LJY819" s="100"/>
      <c r="LJZ819" s="94"/>
      <c r="LKA819" s="95"/>
      <c r="LKB819" s="101">
        <f>LKB820+LKB950+LKB941</f>
        <v>0</v>
      </c>
      <c r="LKC819" s="103"/>
      <c r="LKD819" s="144" t="s">
        <v>102</v>
      </c>
      <c r="LKE819" s="144"/>
      <c r="LKF819" s="99"/>
      <c r="LKG819" s="100"/>
      <c r="LKH819" s="94"/>
      <c r="LKI819" s="95"/>
      <c r="LKJ819" s="101">
        <f>LKJ820+LKJ950+LKJ941</f>
        <v>0</v>
      </c>
      <c r="LKK819" s="103"/>
      <c r="LKL819" s="144" t="s">
        <v>102</v>
      </c>
      <c r="LKM819" s="144"/>
      <c r="LKN819" s="99"/>
      <c r="LKO819" s="100"/>
      <c r="LKP819" s="94"/>
      <c r="LKQ819" s="95"/>
      <c r="LKR819" s="101">
        <f>LKR820+LKR950+LKR941</f>
        <v>0</v>
      </c>
      <c r="LKS819" s="103"/>
      <c r="LKT819" s="144" t="s">
        <v>102</v>
      </c>
      <c r="LKU819" s="144"/>
      <c r="LKV819" s="99"/>
      <c r="LKW819" s="100"/>
      <c r="LKX819" s="94"/>
      <c r="LKY819" s="95"/>
      <c r="LKZ819" s="101">
        <f>LKZ820+LKZ950+LKZ941</f>
        <v>0</v>
      </c>
      <c r="LLA819" s="103"/>
      <c r="LLB819" s="144" t="s">
        <v>102</v>
      </c>
      <c r="LLC819" s="144"/>
      <c r="LLD819" s="99"/>
      <c r="LLE819" s="100"/>
      <c r="LLF819" s="94"/>
      <c r="LLG819" s="95"/>
      <c r="LLH819" s="101">
        <f>LLH820+LLH950+LLH941</f>
        <v>0</v>
      </c>
      <c r="LLI819" s="103"/>
      <c r="LLJ819" s="144" t="s">
        <v>102</v>
      </c>
      <c r="LLK819" s="144"/>
      <c r="LLL819" s="99"/>
      <c r="LLM819" s="100"/>
      <c r="LLN819" s="94"/>
      <c r="LLO819" s="95"/>
      <c r="LLP819" s="101">
        <f>LLP820+LLP950+LLP941</f>
        <v>0</v>
      </c>
      <c r="LLQ819" s="103"/>
      <c r="LLR819" s="144" t="s">
        <v>102</v>
      </c>
      <c r="LLS819" s="144"/>
      <c r="LLT819" s="99"/>
      <c r="LLU819" s="100"/>
      <c r="LLV819" s="94"/>
      <c r="LLW819" s="95"/>
      <c r="LLX819" s="101">
        <f>LLX820+LLX950+LLX941</f>
        <v>0</v>
      </c>
      <c r="LLY819" s="103"/>
      <c r="LLZ819" s="144" t="s">
        <v>102</v>
      </c>
      <c r="LMA819" s="144"/>
      <c r="LMB819" s="99"/>
      <c r="LMC819" s="100"/>
      <c r="LMD819" s="94"/>
      <c r="LME819" s="95"/>
      <c r="LMF819" s="101">
        <f>LMF820+LMF950+LMF941</f>
        <v>0</v>
      </c>
      <c r="LMG819" s="103"/>
      <c r="LMH819" s="144" t="s">
        <v>102</v>
      </c>
      <c r="LMI819" s="144"/>
      <c r="LMJ819" s="99"/>
      <c r="LMK819" s="100"/>
      <c r="LML819" s="94"/>
      <c r="LMM819" s="95"/>
      <c r="LMN819" s="101">
        <f>LMN820+LMN950+LMN941</f>
        <v>0</v>
      </c>
      <c r="LMO819" s="103"/>
      <c r="LMP819" s="144" t="s">
        <v>102</v>
      </c>
      <c r="LMQ819" s="144"/>
      <c r="LMR819" s="99"/>
      <c r="LMS819" s="100"/>
      <c r="LMT819" s="94"/>
      <c r="LMU819" s="95"/>
      <c r="LMV819" s="101">
        <f>LMV820+LMV950+LMV941</f>
        <v>0</v>
      </c>
      <c r="LMW819" s="103"/>
      <c r="LMX819" s="144" t="s">
        <v>102</v>
      </c>
      <c r="LMY819" s="144"/>
      <c r="LMZ819" s="99"/>
      <c r="LNA819" s="100"/>
      <c r="LNB819" s="94"/>
      <c r="LNC819" s="95"/>
      <c r="LND819" s="101">
        <f>LND820+LND950+LND941</f>
        <v>0</v>
      </c>
      <c r="LNE819" s="103"/>
      <c r="LNF819" s="144" t="s">
        <v>102</v>
      </c>
      <c r="LNG819" s="144"/>
      <c r="LNH819" s="99"/>
      <c r="LNI819" s="100"/>
      <c r="LNJ819" s="94"/>
      <c r="LNK819" s="95"/>
      <c r="LNL819" s="101">
        <f>LNL820+LNL950+LNL941</f>
        <v>0</v>
      </c>
      <c r="LNM819" s="103"/>
      <c r="LNN819" s="144" t="s">
        <v>102</v>
      </c>
      <c r="LNO819" s="144"/>
      <c r="LNP819" s="99"/>
      <c r="LNQ819" s="100"/>
      <c r="LNR819" s="94"/>
      <c r="LNS819" s="95"/>
      <c r="LNT819" s="101">
        <f>LNT820+LNT950+LNT941</f>
        <v>0</v>
      </c>
      <c r="LNU819" s="103"/>
      <c r="LNV819" s="144" t="s">
        <v>102</v>
      </c>
      <c r="LNW819" s="144"/>
      <c r="LNX819" s="99"/>
      <c r="LNY819" s="100"/>
      <c r="LNZ819" s="94"/>
      <c r="LOA819" s="95"/>
      <c r="LOB819" s="101">
        <f>LOB820+LOB950+LOB941</f>
        <v>0</v>
      </c>
      <c r="LOC819" s="103"/>
      <c r="LOD819" s="144" t="s">
        <v>102</v>
      </c>
      <c r="LOE819" s="144"/>
      <c r="LOF819" s="99"/>
      <c r="LOG819" s="100"/>
      <c r="LOH819" s="94"/>
      <c r="LOI819" s="95"/>
      <c r="LOJ819" s="101">
        <f>LOJ820+LOJ950+LOJ941</f>
        <v>0</v>
      </c>
      <c r="LOK819" s="103"/>
      <c r="LOL819" s="144" t="s">
        <v>102</v>
      </c>
      <c r="LOM819" s="144"/>
      <c r="LON819" s="99"/>
      <c r="LOO819" s="100"/>
      <c r="LOP819" s="94"/>
      <c r="LOQ819" s="95"/>
      <c r="LOR819" s="101">
        <f>LOR820+LOR950+LOR941</f>
        <v>0</v>
      </c>
      <c r="LOS819" s="103"/>
      <c r="LOT819" s="144" t="s">
        <v>102</v>
      </c>
      <c r="LOU819" s="144"/>
      <c r="LOV819" s="99"/>
      <c r="LOW819" s="100"/>
      <c r="LOX819" s="94"/>
      <c r="LOY819" s="95"/>
      <c r="LOZ819" s="101">
        <f>LOZ820+LOZ950+LOZ941</f>
        <v>0</v>
      </c>
      <c r="LPA819" s="103"/>
      <c r="LPB819" s="144" t="s">
        <v>102</v>
      </c>
      <c r="LPC819" s="144"/>
      <c r="LPD819" s="99"/>
      <c r="LPE819" s="100"/>
      <c r="LPF819" s="94"/>
      <c r="LPG819" s="95"/>
      <c r="LPH819" s="101">
        <f>LPH820+LPH950+LPH941</f>
        <v>0</v>
      </c>
      <c r="LPI819" s="103"/>
      <c r="LPJ819" s="144" t="s">
        <v>102</v>
      </c>
      <c r="LPK819" s="144"/>
      <c r="LPL819" s="99"/>
      <c r="LPM819" s="100"/>
      <c r="LPN819" s="94"/>
      <c r="LPO819" s="95"/>
      <c r="LPP819" s="101">
        <f>LPP820+LPP950+LPP941</f>
        <v>0</v>
      </c>
      <c r="LPQ819" s="103"/>
      <c r="LPR819" s="144" t="s">
        <v>102</v>
      </c>
      <c r="LPS819" s="144"/>
      <c r="LPT819" s="99"/>
      <c r="LPU819" s="100"/>
      <c r="LPV819" s="94"/>
      <c r="LPW819" s="95"/>
      <c r="LPX819" s="101">
        <f>LPX820+LPX950+LPX941</f>
        <v>0</v>
      </c>
      <c r="LPY819" s="103"/>
      <c r="LPZ819" s="144" t="s">
        <v>102</v>
      </c>
      <c r="LQA819" s="144"/>
      <c r="LQB819" s="99"/>
      <c r="LQC819" s="100"/>
      <c r="LQD819" s="94"/>
      <c r="LQE819" s="95"/>
      <c r="LQF819" s="101">
        <f>LQF820+LQF950+LQF941</f>
        <v>0</v>
      </c>
      <c r="LQG819" s="103"/>
      <c r="LQH819" s="144" t="s">
        <v>102</v>
      </c>
      <c r="LQI819" s="144"/>
      <c r="LQJ819" s="99"/>
      <c r="LQK819" s="100"/>
      <c r="LQL819" s="94"/>
      <c r="LQM819" s="95"/>
      <c r="LQN819" s="101">
        <f>LQN820+LQN950+LQN941</f>
        <v>0</v>
      </c>
      <c r="LQO819" s="103"/>
      <c r="LQP819" s="144" t="s">
        <v>102</v>
      </c>
      <c r="LQQ819" s="144"/>
      <c r="LQR819" s="99"/>
      <c r="LQS819" s="100"/>
      <c r="LQT819" s="94"/>
      <c r="LQU819" s="95"/>
      <c r="LQV819" s="101">
        <f>LQV820+LQV950+LQV941</f>
        <v>0</v>
      </c>
      <c r="LQW819" s="103"/>
      <c r="LQX819" s="144" t="s">
        <v>102</v>
      </c>
      <c r="LQY819" s="144"/>
      <c r="LQZ819" s="99"/>
      <c r="LRA819" s="100"/>
      <c r="LRB819" s="94"/>
      <c r="LRC819" s="95"/>
      <c r="LRD819" s="101">
        <f>LRD820+LRD950+LRD941</f>
        <v>0</v>
      </c>
      <c r="LRE819" s="103"/>
      <c r="LRF819" s="144" t="s">
        <v>102</v>
      </c>
      <c r="LRG819" s="144"/>
      <c r="LRH819" s="99"/>
      <c r="LRI819" s="100"/>
      <c r="LRJ819" s="94"/>
      <c r="LRK819" s="95"/>
      <c r="LRL819" s="101">
        <f>LRL820+LRL950+LRL941</f>
        <v>0</v>
      </c>
      <c r="LRM819" s="103"/>
      <c r="LRN819" s="144" t="s">
        <v>102</v>
      </c>
      <c r="LRO819" s="144"/>
      <c r="LRP819" s="99"/>
      <c r="LRQ819" s="100"/>
      <c r="LRR819" s="94"/>
      <c r="LRS819" s="95"/>
      <c r="LRT819" s="101">
        <f>LRT820+LRT950+LRT941</f>
        <v>0</v>
      </c>
      <c r="LRU819" s="103"/>
      <c r="LRV819" s="144" t="s">
        <v>102</v>
      </c>
      <c r="LRW819" s="144"/>
      <c r="LRX819" s="99"/>
      <c r="LRY819" s="100"/>
      <c r="LRZ819" s="94"/>
      <c r="LSA819" s="95"/>
      <c r="LSB819" s="101">
        <f>LSB820+LSB950+LSB941</f>
        <v>0</v>
      </c>
      <c r="LSC819" s="103"/>
      <c r="LSD819" s="144" t="s">
        <v>102</v>
      </c>
      <c r="LSE819" s="144"/>
      <c r="LSF819" s="99"/>
      <c r="LSG819" s="100"/>
      <c r="LSH819" s="94"/>
      <c r="LSI819" s="95"/>
      <c r="LSJ819" s="101">
        <f>LSJ820+LSJ950+LSJ941</f>
        <v>0</v>
      </c>
      <c r="LSK819" s="103"/>
      <c r="LSL819" s="144" t="s">
        <v>102</v>
      </c>
      <c r="LSM819" s="144"/>
      <c r="LSN819" s="99"/>
      <c r="LSO819" s="100"/>
      <c r="LSP819" s="94"/>
      <c r="LSQ819" s="95"/>
      <c r="LSR819" s="101">
        <f>LSR820+LSR950+LSR941</f>
        <v>0</v>
      </c>
      <c r="LSS819" s="103"/>
      <c r="LST819" s="144" t="s">
        <v>102</v>
      </c>
      <c r="LSU819" s="144"/>
      <c r="LSV819" s="99"/>
      <c r="LSW819" s="100"/>
      <c r="LSX819" s="94"/>
      <c r="LSY819" s="95"/>
      <c r="LSZ819" s="101">
        <f>LSZ820+LSZ950+LSZ941</f>
        <v>0</v>
      </c>
      <c r="LTA819" s="103"/>
      <c r="LTB819" s="144" t="s">
        <v>102</v>
      </c>
      <c r="LTC819" s="144"/>
      <c r="LTD819" s="99"/>
      <c r="LTE819" s="100"/>
      <c r="LTF819" s="94"/>
      <c r="LTG819" s="95"/>
      <c r="LTH819" s="101">
        <f>LTH820+LTH950+LTH941</f>
        <v>0</v>
      </c>
      <c r="LTI819" s="103"/>
      <c r="LTJ819" s="144" t="s">
        <v>102</v>
      </c>
      <c r="LTK819" s="144"/>
      <c r="LTL819" s="99"/>
      <c r="LTM819" s="100"/>
      <c r="LTN819" s="94"/>
      <c r="LTO819" s="95"/>
      <c r="LTP819" s="101">
        <f>LTP820+LTP950+LTP941</f>
        <v>0</v>
      </c>
      <c r="LTQ819" s="103"/>
      <c r="LTR819" s="144" t="s">
        <v>102</v>
      </c>
      <c r="LTS819" s="144"/>
      <c r="LTT819" s="99"/>
      <c r="LTU819" s="100"/>
      <c r="LTV819" s="94"/>
      <c r="LTW819" s="95"/>
      <c r="LTX819" s="101">
        <f>LTX820+LTX950+LTX941</f>
        <v>0</v>
      </c>
      <c r="LTY819" s="103"/>
      <c r="LTZ819" s="144" t="s">
        <v>102</v>
      </c>
      <c r="LUA819" s="144"/>
      <c r="LUB819" s="99"/>
      <c r="LUC819" s="100"/>
      <c r="LUD819" s="94"/>
      <c r="LUE819" s="95"/>
      <c r="LUF819" s="101">
        <f>LUF820+LUF950+LUF941</f>
        <v>0</v>
      </c>
      <c r="LUG819" s="103"/>
      <c r="LUH819" s="144" t="s">
        <v>102</v>
      </c>
      <c r="LUI819" s="144"/>
      <c r="LUJ819" s="99"/>
      <c r="LUK819" s="100"/>
      <c r="LUL819" s="94"/>
      <c r="LUM819" s="95"/>
      <c r="LUN819" s="101">
        <f>LUN820+LUN950+LUN941</f>
        <v>0</v>
      </c>
      <c r="LUO819" s="103"/>
      <c r="LUP819" s="144" t="s">
        <v>102</v>
      </c>
      <c r="LUQ819" s="144"/>
      <c r="LUR819" s="99"/>
      <c r="LUS819" s="100"/>
      <c r="LUT819" s="94"/>
      <c r="LUU819" s="95"/>
      <c r="LUV819" s="101">
        <f>LUV820+LUV950+LUV941</f>
        <v>0</v>
      </c>
      <c r="LUW819" s="103"/>
      <c r="LUX819" s="144" t="s">
        <v>102</v>
      </c>
      <c r="LUY819" s="144"/>
      <c r="LUZ819" s="99"/>
      <c r="LVA819" s="100"/>
      <c r="LVB819" s="94"/>
      <c r="LVC819" s="95"/>
      <c r="LVD819" s="101">
        <f>LVD820+LVD950+LVD941</f>
        <v>0</v>
      </c>
      <c r="LVE819" s="103"/>
      <c r="LVF819" s="144" t="s">
        <v>102</v>
      </c>
      <c r="LVG819" s="144"/>
      <c r="LVH819" s="99"/>
      <c r="LVI819" s="100"/>
      <c r="LVJ819" s="94"/>
      <c r="LVK819" s="95"/>
      <c r="LVL819" s="101">
        <f>LVL820+LVL950+LVL941</f>
        <v>0</v>
      </c>
      <c r="LVM819" s="103"/>
      <c r="LVN819" s="144" t="s">
        <v>102</v>
      </c>
      <c r="LVO819" s="144"/>
      <c r="LVP819" s="99"/>
      <c r="LVQ819" s="100"/>
      <c r="LVR819" s="94"/>
      <c r="LVS819" s="95"/>
      <c r="LVT819" s="101">
        <f>LVT820+LVT950+LVT941</f>
        <v>0</v>
      </c>
      <c r="LVU819" s="103"/>
      <c r="LVV819" s="144" t="s">
        <v>102</v>
      </c>
      <c r="LVW819" s="144"/>
      <c r="LVX819" s="99"/>
      <c r="LVY819" s="100"/>
      <c r="LVZ819" s="94"/>
      <c r="LWA819" s="95"/>
      <c r="LWB819" s="101">
        <f>LWB820+LWB950+LWB941</f>
        <v>0</v>
      </c>
      <c r="LWC819" s="103"/>
      <c r="LWD819" s="144" t="s">
        <v>102</v>
      </c>
      <c r="LWE819" s="144"/>
      <c r="LWF819" s="99"/>
      <c r="LWG819" s="100"/>
      <c r="LWH819" s="94"/>
      <c r="LWI819" s="95"/>
      <c r="LWJ819" s="101">
        <f>LWJ820+LWJ950+LWJ941</f>
        <v>0</v>
      </c>
      <c r="LWK819" s="103"/>
      <c r="LWL819" s="144" t="s">
        <v>102</v>
      </c>
      <c r="LWM819" s="144"/>
      <c r="LWN819" s="99"/>
      <c r="LWO819" s="100"/>
      <c r="LWP819" s="94"/>
      <c r="LWQ819" s="95"/>
      <c r="LWR819" s="101">
        <f>LWR820+LWR950+LWR941</f>
        <v>0</v>
      </c>
      <c r="LWS819" s="103"/>
      <c r="LWT819" s="144" t="s">
        <v>102</v>
      </c>
      <c r="LWU819" s="144"/>
      <c r="LWV819" s="99"/>
      <c r="LWW819" s="100"/>
      <c r="LWX819" s="94"/>
      <c r="LWY819" s="95"/>
      <c r="LWZ819" s="101">
        <f>LWZ820+LWZ950+LWZ941</f>
        <v>0</v>
      </c>
      <c r="LXA819" s="103"/>
      <c r="LXB819" s="144" t="s">
        <v>102</v>
      </c>
      <c r="LXC819" s="144"/>
      <c r="LXD819" s="99"/>
      <c r="LXE819" s="100"/>
      <c r="LXF819" s="94"/>
      <c r="LXG819" s="95"/>
      <c r="LXH819" s="101">
        <f>LXH820+LXH950+LXH941</f>
        <v>0</v>
      </c>
      <c r="LXI819" s="103"/>
      <c r="LXJ819" s="144" t="s">
        <v>102</v>
      </c>
      <c r="LXK819" s="144"/>
      <c r="LXL819" s="99"/>
      <c r="LXM819" s="100"/>
      <c r="LXN819" s="94"/>
      <c r="LXO819" s="95"/>
      <c r="LXP819" s="101">
        <f>LXP820+LXP950+LXP941</f>
        <v>0</v>
      </c>
      <c r="LXQ819" s="103"/>
      <c r="LXR819" s="144" t="s">
        <v>102</v>
      </c>
      <c r="LXS819" s="144"/>
      <c r="LXT819" s="99"/>
      <c r="LXU819" s="100"/>
      <c r="LXV819" s="94"/>
      <c r="LXW819" s="95"/>
      <c r="LXX819" s="101">
        <f>LXX820+LXX950+LXX941</f>
        <v>0</v>
      </c>
      <c r="LXY819" s="103"/>
      <c r="LXZ819" s="144" t="s">
        <v>102</v>
      </c>
      <c r="LYA819" s="144"/>
      <c r="LYB819" s="99"/>
      <c r="LYC819" s="100"/>
      <c r="LYD819" s="94"/>
      <c r="LYE819" s="95"/>
      <c r="LYF819" s="101">
        <f>LYF820+LYF950+LYF941</f>
        <v>0</v>
      </c>
      <c r="LYG819" s="103"/>
      <c r="LYH819" s="144" t="s">
        <v>102</v>
      </c>
      <c r="LYI819" s="144"/>
      <c r="LYJ819" s="99"/>
      <c r="LYK819" s="100"/>
      <c r="LYL819" s="94"/>
      <c r="LYM819" s="95"/>
      <c r="LYN819" s="101">
        <f>LYN820+LYN950+LYN941</f>
        <v>0</v>
      </c>
      <c r="LYO819" s="103"/>
      <c r="LYP819" s="144" t="s">
        <v>102</v>
      </c>
      <c r="LYQ819" s="144"/>
      <c r="LYR819" s="99"/>
      <c r="LYS819" s="100"/>
      <c r="LYT819" s="94"/>
      <c r="LYU819" s="95"/>
      <c r="LYV819" s="101">
        <f>LYV820+LYV950+LYV941</f>
        <v>0</v>
      </c>
      <c r="LYW819" s="103"/>
      <c r="LYX819" s="144" t="s">
        <v>102</v>
      </c>
      <c r="LYY819" s="144"/>
      <c r="LYZ819" s="99"/>
      <c r="LZA819" s="100"/>
      <c r="LZB819" s="94"/>
      <c r="LZC819" s="95"/>
      <c r="LZD819" s="101">
        <f>LZD820+LZD950+LZD941</f>
        <v>0</v>
      </c>
      <c r="LZE819" s="103"/>
      <c r="LZF819" s="144" t="s">
        <v>102</v>
      </c>
      <c r="LZG819" s="144"/>
      <c r="LZH819" s="99"/>
      <c r="LZI819" s="100"/>
      <c r="LZJ819" s="94"/>
      <c r="LZK819" s="95"/>
      <c r="LZL819" s="101">
        <f>LZL820+LZL950+LZL941</f>
        <v>0</v>
      </c>
      <c r="LZM819" s="103"/>
      <c r="LZN819" s="144" t="s">
        <v>102</v>
      </c>
      <c r="LZO819" s="144"/>
      <c r="LZP819" s="99"/>
      <c r="LZQ819" s="100"/>
      <c r="LZR819" s="94"/>
      <c r="LZS819" s="95"/>
      <c r="LZT819" s="101">
        <f>LZT820+LZT950+LZT941</f>
        <v>0</v>
      </c>
      <c r="LZU819" s="103"/>
      <c r="LZV819" s="144" t="s">
        <v>102</v>
      </c>
      <c r="LZW819" s="144"/>
      <c r="LZX819" s="99"/>
      <c r="LZY819" s="100"/>
      <c r="LZZ819" s="94"/>
      <c r="MAA819" s="95"/>
      <c r="MAB819" s="101">
        <f>MAB820+MAB950+MAB941</f>
        <v>0</v>
      </c>
      <c r="MAC819" s="103"/>
      <c r="MAD819" s="144" t="s">
        <v>102</v>
      </c>
      <c r="MAE819" s="144"/>
      <c r="MAF819" s="99"/>
      <c r="MAG819" s="100"/>
      <c r="MAH819" s="94"/>
      <c r="MAI819" s="95"/>
      <c r="MAJ819" s="101">
        <f>MAJ820+MAJ950+MAJ941</f>
        <v>0</v>
      </c>
      <c r="MAK819" s="103"/>
      <c r="MAL819" s="144" t="s">
        <v>102</v>
      </c>
      <c r="MAM819" s="144"/>
      <c r="MAN819" s="99"/>
      <c r="MAO819" s="100"/>
      <c r="MAP819" s="94"/>
      <c r="MAQ819" s="95"/>
      <c r="MAR819" s="101">
        <f>MAR820+MAR950+MAR941</f>
        <v>0</v>
      </c>
      <c r="MAS819" s="103"/>
      <c r="MAT819" s="144" t="s">
        <v>102</v>
      </c>
      <c r="MAU819" s="144"/>
      <c r="MAV819" s="99"/>
      <c r="MAW819" s="100"/>
      <c r="MAX819" s="94"/>
      <c r="MAY819" s="95"/>
      <c r="MAZ819" s="101">
        <f>MAZ820+MAZ950+MAZ941</f>
        <v>0</v>
      </c>
      <c r="MBA819" s="103"/>
      <c r="MBB819" s="144" t="s">
        <v>102</v>
      </c>
      <c r="MBC819" s="144"/>
      <c r="MBD819" s="99"/>
      <c r="MBE819" s="100"/>
      <c r="MBF819" s="94"/>
      <c r="MBG819" s="95"/>
      <c r="MBH819" s="101">
        <f>MBH820+MBH950+MBH941</f>
        <v>0</v>
      </c>
      <c r="MBI819" s="103"/>
      <c r="MBJ819" s="144" t="s">
        <v>102</v>
      </c>
      <c r="MBK819" s="144"/>
      <c r="MBL819" s="99"/>
      <c r="MBM819" s="100"/>
      <c r="MBN819" s="94"/>
      <c r="MBO819" s="95"/>
      <c r="MBP819" s="101">
        <f>MBP820+MBP950+MBP941</f>
        <v>0</v>
      </c>
      <c r="MBQ819" s="103"/>
      <c r="MBR819" s="144" t="s">
        <v>102</v>
      </c>
      <c r="MBS819" s="144"/>
      <c r="MBT819" s="99"/>
      <c r="MBU819" s="100"/>
      <c r="MBV819" s="94"/>
      <c r="MBW819" s="95"/>
      <c r="MBX819" s="101">
        <f>MBX820+MBX950+MBX941</f>
        <v>0</v>
      </c>
      <c r="MBY819" s="103"/>
      <c r="MBZ819" s="144" t="s">
        <v>102</v>
      </c>
      <c r="MCA819" s="144"/>
      <c r="MCB819" s="99"/>
      <c r="MCC819" s="100"/>
      <c r="MCD819" s="94"/>
      <c r="MCE819" s="95"/>
      <c r="MCF819" s="101">
        <f>MCF820+MCF950+MCF941</f>
        <v>0</v>
      </c>
      <c r="MCG819" s="103"/>
      <c r="MCH819" s="144" t="s">
        <v>102</v>
      </c>
      <c r="MCI819" s="144"/>
      <c r="MCJ819" s="99"/>
      <c r="MCK819" s="100"/>
      <c r="MCL819" s="94"/>
      <c r="MCM819" s="95"/>
      <c r="MCN819" s="101">
        <f>MCN820+MCN950+MCN941</f>
        <v>0</v>
      </c>
      <c r="MCO819" s="103"/>
      <c r="MCP819" s="144" t="s">
        <v>102</v>
      </c>
      <c r="MCQ819" s="144"/>
      <c r="MCR819" s="99"/>
      <c r="MCS819" s="100"/>
      <c r="MCT819" s="94"/>
      <c r="MCU819" s="95"/>
      <c r="MCV819" s="101">
        <f>MCV820+MCV950+MCV941</f>
        <v>0</v>
      </c>
      <c r="MCW819" s="103"/>
      <c r="MCX819" s="144" t="s">
        <v>102</v>
      </c>
      <c r="MCY819" s="144"/>
      <c r="MCZ819" s="99"/>
      <c r="MDA819" s="100"/>
      <c r="MDB819" s="94"/>
      <c r="MDC819" s="95"/>
      <c r="MDD819" s="101">
        <f>MDD820+MDD950+MDD941</f>
        <v>0</v>
      </c>
      <c r="MDE819" s="103"/>
      <c r="MDF819" s="144" t="s">
        <v>102</v>
      </c>
      <c r="MDG819" s="144"/>
      <c r="MDH819" s="99"/>
      <c r="MDI819" s="100"/>
      <c r="MDJ819" s="94"/>
      <c r="MDK819" s="95"/>
      <c r="MDL819" s="101">
        <f>MDL820+MDL950+MDL941</f>
        <v>0</v>
      </c>
      <c r="MDM819" s="103"/>
      <c r="MDN819" s="144" t="s">
        <v>102</v>
      </c>
      <c r="MDO819" s="144"/>
      <c r="MDP819" s="99"/>
      <c r="MDQ819" s="100"/>
      <c r="MDR819" s="94"/>
      <c r="MDS819" s="95"/>
      <c r="MDT819" s="101">
        <f>MDT820+MDT950+MDT941</f>
        <v>0</v>
      </c>
      <c r="MDU819" s="103"/>
      <c r="MDV819" s="144" t="s">
        <v>102</v>
      </c>
      <c r="MDW819" s="144"/>
      <c r="MDX819" s="99"/>
      <c r="MDY819" s="100"/>
      <c r="MDZ819" s="94"/>
      <c r="MEA819" s="95"/>
      <c r="MEB819" s="101">
        <f>MEB820+MEB950+MEB941</f>
        <v>0</v>
      </c>
      <c r="MEC819" s="103"/>
      <c r="MED819" s="144" t="s">
        <v>102</v>
      </c>
      <c r="MEE819" s="144"/>
      <c r="MEF819" s="99"/>
      <c r="MEG819" s="100"/>
      <c r="MEH819" s="94"/>
      <c r="MEI819" s="95"/>
      <c r="MEJ819" s="101">
        <f>MEJ820+MEJ950+MEJ941</f>
        <v>0</v>
      </c>
      <c r="MEK819" s="103"/>
      <c r="MEL819" s="144" t="s">
        <v>102</v>
      </c>
      <c r="MEM819" s="144"/>
      <c r="MEN819" s="99"/>
      <c r="MEO819" s="100"/>
      <c r="MEP819" s="94"/>
      <c r="MEQ819" s="95"/>
      <c r="MER819" s="101">
        <f>MER820+MER950+MER941</f>
        <v>0</v>
      </c>
      <c r="MES819" s="103"/>
      <c r="MET819" s="144" t="s">
        <v>102</v>
      </c>
      <c r="MEU819" s="144"/>
      <c r="MEV819" s="99"/>
      <c r="MEW819" s="100"/>
      <c r="MEX819" s="94"/>
      <c r="MEY819" s="95"/>
      <c r="MEZ819" s="101">
        <f>MEZ820+MEZ950+MEZ941</f>
        <v>0</v>
      </c>
      <c r="MFA819" s="103"/>
      <c r="MFB819" s="144" t="s">
        <v>102</v>
      </c>
      <c r="MFC819" s="144"/>
      <c r="MFD819" s="99"/>
      <c r="MFE819" s="100"/>
      <c r="MFF819" s="94"/>
      <c r="MFG819" s="95"/>
      <c r="MFH819" s="101">
        <f>MFH820+MFH950+MFH941</f>
        <v>0</v>
      </c>
      <c r="MFI819" s="103"/>
      <c r="MFJ819" s="144" t="s">
        <v>102</v>
      </c>
      <c r="MFK819" s="144"/>
      <c r="MFL819" s="99"/>
      <c r="MFM819" s="100"/>
      <c r="MFN819" s="94"/>
      <c r="MFO819" s="95"/>
      <c r="MFP819" s="101">
        <f>MFP820+MFP950+MFP941</f>
        <v>0</v>
      </c>
      <c r="MFQ819" s="103"/>
      <c r="MFR819" s="144" t="s">
        <v>102</v>
      </c>
      <c r="MFS819" s="144"/>
      <c r="MFT819" s="99"/>
      <c r="MFU819" s="100"/>
      <c r="MFV819" s="94"/>
      <c r="MFW819" s="95"/>
      <c r="MFX819" s="101">
        <f>MFX820+MFX950+MFX941</f>
        <v>0</v>
      </c>
      <c r="MFY819" s="103"/>
      <c r="MFZ819" s="144" t="s">
        <v>102</v>
      </c>
      <c r="MGA819" s="144"/>
      <c r="MGB819" s="99"/>
      <c r="MGC819" s="100"/>
      <c r="MGD819" s="94"/>
      <c r="MGE819" s="95"/>
      <c r="MGF819" s="101">
        <f>MGF820+MGF950+MGF941</f>
        <v>0</v>
      </c>
      <c r="MGG819" s="103"/>
      <c r="MGH819" s="144" t="s">
        <v>102</v>
      </c>
      <c r="MGI819" s="144"/>
      <c r="MGJ819" s="99"/>
      <c r="MGK819" s="100"/>
      <c r="MGL819" s="94"/>
      <c r="MGM819" s="95"/>
      <c r="MGN819" s="101">
        <f>MGN820+MGN950+MGN941</f>
        <v>0</v>
      </c>
      <c r="MGO819" s="103"/>
      <c r="MGP819" s="144" t="s">
        <v>102</v>
      </c>
      <c r="MGQ819" s="144"/>
      <c r="MGR819" s="99"/>
      <c r="MGS819" s="100"/>
      <c r="MGT819" s="94"/>
      <c r="MGU819" s="95"/>
      <c r="MGV819" s="101">
        <f>MGV820+MGV950+MGV941</f>
        <v>0</v>
      </c>
      <c r="MGW819" s="103"/>
      <c r="MGX819" s="144" t="s">
        <v>102</v>
      </c>
      <c r="MGY819" s="144"/>
      <c r="MGZ819" s="99"/>
      <c r="MHA819" s="100"/>
      <c r="MHB819" s="94"/>
      <c r="MHC819" s="95"/>
      <c r="MHD819" s="101">
        <f>MHD820+MHD950+MHD941</f>
        <v>0</v>
      </c>
      <c r="MHE819" s="103"/>
      <c r="MHF819" s="144" t="s">
        <v>102</v>
      </c>
      <c r="MHG819" s="144"/>
      <c r="MHH819" s="99"/>
      <c r="MHI819" s="100"/>
      <c r="MHJ819" s="94"/>
      <c r="MHK819" s="95"/>
      <c r="MHL819" s="101">
        <f>MHL820+MHL950+MHL941</f>
        <v>0</v>
      </c>
      <c r="MHM819" s="103"/>
      <c r="MHN819" s="144" t="s">
        <v>102</v>
      </c>
      <c r="MHO819" s="144"/>
      <c r="MHP819" s="99"/>
      <c r="MHQ819" s="100"/>
      <c r="MHR819" s="94"/>
      <c r="MHS819" s="95"/>
      <c r="MHT819" s="101">
        <f>MHT820+MHT950+MHT941</f>
        <v>0</v>
      </c>
      <c r="MHU819" s="103"/>
      <c r="MHV819" s="144" t="s">
        <v>102</v>
      </c>
      <c r="MHW819" s="144"/>
      <c r="MHX819" s="99"/>
      <c r="MHY819" s="100"/>
      <c r="MHZ819" s="94"/>
      <c r="MIA819" s="95"/>
      <c r="MIB819" s="101">
        <f>MIB820+MIB950+MIB941</f>
        <v>0</v>
      </c>
      <c r="MIC819" s="103"/>
      <c r="MID819" s="144" t="s">
        <v>102</v>
      </c>
      <c r="MIE819" s="144"/>
      <c r="MIF819" s="99"/>
      <c r="MIG819" s="100"/>
      <c r="MIH819" s="94"/>
      <c r="MII819" s="95"/>
      <c r="MIJ819" s="101">
        <f>MIJ820+MIJ950+MIJ941</f>
        <v>0</v>
      </c>
      <c r="MIK819" s="103"/>
      <c r="MIL819" s="144" t="s">
        <v>102</v>
      </c>
      <c r="MIM819" s="144"/>
      <c r="MIN819" s="99"/>
      <c r="MIO819" s="100"/>
      <c r="MIP819" s="94"/>
      <c r="MIQ819" s="95"/>
      <c r="MIR819" s="101">
        <f>MIR820+MIR950+MIR941</f>
        <v>0</v>
      </c>
      <c r="MIS819" s="103"/>
      <c r="MIT819" s="144" t="s">
        <v>102</v>
      </c>
      <c r="MIU819" s="144"/>
      <c r="MIV819" s="99"/>
      <c r="MIW819" s="100"/>
      <c r="MIX819" s="94"/>
      <c r="MIY819" s="95"/>
      <c r="MIZ819" s="101">
        <f>MIZ820+MIZ950+MIZ941</f>
        <v>0</v>
      </c>
      <c r="MJA819" s="103"/>
      <c r="MJB819" s="144" t="s">
        <v>102</v>
      </c>
      <c r="MJC819" s="144"/>
      <c r="MJD819" s="99"/>
      <c r="MJE819" s="100"/>
      <c r="MJF819" s="94"/>
      <c r="MJG819" s="95"/>
      <c r="MJH819" s="101">
        <f>MJH820+MJH950+MJH941</f>
        <v>0</v>
      </c>
      <c r="MJI819" s="103"/>
      <c r="MJJ819" s="144" t="s">
        <v>102</v>
      </c>
      <c r="MJK819" s="144"/>
      <c r="MJL819" s="99"/>
      <c r="MJM819" s="100"/>
      <c r="MJN819" s="94"/>
      <c r="MJO819" s="95"/>
      <c r="MJP819" s="101">
        <f>MJP820+MJP950+MJP941</f>
        <v>0</v>
      </c>
      <c r="MJQ819" s="103"/>
      <c r="MJR819" s="144" t="s">
        <v>102</v>
      </c>
      <c r="MJS819" s="144"/>
      <c r="MJT819" s="99"/>
      <c r="MJU819" s="100"/>
      <c r="MJV819" s="94"/>
      <c r="MJW819" s="95"/>
      <c r="MJX819" s="101">
        <f>MJX820+MJX950+MJX941</f>
        <v>0</v>
      </c>
      <c r="MJY819" s="103"/>
      <c r="MJZ819" s="144" t="s">
        <v>102</v>
      </c>
      <c r="MKA819" s="144"/>
      <c r="MKB819" s="99"/>
      <c r="MKC819" s="100"/>
      <c r="MKD819" s="94"/>
      <c r="MKE819" s="95"/>
      <c r="MKF819" s="101">
        <f>MKF820+MKF950+MKF941</f>
        <v>0</v>
      </c>
      <c r="MKG819" s="103"/>
      <c r="MKH819" s="144" t="s">
        <v>102</v>
      </c>
      <c r="MKI819" s="144"/>
      <c r="MKJ819" s="99"/>
      <c r="MKK819" s="100"/>
      <c r="MKL819" s="94"/>
      <c r="MKM819" s="95"/>
      <c r="MKN819" s="101">
        <f>MKN820+MKN950+MKN941</f>
        <v>0</v>
      </c>
      <c r="MKO819" s="103"/>
      <c r="MKP819" s="144" t="s">
        <v>102</v>
      </c>
      <c r="MKQ819" s="144"/>
      <c r="MKR819" s="99"/>
      <c r="MKS819" s="100"/>
      <c r="MKT819" s="94"/>
      <c r="MKU819" s="95"/>
      <c r="MKV819" s="101">
        <f>MKV820+MKV950+MKV941</f>
        <v>0</v>
      </c>
      <c r="MKW819" s="103"/>
      <c r="MKX819" s="144" t="s">
        <v>102</v>
      </c>
      <c r="MKY819" s="144"/>
      <c r="MKZ819" s="99"/>
      <c r="MLA819" s="100"/>
      <c r="MLB819" s="94"/>
      <c r="MLC819" s="95"/>
      <c r="MLD819" s="101">
        <f>MLD820+MLD950+MLD941</f>
        <v>0</v>
      </c>
      <c r="MLE819" s="103"/>
      <c r="MLF819" s="144" t="s">
        <v>102</v>
      </c>
      <c r="MLG819" s="144"/>
      <c r="MLH819" s="99"/>
      <c r="MLI819" s="100"/>
      <c r="MLJ819" s="94"/>
      <c r="MLK819" s="95"/>
      <c r="MLL819" s="101">
        <f>MLL820+MLL950+MLL941</f>
        <v>0</v>
      </c>
      <c r="MLM819" s="103"/>
      <c r="MLN819" s="144" t="s">
        <v>102</v>
      </c>
      <c r="MLO819" s="144"/>
      <c r="MLP819" s="99"/>
      <c r="MLQ819" s="100"/>
      <c r="MLR819" s="94"/>
      <c r="MLS819" s="95"/>
      <c r="MLT819" s="101">
        <f>MLT820+MLT950+MLT941</f>
        <v>0</v>
      </c>
      <c r="MLU819" s="103"/>
      <c r="MLV819" s="144" t="s">
        <v>102</v>
      </c>
      <c r="MLW819" s="144"/>
      <c r="MLX819" s="99"/>
      <c r="MLY819" s="100"/>
      <c r="MLZ819" s="94"/>
      <c r="MMA819" s="95"/>
      <c r="MMB819" s="101">
        <f>MMB820+MMB950+MMB941</f>
        <v>0</v>
      </c>
      <c r="MMC819" s="103"/>
      <c r="MMD819" s="144" t="s">
        <v>102</v>
      </c>
      <c r="MME819" s="144"/>
      <c r="MMF819" s="99"/>
      <c r="MMG819" s="100"/>
      <c r="MMH819" s="94"/>
      <c r="MMI819" s="95"/>
      <c r="MMJ819" s="101">
        <f>MMJ820+MMJ950+MMJ941</f>
        <v>0</v>
      </c>
      <c r="MMK819" s="103"/>
      <c r="MML819" s="144" t="s">
        <v>102</v>
      </c>
      <c r="MMM819" s="144"/>
      <c r="MMN819" s="99"/>
      <c r="MMO819" s="100"/>
      <c r="MMP819" s="94"/>
      <c r="MMQ819" s="95"/>
      <c r="MMR819" s="101">
        <f>MMR820+MMR950+MMR941</f>
        <v>0</v>
      </c>
      <c r="MMS819" s="103"/>
      <c r="MMT819" s="144" t="s">
        <v>102</v>
      </c>
      <c r="MMU819" s="144"/>
      <c r="MMV819" s="99"/>
      <c r="MMW819" s="100"/>
      <c r="MMX819" s="94"/>
      <c r="MMY819" s="95"/>
      <c r="MMZ819" s="101">
        <f>MMZ820+MMZ950+MMZ941</f>
        <v>0</v>
      </c>
      <c r="MNA819" s="103"/>
      <c r="MNB819" s="144" t="s">
        <v>102</v>
      </c>
      <c r="MNC819" s="144"/>
      <c r="MND819" s="99"/>
      <c r="MNE819" s="100"/>
      <c r="MNF819" s="94"/>
      <c r="MNG819" s="95"/>
      <c r="MNH819" s="101">
        <f>MNH820+MNH950+MNH941</f>
        <v>0</v>
      </c>
      <c r="MNI819" s="103"/>
      <c r="MNJ819" s="144" t="s">
        <v>102</v>
      </c>
      <c r="MNK819" s="144"/>
      <c r="MNL819" s="99"/>
      <c r="MNM819" s="100"/>
      <c r="MNN819" s="94"/>
      <c r="MNO819" s="95"/>
      <c r="MNP819" s="101">
        <f>MNP820+MNP950+MNP941</f>
        <v>0</v>
      </c>
      <c r="MNQ819" s="103"/>
      <c r="MNR819" s="144" t="s">
        <v>102</v>
      </c>
      <c r="MNS819" s="144"/>
      <c r="MNT819" s="99"/>
      <c r="MNU819" s="100"/>
      <c r="MNV819" s="94"/>
      <c r="MNW819" s="95"/>
      <c r="MNX819" s="101">
        <f>MNX820+MNX950+MNX941</f>
        <v>0</v>
      </c>
      <c r="MNY819" s="103"/>
      <c r="MNZ819" s="144" t="s">
        <v>102</v>
      </c>
      <c r="MOA819" s="144"/>
      <c r="MOB819" s="99"/>
      <c r="MOC819" s="100"/>
      <c r="MOD819" s="94"/>
      <c r="MOE819" s="95"/>
      <c r="MOF819" s="101">
        <f>MOF820+MOF950+MOF941</f>
        <v>0</v>
      </c>
      <c r="MOG819" s="103"/>
      <c r="MOH819" s="144" t="s">
        <v>102</v>
      </c>
      <c r="MOI819" s="144"/>
      <c r="MOJ819" s="99"/>
      <c r="MOK819" s="100"/>
      <c r="MOL819" s="94"/>
      <c r="MOM819" s="95"/>
      <c r="MON819" s="101">
        <f>MON820+MON950+MON941</f>
        <v>0</v>
      </c>
      <c r="MOO819" s="103"/>
      <c r="MOP819" s="144" t="s">
        <v>102</v>
      </c>
      <c r="MOQ819" s="144"/>
      <c r="MOR819" s="99"/>
      <c r="MOS819" s="100"/>
      <c r="MOT819" s="94"/>
      <c r="MOU819" s="95"/>
      <c r="MOV819" s="101">
        <f>MOV820+MOV950+MOV941</f>
        <v>0</v>
      </c>
      <c r="MOW819" s="103"/>
      <c r="MOX819" s="144" t="s">
        <v>102</v>
      </c>
      <c r="MOY819" s="144"/>
      <c r="MOZ819" s="99"/>
      <c r="MPA819" s="100"/>
      <c r="MPB819" s="94"/>
      <c r="MPC819" s="95"/>
      <c r="MPD819" s="101">
        <f>MPD820+MPD950+MPD941</f>
        <v>0</v>
      </c>
      <c r="MPE819" s="103"/>
      <c r="MPF819" s="144" t="s">
        <v>102</v>
      </c>
      <c r="MPG819" s="144"/>
      <c r="MPH819" s="99"/>
      <c r="MPI819" s="100"/>
      <c r="MPJ819" s="94"/>
      <c r="MPK819" s="95"/>
      <c r="MPL819" s="101">
        <f>MPL820+MPL950+MPL941</f>
        <v>0</v>
      </c>
      <c r="MPM819" s="103"/>
      <c r="MPN819" s="144" t="s">
        <v>102</v>
      </c>
      <c r="MPO819" s="144"/>
      <c r="MPP819" s="99"/>
      <c r="MPQ819" s="100"/>
      <c r="MPR819" s="94"/>
      <c r="MPS819" s="95"/>
      <c r="MPT819" s="101">
        <f>MPT820+MPT950+MPT941</f>
        <v>0</v>
      </c>
      <c r="MPU819" s="103"/>
      <c r="MPV819" s="144" t="s">
        <v>102</v>
      </c>
      <c r="MPW819" s="144"/>
      <c r="MPX819" s="99"/>
      <c r="MPY819" s="100"/>
      <c r="MPZ819" s="94"/>
      <c r="MQA819" s="95"/>
      <c r="MQB819" s="101">
        <f>MQB820+MQB950+MQB941</f>
        <v>0</v>
      </c>
      <c r="MQC819" s="103"/>
      <c r="MQD819" s="144" t="s">
        <v>102</v>
      </c>
      <c r="MQE819" s="144"/>
      <c r="MQF819" s="99"/>
      <c r="MQG819" s="100"/>
      <c r="MQH819" s="94"/>
      <c r="MQI819" s="95"/>
      <c r="MQJ819" s="101">
        <f>MQJ820+MQJ950+MQJ941</f>
        <v>0</v>
      </c>
      <c r="MQK819" s="103"/>
      <c r="MQL819" s="144" t="s">
        <v>102</v>
      </c>
      <c r="MQM819" s="144"/>
      <c r="MQN819" s="99"/>
      <c r="MQO819" s="100"/>
      <c r="MQP819" s="94"/>
      <c r="MQQ819" s="95"/>
      <c r="MQR819" s="101">
        <f>MQR820+MQR950+MQR941</f>
        <v>0</v>
      </c>
      <c r="MQS819" s="103"/>
      <c r="MQT819" s="144" t="s">
        <v>102</v>
      </c>
      <c r="MQU819" s="144"/>
      <c r="MQV819" s="99"/>
      <c r="MQW819" s="100"/>
      <c r="MQX819" s="94"/>
      <c r="MQY819" s="95"/>
      <c r="MQZ819" s="101">
        <f>MQZ820+MQZ950+MQZ941</f>
        <v>0</v>
      </c>
      <c r="MRA819" s="103"/>
      <c r="MRB819" s="144" t="s">
        <v>102</v>
      </c>
      <c r="MRC819" s="144"/>
      <c r="MRD819" s="99"/>
      <c r="MRE819" s="100"/>
      <c r="MRF819" s="94"/>
      <c r="MRG819" s="95"/>
      <c r="MRH819" s="101">
        <f>MRH820+MRH950+MRH941</f>
        <v>0</v>
      </c>
      <c r="MRI819" s="103"/>
      <c r="MRJ819" s="144" t="s">
        <v>102</v>
      </c>
      <c r="MRK819" s="144"/>
      <c r="MRL819" s="99"/>
      <c r="MRM819" s="100"/>
      <c r="MRN819" s="94"/>
      <c r="MRO819" s="95"/>
      <c r="MRP819" s="101">
        <f>MRP820+MRP950+MRP941</f>
        <v>0</v>
      </c>
      <c r="MRQ819" s="103"/>
      <c r="MRR819" s="144" t="s">
        <v>102</v>
      </c>
      <c r="MRS819" s="144"/>
      <c r="MRT819" s="99"/>
      <c r="MRU819" s="100"/>
      <c r="MRV819" s="94"/>
      <c r="MRW819" s="95"/>
      <c r="MRX819" s="101">
        <f>MRX820+MRX950+MRX941</f>
        <v>0</v>
      </c>
      <c r="MRY819" s="103"/>
      <c r="MRZ819" s="144" t="s">
        <v>102</v>
      </c>
      <c r="MSA819" s="144"/>
      <c r="MSB819" s="99"/>
      <c r="MSC819" s="100"/>
      <c r="MSD819" s="94"/>
      <c r="MSE819" s="95"/>
      <c r="MSF819" s="101">
        <f>MSF820+MSF950+MSF941</f>
        <v>0</v>
      </c>
      <c r="MSG819" s="103"/>
      <c r="MSH819" s="144" t="s">
        <v>102</v>
      </c>
      <c r="MSI819" s="144"/>
      <c r="MSJ819" s="99"/>
      <c r="MSK819" s="100"/>
      <c r="MSL819" s="94"/>
      <c r="MSM819" s="95"/>
      <c r="MSN819" s="101">
        <f>MSN820+MSN950+MSN941</f>
        <v>0</v>
      </c>
      <c r="MSO819" s="103"/>
      <c r="MSP819" s="144" t="s">
        <v>102</v>
      </c>
      <c r="MSQ819" s="144"/>
      <c r="MSR819" s="99"/>
      <c r="MSS819" s="100"/>
      <c r="MST819" s="94"/>
      <c r="MSU819" s="95"/>
      <c r="MSV819" s="101">
        <f>MSV820+MSV950+MSV941</f>
        <v>0</v>
      </c>
      <c r="MSW819" s="103"/>
      <c r="MSX819" s="144" t="s">
        <v>102</v>
      </c>
      <c r="MSY819" s="144"/>
      <c r="MSZ819" s="99"/>
      <c r="MTA819" s="100"/>
      <c r="MTB819" s="94"/>
      <c r="MTC819" s="95"/>
      <c r="MTD819" s="101">
        <f>MTD820+MTD950+MTD941</f>
        <v>0</v>
      </c>
      <c r="MTE819" s="103"/>
      <c r="MTF819" s="144" t="s">
        <v>102</v>
      </c>
      <c r="MTG819" s="144"/>
      <c r="MTH819" s="99"/>
      <c r="MTI819" s="100"/>
      <c r="MTJ819" s="94"/>
      <c r="MTK819" s="95"/>
      <c r="MTL819" s="101">
        <f>MTL820+MTL950+MTL941</f>
        <v>0</v>
      </c>
      <c r="MTM819" s="103"/>
      <c r="MTN819" s="144" t="s">
        <v>102</v>
      </c>
      <c r="MTO819" s="144"/>
      <c r="MTP819" s="99"/>
      <c r="MTQ819" s="100"/>
      <c r="MTR819" s="94"/>
      <c r="MTS819" s="95"/>
      <c r="MTT819" s="101">
        <f>MTT820+MTT950+MTT941</f>
        <v>0</v>
      </c>
      <c r="MTU819" s="103"/>
      <c r="MTV819" s="144" t="s">
        <v>102</v>
      </c>
      <c r="MTW819" s="144"/>
      <c r="MTX819" s="99"/>
      <c r="MTY819" s="100"/>
      <c r="MTZ819" s="94"/>
      <c r="MUA819" s="95"/>
      <c r="MUB819" s="101">
        <f>MUB820+MUB950+MUB941</f>
        <v>0</v>
      </c>
      <c r="MUC819" s="103"/>
      <c r="MUD819" s="144" t="s">
        <v>102</v>
      </c>
      <c r="MUE819" s="144"/>
      <c r="MUF819" s="99"/>
      <c r="MUG819" s="100"/>
      <c r="MUH819" s="94"/>
      <c r="MUI819" s="95"/>
      <c r="MUJ819" s="101">
        <f>MUJ820+MUJ950+MUJ941</f>
        <v>0</v>
      </c>
      <c r="MUK819" s="103"/>
      <c r="MUL819" s="144" t="s">
        <v>102</v>
      </c>
      <c r="MUM819" s="144"/>
      <c r="MUN819" s="99"/>
      <c r="MUO819" s="100"/>
      <c r="MUP819" s="94"/>
      <c r="MUQ819" s="95"/>
      <c r="MUR819" s="101">
        <f>MUR820+MUR950+MUR941</f>
        <v>0</v>
      </c>
      <c r="MUS819" s="103"/>
      <c r="MUT819" s="144" t="s">
        <v>102</v>
      </c>
      <c r="MUU819" s="144"/>
      <c r="MUV819" s="99"/>
      <c r="MUW819" s="100"/>
      <c r="MUX819" s="94"/>
      <c r="MUY819" s="95"/>
      <c r="MUZ819" s="101">
        <f>MUZ820+MUZ950+MUZ941</f>
        <v>0</v>
      </c>
      <c r="MVA819" s="103"/>
      <c r="MVB819" s="144" t="s">
        <v>102</v>
      </c>
      <c r="MVC819" s="144"/>
      <c r="MVD819" s="99"/>
      <c r="MVE819" s="100"/>
      <c r="MVF819" s="94"/>
      <c r="MVG819" s="95"/>
      <c r="MVH819" s="101">
        <f>MVH820+MVH950+MVH941</f>
        <v>0</v>
      </c>
      <c r="MVI819" s="103"/>
      <c r="MVJ819" s="144" t="s">
        <v>102</v>
      </c>
      <c r="MVK819" s="144"/>
      <c r="MVL819" s="99"/>
      <c r="MVM819" s="100"/>
      <c r="MVN819" s="94"/>
      <c r="MVO819" s="95"/>
      <c r="MVP819" s="101">
        <f>MVP820+MVP950+MVP941</f>
        <v>0</v>
      </c>
      <c r="MVQ819" s="103"/>
      <c r="MVR819" s="144" t="s">
        <v>102</v>
      </c>
      <c r="MVS819" s="144"/>
      <c r="MVT819" s="99"/>
      <c r="MVU819" s="100"/>
      <c r="MVV819" s="94"/>
      <c r="MVW819" s="95"/>
      <c r="MVX819" s="101">
        <f>MVX820+MVX950+MVX941</f>
        <v>0</v>
      </c>
      <c r="MVY819" s="103"/>
      <c r="MVZ819" s="144" t="s">
        <v>102</v>
      </c>
      <c r="MWA819" s="144"/>
      <c r="MWB819" s="99"/>
      <c r="MWC819" s="100"/>
      <c r="MWD819" s="94"/>
      <c r="MWE819" s="95"/>
      <c r="MWF819" s="101">
        <f>MWF820+MWF950+MWF941</f>
        <v>0</v>
      </c>
      <c r="MWG819" s="103"/>
      <c r="MWH819" s="144" t="s">
        <v>102</v>
      </c>
      <c r="MWI819" s="144"/>
      <c r="MWJ819" s="99"/>
      <c r="MWK819" s="100"/>
      <c r="MWL819" s="94"/>
      <c r="MWM819" s="95"/>
      <c r="MWN819" s="101">
        <f>MWN820+MWN950+MWN941</f>
        <v>0</v>
      </c>
      <c r="MWO819" s="103"/>
      <c r="MWP819" s="144" t="s">
        <v>102</v>
      </c>
      <c r="MWQ819" s="144"/>
      <c r="MWR819" s="99"/>
      <c r="MWS819" s="100"/>
      <c r="MWT819" s="94"/>
      <c r="MWU819" s="95"/>
      <c r="MWV819" s="101">
        <f>MWV820+MWV950+MWV941</f>
        <v>0</v>
      </c>
      <c r="MWW819" s="103"/>
      <c r="MWX819" s="144" t="s">
        <v>102</v>
      </c>
      <c r="MWY819" s="144"/>
      <c r="MWZ819" s="99"/>
      <c r="MXA819" s="100"/>
      <c r="MXB819" s="94"/>
      <c r="MXC819" s="95"/>
      <c r="MXD819" s="101">
        <f>MXD820+MXD950+MXD941</f>
        <v>0</v>
      </c>
      <c r="MXE819" s="103"/>
      <c r="MXF819" s="144" t="s">
        <v>102</v>
      </c>
      <c r="MXG819" s="144"/>
      <c r="MXH819" s="99"/>
      <c r="MXI819" s="100"/>
      <c r="MXJ819" s="94"/>
      <c r="MXK819" s="95"/>
      <c r="MXL819" s="101">
        <f>MXL820+MXL950+MXL941</f>
        <v>0</v>
      </c>
      <c r="MXM819" s="103"/>
      <c r="MXN819" s="144" t="s">
        <v>102</v>
      </c>
      <c r="MXO819" s="144"/>
      <c r="MXP819" s="99"/>
      <c r="MXQ819" s="100"/>
      <c r="MXR819" s="94"/>
      <c r="MXS819" s="95"/>
      <c r="MXT819" s="101">
        <f>MXT820+MXT950+MXT941</f>
        <v>0</v>
      </c>
      <c r="MXU819" s="103"/>
      <c r="MXV819" s="144" t="s">
        <v>102</v>
      </c>
      <c r="MXW819" s="144"/>
      <c r="MXX819" s="99"/>
      <c r="MXY819" s="100"/>
      <c r="MXZ819" s="94"/>
      <c r="MYA819" s="95"/>
      <c r="MYB819" s="101">
        <f>MYB820+MYB950+MYB941</f>
        <v>0</v>
      </c>
      <c r="MYC819" s="103"/>
      <c r="MYD819" s="144" t="s">
        <v>102</v>
      </c>
      <c r="MYE819" s="144"/>
      <c r="MYF819" s="99"/>
      <c r="MYG819" s="100"/>
      <c r="MYH819" s="94"/>
      <c r="MYI819" s="95"/>
      <c r="MYJ819" s="101">
        <f>MYJ820+MYJ950+MYJ941</f>
        <v>0</v>
      </c>
      <c r="MYK819" s="103"/>
      <c r="MYL819" s="144" t="s">
        <v>102</v>
      </c>
      <c r="MYM819" s="144"/>
      <c r="MYN819" s="99"/>
      <c r="MYO819" s="100"/>
      <c r="MYP819" s="94"/>
      <c r="MYQ819" s="95"/>
      <c r="MYR819" s="101">
        <f>MYR820+MYR950+MYR941</f>
        <v>0</v>
      </c>
      <c r="MYS819" s="103"/>
      <c r="MYT819" s="144" t="s">
        <v>102</v>
      </c>
      <c r="MYU819" s="144"/>
      <c r="MYV819" s="99"/>
      <c r="MYW819" s="100"/>
      <c r="MYX819" s="94"/>
      <c r="MYY819" s="95"/>
      <c r="MYZ819" s="101">
        <f>MYZ820+MYZ950+MYZ941</f>
        <v>0</v>
      </c>
      <c r="MZA819" s="103"/>
      <c r="MZB819" s="144" t="s">
        <v>102</v>
      </c>
      <c r="MZC819" s="144"/>
      <c r="MZD819" s="99"/>
      <c r="MZE819" s="100"/>
      <c r="MZF819" s="94"/>
      <c r="MZG819" s="95"/>
      <c r="MZH819" s="101">
        <f>MZH820+MZH950+MZH941</f>
        <v>0</v>
      </c>
      <c r="MZI819" s="103"/>
      <c r="MZJ819" s="144" t="s">
        <v>102</v>
      </c>
      <c r="MZK819" s="144"/>
      <c r="MZL819" s="99"/>
      <c r="MZM819" s="100"/>
      <c r="MZN819" s="94"/>
      <c r="MZO819" s="95"/>
      <c r="MZP819" s="101">
        <f>MZP820+MZP950+MZP941</f>
        <v>0</v>
      </c>
      <c r="MZQ819" s="103"/>
      <c r="MZR819" s="144" t="s">
        <v>102</v>
      </c>
      <c r="MZS819" s="144"/>
      <c r="MZT819" s="99"/>
      <c r="MZU819" s="100"/>
      <c r="MZV819" s="94"/>
      <c r="MZW819" s="95"/>
      <c r="MZX819" s="101">
        <f>MZX820+MZX950+MZX941</f>
        <v>0</v>
      </c>
      <c r="MZY819" s="103"/>
      <c r="MZZ819" s="144" t="s">
        <v>102</v>
      </c>
      <c r="NAA819" s="144"/>
      <c r="NAB819" s="99"/>
      <c r="NAC819" s="100"/>
      <c r="NAD819" s="94"/>
      <c r="NAE819" s="95"/>
      <c r="NAF819" s="101">
        <f>NAF820+NAF950+NAF941</f>
        <v>0</v>
      </c>
      <c r="NAG819" s="103"/>
      <c r="NAH819" s="144" t="s">
        <v>102</v>
      </c>
      <c r="NAI819" s="144"/>
      <c r="NAJ819" s="99"/>
      <c r="NAK819" s="100"/>
      <c r="NAL819" s="94"/>
      <c r="NAM819" s="95"/>
      <c r="NAN819" s="101">
        <f>NAN820+NAN950+NAN941</f>
        <v>0</v>
      </c>
      <c r="NAO819" s="103"/>
      <c r="NAP819" s="144" t="s">
        <v>102</v>
      </c>
      <c r="NAQ819" s="144"/>
      <c r="NAR819" s="99"/>
      <c r="NAS819" s="100"/>
      <c r="NAT819" s="94"/>
      <c r="NAU819" s="95"/>
      <c r="NAV819" s="101">
        <f>NAV820+NAV950+NAV941</f>
        <v>0</v>
      </c>
      <c r="NAW819" s="103"/>
      <c r="NAX819" s="144" t="s">
        <v>102</v>
      </c>
      <c r="NAY819" s="144"/>
      <c r="NAZ819" s="99"/>
      <c r="NBA819" s="100"/>
      <c r="NBB819" s="94"/>
      <c r="NBC819" s="95"/>
      <c r="NBD819" s="101">
        <f>NBD820+NBD950+NBD941</f>
        <v>0</v>
      </c>
      <c r="NBE819" s="103"/>
      <c r="NBF819" s="144" t="s">
        <v>102</v>
      </c>
      <c r="NBG819" s="144"/>
      <c r="NBH819" s="99"/>
      <c r="NBI819" s="100"/>
      <c r="NBJ819" s="94"/>
      <c r="NBK819" s="95"/>
      <c r="NBL819" s="101">
        <f>NBL820+NBL950+NBL941</f>
        <v>0</v>
      </c>
      <c r="NBM819" s="103"/>
      <c r="NBN819" s="144" t="s">
        <v>102</v>
      </c>
      <c r="NBO819" s="144"/>
      <c r="NBP819" s="99"/>
      <c r="NBQ819" s="100"/>
      <c r="NBR819" s="94"/>
      <c r="NBS819" s="95"/>
      <c r="NBT819" s="101">
        <f>NBT820+NBT950+NBT941</f>
        <v>0</v>
      </c>
      <c r="NBU819" s="103"/>
      <c r="NBV819" s="144" t="s">
        <v>102</v>
      </c>
      <c r="NBW819" s="144"/>
      <c r="NBX819" s="99"/>
      <c r="NBY819" s="100"/>
      <c r="NBZ819" s="94"/>
      <c r="NCA819" s="95"/>
      <c r="NCB819" s="101">
        <f>NCB820+NCB950+NCB941</f>
        <v>0</v>
      </c>
      <c r="NCC819" s="103"/>
      <c r="NCD819" s="144" t="s">
        <v>102</v>
      </c>
      <c r="NCE819" s="144"/>
      <c r="NCF819" s="99"/>
      <c r="NCG819" s="100"/>
      <c r="NCH819" s="94"/>
      <c r="NCI819" s="95"/>
      <c r="NCJ819" s="101">
        <f>NCJ820+NCJ950+NCJ941</f>
        <v>0</v>
      </c>
      <c r="NCK819" s="103"/>
      <c r="NCL819" s="144" t="s">
        <v>102</v>
      </c>
      <c r="NCM819" s="144"/>
      <c r="NCN819" s="99"/>
      <c r="NCO819" s="100"/>
      <c r="NCP819" s="94"/>
      <c r="NCQ819" s="95"/>
      <c r="NCR819" s="101">
        <f>NCR820+NCR950+NCR941</f>
        <v>0</v>
      </c>
      <c r="NCS819" s="103"/>
      <c r="NCT819" s="144" t="s">
        <v>102</v>
      </c>
      <c r="NCU819" s="144"/>
      <c r="NCV819" s="99"/>
      <c r="NCW819" s="100"/>
      <c r="NCX819" s="94"/>
      <c r="NCY819" s="95"/>
      <c r="NCZ819" s="101">
        <f>NCZ820+NCZ950+NCZ941</f>
        <v>0</v>
      </c>
      <c r="NDA819" s="103"/>
      <c r="NDB819" s="144" t="s">
        <v>102</v>
      </c>
      <c r="NDC819" s="144"/>
      <c r="NDD819" s="99"/>
      <c r="NDE819" s="100"/>
      <c r="NDF819" s="94"/>
      <c r="NDG819" s="95"/>
      <c r="NDH819" s="101">
        <f>NDH820+NDH950+NDH941</f>
        <v>0</v>
      </c>
      <c r="NDI819" s="103"/>
      <c r="NDJ819" s="144" t="s">
        <v>102</v>
      </c>
      <c r="NDK819" s="144"/>
      <c r="NDL819" s="99"/>
      <c r="NDM819" s="100"/>
      <c r="NDN819" s="94"/>
      <c r="NDO819" s="95"/>
      <c r="NDP819" s="101">
        <f>NDP820+NDP950+NDP941</f>
        <v>0</v>
      </c>
      <c r="NDQ819" s="103"/>
      <c r="NDR819" s="144" t="s">
        <v>102</v>
      </c>
      <c r="NDS819" s="144"/>
      <c r="NDT819" s="99"/>
      <c r="NDU819" s="100"/>
      <c r="NDV819" s="94"/>
      <c r="NDW819" s="95"/>
      <c r="NDX819" s="101">
        <f>NDX820+NDX950+NDX941</f>
        <v>0</v>
      </c>
      <c r="NDY819" s="103"/>
      <c r="NDZ819" s="144" t="s">
        <v>102</v>
      </c>
      <c r="NEA819" s="144"/>
      <c r="NEB819" s="99"/>
      <c r="NEC819" s="100"/>
      <c r="NED819" s="94"/>
      <c r="NEE819" s="95"/>
      <c r="NEF819" s="101">
        <f>NEF820+NEF950+NEF941</f>
        <v>0</v>
      </c>
      <c r="NEG819" s="103"/>
      <c r="NEH819" s="144" t="s">
        <v>102</v>
      </c>
      <c r="NEI819" s="144"/>
      <c r="NEJ819" s="99"/>
      <c r="NEK819" s="100"/>
      <c r="NEL819" s="94"/>
      <c r="NEM819" s="95"/>
      <c r="NEN819" s="101">
        <f>NEN820+NEN950+NEN941</f>
        <v>0</v>
      </c>
      <c r="NEO819" s="103"/>
      <c r="NEP819" s="144" t="s">
        <v>102</v>
      </c>
      <c r="NEQ819" s="144"/>
      <c r="NER819" s="99"/>
      <c r="NES819" s="100"/>
      <c r="NET819" s="94"/>
      <c r="NEU819" s="95"/>
      <c r="NEV819" s="101">
        <f>NEV820+NEV950+NEV941</f>
        <v>0</v>
      </c>
      <c r="NEW819" s="103"/>
      <c r="NEX819" s="144" t="s">
        <v>102</v>
      </c>
      <c r="NEY819" s="144"/>
      <c r="NEZ819" s="99"/>
      <c r="NFA819" s="100"/>
      <c r="NFB819" s="94"/>
      <c r="NFC819" s="95"/>
      <c r="NFD819" s="101">
        <f>NFD820+NFD950+NFD941</f>
        <v>0</v>
      </c>
      <c r="NFE819" s="103"/>
      <c r="NFF819" s="144" t="s">
        <v>102</v>
      </c>
      <c r="NFG819" s="144"/>
      <c r="NFH819" s="99"/>
      <c r="NFI819" s="100"/>
      <c r="NFJ819" s="94"/>
      <c r="NFK819" s="95"/>
      <c r="NFL819" s="101">
        <f>NFL820+NFL950+NFL941</f>
        <v>0</v>
      </c>
      <c r="NFM819" s="103"/>
      <c r="NFN819" s="144" t="s">
        <v>102</v>
      </c>
      <c r="NFO819" s="144"/>
      <c r="NFP819" s="99"/>
      <c r="NFQ819" s="100"/>
      <c r="NFR819" s="94"/>
      <c r="NFS819" s="95"/>
      <c r="NFT819" s="101">
        <f>NFT820+NFT950+NFT941</f>
        <v>0</v>
      </c>
      <c r="NFU819" s="103"/>
      <c r="NFV819" s="144" t="s">
        <v>102</v>
      </c>
      <c r="NFW819" s="144"/>
      <c r="NFX819" s="99"/>
      <c r="NFY819" s="100"/>
      <c r="NFZ819" s="94"/>
      <c r="NGA819" s="95"/>
      <c r="NGB819" s="101">
        <f>NGB820+NGB950+NGB941</f>
        <v>0</v>
      </c>
      <c r="NGC819" s="103"/>
      <c r="NGD819" s="144" t="s">
        <v>102</v>
      </c>
      <c r="NGE819" s="144"/>
      <c r="NGF819" s="99"/>
      <c r="NGG819" s="100"/>
      <c r="NGH819" s="94"/>
      <c r="NGI819" s="95"/>
      <c r="NGJ819" s="101">
        <f>NGJ820+NGJ950+NGJ941</f>
        <v>0</v>
      </c>
      <c r="NGK819" s="103"/>
      <c r="NGL819" s="144" t="s">
        <v>102</v>
      </c>
      <c r="NGM819" s="144"/>
      <c r="NGN819" s="99"/>
      <c r="NGO819" s="100"/>
      <c r="NGP819" s="94"/>
      <c r="NGQ819" s="95"/>
      <c r="NGR819" s="101">
        <f>NGR820+NGR950+NGR941</f>
        <v>0</v>
      </c>
      <c r="NGS819" s="103"/>
      <c r="NGT819" s="144" t="s">
        <v>102</v>
      </c>
      <c r="NGU819" s="144"/>
      <c r="NGV819" s="99"/>
      <c r="NGW819" s="100"/>
      <c r="NGX819" s="94"/>
      <c r="NGY819" s="95"/>
      <c r="NGZ819" s="101">
        <f>NGZ820+NGZ950+NGZ941</f>
        <v>0</v>
      </c>
      <c r="NHA819" s="103"/>
      <c r="NHB819" s="144" t="s">
        <v>102</v>
      </c>
      <c r="NHC819" s="144"/>
      <c r="NHD819" s="99"/>
      <c r="NHE819" s="100"/>
      <c r="NHF819" s="94"/>
      <c r="NHG819" s="95"/>
      <c r="NHH819" s="101">
        <f>NHH820+NHH950+NHH941</f>
        <v>0</v>
      </c>
      <c r="NHI819" s="103"/>
      <c r="NHJ819" s="144" t="s">
        <v>102</v>
      </c>
      <c r="NHK819" s="144"/>
      <c r="NHL819" s="99"/>
      <c r="NHM819" s="100"/>
      <c r="NHN819" s="94"/>
      <c r="NHO819" s="95"/>
      <c r="NHP819" s="101">
        <f>NHP820+NHP950+NHP941</f>
        <v>0</v>
      </c>
      <c r="NHQ819" s="103"/>
      <c r="NHR819" s="144" t="s">
        <v>102</v>
      </c>
      <c r="NHS819" s="144"/>
      <c r="NHT819" s="99"/>
      <c r="NHU819" s="100"/>
      <c r="NHV819" s="94"/>
      <c r="NHW819" s="95"/>
      <c r="NHX819" s="101">
        <f>NHX820+NHX950+NHX941</f>
        <v>0</v>
      </c>
      <c r="NHY819" s="103"/>
      <c r="NHZ819" s="144" t="s">
        <v>102</v>
      </c>
      <c r="NIA819" s="144"/>
      <c r="NIB819" s="99"/>
      <c r="NIC819" s="100"/>
      <c r="NID819" s="94"/>
      <c r="NIE819" s="95"/>
      <c r="NIF819" s="101">
        <f>NIF820+NIF950+NIF941</f>
        <v>0</v>
      </c>
      <c r="NIG819" s="103"/>
      <c r="NIH819" s="144" t="s">
        <v>102</v>
      </c>
      <c r="NII819" s="144"/>
      <c r="NIJ819" s="99"/>
      <c r="NIK819" s="100"/>
      <c r="NIL819" s="94"/>
      <c r="NIM819" s="95"/>
      <c r="NIN819" s="101">
        <f>NIN820+NIN950+NIN941</f>
        <v>0</v>
      </c>
      <c r="NIO819" s="103"/>
      <c r="NIP819" s="144" t="s">
        <v>102</v>
      </c>
      <c r="NIQ819" s="144"/>
      <c r="NIR819" s="99"/>
      <c r="NIS819" s="100"/>
      <c r="NIT819" s="94"/>
      <c r="NIU819" s="95"/>
      <c r="NIV819" s="101">
        <f>NIV820+NIV950+NIV941</f>
        <v>0</v>
      </c>
      <c r="NIW819" s="103"/>
      <c r="NIX819" s="144" t="s">
        <v>102</v>
      </c>
      <c r="NIY819" s="144"/>
      <c r="NIZ819" s="99"/>
      <c r="NJA819" s="100"/>
      <c r="NJB819" s="94"/>
      <c r="NJC819" s="95"/>
      <c r="NJD819" s="101">
        <f>NJD820+NJD950+NJD941</f>
        <v>0</v>
      </c>
      <c r="NJE819" s="103"/>
      <c r="NJF819" s="144" t="s">
        <v>102</v>
      </c>
      <c r="NJG819" s="144"/>
      <c r="NJH819" s="99"/>
      <c r="NJI819" s="100"/>
      <c r="NJJ819" s="94"/>
      <c r="NJK819" s="95"/>
      <c r="NJL819" s="101">
        <f>NJL820+NJL950+NJL941</f>
        <v>0</v>
      </c>
      <c r="NJM819" s="103"/>
      <c r="NJN819" s="144" t="s">
        <v>102</v>
      </c>
      <c r="NJO819" s="144"/>
      <c r="NJP819" s="99"/>
      <c r="NJQ819" s="100"/>
      <c r="NJR819" s="94"/>
      <c r="NJS819" s="95"/>
      <c r="NJT819" s="101">
        <f>NJT820+NJT950+NJT941</f>
        <v>0</v>
      </c>
      <c r="NJU819" s="103"/>
      <c r="NJV819" s="144" t="s">
        <v>102</v>
      </c>
      <c r="NJW819" s="144"/>
      <c r="NJX819" s="99"/>
      <c r="NJY819" s="100"/>
      <c r="NJZ819" s="94"/>
      <c r="NKA819" s="95"/>
      <c r="NKB819" s="101">
        <f>NKB820+NKB950+NKB941</f>
        <v>0</v>
      </c>
      <c r="NKC819" s="103"/>
      <c r="NKD819" s="144" t="s">
        <v>102</v>
      </c>
      <c r="NKE819" s="144"/>
      <c r="NKF819" s="99"/>
      <c r="NKG819" s="100"/>
      <c r="NKH819" s="94"/>
      <c r="NKI819" s="95"/>
      <c r="NKJ819" s="101">
        <f>NKJ820+NKJ950+NKJ941</f>
        <v>0</v>
      </c>
      <c r="NKK819" s="103"/>
      <c r="NKL819" s="144" t="s">
        <v>102</v>
      </c>
      <c r="NKM819" s="144"/>
      <c r="NKN819" s="99"/>
      <c r="NKO819" s="100"/>
      <c r="NKP819" s="94"/>
      <c r="NKQ819" s="95"/>
      <c r="NKR819" s="101">
        <f>NKR820+NKR950+NKR941</f>
        <v>0</v>
      </c>
      <c r="NKS819" s="103"/>
      <c r="NKT819" s="144" t="s">
        <v>102</v>
      </c>
      <c r="NKU819" s="144"/>
      <c r="NKV819" s="99"/>
      <c r="NKW819" s="100"/>
      <c r="NKX819" s="94"/>
      <c r="NKY819" s="95"/>
      <c r="NKZ819" s="101">
        <f>NKZ820+NKZ950+NKZ941</f>
        <v>0</v>
      </c>
      <c r="NLA819" s="103"/>
      <c r="NLB819" s="144" t="s">
        <v>102</v>
      </c>
      <c r="NLC819" s="144"/>
      <c r="NLD819" s="99"/>
      <c r="NLE819" s="100"/>
      <c r="NLF819" s="94"/>
      <c r="NLG819" s="95"/>
      <c r="NLH819" s="101">
        <f>NLH820+NLH950+NLH941</f>
        <v>0</v>
      </c>
      <c r="NLI819" s="103"/>
      <c r="NLJ819" s="144" t="s">
        <v>102</v>
      </c>
      <c r="NLK819" s="144"/>
      <c r="NLL819" s="99"/>
      <c r="NLM819" s="100"/>
      <c r="NLN819" s="94"/>
      <c r="NLO819" s="95"/>
      <c r="NLP819" s="101">
        <f>NLP820+NLP950+NLP941</f>
        <v>0</v>
      </c>
      <c r="NLQ819" s="103"/>
      <c r="NLR819" s="144" t="s">
        <v>102</v>
      </c>
      <c r="NLS819" s="144"/>
      <c r="NLT819" s="99"/>
      <c r="NLU819" s="100"/>
      <c r="NLV819" s="94"/>
      <c r="NLW819" s="95"/>
      <c r="NLX819" s="101">
        <f>NLX820+NLX950+NLX941</f>
        <v>0</v>
      </c>
      <c r="NLY819" s="103"/>
      <c r="NLZ819" s="144" t="s">
        <v>102</v>
      </c>
      <c r="NMA819" s="144"/>
      <c r="NMB819" s="99"/>
      <c r="NMC819" s="100"/>
      <c r="NMD819" s="94"/>
      <c r="NME819" s="95"/>
      <c r="NMF819" s="101">
        <f>NMF820+NMF950+NMF941</f>
        <v>0</v>
      </c>
      <c r="NMG819" s="103"/>
      <c r="NMH819" s="144" t="s">
        <v>102</v>
      </c>
      <c r="NMI819" s="144"/>
      <c r="NMJ819" s="99"/>
      <c r="NMK819" s="100"/>
      <c r="NML819" s="94"/>
      <c r="NMM819" s="95"/>
      <c r="NMN819" s="101">
        <f>NMN820+NMN950+NMN941</f>
        <v>0</v>
      </c>
      <c r="NMO819" s="103"/>
      <c r="NMP819" s="144" t="s">
        <v>102</v>
      </c>
      <c r="NMQ819" s="144"/>
      <c r="NMR819" s="99"/>
      <c r="NMS819" s="100"/>
      <c r="NMT819" s="94"/>
      <c r="NMU819" s="95"/>
      <c r="NMV819" s="101">
        <f>NMV820+NMV950+NMV941</f>
        <v>0</v>
      </c>
      <c r="NMW819" s="103"/>
      <c r="NMX819" s="144" t="s">
        <v>102</v>
      </c>
      <c r="NMY819" s="144"/>
      <c r="NMZ819" s="99"/>
      <c r="NNA819" s="100"/>
      <c r="NNB819" s="94"/>
      <c r="NNC819" s="95"/>
      <c r="NND819" s="101">
        <f>NND820+NND950+NND941</f>
        <v>0</v>
      </c>
      <c r="NNE819" s="103"/>
      <c r="NNF819" s="144" t="s">
        <v>102</v>
      </c>
      <c r="NNG819" s="144"/>
      <c r="NNH819" s="99"/>
      <c r="NNI819" s="100"/>
      <c r="NNJ819" s="94"/>
      <c r="NNK819" s="95"/>
      <c r="NNL819" s="101">
        <f>NNL820+NNL950+NNL941</f>
        <v>0</v>
      </c>
      <c r="NNM819" s="103"/>
      <c r="NNN819" s="144" t="s">
        <v>102</v>
      </c>
      <c r="NNO819" s="144"/>
      <c r="NNP819" s="99"/>
      <c r="NNQ819" s="100"/>
      <c r="NNR819" s="94"/>
      <c r="NNS819" s="95"/>
      <c r="NNT819" s="101">
        <f>NNT820+NNT950+NNT941</f>
        <v>0</v>
      </c>
      <c r="NNU819" s="103"/>
      <c r="NNV819" s="144" t="s">
        <v>102</v>
      </c>
      <c r="NNW819" s="144"/>
      <c r="NNX819" s="99"/>
      <c r="NNY819" s="100"/>
      <c r="NNZ819" s="94"/>
      <c r="NOA819" s="95"/>
      <c r="NOB819" s="101">
        <f>NOB820+NOB950+NOB941</f>
        <v>0</v>
      </c>
      <c r="NOC819" s="103"/>
      <c r="NOD819" s="144" t="s">
        <v>102</v>
      </c>
      <c r="NOE819" s="144"/>
      <c r="NOF819" s="99"/>
      <c r="NOG819" s="100"/>
      <c r="NOH819" s="94"/>
      <c r="NOI819" s="95"/>
      <c r="NOJ819" s="101">
        <f>NOJ820+NOJ950+NOJ941</f>
        <v>0</v>
      </c>
      <c r="NOK819" s="103"/>
      <c r="NOL819" s="144" t="s">
        <v>102</v>
      </c>
      <c r="NOM819" s="144"/>
      <c r="NON819" s="99"/>
      <c r="NOO819" s="100"/>
      <c r="NOP819" s="94"/>
      <c r="NOQ819" s="95"/>
      <c r="NOR819" s="101">
        <f>NOR820+NOR950+NOR941</f>
        <v>0</v>
      </c>
      <c r="NOS819" s="103"/>
      <c r="NOT819" s="144" t="s">
        <v>102</v>
      </c>
      <c r="NOU819" s="144"/>
      <c r="NOV819" s="99"/>
      <c r="NOW819" s="100"/>
      <c r="NOX819" s="94"/>
      <c r="NOY819" s="95"/>
      <c r="NOZ819" s="101">
        <f>NOZ820+NOZ950+NOZ941</f>
        <v>0</v>
      </c>
      <c r="NPA819" s="103"/>
      <c r="NPB819" s="144" t="s">
        <v>102</v>
      </c>
      <c r="NPC819" s="144"/>
      <c r="NPD819" s="99"/>
      <c r="NPE819" s="100"/>
      <c r="NPF819" s="94"/>
      <c r="NPG819" s="95"/>
      <c r="NPH819" s="101">
        <f>NPH820+NPH950+NPH941</f>
        <v>0</v>
      </c>
      <c r="NPI819" s="103"/>
      <c r="NPJ819" s="144" t="s">
        <v>102</v>
      </c>
      <c r="NPK819" s="144"/>
      <c r="NPL819" s="99"/>
      <c r="NPM819" s="100"/>
      <c r="NPN819" s="94"/>
      <c r="NPO819" s="95"/>
      <c r="NPP819" s="101">
        <f>NPP820+NPP950+NPP941</f>
        <v>0</v>
      </c>
      <c r="NPQ819" s="103"/>
      <c r="NPR819" s="144" t="s">
        <v>102</v>
      </c>
      <c r="NPS819" s="144"/>
      <c r="NPT819" s="99"/>
      <c r="NPU819" s="100"/>
      <c r="NPV819" s="94"/>
      <c r="NPW819" s="95"/>
      <c r="NPX819" s="101">
        <f>NPX820+NPX950+NPX941</f>
        <v>0</v>
      </c>
      <c r="NPY819" s="103"/>
      <c r="NPZ819" s="144" t="s">
        <v>102</v>
      </c>
      <c r="NQA819" s="144"/>
      <c r="NQB819" s="99"/>
      <c r="NQC819" s="100"/>
      <c r="NQD819" s="94"/>
      <c r="NQE819" s="95"/>
      <c r="NQF819" s="101">
        <f>NQF820+NQF950+NQF941</f>
        <v>0</v>
      </c>
      <c r="NQG819" s="103"/>
      <c r="NQH819" s="144" t="s">
        <v>102</v>
      </c>
      <c r="NQI819" s="144"/>
      <c r="NQJ819" s="99"/>
      <c r="NQK819" s="100"/>
      <c r="NQL819" s="94"/>
      <c r="NQM819" s="95"/>
      <c r="NQN819" s="101">
        <f>NQN820+NQN950+NQN941</f>
        <v>0</v>
      </c>
      <c r="NQO819" s="103"/>
      <c r="NQP819" s="144" t="s">
        <v>102</v>
      </c>
      <c r="NQQ819" s="144"/>
      <c r="NQR819" s="99"/>
      <c r="NQS819" s="100"/>
      <c r="NQT819" s="94"/>
      <c r="NQU819" s="95"/>
      <c r="NQV819" s="101">
        <f>NQV820+NQV950+NQV941</f>
        <v>0</v>
      </c>
      <c r="NQW819" s="103"/>
      <c r="NQX819" s="144" t="s">
        <v>102</v>
      </c>
      <c r="NQY819" s="144"/>
      <c r="NQZ819" s="99"/>
      <c r="NRA819" s="100"/>
      <c r="NRB819" s="94"/>
      <c r="NRC819" s="95"/>
      <c r="NRD819" s="101">
        <f>NRD820+NRD950+NRD941</f>
        <v>0</v>
      </c>
      <c r="NRE819" s="103"/>
      <c r="NRF819" s="144" t="s">
        <v>102</v>
      </c>
      <c r="NRG819" s="144"/>
      <c r="NRH819" s="99"/>
      <c r="NRI819" s="100"/>
      <c r="NRJ819" s="94"/>
      <c r="NRK819" s="95"/>
      <c r="NRL819" s="101">
        <f>NRL820+NRL950+NRL941</f>
        <v>0</v>
      </c>
      <c r="NRM819" s="103"/>
      <c r="NRN819" s="144" t="s">
        <v>102</v>
      </c>
      <c r="NRO819" s="144"/>
      <c r="NRP819" s="99"/>
      <c r="NRQ819" s="100"/>
      <c r="NRR819" s="94"/>
      <c r="NRS819" s="95"/>
      <c r="NRT819" s="101">
        <f>NRT820+NRT950+NRT941</f>
        <v>0</v>
      </c>
      <c r="NRU819" s="103"/>
      <c r="NRV819" s="144" t="s">
        <v>102</v>
      </c>
      <c r="NRW819" s="144"/>
      <c r="NRX819" s="99"/>
      <c r="NRY819" s="100"/>
      <c r="NRZ819" s="94"/>
      <c r="NSA819" s="95"/>
      <c r="NSB819" s="101">
        <f>NSB820+NSB950+NSB941</f>
        <v>0</v>
      </c>
      <c r="NSC819" s="103"/>
      <c r="NSD819" s="144" t="s">
        <v>102</v>
      </c>
      <c r="NSE819" s="144"/>
      <c r="NSF819" s="99"/>
      <c r="NSG819" s="100"/>
      <c r="NSH819" s="94"/>
      <c r="NSI819" s="95"/>
      <c r="NSJ819" s="101">
        <f>NSJ820+NSJ950+NSJ941</f>
        <v>0</v>
      </c>
      <c r="NSK819" s="103"/>
      <c r="NSL819" s="144" t="s">
        <v>102</v>
      </c>
      <c r="NSM819" s="144"/>
      <c r="NSN819" s="99"/>
      <c r="NSO819" s="100"/>
      <c r="NSP819" s="94"/>
      <c r="NSQ819" s="95"/>
      <c r="NSR819" s="101">
        <f>NSR820+NSR950+NSR941</f>
        <v>0</v>
      </c>
      <c r="NSS819" s="103"/>
      <c r="NST819" s="144" t="s">
        <v>102</v>
      </c>
      <c r="NSU819" s="144"/>
      <c r="NSV819" s="99"/>
      <c r="NSW819" s="100"/>
      <c r="NSX819" s="94"/>
      <c r="NSY819" s="95"/>
      <c r="NSZ819" s="101">
        <f>NSZ820+NSZ950+NSZ941</f>
        <v>0</v>
      </c>
      <c r="NTA819" s="103"/>
      <c r="NTB819" s="144" t="s">
        <v>102</v>
      </c>
      <c r="NTC819" s="144"/>
      <c r="NTD819" s="99"/>
      <c r="NTE819" s="100"/>
      <c r="NTF819" s="94"/>
      <c r="NTG819" s="95"/>
      <c r="NTH819" s="101">
        <f>NTH820+NTH950+NTH941</f>
        <v>0</v>
      </c>
      <c r="NTI819" s="103"/>
      <c r="NTJ819" s="144" t="s">
        <v>102</v>
      </c>
      <c r="NTK819" s="144"/>
      <c r="NTL819" s="99"/>
      <c r="NTM819" s="100"/>
      <c r="NTN819" s="94"/>
      <c r="NTO819" s="95"/>
      <c r="NTP819" s="101">
        <f>NTP820+NTP950+NTP941</f>
        <v>0</v>
      </c>
      <c r="NTQ819" s="103"/>
      <c r="NTR819" s="144" t="s">
        <v>102</v>
      </c>
      <c r="NTS819" s="144"/>
      <c r="NTT819" s="99"/>
      <c r="NTU819" s="100"/>
      <c r="NTV819" s="94"/>
      <c r="NTW819" s="95"/>
      <c r="NTX819" s="101">
        <f>NTX820+NTX950+NTX941</f>
        <v>0</v>
      </c>
      <c r="NTY819" s="103"/>
      <c r="NTZ819" s="144" t="s">
        <v>102</v>
      </c>
      <c r="NUA819" s="144"/>
      <c r="NUB819" s="99"/>
      <c r="NUC819" s="100"/>
      <c r="NUD819" s="94"/>
      <c r="NUE819" s="95"/>
      <c r="NUF819" s="101">
        <f>NUF820+NUF950+NUF941</f>
        <v>0</v>
      </c>
      <c r="NUG819" s="103"/>
      <c r="NUH819" s="144" t="s">
        <v>102</v>
      </c>
      <c r="NUI819" s="144"/>
      <c r="NUJ819" s="99"/>
      <c r="NUK819" s="100"/>
      <c r="NUL819" s="94"/>
      <c r="NUM819" s="95"/>
      <c r="NUN819" s="101">
        <f>NUN820+NUN950+NUN941</f>
        <v>0</v>
      </c>
      <c r="NUO819" s="103"/>
      <c r="NUP819" s="144" t="s">
        <v>102</v>
      </c>
      <c r="NUQ819" s="144"/>
      <c r="NUR819" s="99"/>
      <c r="NUS819" s="100"/>
      <c r="NUT819" s="94"/>
      <c r="NUU819" s="95"/>
      <c r="NUV819" s="101">
        <f>NUV820+NUV950+NUV941</f>
        <v>0</v>
      </c>
      <c r="NUW819" s="103"/>
      <c r="NUX819" s="144" t="s">
        <v>102</v>
      </c>
      <c r="NUY819" s="144"/>
      <c r="NUZ819" s="99"/>
      <c r="NVA819" s="100"/>
      <c r="NVB819" s="94"/>
      <c r="NVC819" s="95"/>
      <c r="NVD819" s="101">
        <f>NVD820+NVD950+NVD941</f>
        <v>0</v>
      </c>
      <c r="NVE819" s="103"/>
      <c r="NVF819" s="144" t="s">
        <v>102</v>
      </c>
      <c r="NVG819" s="144"/>
      <c r="NVH819" s="99"/>
      <c r="NVI819" s="100"/>
      <c r="NVJ819" s="94"/>
      <c r="NVK819" s="95"/>
      <c r="NVL819" s="101">
        <f>NVL820+NVL950+NVL941</f>
        <v>0</v>
      </c>
      <c r="NVM819" s="103"/>
      <c r="NVN819" s="144" t="s">
        <v>102</v>
      </c>
      <c r="NVO819" s="144"/>
      <c r="NVP819" s="99"/>
      <c r="NVQ819" s="100"/>
      <c r="NVR819" s="94"/>
      <c r="NVS819" s="95"/>
      <c r="NVT819" s="101">
        <f>NVT820+NVT950+NVT941</f>
        <v>0</v>
      </c>
      <c r="NVU819" s="103"/>
      <c r="NVV819" s="144" t="s">
        <v>102</v>
      </c>
      <c r="NVW819" s="144"/>
      <c r="NVX819" s="99"/>
      <c r="NVY819" s="100"/>
      <c r="NVZ819" s="94"/>
      <c r="NWA819" s="95"/>
      <c r="NWB819" s="101">
        <f>NWB820+NWB950+NWB941</f>
        <v>0</v>
      </c>
      <c r="NWC819" s="103"/>
      <c r="NWD819" s="144" t="s">
        <v>102</v>
      </c>
      <c r="NWE819" s="144"/>
      <c r="NWF819" s="99"/>
      <c r="NWG819" s="100"/>
      <c r="NWH819" s="94"/>
      <c r="NWI819" s="95"/>
      <c r="NWJ819" s="101">
        <f>NWJ820+NWJ950+NWJ941</f>
        <v>0</v>
      </c>
      <c r="NWK819" s="103"/>
      <c r="NWL819" s="144" t="s">
        <v>102</v>
      </c>
      <c r="NWM819" s="144"/>
      <c r="NWN819" s="99"/>
      <c r="NWO819" s="100"/>
      <c r="NWP819" s="94"/>
      <c r="NWQ819" s="95"/>
      <c r="NWR819" s="101">
        <f>NWR820+NWR950+NWR941</f>
        <v>0</v>
      </c>
      <c r="NWS819" s="103"/>
      <c r="NWT819" s="144" t="s">
        <v>102</v>
      </c>
      <c r="NWU819" s="144"/>
      <c r="NWV819" s="99"/>
      <c r="NWW819" s="100"/>
      <c r="NWX819" s="94"/>
      <c r="NWY819" s="95"/>
      <c r="NWZ819" s="101">
        <f>NWZ820+NWZ950+NWZ941</f>
        <v>0</v>
      </c>
      <c r="NXA819" s="103"/>
      <c r="NXB819" s="144" t="s">
        <v>102</v>
      </c>
      <c r="NXC819" s="144"/>
      <c r="NXD819" s="99"/>
      <c r="NXE819" s="100"/>
      <c r="NXF819" s="94"/>
      <c r="NXG819" s="95"/>
      <c r="NXH819" s="101">
        <f>NXH820+NXH950+NXH941</f>
        <v>0</v>
      </c>
      <c r="NXI819" s="103"/>
      <c r="NXJ819" s="144" t="s">
        <v>102</v>
      </c>
      <c r="NXK819" s="144"/>
      <c r="NXL819" s="99"/>
      <c r="NXM819" s="100"/>
      <c r="NXN819" s="94"/>
      <c r="NXO819" s="95"/>
      <c r="NXP819" s="101">
        <f>NXP820+NXP950+NXP941</f>
        <v>0</v>
      </c>
      <c r="NXQ819" s="103"/>
      <c r="NXR819" s="144" t="s">
        <v>102</v>
      </c>
      <c r="NXS819" s="144"/>
      <c r="NXT819" s="99"/>
      <c r="NXU819" s="100"/>
      <c r="NXV819" s="94"/>
      <c r="NXW819" s="95"/>
      <c r="NXX819" s="101">
        <f>NXX820+NXX950+NXX941</f>
        <v>0</v>
      </c>
      <c r="NXY819" s="103"/>
      <c r="NXZ819" s="144" t="s">
        <v>102</v>
      </c>
      <c r="NYA819" s="144"/>
      <c r="NYB819" s="99"/>
      <c r="NYC819" s="100"/>
      <c r="NYD819" s="94"/>
      <c r="NYE819" s="95"/>
      <c r="NYF819" s="101">
        <f>NYF820+NYF950+NYF941</f>
        <v>0</v>
      </c>
      <c r="NYG819" s="103"/>
      <c r="NYH819" s="144" t="s">
        <v>102</v>
      </c>
      <c r="NYI819" s="144"/>
      <c r="NYJ819" s="99"/>
      <c r="NYK819" s="100"/>
      <c r="NYL819" s="94"/>
      <c r="NYM819" s="95"/>
      <c r="NYN819" s="101">
        <f>NYN820+NYN950+NYN941</f>
        <v>0</v>
      </c>
      <c r="NYO819" s="103"/>
      <c r="NYP819" s="144" t="s">
        <v>102</v>
      </c>
      <c r="NYQ819" s="144"/>
      <c r="NYR819" s="99"/>
      <c r="NYS819" s="100"/>
      <c r="NYT819" s="94"/>
      <c r="NYU819" s="95"/>
      <c r="NYV819" s="101">
        <f>NYV820+NYV950+NYV941</f>
        <v>0</v>
      </c>
      <c r="NYW819" s="103"/>
      <c r="NYX819" s="144" t="s">
        <v>102</v>
      </c>
      <c r="NYY819" s="144"/>
      <c r="NYZ819" s="99"/>
      <c r="NZA819" s="100"/>
      <c r="NZB819" s="94"/>
      <c r="NZC819" s="95"/>
      <c r="NZD819" s="101">
        <f>NZD820+NZD950+NZD941</f>
        <v>0</v>
      </c>
      <c r="NZE819" s="103"/>
      <c r="NZF819" s="144" t="s">
        <v>102</v>
      </c>
      <c r="NZG819" s="144"/>
      <c r="NZH819" s="99"/>
      <c r="NZI819" s="100"/>
      <c r="NZJ819" s="94"/>
      <c r="NZK819" s="95"/>
      <c r="NZL819" s="101">
        <f>NZL820+NZL950+NZL941</f>
        <v>0</v>
      </c>
      <c r="NZM819" s="103"/>
      <c r="NZN819" s="144" t="s">
        <v>102</v>
      </c>
      <c r="NZO819" s="144"/>
      <c r="NZP819" s="99"/>
      <c r="NZQ819" s="100"/>
      <c r="NZR819" s="94"/>
      <c r="NZS819" s="95"/>
      <c r="NZT819" s="101">
        <f>NZT820+NZT950+NZT941</f>
        <v>0</v>
      </c>
      <c r="NZU819" s="103"/>
      <c r="NZV819" s="144" t="s">
        <v>102</v>
      </c>
      <c r="NZW819" s="144"/>
      <c r="NZX819" s="99"/>
      <c r="NZY819" s="100"/>
      <c r="NZZ819" s="94"/>
      <c r="OAA819" s="95"/>
      <c r="OAB819" s="101">
        <f>OAB820+OAB950+OAB941</f>
        <v>0</v>
      </c>
      <c r="OAC819" s="103"/>
      <c r="OAD819" s="144" t="s">
        <v>102</v>
      </c>
      <c r="OAE819" s="144"/>
      <c r="OAF819" s="99"/>
      <c r="OAG819" s="100"/>
      <c r="OAH819" s="94"/>
      <c r="OAI819" s="95"/>
      <c r="OAJ819" s="101">
        <f>OAJ820+OAJ950+OAJ941</f>
        <v>0</v>
      </c>
      <c r="OAK819" s="103"/>
      <c r="OAL819" s="144" t="s">
        <v>102</v>
      </c>
      <c r="OAM819" s="144"/>
      <c r="OAN819" s="99"/>
      <c r="OAO819" s="100"/>
      <c r="OAP819" s="94"/>
      <c r="OAQ819" s="95"/>
      <c r="OAR819" s="101">
        <f>OAR820+OAR950+OAR941</f>
        <v>0</v>
      </c>
      <c r="OAS819" s="103"/>
      <c r="OAT819" s="144" t="s">
        <v>102</v>
      </c>
      <c r="OAU819" s="144"/>
      <c r="OAV819" s="99"/>
      <c r="OAW819" s="100"/>
      <c r="OAX819" s="94"/>
      <c r="OAY819" s="95"/>
      <c r="OAZ819" s="101">
        <f>OAZ820+OAZ950+OAZ941</f>
        <v>0</v>
      </c>
      <c r="OBA819" s="103"/>
      <c r="OBB819" s="144" t="s">
        <v>102</v>
      </c>
      <c r="OBC819" s="144"/>
      <c r="OBD819" s="99"/>
      <c r="OBE819" s="100"/>
      <c r="OBF819" s="94"/>
      <c r="OBG819" s="95"/>
      <c r="OBH819" s="101">
        <f>OBH820+OBH950+OBH941</f>
        <v>0</v>
      </c>
      <c r="OBI819" s="103"/>
      <c r="OBJ819" s="144" t="s">
        <v>102</v>
      </c>
      <c r="OBK819" s="144"/>
      <c r="OBL819" s="99"/>
      <c r="OBM819" s="100"/>
      <c r="OBN819" s="94"/>
      <c r="OBO819" s="95"/>
      <c r="OBP819" s="101">
        <f>OBP820+OBP950+OBP941</f>
        <v>0</v>
      </c>
      <c r="OBQ819" s="103"/>
      <c r="OBR819" s="144" t="s">
        <v>102</v>
      </c>
      <c r="OBS819" s="144"/>
      <c r="OBT819" s="99"/>
      <c r="OBU819" s="100"/>
      <c r="OBV819" s="94"/>
      <c r="OBW819" s="95"/>
      <c r="OBX819" s="101">
        <f>OBX820+OBX950+OBX941</f>
        <v>0</v>
      </c>
      <c r="OBY819" s="103"/>
      <c r="OBZ819" s="144" t="s">
        <v>102</v>
      </c>
      <c r="OCA819" s="144"/>
      <c r="OCB819" s="99"/>
      <c r="OCC819" s="100"/>
      <c r="OCD819" s="94"/>
      <c r="OCE819" s="95"/>
      <c r="OCF819" s="101">
        <f>OCF820+OCF950+OCF941</f>
        <v>0</v>
      </c>
      <c r="OCG819" s="103"/>
      <c r="OCH819" s="144" t="s">
        <v>102</v>
      </c>
      <c r="OCI819" s="144"/>
      <c r="OCJ819" s="99"/>
      <c r="OCK819" s="100"/>
      <c r="OCL819" s="94"/>
      <c r="OCM819" s="95"/>
      <c r="OCN819" s="101">
        <f>OCN820+OCN950+OCN941</f>
        <v>0</v>
      </c>
      <c r="OCO819" s="103"/>
      <c r="OCP819" s="144" t="s">
        <v>102</v>
      </c>
      <c r="OCQ819" s="144"/>
      <c r="OCR819" s="99"/>
      <c r="OCS819" s="100"/>
      <c r="OCT819" s="94"/>
      <c r="OCU819" s="95"/>
      <c r="OCV819" s="101">
        <f>OCV820+OCV950+OCV941</f>
        <v>0</v>
      </c>
      <c r="OCW819" s="103"/>
      <c r="OCX819" s="144" t="s">
        <v>102</v>
      </c>
      <c r="OCY819" s="144"/>
      <c r="OCZ819" s="99"/>
      <c r="ODA819" s="100"/>
      <c r="ODB819" s="94"/>
      <c r="ODC819" s="95"/>
      <c r="ODD819" s="101">
        <f>ODD820+ODD950+ODD941</f>
        <v>0</v>
      </c>
      <c r="ODE819" s="103"/>
      <c r="ODF819" s="144" t="s">
        <v>102</v>
      </c>
      <c r="ODG819" s="144"/>
      <c r="ODH819" s="99"/>
      <c r="ODI819" s="100"/>
      <c r="ODJ819" s="94"/>
      <c r="ODK819" s="95"/>
      <c r="ODL819" s="101">
        <f>ODL820+ODL950+ODL941</f>
        <v>0</v>
      </c>
      <c r="ODM819" s="103"/>
      <c r="ODN819" s="144" t="s">
        <v>102</v>
      </c>
      <c r="ODO819" s="144"/>
      <c r="ODP819" s="99"/>
      <c r="ODQ819" s="100"/>
      <c r="ODR819" s="94"/>
      <c r="ODS819" s="95"/>
      <c r="ODT819" s="101">
        <f>ODT820+ODT950+ODT941</f>
        <v>0</v>
      </c>
      <c r="ODU819" s="103"/>
      <c r="ODV819" s="144" t="s">
        <v>102</v>
      </c>
      <c r="ODW819" s="144"/>
      <c r="ODX819" s="99"/>
      <c r="ODY819" s="100"/>
      <c r="ODZ819" s="94"/>
      <c r="OEA819" s="95"/>
      <c r="OEB819" s="101">
        <f>OEB820+OEB950+OEB941</f>
        <v>0</v>
      </c>
      <c r="OEC819" s="103"/>
      <c r="OED819" s="144" t="s">
        <v>102</v>
      </c>
      <c r="OEE819" s="144"/>
      <c r="OEF819" s="99"/>
      <c r="OEG819" s="100"/>
      <c r="OEH819" s="94"/>
      <c r="OEI819" s="95"/>
      <c r="OEJ819" s="101">
        <f>OEJ820+OEJ950+OEJ941</f>
        <v>0</v>
      </c>
      <c r="OEK819" s="103"/>
      <c r="OEL819" s="144" t="s">
        <v>102</v>
      </c>
      <c r="OEM819" s="144"/>
      <c r="OEN819" s="99"/>
      <c r="OEO819" s="100"/>
      <c r="OEP819" s="94"/>
      <c r="OEQ819" s="95"/>
      <c r="OER819" s="101">
        <f>OER820+OER950+OER941</f>
        <v>0</v>
      </c>
      <c r="OES819" s="103"/>
      <c r="OET819" s="144" t="s">
        <v>102</v>
      </c>
      <c r="OEU819" s="144"/>
      <c r="OEV819" s="99"/>
      <c r="OEW819" s="100"/>
      <c r="OEX819" s="94"/>
      <c r="OEY819" s="95"/>
      <c r="OEZ819" s="101">
        <f>OEZ820+OEZ950+OEZ941</f>
        <v>0</v>
      </c>
      <c r="OFA819" s="103"/>
      <c r="OFB819" s="144" t="s">
        <v>102</v>
      </c>
      <c r="OFC819" s="144"/>
      <c r="OFD819" s="99"/>
      <c r="OFE819" s="100"/>
      <c r="OFF819" s="94"/>
      <c r="OFG819" s="95"/>
      <c r="OFH819" s="101">
        <f>OFH820+OFH950+OFH941</f>
        <v>0</v>
      </c>
      <c r="OFI819" s="103"/>
      <c r="OFJ819" s="144" t="s">
        <v>102</v>
      </c>
      <c r="OFK819" s="144"/>
      <c r="OFL819" s="99"/>
      <c r="OFM819" s="100"/>
      <c r="OFN819" s="94"/>
      <c r="OFO819" s="95"/>
      <c r="OFP819" s="101">
        <f>OFP820+OFP950+OFP941</f>
        <v>0</v>
      </c>
      <c r="OFQ819" s="103"/>
      <c r="OFR819" s="144" t="s">
        <v>102</v>
      </c>
      <c r="OFS819" s="144"/>
      <c r="OFT819" s="99"/>
      <c r="OFU819" s="100"/>
      <c r="OFV819" s="94"/>
      <c r="OFW819" s="95"/>
      <c r="OFX819" s="101">
        <f>OFX820+OFX950+OFX941</f>
        <v>0</v>
      </c>
      <c r="OFY819" s="103"/>
      <c r="OFZ819" s="144" t="s">
        <v>102</v>
      </c>
      <c r="OGA819" s="144"/>
      <c r="OGB819" s="99"/>
      <c r="OGC819" s="100"/>
      <c r="OGD819" s="94"/>
      <c r="OGE819" s="95"/>
      <c r="OGF819" s="101">
        <f>OGF820+OGF950+OGF941</f>
        <v>0</v>
      </c>
      <c r="OGG819" s="103"/>
      <c r="OGH819" s="144" t="s">
        <v>102</v>
      </c>
      <c r="OGI819" s="144"/>
      <c r="OGJ819" s="99"/>
      <c r="OGK819" s="100"/>
      <c r="OGL819" s="94"/>
      <c r="OGM819" s="95"/>
      <c r="OGN819" s="101">
        <f>OGN820+OGN950+OGN941</f>
        <v>0</v>
      </c>
      <c r="OGO819" s="103"/>
      <c r="OGP819" s="144" t="s">
        <v>102</v>
      </c>
      <c r="OGQ819" s="144"/>
      <c r="OGR819" s="99"/>
      <c r="OGS819" s="100"/>
      <c r="OGT819" s="94"/>
      <c r="OGU819" s="95"/>
      <c r="OGV819" s="101">
        <f>OGV820+OGV950+OGV941</f>
        <v>0</v>
      </c>
      <c r="OGW819" s="103"/>
      <c r="OGX819" s="144" t="s">
        <v>102</v>
      </c>
      <c r="OGY819" s="144"/>
      <c r="OGZ819" s="99"/>
      <c r="OHA819" s="100"/>
      <c r="OHB819" s="94"/>
      <c r="OHC819" s="95"/>
      <c r="OHD819" s="101">
        <f>OHD820+OHD950+OHD941</f>
        <v>0</v>
      </c>
      <c r="OHE819" s="103"/>
      <c r="OHF819" s="144" t="s">
        <v>102</v>
      </c>
      <c r="OHG819" s="144"/>
      <c r="OHH819" s="99"/>
      <c r="OHI819" s="100"/>
      <c r="OHJ819" s="94"/>
      <c r="OHK819" s="95"/>
      <c r="OHL819" s="101">
        <f>OHL820+OHL950+OHL941</f>
        <v>0</v>
      </c>
      <c r="OHM819" s="103"/>
      <c r="OHN819" s="144" t="s">
        <v>102</v>
      </c>
      <c r="OHO819" s="144"/>
      <c r="OHP819" s="99"/>
      <c r="OHQ819" s="100"/>
      <c r="OHR819" s="94"/>
      <c r="OHS819" s="95"/>
      <c r="OHT819" s="101">
        <f>OHT820+OHT950+OHT941</f>
        <v>0</v>
      </c>
      <c r="OHU819" s="103"/>
      <c r="OHV819" s="144" t="s">
        <v>102</v>
      </c>
      <c r="OHW819" s="144"/>
      <c r="OHX819" s="99"/>
      <c r="OHY819" s="100"/>
      <c r="OHZ819" s="94"/>
      <c r="OIA819" s="95"/>
      <c r="OIB819" s="101">
        <f>OIB820+OIB950+OIB941</f>
        <v>0</v>
      </c>
      <c r="OIC819" s="103"/>
      <c r="OID819" s="144" t="s">
        <v>102</v>
      </c>
      <c r="OIE819" s="144"/>
      <c r="OIF819" s="99"/>
      <c r="OIG819" s="100"/>
      <c r="OIH819" s="94"/>
      <c r="OII819" s="95"/>
      <c r="OIJ819" s="101">
        <f>OIJ820+OIJ950+OIJ941</f>
        <v>0</v>
      </c>
      <c r="OIK819" s="103"/>
      <c r="OIL819" s="144" t="s">
        <v>102</v>
      </c>
      <c r="OIM819" s="144"/>
      <c r="OIN819" s="99"/>
      <c r="OIO819" s="100"/>
      <c r="OIP819" s="94"/>
      <c r="OIQ819" s="95"/>
      <c r="OIR819" s="101">
        <f>OIR820+OIR950+OIR941</f>
        <v>0</v>
      </c>
      <c r="OIS819" s="103"/>
      <c r="OIT819" s="144" t="s">
        <v>102</v>
      </c>
      <c r="OIU819" s="144"/>
      <c r="OIV819" s="99"/>
      <c r="OIW819" s="100"/>
      <c r="OIX819" s="94"/>
      <c r="OIY819" s="95"/>
      <c r="OIZ819" s="101">
        <f>OIZ820+OIZ950+OIZ941</f>
        <v>0</v>
      </c>
      <c r="OJA819" s="103"/>
      <c r="OJB819" s="144" t="s">
        <v>102</v>
      </c>
      <c r="OJC819" s="144"/>
      <c r="OJD819" s="99"/>
      <c r="OJE819" s="100"/>
      <c r="OJF819" s="94"/>
      <c r="OJG819" s="95"/>
      <c r="OJH819" s="101">
        <f>OJH820+OJH950+OJH941</f>
        <v>0</v>
      </c>
      <c r="OJI819" s="103"/>
      <c r="OJJ819" s="144" t="s">
        <v>102</v>
      </c>
      <c r="OJK819" s="144"/>
      <c r="OJL819" s="99"/>
      <c r="OJM819" s="100"/>
      <c r="OJN819" s="94"/>
      <c r="OJO819" s="95"/>
      <c r="OJP819" s="101">
        <f>OJP820+OJP950+OJP941</f>
        <v>0</v>
      </c>
      <c r="OJQ819" s="103"/>
      <c r="OJR819" s="144" t="s">
        <v>102</v>
      </c>
      <c r="OJS819" s="144"/>
      <c r="OJT819" s="99"/>
      <c r="OJU819" s="100"/>
      <c r="OJV819" s="94"/>
      <c r="OJW819" s="95"/>
      <c r="OJX819" s="101">
        <f>OJX820+OJX950+OJX941</f>
        <v>0</v>
      </c>
      <c r="OJY819" s="103"/>
      <c r="OJZ819" s="144" t="s">
        <v>102</v>
      </c>
      <c r="OKA819" s="144"/>
      <c r="OKB819" s="99"/>
      <c r="OKC819" s="100"/>
      <c r="OKD819" s="94"/>
      <c r="OKE819" s="95"/>
      <c r="OKF819" s="101">
        <f>OKF820+OKF950+OKF941</f>
        <v>0</v>
      </c>
      <c r="OKG819" s="103"/>
      <c r="OKH819" s="144" t="s">
        <v>102</v>
      </c>
      <c r="OKI819" s="144"/>
      <c r="OKJ819" s="99"/>
      <c r="OKK819" s="100"/>
      <c r="OKL819" s="94"/>
      <c r="OKM819" s="95"/>
      <c r="OKN819" s="101">
        <f>OKN820+OKN950+OKN941</f>
        <v>0</v>
      </c>
      <c r="OKO819" s="103"/>
      <c r="OKP819" s="144" t="s">
        <v>102</v>
      </c>
      <c r="OKQ819" s="144"/>
      <c r="OKR819" s="99"/>
      <c r="OKS819" s="100"/>
      <c r="OKT819" s="94"/>
      <c r="OKU819" s="95"/>
      <c r="OKV819" s="101">
        <f>OKV820+OKV950+OKV941</f>
        <v>0</v>
      </c>
      <c r="OKW819" s="103"/>
      <c r="OKX819" s="144" t="s">
        <v>102</v>
      </c>
      <c r="OKY819" s="144"/>
      <c r="OKZ819" s="99"/>
      <c r="OLA819" s="100"/>
      <c r="OLB819" s="94"/>
      <c r="OLC819" s="95"/>
      <c r="OLD819" s="101">
        <f>OLD820+OLD950+OLD941</f>
        <v>0</v>
      </c>
      <c r="OLE819" s="103"/>
      <c r="OLF819" s="144" t="s">
        <v>102</v>
      </c>
      <c r="OLG819" s="144"/>
      <c r="OLH819" s="99"/>
      <c r="OLI819" s="100"/>
      <c r="OLJ819" s="94"/>
      <c r="OLK819" s="95"/>
      <c r="OLL819" s="101">
        <f>OLL820+OLL950+OLL941</f>
        <v>0</v>
      </c>
      <c r="OLM819" s="103"/>
      <c r="OLN819" s="144" t="s">
        <v>102</v>
      </c>
      <c r="OLO819" s="144"/>
      <c r="OLP819" s="99"/>
      <c r="OLQ819" s="100"/>
      <c r="OLR819" s="94"/>
      <c r="OLS819" s="95"/>
      <c r="OLT819" s="101">
        <f>OLT820+OLT950+OLT941</f>
        <v>0</v>
      </c>
      <c r="OLU819" s="103"/>
      <c r="OLV819" s="144" t="s">
        <v>102</v>
      </c>
      <c r="OLW819" s="144"/>
      <c r="OLX819" s="99"/>
      <c r="OLY819" s="100"/>
      <c r="OLZ819" s="94"/>
      <c r="OMA819" s="95"/>
      <c r="OMB819" s="101">
        <f>OMB820+OMB950+OMB941</f>
        <v>0</v>
      </c>
      <c r="OMC819" s="103"/>
      <c r="OMD819" s="144" t="s">
        <v>102</v>
      </c>
      <c r="OME819" s="144"/>
      <c r="OMF819" s="99"/>
      <c r="OMG819" s="100"/>
      <c r="OMH819" s="94"/>
      <c r="OMI819" s="95"/>
      <c r="OMJ819" s="101">
        <f>OMJ820+OMJ950+OMJ941</f>
        <v>0</v>
      </c>
      <c r="OMK819" s="103"/>
      <c r="OML819" s="144" t="s">
        <v>102</v>
      </c>
      <c r="OMM819" s="144"/>
      <c r="OMN819" s="99"/>
      <c r="OMO819" s="100"/>
      <c r="OMP819" s="94"/>
      <c r="OMQ819" s="95"/>
      <c r="OMR819" s="101">
        <f>OMR820+OMR950+OMR941</f>
        <v>0</v>
      </c>
      <c r="OMS819" s="103"/>
      <c r="OMT819" s="144" t="s">
        <v>102</v>
      </c>
      <c r="OMU819" s="144"/>
      <c r="OMV819" s="99"/>
      <c r="OMW819" s="100"/>
      <c r="OMX819" s="94"/>
      <c r="OMY819" s="95"/>
      <c r="OMZ819" s="101">
        <f>OMZ820+OMZ950+OMZ941</f>
        <v>0</v>
      </c>
      <c r="ONA819" s="103"/>
      <c r="ONB819" s="144" t="s">
        <v>102</v>
      </c>
      <c r="ONC819" s="144"/>
      <c r="OND819" s="99"/>
      <c r="ONE819" s="100"/>
      <c r="ONF819" s="94"/>
      <c r="ONG819" s="95"/>
      <c r="ONH819" s="101">
        <f>ONH820+ONH950+ONH941</f>
        <v>0</v>
      </c>
      <c r="ONI819" s="103"/>
      <c r="ONJ819" s="144" t="s">
        <v>102</v>
      </c>
      <c r="ONK819" s="144"/>
      <c r="ONL819" s="99"/>
      <c r="ONM819" s="100"/>
      <c r="ONN819" s="94"/>
      <c r="ONO819" s="95"/>
      <c r="ONP819" s="101">
        <f>ONP820+ONP950+ONP941</f>
        <v>0</v>
      </c>
      <c r="ONQ819" s="103"/>
      <c r="ONR819" s="144" t="s">
        <v>102</v>
      </c>
      <c r="ONS819" s="144"/>
      <c r="ONT819" s="99"/>
      <c r="ONU819" s="100"/>
      <c r="ONV819" s="94"/>
      <c r="ONW819" s="95"/>
      <c r="ONX819" s="101">
        <f>ONX820+ONX950+ONX941</f>
        <v>0</v>
      </c>
      <c r="ONY819" s="103"/>
      <c r="ONZ819" s="144" t="s">
        <v>102</v>
      </c>
      <c r="OOA819" s="144"/>
      <c r="OOB819" s="99"/>
      <c r="OOC819" s="100"/>
      <c r="OOD819" s="94"/>
      <c r="OOE819" s="95"/>
      <c r="OOF819" s="101">
        <f>OOF820+OOF950+OOF941</f>
        <v>0</v>
      </c>
      <c r="OOG819" s="103"/>
      <c r="OOH819" s="144" t="s">
        <v>102</v>
      </c>
      <c r="OOI819" s="144"/>
      <c r="OOJ819" s="99"/>
      <c r="OOK819" s="100"/>
      <c r="OOL819" s="94"/>
      <c r="OOM819" s="95"/>
      <c r="OON819" s="101">
        <f>OON820+OON950+OON941</f>
        <v>0</v>
      </c>
      <c r="OOO819" s="103"/>
      <c r="OOP819" s="144" t="s">
        <v>102</v>
      </c>
      <c r="OOQ819" s="144"/>
      <c r="OOR819" s="99"/>
      <c r="OOS819" s="100"/>
      <c r="OOT819" s="94"/>
      <c r="OOU819" s="95"/>
      <c r="OOV819" s="101">
        <f>OOV820+OOV950+OOV941</f>
        <v>0</v>
      </c>
      <c r="OOW819" s="103"/>
      <c r="OOX819" s="144" t="s">
        <v>102</v>
      </c>
      <c r="OOY819" s="144"/>
      <c r="OOZ819" s="99"/>
      <c r="OPA819" s="100"/>
      <c r="OPB819" s="94"/>
      <c r="OPC819" s="95"/>
      <c r="OPD819" s="101">
        <f>OPD820+OPD950+OPD941</f>
        <v>0</v>
      </c>
      <c r="OPE819" s="103"/>
      <c r="OPF819" s="144" t="s">
        <v>102</v>
      </c>
      <c r="OPG819" s="144"/>
      <c r="OPH819" s="99"/>
      <c r="OPI819" s="100"/>
      <c r="OPJ819" s="94"/>
      <c r="OPK819" s="95"/>
      <c r="OPL819" s="101">
        <f>OPL820+OPL950+OPL941</f>
        <v>0</v>
      </c>
      <c r="OPM819" s="103"/>
      <c r="OPN819" s="144" t="s">
        <v>102</v>
      </c>
      <c r="OPO819" s="144"/>
      <c r="OPP819" s="99"/>
      <c r="OPQ819" s="100"/>
      <c r="OPR819" s="94"/>
      <c r="OPS819" s="95"/>
      <c r="OPT819" s="101">
        <f>OPT820+OPT950+OPT941</f>
        <v>0</v>
      </c>
      <c r="OPU819" s="103"/>
      <c r="OPV819" s="144" t="s">
        <v>102</v>
      </c>
      <c r="OPW819" s="144"/>
      <c r="OPX819" s="99"/>
      <c r="OPY819" s="100"/>
      <c r="OPZ819" s="94"/>
      <c r="OQA819" s="95"/>
      <c r="OQB819" s="101">
        <f>OQB820+OQB950+OQB941</f>
        <v>0</v>
      </c>
      <c r="OQC819" s="103"/>
      <c r="OQD819" s="144" t="s">
        <v>102</v>
      </c>
      <c r="OQE819" s="144"/>
      <c r="OQF819" s="99"/>
      <c r="OQG819" s="100"/>
      <c r="OQH819" s="94"/>
      <c r="OQI819" s="95"/>
      <c r="OQJ819" s="101">
        <f>OQJ820+OQJ950+OQJ941</f>
        <v>0</v>
      </c>
      <c r="OQK819" s="103"/>
      <c r="OQL819" s="144" t="s">
        <v>102</v>
      </c>
      <c r="OQM819" s="144"/>
      <c r="OQN819" s="99"/>
      <c r="OQO819" s="100"/>
      <c r="OQP819" s="94"/>
      <c r="OQQ819" s="95"/>
      <c r="OQR819" s="101">
        <f>OQR820+OQR950+OQR941</f>
        <v>0</v>
      </c>
      <c r="OQS819" s="103"/>
      <c r="OQT819" s="144" t="s">
        <v>102</v>
      </c>
      <c r="OQU819" s="144"/>
      <c r="OQV819" s="99"/>
      <c r="OQW819" s="100"/>
      <c r="OQX819" s="94"/>
      <c r="OQY819" s="95"/>
      <c r="OQZ819" s="101">
        <f>OQZ820+OQZ950+OQZ941</f>
        <v>0</v>
      </c>
      <c r="ORA819" s="103"/>
      <c r="ORB819" s="144" t="s">
        <v>102</v>
      </c>
      <c r="ORC819" s="144"/>
      <c r="ORD819" s="99"/>
      <c r="ORE819" s="100"/>
      <c r="ORF819" s="94"/>
      <c r="ORG819" s="95"/>
      <c r="ORH819" s="101">
        <f>ORH820+ORH950+ORH941</f>
        <v>0</v>
      </c>
      <c r="ORI819" s="103"/>
      <c r="ORJ819" s="144" t="s">
        <v>102</v>
      </c>
      <c r="ORK819" s="144"/>
      <c r="ORL819" s="99"/>
      <c r="ORM819" s="100"/>
      <c r="ORN819" s="94"/>
      <c r="ORO819" s="95"/>
      <c r="ORP819" s="101">
        <f>ORP820+ORP950+ORP941</f>
        <v>0</v>
      </c>
      <c r="ORQ819" s="103"/>
      <c r="ORR819" s="144" t="s">
        <v>102</v>
      </c>
      <c r="ORS819" s="144"/>
      <c r="ORT819" s="99"/>
      <c r="ORU819" s="100"/>
      <c r="ORV819" s="94"/>
      <c r="ORW819" s="95"/>
      <c r="ORX819" s="101">
        <f>ORX820+ORX950+ORX941</f>
        <v>0</v>
      </c>
      <c r="ORY819" s="103"/>
      <c r="ORZ819" s="144" t="s">
        <v>102</v>
      </c>
      <c r="OSA819" s="144"/>
      <c r="OSB819" s="99"/>
      <c r="OSC819" s="100"/>
      <c r="OSD819" s="94"/>
      <c r="OSE819" s="95"/>
      <c r="OSF819" s="101">
        <f>OSF820+OSF950+OSF941</f>
        <v>0</v>
      </c>
      <c r="OSG819" s="103"/>
      <c r="OSH819" s="144" t="s">
        <v>102</v>
      </c>
      <c r="OSI819" s="144"/>
      <c r="OSJ819" s="99"/>
      <c r="OSK819" s="100"/>
      <c r="OSL819" s="94"/>
      <c r="OSM819" s="95"/>
      <c r="OSN819" s="101">
        <f>OSN820+OSN950+OSN941</f>
        <v>0</v>
      </c>
      <c r="OSO819" s="103"/>
      <c r="OSP819" s="144" t="s">
        <v>102</v>
      </c>
      <c r="OSQ819" s="144"/>
      <c r="OSR819" s="99"/>
      <c r="OSS819" s="100"/>
      <c r="OST819" s="94"/>
      <c r="OSU819" s="95"/>
      <c r="OSV819" s="101">
        <f>OSV820+OSV950+OSV941</f>
        <v>0</v>
      </c>
      <c r="OSW819" s="103"/>
      <c r="OSX819" s="144" t="s">
        <v>102</v>
      </c>
      <c r="OSY819" s="144"/>
      <c r="OSZ819" s="99"/>
      <c r="OTA819" s="100"/>
      <c r="OTB819" s="94"/>
      <c r="OTC819" s="95"/>
      <c r="OTD819" s="101">
        <f>OTD820+OTD950+OTD941</f>
        <v>0</v>
      </c>
      <c r="OTE819" s="103"/>
      <c r="OTF819" s="144" t="s">
        <v>102</v>
      </c>
      <c r="OTG819" s="144"/>
      <c r="OTH819" s="99"/>
      <c r="OTI819" s="100"/>
      <c r="OTJ819" s="94"/>
      <c r="OTK819" s="95"/>
      <c r="OTL819" s="101">
        <f>OTL820+OTL950+OTL941</f>
        <v>0</v>
      </c>
      <c r="OTM819" s="103"/>
      <c r="OTN819" s="144" t="s">
        <v>102</v>
      </c>
      <c r="OTO819" s="144"/>
      <c r="OTP819" s="99"/>
      <c r="OTQ819" s="100"/>
      <c r="OTR819" s="94"/>
      <c r="OTS819" s="95"/>
      <c r="OTT819" s="101">
        <f>OTT820+OTT950+OTT941</f>
        <v>0</v>
      </c>
      <c r="OTU819" s="103"/>
      <c r="OTV819" s="144" t="s">
        <v>102</v>
      </c>
      <c r="OTW819" s="144"/>
      <c r="OTX819" s="99"/>
      <c r="OTY819" s="100"/>
      <c r="OTZ819" s="94"/>
      <c r="OUA819" s="95"/>
      <c r="OUB819" s="101">
        <f>OUB820+OUB950+OUB941</f>
        <v>0</v>
      </c>
      <c r="OUC819" s="103"/>
      <c r="OUD819" s="144" t="s">
        <v>102</v>
      </c>
      <c r="OUE819" s="144"/>
      <c r="OUF819" s="99"/>
      <c r="OUG819" s="100"/>
      <c r="OUH819" s="94"/>
      <c r="OUI819" s="95"/>
      <c r="OUJ819" s="101">
        <f>OUJ820+OUJ950+OUJ941</f>
        <v>0</v>
      </c>
      <c r="OUK819" s="103"/>
      <c r="OUL819" s="144" t="s">
        <v>102</v>
      </c>
      <c r="OUM819" s="144"/>
      <c r="OUN819" s="99"/>
      <c r="OUO819" s="100"/>
      <c r="OUP819" s="94"/>
      <c r="OUQ819" s="95"/>
      <c r="OUR819" s="101">
        <f>OUR820+OUR950+OUR941</f>
        <v>0</v>
      </c>
      <c r="OUS819" s="103"/>
      <c r="OUT819" s="144" t="s">
        <v>102</v>
      </c>
      <c r="OUU819" s="144"/>
      <c r="OUV819" s="99"/>
      <c r="OUW819" s="100"/>
      <c r="OUX819" s="94"/>
      <c r="OUY819" s="95"/>
      <c r="OUZ819" s="101">
        <f>OUZ820+OUZ950+OUZ941</f>
        <v>0</v>
      </c>
      <c r="OVA819" s="103"/>
      <c r="OVB819" s="144" t="s">
        <v>102</v>
      </c>
      <c r="OVC819" s="144"/>
      <c r="OVD819" s="99"/>
      <c r="OVE819" s="100"/>
      <c r="OVF819" s="94"/>
      <c r="OVG819" s="95"/>
      <c r="OVH819" s="101">
        <f>OVH820+OVH950+OVH941</f>
        <v>0</v>
      </c>
      <c r="OVI819" s="103"/>
      <c r="OVJ819" s="144" t="s">
        <v>102</v>
      </c>
      <c r="OVK819" s="144"/>
      <c r="OVL819" s="99"/>
      <c r="OVM819" s="100"/>
      <c r="OVN819" s="94"/>
      <c r="OVO819" s="95"/>
      <c r="OVP819" s="101">
        <f>OVP820+OVP950+OVP941</f>
        <v>0</v>
      </c>
      <c r="OVQ819" s="103"/>
      <c r="OVR819" s="144" t="s">
        <v>102</v>
      </c>
      <c r="OVS819" s="144"/>
      <c r="OVT819" s="99"/>
      <c r="OVU819" s="100"/>
      <c r="OVV819" s="94"/>
      <c r="OVW819" s="95"/>
      <c r="OVX819" s="101">
        <f>OVX820+OVX950+OVX941</f>
        <v>0</v>
      </c>
      <c r="OVY819" s="103"/>
      <c r="OVZ819" s="144" t="s">
        <v>102</v>
      </c>
      <c r="OWA819" s="144"/>
      <c r="OWB819" s="99"/>
      <c r="OWC819" s="100"/>
      <c r="OWD819" s="94"/>
      <c r="OWE819" s="95"/>
      <c r="OWF819" s="101">
        <f>OWF820+OWF950+OWF941</f>
        <v>0</v>
      </c>
      <c r="OWG819" s="103"/>
      <c r="OWH819" s="144" t="s">
        <v>102</v>
      </c>
      <c r="OWI819" s="144"/>
      <c r="OWJ819" s="99"/>
      <c r="OWK819" s="100"/>
      <c r="OWL819" s="94"/>
      <c r="OWM819" s="95"/>
      <c r="OWN819" s="101">
        <f>OWN820+OWN950+OWN941</f>
        <v>0</v>
      </c>
      <c r="OWO819" s="103"/>
      <c r="OWP819" s="144" t="s">
        <v>102</v>
      </c>
      <c r="OWQ819" s="144"/>
      <c r="OWR819" s="99"/>
      <c r="OWS819" s="100"/>
      <c r="OWT819" s="94"/>
      <c r="OWU819" s="95"/>
      <c r="OWV819" s="101">
        <f>OWV820+OWV950+OWV941</f>
        <v>0</v>
      </c>
      <c r="OWW819" s="103"/>
      <c r="OWX819" s="144" t="s">
        <v>102</v>
      </c>
      <c r="OWY819" s="144"/>
      <c r="OWZ819" s="99"/>
      <c r="OXA819" s="100"/>
      <c r="OXB819" s="94"/>
      <c r="OXC819" s="95"/>
      <c r="OXD819" s="101">
        <f>OXD820+OXD950+OXD941</f>
        <v>0</v>
      </c>
      <c r="OXE819" s="103"/>
      <c r="OXF819" s="144" t="s">
        <v>102</v>
      </c>
      <c r="OXG819" s="144"/>
      <c r="OXH819" s="99"/>
      <c r="OXI819" s="100"/>
      <c r="OXJ819" s="94"/>
      <c r="OXK819" s="95"/>
      <c r="OXL819" s="101">
        <f>OXL820+OXL950+OXL941</f>
        <v>0</v>
      </c>
      <c r="OXM819" s="103"/>
      <c r="OXN819" s="144" t="s">
        <v>102</v>
      </c>
      <c r="OXO819" s="144"/>
      <c r="OXP819" s="99"/>
      <c r="OXQ819" s="100"/>
      <c r="OXR819" s="94"/>
      <c r="OXS819" s="95"/>
      <c r="OXT819" s="101">
        <f>OXT820+OXT950+OXT941</f>
        <v>0</v>
      </c>
      <c r="OXU819" s="103"/>
      <c r="OXV819" s="144" t="s">
        <v>102</v>
      </c>
      <c r="OXW819" s="144"/>
      <c r="OXX819" s="99"/>
      <c r="OXY819" s="100"/>
      <c r="OXZ819" s="94"/>
      <c r="OYA819" s="95"/>
      <c r="OYB819" s="101">
        <f>OYB820+OYB950+OYB941</f>
        <v>0</v>
      </c>
      <c r="OYC819" s="103"/>
      <c r="OYD819" s="144" t="s">
        <v>102</v>
      </c>
      <c r="OYE819" s="144"/>
      <c r="OYF819" s="99"/>
      <c r="OYG819" s="100"/>
      <c r="OYH819" s="94"/>
      <c r="OYI819" s="95"/>
      <c r="OYJ819" s="101">
        <f>OYJ820+OYJ950+OYJ941</f>
        <v>0</v>
      </c>
      <c r="OYK819" s="103"/>
      <c r="OYL819" s="144" t="s">
        <v>102</v>
      </c>
      <c r="OYM819" s="144"/>
      <c r="OYN819" s="99"/>
      <c r="OYO819" s="100"/>
      <c r="OYP819" s="94"/>
      <c r="OYQ819" s="95"/>
      <c r="OYR819" s="101">
        <f>OYR820+OYR950+OYR941</f>
        <v>0</v>
      </c>
      <c r="OYS819" s="103"/>
      <c r="OYT819" s="144" t="s">
        <v>102</v>
      </c>
      <c r="OYU819" s="144"/>
      <c r="OYV819" s="99"/>
      <c r="OYW819" s="100"/>
      <c r="OYX819" s="94"/>
      <c r="OYY819" s="95"/>
      <c r="OYZ819" s="101">
        <f>OYZ820+OYZ950+OYZ941</f>
        <v>0</v>
      </c>
      <c r="OZA819" s="103"/>
      <c r="OZB819" s="144" t="s">
        <v>102</v>
      </c>
      <c r="OZC819" s="144"/>
      <c r="OZD819" s="99"/>
      <c r="OZE819" s="100"/>
      <c r="OZF819" s="94"/>
      <c r="OZG819" s="95"/>
      <c r="OZH819" s="101">
        <f>OZH820+OZH950+OZH941</f>
        <v>0</v>
      </c>
      <c r="OZI819" s="103"/>
      <c r="OZJ819" s="144" t="s">
        <v>102</v>
      </c>
      <c r="OZK819" s="144"/>
      <c r="OZL819" s="99"/>
      <c r="OZM819" s="100"/>
      <c r="OZN819" s="94"/>
      <c r="OZO819" s="95"/>
      <c r="OZP819" s="101">
        <f>OZP820+OZP950+OZP941</f>
        <v>0</v>
      </c>
      <c r="OZQ819" s="103"/>
      <c r="OZR819" s="144" t="s">
        <v>102</v>
      </c>
      <c r="OZS819" s="144"/>
      <c r="OZT819" s="99"/>
      <c r="OZU819" s="100"/>
      <c r="OZV819" s="94"/>
      <c r="OZW819" s="95"/>
      <c r="OZX819" s="101">
        <f>OZX820+OZX950+OZX941</f>
        <v>0</v>
      </c>
      <c r="OZY819" s="103"/>
      <c r="OZZ819" s="144" t="s">
        <v>102</v>
      </c>
      <c r="PAA819" s="144"/>
      <c r="PAB819" s="99"/>
      <c r="PAC819" s="100"/>
      <c r="PAD819" s="94"/>
      <c r="PAE819" s="95"/>
      <c r="PAF819" s="101">
        <f>PAF820+PAF950+PAF941</f>
        <v>0</v>
      </c>
      <c r="PAG819" s="103"/>
      <c r="PAH819" s="144" t="s">
        <v>102</v>
      </c>
      <c r="PAI819" s="144"/>
      <c r="PAJ819" s="99"/>
      <c r="PAK819" s="100"/>
      <c r="PAL819" s="94"/>
      <c r="PAM819" s="95"/>
      <c r="PAN819" s="101">
        <f>PAN820+PAN950+PAN941</f>
        <v>0</v>
      </c>
      <c r="PAO819" s="103"/>
      <c r="PAP819" s="144" t="s">
        <v>102</v>
      </c>
      <c r="PAQ819" s="144"/>
      <c r="PAR819" s="99"/>
      <c r="PAS819" s="100"/>
      <c r="PAT819" s="94"/>
      <c r="PAU819" s="95"/>
      <c r="PAV819" s="101">
        <f>PAV820+PAV950+PAV941</f>
        <v>0</v>
      </c>
      <c r="PAW819" s="103"/>
      <c r="PAX819" s="144" t="s">
        <v>102</v>
      </c>
      <c r="PAY819" s="144"/>
      <c r="PAZ819" s="99"/>
      <c r="PBA819" s="100"/>
      <c r="PBB819" s="94"/>
      <c r="PBC819" s="95"/>
      <c r="PBD819" s="101">
        <f>PBD820+PBD950+PBD941</f>
        <v>0</v>
      </c>
      <c r="PBE819" s="103"/>
      <c r="PBF819" s="144" t="s">
        <v>102</v>
      </c>
      <c r="PBG819" s="144"/>
      <c r="PBH819" s="99"/>
      <c r="PBI819" s="100"/>
      <c r="PBJ819" s="94"/>
      <c r="PBK819" s="95"/>
      <c r="PBL819" s="101">
        <f>PBL820+PBL950+PBL941</f>
        <v>0</v>
      </c>
      <c r="PBM819" s="103"/>
      <c r="PBN819" s="144" t="s">
        <v>102</v>
      </c>
      <c r="PBO819" s="144"/>
      <c r="PBP819" s="99"/>
      <c r="PBQ819" s="100"/>
      <c r="PBR819" s="94"/>
      <c r="PBS819" s="95"/>
      <c r="PBT819" s="101">
        <f>PBT820+PBT950+PBT941</f>
        <v>0</v>
      </c>
      <c r="PBU819" s="103"/>
      <c r="PBV819" s="144" t="s">
        <v>102</v>
      </c>
      <c r="PBW819" s="144"/>
      <c r="PBX819" s="99"/>
      <c r="PBY819" s="100"/>
      <c r="PBZ819" s="94"/>
      <c r="PCA819" s="95"/>
      <c r="PCB819" s="101">
        <f>PCB820+PCB950+PCB941</f>
        <v>0</v>
      </c>
      <c r="PCC819" s="103"/>
      <c r="PCD819" s="144" t="s">
        <v>102</v>
      </c>
      <c r="PCE819" s="144"/>
      <c r="PCF819" s="99"/>
      <c r="PCG819" s="100"/>
      <c r="PCH819" s="94"/>
      <c r="PCI819" s="95"/>
      <c r="PCJ819" s="101">
        <f>PCJ820+PCJ950+PCJ941</f>
        <v>0</v>
      </c>
      <c r="PCK819" s="103"/>
      <c r="PCL819" s="144" t="s">
        <v>102</v>
      </c>
      <c r="PCM819" s="144"/>
      <c r="PCN819" s="99"/>
      <c r="PCO819" s="100"/>
      <c r="PCP819" s="94"/>
      <c r="PCQ819" s="95"/>
      <c r="PCR819" s="101">
        <f>PCR820+PCR950+PCR941</f>
        <v>0</v>
      </c>
      <c r="PCS819" s="103"/>
      <c r="PCT819" s="144" t="s">
        <v>102</v>
      </c>
      <c r="PCU819" s="144"/>
      <c r="PCV819" s="99"/>
      <c r="PCW819" s="100"/>
      <c r="PCX819" s="94"/>
      <c r="PCY819" s="95"/>
      <c r="PCZ819" s="101">
        <f>PCZ820+PCZ950+PCZ941</f>
        <v>0</v>
      </c>
      <c r="PDA819" s="103"/>
      <c r="PDB819" s="144" t="s">
        <v>102</v>
      </c>
      <c r="PDC819" s="144"/>
      <c r="PDD819" s="99"/>
      <c r="PDE819" s="100"/>
      <c r="PDF819" s="94"/>
      <c r="PDG819" s="95"/>
      <c r="PDH819" s="101">
        <f>PDH820+PDH950+PDH941</f>
        <v>0</v>
      </c>
      <c r="PDI819" s="103"/>
      <c r="PDJ819" s="144" t="s">
        <v>102</v>
      </c>
      <c r="PDK819" s="144"/>
      <c r="PDL819" s="99"/>
      <c r="PDM819" s="100"/>
      <c r="PDN819" s="94"/>
      <c r="PDO819" s="95"/>
      <c r="PDP819" s="101">
        <f>PDP820+PDP950+PDP941</f>
        <v>0</v>
      </c>
      <c r="PDQ819" s="103"/>
      <c r="PDR819" s="144" t="s">
        <v>102</v>
      </c>
      <c r="PDS819" s="144"/>
      <c r="PDT819" s="99"/>
      <c r="PDU819" s="100"/>
      <c r="PDV819" s="94"/>
      <c r="PDW819" s="95"/>
      <c r="PDX819" s="101">
        <f>PDX820+PDX950+PDX941</f>
        <v>0</v>
      </c>
      <c r="PDY819" s="103"/>
      <c r="PDZ819" s="144" t="s">
        <v>102</v>
      </c>
      <c r="PEA819" s="144"/>
      <c r="PEB819" s="99"/>
      <c r="PEC819" s="100"/>
      <c r="PED819" s="94"/>
      <c r="PEE819" s="95"/>
      <c r="PEF819" s="101">
        <f>PEF820+PEF950+PEF941</f>
        <v>0</v>
      </c>
      <c r="PEG819" s="103"/>
      <c r="PEH819" s="144" t="s">
        <v>102</v>
      </c>
      <c r="PEI819" s="144"/>
      <c r="PEJ819" s="99"/>
      <c r="PEK819" s="100"/>
      <c r="PEL819" s="94"/>
      <c r="PEM819" s="95"/>
      <c r="PEN819" s="101">
        <f>PEN820+PEN950+PEN941</f>
        <v>0</v>
      </c>
      <c r="PEO819" s="103"/>
      <c r="PEP819" s="144" t="s">
        <v>102</v>
      </c>
      <c r="PEQ819" s="144"/>
      <c r="PER819" s="99"/>
      <c r="PES819" s="100"/>
      <c r="PET819" s="94"/>
      <c r="PEU819" s="95"/>
      <c r="PEV819" s="101">
        <f>PEV820+PEV950+PEV941</f>
        <v>0</v>
      </c>
      <c r="PEW819" s="103"/>
      <c r="PEX819" s="144" t="s">
        <v>102</v>
      </c>
      <c r="PEY819" s="144"/>
      <c r="PEZ819" s="99"/>
      <c r="PFA819" s="100"/>
      <c r="PFB819" s="94"/>
      <c r="PFC819" s="95"/>
      <c r="PFD819" s="101">
        <f>PFD820+PFD950+PFD941</f>
        <v>0</v>
      </c>
      <c r="PFE819" s="103"/>
      <c r="PFF819" s="144" t="s">
        <v>102</v>
      </c>
      <c r="PFG819" s="144"/>
      <c r="PFH819" s="99"/>
      <c r="PFI819" s="100"/>
      <c r="PFJ819" s="94"/>
      <c r="PFK819" s="95"/>
      <c r="PFL819" s="101">
        <f>PFL820+PFL950+PFL941</f>
        <v>0</v>
      </c>
      <c r="PFM819" s="103"/>
      <c r="PFN819" s="144" t="s">
        <v>102</v>
      </c>
      <c r="PFO819" s="144"/>
      <c r="PFP819" s="99"/>
      <c r="PFQ819" s="100"/>
      <c r="PFR819" s="94"/>
      <c r="PFS819" s="95"/>
      <c r="PFT819" s="101">
        <f>PFT820+PFT950+PFT941</f>
        <v>0</v>
      </c>
      <c r="PFU819" s="103"/>
      <c r="PFV819" s="144" t="s">
        <v>102</v>
      </c>
      <c r="PFW819" s="144"/>
      <c r="PFX819" s="99"/>
      <c r="PFY819" s="100"/>
      <c r="PFZ819" s="94"/>
      <c r="PGA819" s="95"/>
      <c r="PGB819" s="101">
        <f>PGB820+PGB950+PGB941</f>
        <v>0</v>
      </c>
      <c r="PGC819" s="103"/>
      <c r="PGD819" s="144" t="s">
        <v>102</v>
      </c>
      <c r="PGE819" s="144"/>
      <c r="PGF819" s="99"/>
      <c r="PGG819" s="100"/>
      <c r="PGH819" s="94"/>
      <c r="PGI819" s="95"/>
      <c r="PGJ819" s="101">
        <f>PGJ820+PGJ950+PGJ941</f>
        <v>0</v>
      </c>
      <c r="PGK819" s="103"/>
      <c r="PGL819" s="144" t="s">
        <v>102</v>
      </c>
      <c r="PGM819" s="144"/>
      <c r="PGN819" s="99"/>
      <c r="PGO819" s="100"/>
      <c r="PGP819" s="94"/>
      <c r="PGQ819" s="95"/>
      <c r="PGR819" s="101">
        <f>PGR820+PGR950+PGR941</f>
        <v>0</v>
      </c>
      <c r="PGS819" s="103"/>
      <c r="PGT819" s="144" t="s">
        <v>102</v>
      </c>
      <c r="PGU819" s="144"/>
      <c r="PGV819" s="99"/>
      <c r="PGW819" s="100"/>
      <c r="PGX819" s="94"/>
      <c r="PGY819" s="95"/>
      <c r="PGZ819" s="101">
        <f>PGZ820+PGZ950+PGZ941</f>
        <v>0</v>
      </c>
      <c r="PHA819" s="103"/>
      <c r="PHB819" s="144" t="s">
        <v>102</v>
      </c>
      <c r="PHC819" s="144"/>
      <c r="PHD819" s="99"/>
      <c r="PHE819" s="100"/>
      <c r="PHF819" s="94"/>
      <c r="PHG819" s="95"/>
      <c r="PHH819" s="101">
        <f>PHH820+PHH950+PHH941</f>
        <v>0</v>
      </c>
      <c r="PHI819" s="103"/>
      <c r="PHJ819" s="144" t="s">
        <v>102</v>
      </c>
      <c r="PHK819" s="144"/>
      <c r="PHL819" s="99"/>
      <c r="PHM819" s="100"/>
      <c r="PHN819" s="94"/>
      <c r="PHO819" s="95"/>
      <c r="PHP819" s="101">
        <f>PHP820+PHP950+PHP941</f>
        <v>0</v>
      </c>
      <c r="PHQ819" s="103"/>
      <c r="PHR819" s="144" t="s">
        <v>102</v>
      </c>
      <c r="PHS819" s="144"/>
      <c r="PHT819" s="99"/>
      <c r="PHU819" s="100"/>
      <c r="PHV819" s="94"/>
      <c r="PHW819" s="95"/>
      <c r="PHX819" s="101">
        <f>PHX820+PHX950+PHX941</f>
        <v>0</v>
      </c>
      <c r="PHY819" s="103"/>
      <c r="PHZ819" s="144" t="s">
        <v>102</v>
      </c>
      <c r="PIA819" s="144"/>
      <c r="PIB819" s="99"/>
      <c r="PIC819" s="100"/>
      <c r="PID819" s="94"/>
      <c r="PIE819" s="95"/>
      <c r="PIF819" s="101">
        <f>PIF820+PIF950+PIF941</f>
        <v>0</v>
      </c>
      <c r="PIG819" s="103"/>
      <c r="PIH819" s="144" t="s">
        <v>102</v>
      </c>
      <c r="PII819" s="144"/>
      <c r="PIJ819" s="99"/>
      <c r="PIK819" s="100"/>
      <c r="PIL819" s="94"/>
      <c r="PIM819" s="95"/>
      <c r="PIN819" s="101">
        <f>PIN820+PIN950+PIN941</f>
        <v>0</v>
      </c>
      <c r="PIO819" s="103"/>
      <c r="PIP819" s="144" t="s">
        <v>102</v>
      </c>
      <c r="PIQ819" s="144"/>
      <c r="PIR819" s="99"/>
      <c r="PIS819" s="100"/>
      <c r="PIT819" s="94"/>
      <c r="PIU819" s="95"/>
      <c r="PIV819" s="101">
        <f>PIV820+PIV950+PIV941</f>
        <v>0</v>
      </c>
      <c r="PIW819" s="103"/>
      <c r="PIX819" s="144" t="s">
        <v>102</v>
      </c>
      <c r="PIY819" s="144"/>
      <c r="PIZ819" s="99"/>
      <c r="PJA819" s="100"/>
      <c r="PJB819" s="94"/>
      <c r="PJC819" s="95"/>
      <c r="PJD819" s="101">
        <f>PJD820+PJD950+PJD941</f>
        <v>0</v>
      </c>
      <c r="PJE819" s="103"/>
      <c r="PJF819" s="144" t="s">
        <v>102</v>
      </c>
      <c r="PJG819" s="144"/>
      <c r="PJH819" s="99"/>
      <c r="PJI819" s="100"/>
      <c r="PJJ819" s="94"/>
      <c r="PJK819" s="95"/>
      <c r="PJL819" s="101">
        <f>PJL820+PJL950+PJL941</f>
        <v>0</v>
      </c>
      <c r="PJM819" s="103"/>
      <c r="PJN819" s="144" t="s">
        <v>102</v>
      </c>
      <c r="PJO819" s="144"/>
      <c r="PJP819" s="99"/>
      <c r="PJQ819" s="100"/>
      <c r="PJR819" s="94"/>
      <c r="PJS819" s="95"/>
      <c r="PJT819" s="101">
        <f>PJT820+PJT950+PJT941</f>
        <v>0</v>
      </c>
      <c r="PJU819" s="103"/>
      <c r="PJV819" s="144" t="s">
        <v>102</v>
      </c>
      <c r="PJW819" s="144"/>
      <c r="PJX819" s="99"/>
      <c r="PJY819" s="100"/>
      <c r="PJZ819" s="94"/>
      <c r="PKA819" s="95"/>
      <c r="PKB819" s="101">
        <f>PKB820+PKB950+PKB941</f>
        <v>0</v>
      </c>
      <c r="PKC819" s="103"/>
      <c r="PKD819" s="144" t="s">
        <v>102</v>
      </c>
      <c r="PKE819" s="144"/>
      <c r="PKF819" s="99"/>
      <c r="PKG819" s="100"/>
      <c r="PKH819" s="94"/>
      <c r="PKI819" s="95"/>
      <c r="PKJ819" s="101">
        <f>PKJ820+PKJ950+PKJ941</f>
        <v>0</v>
      </c>
      <c r="PKK819" s="103"/>
      <c r="PKL819" s="144" t="s">
        <v>102</v>
      </c>
      <c r="PKM819" s="144"/>
      <c r="PKN819" s="99"/>
      <c r="PKO819" s="100"/>
      <c r="PKP819" s="94"/>
      <c r="PKQ819" s="95"/>
      <c r="PKR819" s="101">
        <f>PKR820+PKR950+PKR941</f>
        <v>0</v>
      </c>
      <c r="PKS819" s="103"/>
      <c r="PKT819" s="144" t="s">
        <v>102</v>
      </c>
      <c r="PKU819" s="144"/>
      <c r="PKV819" s="99"/>
      <c r="PKW819" s="100"/>
      <c r="PKX819" s="94"/>
      <c r="PKY819" s="95"/>
      <c r="PKZ819" s="101">
        <f>PKZ820+PKZ950+PKZ941</f>
        <v>0</v>
      </c>
      <c r="PLA819" s="103"/>
      <c r="PLB819" s="144" t="s">
        <v>102</v>
      </c>
      <c r="PLC819" s="144"/>
      <c r="PLD819" s="99"/>
      <c r="PLE819" s="100"/>
      <c r="PLF819" s="94"/>
      <c r="PLG819" s="95"/>
      <c r="PLH819" s="101">
        <f>PLH820+PLH950+PLH941</f>
        <v>0</v>
      </c>
      <c r="PLI819" s="103"/>
      <c r="PLJ819" s="144" t="s">
        <v>102</v>
      </c>
      <c r="PLK819" s="144"/>
      <c r="PLL819" s="99"/>
      <c r="PLM819" s="100"/>
      <c r="PLN819" s="94"/>
      <c r="PLO819" s="95"/>
      <c r="PLP819" s="101">
        <f>PLP820+PLP950+PLP941</f>
        <v>0</v>
      </c>
      <c r="PLQ819" s="103"/>
      <c r="PLR819" s="144" t="s">
        <v>102</v>
      </c>
      <c r="PLS819" s="144"/>
      <c r="PLT819" s="99"/>
      <c r="PLU819" s="100"/>
      <c r="PLV819" s="94"/>
      <c r="PLW819" s="95"/>
      <c r="PLX819" s="101">
        <f>PLX820+PLX950+PLX941</f>
        <v>0</v>
      </c>
      <c r="PLY819" s="103"/>
      <c r="PLZ819" s="144" t="s">
        <v>102</v>
      </c>
      <c r="PMA819" s="144"/>
      <c r="PMB819" s="99"/>
      <c r="PMC819" s="100"/>
      <c r="PMD819" s="94"/>
      <c r="PME819" s="95"/>
      <c r="PMF819" s="101">
        <f>PMF820+PMF950+PMF941</f>
        <v>0</v>
      </c>
      <c r="PMG819" s="103"/>
      <c r="PMH819" s="144" t="s">
        <v>102</v>
      </c>
      <c r="PMI819" s="144"/>
      <c r="PMJ819" s="99"/>
      <c r="PMK819" s="100"/>
      <c r="PML819" s="94"/>
      <c r="PMM819" s="95"/>
      <c r="PMN819" s="101">
        <f>PMN820+PMN950+PMN941</f>
        <v>0</v>
      </c>
      <c r="PMO819" s="103"/>
      <c r="PMP819" s="144" t="s">
        <v>102</v>
      </c>
      <c r="PMQ819" s="144"/>
      <c r="PMR819" s="99"/>
      <c r="PMS819" s="100"/>
      <c r="PMT819" s="94"/>
      <c r="PMU819" s="95"/>
      <c r="PMV819" s="101">
        <f>PMV820+PMV950+PMV941</f>
        <v>0</v>
      </c>
      <c r="PMW819" s="103"/>
      <c r="PMX819" s="144" t="s">
        <v>102</v>
      </c>
      <c r="PMY819" s="144"/>
      <c r="PMZ819" s="99"/>
      <c r="PNA819" s="100"/>
      <c r="PNB819" s="94"/>
      <c r="PNC819" s="95"/>
      <c r="PND819" s="101">
        <f>PND820+PND950+PND941</f>
        <v>0</v>
      </c>
      <c r="PNE819" s="103"/>
      <c r="PNF819" s="144" t="s">
        <v>102</v>
      </c>
      <c r="PNG819" s="144"/>
      <c r="PNH819" s="99"/>
      <c r="PNI819" s="100"/>
      <c r="PNJ819" s="94"/>
      <c r="PNK819" s="95"/>
      <c r="PNL819" s="101">
        <f>PNL820+PNL950+PNL941</f>
        <v>0</v>
      </c>
      <c r="PNM819" s="103"/>
      <c r="PNN819" s="144" t="s">
        <v>102</v>
      </c>
      <c r="PNO819" s="144"/>
      <c r="PNP819" s="99"/>
      <c r="PNQ819" s="100"/>
      <c r="PNR819" s="94"/>
      <c r="PNS819" s="95"/>
      <c r="PNT819" s="101">
        <f>PNT820+PNT950+PNT941</f>
        <v>0</v>
      </c>
      <c r="PNU819" s="103"/>
      <c r="PNV819" s="144" t="s">
        <v>102</v>
      </c>
      <c r="PNW819" s="144"/>
      <c r="PNX819" s="99"/>
      <c r="PNY819" s="100"/>
      <c r="PNZ819" s="94"/>
      <c r="POA819" s="95"/>
      <c r="POB819" s="101">
        <f>POB820+POB950+POB941</f>
        <v>0</v>
      </c>
      <c r="POC819" s="103"/>
      <c r="POD819" s="144" t="s">
        <v>102</v>
      </c>
      <c r="POE819" s="144"/>
      <c r="POF819" s="99"/>
      <c r="POG819" s="100"/>
      <c r="POH819" s="94"/>
      <c r="POI819" s="95"/>
      <c r="POJ819" s="101">
        <f>POJ820+POJ950+POJ941</f>
        <v>0</v>
      </c>
      <c r="POK819" s="103"/>
      <c r="POL819" s="144" t="s">
        <v>102</v>
      </c>
      <c r="POM819" s="144"/>
      <c r="PON819" s="99"/>
      <c r="POO819" s="100"/>
      <c r="POP819" s="94"/>
      <c r="POQ819" s="95"/>
      <c r="POR819" s="101">
        <f>POR820+POR950+POR941</f>
        <v>0</v>
      </c>
      <c r="POS819" s="103"/>
      <c r="POT819" s="144" t="s">
        <v>102</v>
      </c>
      <c r="POU819" s="144"/>
      <c r="POV819" s="99"/>
      <c r="POW819" s="100"/>
      <c r="POX819" s="94"/>
      <c r="POY819" s="95"/>
      <c r="POZ819" s="101">
        <f>POZ820+POZ950+POZ941</f>
        <v>0</v>
      </c>
      <c r="PPA819" s="103"/>
      <c r="PPB819" s="144" t="s">
        <v>102</v>
      </c>
      <c r="PPC819" s="144"/>
      <c r="PPD819" s="99"/>
      <c r="PPE819" s="100"/>
      <c r="PPF819" s="94"/>
      <c r="PPG819" s="95"/>
      <c r="PPH819" s="101">
        <f>PPH820+PPH950+PPH941</f>
        <v>0</v>
      </c>
      <c r="PPI819" s="103"/>
      <c r="PPJ819" s="144" t="s">
        <v>102</v>
      </c>
      <c r="PPK819" s="144"/>
      <c r="PPL819" s="99"/>
      <c r="PPM819" s="100"/>
      <c r="PPN819" s="94"/>
      <c r="PPO819" s="95"/>
      <c r="PPP819" s="101">
        <f>PPP820+PPP950+PPP941</f>
        <v>0</v>
      </c>
      <c r="PPQ819" s="103"/>
      <c r="PPR819" s="144" t="s">
        <v>102</v>
      </c>
      <c r="PPS819" s="144"/>
      <c r="PPT819" s="99"/>
      <c r="PPU819" s="100"/>
      <c r="PPV819" s="94"/>
      <c r="PPW819" s="95"/>
      <c r="PPX819" s="101">
        <f>PPX820+PPX950+PPX941</f>
        <v>0</v>
      </c>
      <c r="PPY819" s="103"/>
      <c r="PPZ819" s="144" t="s">
        <v>102</v>
      </c>
      <c r="PQA819" s="144"/>
      <c r="PQB819" s="99"/>
      <c r="PQC819" s="100"/>
      <c r="PQD819" s="94"/>
      <c r="PQE819" s="95"/>
      <c r="PQF819" s="101">
        <f>PQF820+PQF950+PQF941</f>
        <v>0</v>
      </c>
      <c r="PQG819" s="103"/>
      <c r="PQH819" s="144" t="s">
        <v>102</v>
      </c>
      <c r="PQI819" s="144"/>
      <c r="PQJ819" s="99"/>
      <c r="PQK819" s="100"/>
      <c r="PQL819" s="94"/>
      <c r="PQM819" s="95"/>
      <c r="PQN819" s="101">
        <f>PQN820+PQN950+PQN941</f>
        <v>0</v>
      </c>
      <c r="PQO819" s="103"/>
      <c r="PQP819" s="144" t="s">
        <v>102</v>
      </c>
      <c r="PQQ819" s="144"/>
      <c r="PQR819" s="99"/>
      <c r="PQS819" s="100"/>
      <c r="PQT819" s="94"/>
      <c r="PQU819" s="95"/>
      <c r="PQV819" s="101">
        <f>PQV820+PQV950+PQV941</f>
        <v>0</v>
      </c>
      <c r="PQW819" s="103"/>
      <c r="PQX819" s="144" t="s">
        <v>102</v>
      </c>
      <c r="PQY819" s="144"/>
      <c r="PQZ819" s="99"/>
      <c r="PRA819" s="100"/>
      <c r="PRB819" s="94"/>
      <c r="PRC819" s="95"/>
      <c r="PRD819" s="101">
        <f>PRD820+PRD950+PRD941</f>
        <v>0</v>
      </c>
      <c r="PRE819" s="103"/>
      <c r="PRF819" s="144" t="s">
        <v>102</v>
      </c>
      <c r="PRG819" s="144"/>
      <c r="PRH819" s="99"/>
      <c r="PRI819" s="100"/>
      <c r="PRJ819" s="94"/>
      <c r="PRK819" s="95"/>
      <c r="PRL819" s="101">
        <f>PRL820+PRL950+PRL941</f>
        <v>0</v>
      </c>
      <c r="PRM819" s="103"/>
      <c r="PRN819" s="144" t="s">
        <v>102</v>
      </c>
      <c r="PRO819" s="144"/>
      <c r="PRP819" s="99"/>
      <c r="PRQ819" s="100"/>
      <c r="PRR819" s="94"/>
      <c r="PRS819" s="95"/>
      <c r="PRT819" s="101">
        <f>PRT820+PRT950+PRT941</f>
        <v>0</v>
      </c>
      <c r="PRU819" s="103"/>
      <c r="PRV819" s="144" t="s">
        <v>102</v>
      </c>
      <c r="PRW819" s="144"/>
      <c r="PRX819" s="99"/>
      <c r="PRY819" s="100"/>
      <c r="PRZ819" s="94"/>
      <c r="PSA819" s="95"/>
      <c r="PSB819" s="101">
        <f>PSB820+PSB950+PSB941</f>
        <v>0</v>
      </c>
      <c r="PSC819" s="103"/>
      <c r="PSD819" s="144" t="s">
        <v>102</v>
      </c>
      <c r="PSE819" s="144"/>
      <c r="PSF819" s="99"/>
      <c r="PSG819" s="100"/>
      <c r="PSH819" s="94"/>
      <c r="PSI819" s="95"/>
      <c r="PSJ819" s="101">
        <f>PSJ820+PSJ950+PSJ941</f>
        <v>0</v>
      </c>
      <c r="PSK819" s="103"/>
      <c r="PSL819" s="144" t="s">
        <v>102</v>
      </c>
      <c r="PSM819" s="144"/>
      <c r="PSN819" s="99"/>
      <c r="PSO819" s="100"/>
      <c r="PSP819" s="94"/>
      <c r="PSQ819" s="95"/>
      <c r="PSR819" s="101">
        <f>PSR820+PSR950+PSR941</f>
        <v>0</v>
      </c>
      <c r="PSS819" s="103"/>
      <c r="PST819" s="144" t="s">
        <v>102</v>
      </c>
      <c r="PSU819" s="144"/>
      <c r="PSV819" s="99"/>
      <c r="PSW819" s="100"/>
      <c r="PSX819" s="94"/>
      <c r="PSY819" s="95"/>
      <c r="PSZ819" s="101">
        <f>PSZ820+PSZ950+PSZ941</f>
        <v>0</v>
      </c>
      <c r="PTA819" s="103"/>
      <c r="PTB819" s="144" t="s">
        <v>102</v>
      </c>
      <c r="PTC819" s="144"/>
      <c r="PTD819" s="99"/>
      <c r="PTE819" s="100"/>
      <c r="PTF819" s="94"/>
      <c r="PTG819" s="95"/>
      <c r="PTH819" s="101">
        <f>PTH820+PTH950+PTH941</f>
        <v>0</v>
      </c>
      <c r="PTI819" s="103"/>
      <c r="PTJ819" s="144" t="s">
        <v>102</v>
      </c>
      <c r="PTK819" s="144"/>
      <c r="PTL819" s="99"/>
      <c r="PTM819" s="100"/>
      <c r="PTN819" s="94"/>
      <c r="PTO819" s="95"/>
      <c r="PTP819" s="101">
        <f>PTP820+PTP950+PTP941</f>
        <v>0</v>
      </c>
      <c r="PTQ819" s="103"/>
      <c r="PTR819" s="144" t="s">
        <v>102</v>
      </c>
      <c r="PTS819" s="144"/>
      <c r="PTT819" s="99"/>
      <c r="PTU819" s="100"/>
      <c r="PTV819" s="94"/>
      <c r="PTW819" s="95"/>
      <c r="PTX819" s="101">
        <f>PTX820+PTX950+PTX941</f>
        <v>0</v>
      </c>
      <c r="PTY819" s="103"/>
      <c r="PTZ819" s="144" t="s">
        <v>102</v>
      </c>
      <c r="PUA819" s="144"/>
      <c r="PUB819" s="99"/>
      <c r="PUC819" s="100"/>
      <c r="PUD819" s="94"/>
      <c r="PUE819" s="95"/>
      <c r="PUF819" s="101">
        <f>PUF820+PUF950+PUF941</f>
        <v>0</v>
      </c>
      <c r="PUG819" s="103"/>
      <c r="PUH819" s="144" t="s">
        <v>102</v>
      </c>
      <c r="PUI819" s="144"/>
      <c r="PUJ819" s="99"/>
      <c r="PUK819" s="100"/>
      <c r="PUL819" s="94"/>
      <c r="PUM819" s="95"/>
      <c r="PUN819" s="101">
        <f>PUN820+PUN950+PUN941</f>
        <v>0</v>
      </c>
      <c r="PUO819" s="103"/>
      <c r="PUP819" s="144" t="s">
        <v>102</v>
      </c>
      <c r="PUQ819" s="144"/>
      <c r="PUR819" s="99"/>
      <c r="PUS819" s="100"/>
      <c r="PUT819" s="94"/>
      <c r="PUU819" s="95"/>
      <c r="PUV819" s="101">
        <f>PUV820+PUV950+PUV941</f>
        <v>0</v>
      </c>
      <c r="PUW819" s="103"/>
      <c r="PUX819" s="144" t="s">
        <v>102</v>
      </c>
      <c r="PUY819" s="144"/>
      <c r="PUZ819" s="99"/>
      <c r="PVA819" s="100"/>
      <c r="PVB819" s="94"/>
      <c r="PVC819" s="95"/>
      <c r="PVD819" s="101">
        <f>PVD820+PVD950+PVD941</f>
        <v>0</v>
      </c>
      <c r="PVE819" s="103"/>
      <c r="PVF819" s="144" t="s">
        <v>102</v>
      </c>
      <c r="PVG819" s="144"/>
      <c r="PVH819" s="99"/>
      <c r="PVI819" s="100"/>
      <c r="PVJ819" s="94"/>
      <c r="PVK819" s="95"/>
      <c r="PVL819" s="101">
        <f>PVL820+PVL950+PVL941</f>
        <v>0</v>
      </c>
      <c r="PVM819" s="103"/>
      <c r="PVN819" s="144" t="s">
        <v>102</v>
      </c>
      <c r="PVO819" s="144"/>
      <c r="PVP819" s="99"/>
      <c r="PVQ819" s="100"/>
      <c r="PVR819" s="94"/>
      <c r="PVS819" s="95"/>
      <c r="PVT819" s="101">
        <f>PVT820+PVT950+PVT941</f>
        <v>0</v>
      </c>
      <c r="PVU819" s="103"/>
      <c r="PVV819" s="144" t="s">
        <v>102</v>
      </c>
      <c r="PVW819" s="144"/>
      <c r="PVX819" s="99"/>
      <c r="PVY819" s="100"/>
      <c r="PVZ819" s="94"/>
      <c r="PWA819" s="95"/>
      <c r="PWB819" s="101">
        <f>PWB820+PWB950+PWB941</f>
        <v>0</v>
      </c>
      <c r="PWC819" s="103"/>
      <c r="PWD819" s="144" t="s">
        <v>102</v>
      </c>
      <c r="PWE819" s="144"/>
      <c r="PWF819" s="99"/>
      <c r="PWG819" s="100"/>
      <c r="PWH819" s="94"/>
      <c r="PWI819" s="95"/>
      <c r="PWJ819" s="101">
        <f>PWJ820+PWJ950+PWJ941</f>
        <v>0</v>
      </c>
      <c r="PWK819" s="103"/>
      <c r="PWL819" s="144" t="s">
        <v>102</v>
      </c>
      <c r="PWM819" s="144"/>
      <c r="PWN819" s="99"/>
      <c r="PWO819" s="100"/>
      <c r="PWP819" s="94"/>
      <c r="PWQ819" s="95"/>
      <c r="PWR819" s="101">
        <f>PWR820+PWR950+PWR941</f>
        <v>0</v>
      </c>
      <c r="PWS819" s="103"/>
      <c r="PWT819" s="144" t="s">
        <v>102</v>
      </c>
      <c r="PWU819" s="144"/>
      <c r="PWV819" s="99"/>
      <c r="PWW819" s="100"/>
      <c r="PWX819" s="94"/>
      <c r="PWY819" s="95"/>
      <c r="PWZ819" s="101">
        <f>PWZ820+PWZ950+PWZ941</f>
        <v>0</v>
      </c>
      <c r="PXA819" s="103"/>
      <c r="PXB819" s="144" t="s">
        <v>102</v>
      </c>
      <c r="PXC819" s="144"/>
      <c r="PXD819" s="99"/>
      <c r="PXE819" s="100"/>
      <c r="PXF819" s="94"/>
      <c r="PXG819" s="95"/>
      <c r="PXH819" s="101">
        <f>PXH820+PXH950+PXH941</f>
        <v>0</v>
      </c>
      <c r="PXI819" s="103"/>
      <c r="PXJ819" s="144" t="s">
        <v>102</v>
      </c>
      <c r="PXK819" s="144"/>
      <c r="PXL819" s="99"/>
      <c r="PXM819" s="100"/>
      <c r="PXN819" s="94"/>
      <c r="PXO819" s="95"/>
      <c r="PXP819" s="101">
        <f>PXP820+PXP950+PXP941</f>
        <v>0</v>
      </c>
      <c r="PXQ819" s="103"/>
      <c r="PXR819" s="144" t="s">
        <v>102</v>
      </c>
      <c r="PXS819" s="144"/>
      <c r="PXT819" s="99"/>
      <c r="PXU819" s="100"/>
      <c r="PXV819" s="94"/>
      <c r="PXW819" s="95"/>
      <c r="PXX819" s="101">
        <f>PXX820+PXX950+PXX941</f>
        <v>0</v>
      </c>
      <c r="PXY819" s="103"/>
      <c r="PXZ819" s="144" t="s">
        <v>102</v>
      </c>
      <c r="PYA819" s="144"/>
      <c r="PYB819" s="99"/>
      <c r="PYC819" s="100"/>
      <c r="PYD819" s="94"/>
      <c r="PYE819" s="95"/>
      <c r="PYF819" s="101">
        <f>PYF820+PYF950+PYF941</f>
        <v>0</v>
      </c>
      <c r="PYG819" s="103"/>
      <c r="PYH819" s="144" t="s">
        <v>102</v>
      </c>
      <c r="PYI819" s="144"/>
      <c r="PYJ819" s="99"/>
      <c r="PYK819" s="100"/>
      <c r="PYL819" s="94"/>
      <c r="PYM819" s="95"/>
      <c r="PYN819" s="101">
        <f>PYN820+PYN950+PYN941</f>
        <v>0</v>
      </c>
      <c r="PYO819" s="103"/>
      <c r="PYP819" s="144" t="s">
        <v>102</v>
      </c>
      <c r="PYQ819" s="144"/>
      <c r="PYR819" s="99"/>
      <c r="PYS819" s="100"/>
      <c r="PYT819" s="94"/>
      <c r="PYU819" s="95"/>
      <c r="PYV819" s="101">
        <f>PYV820+PYV950+PYV941</f>
        <v>0</v>
      </c>
      <c r="PYW819" s="103"/>
      <c r="PYX819" s="144" t="s">
        <v>102</v>
      </c>
      <c r="PYY819" s="144"/>
      <c r="PYZ819" s="99"/>
      <c r="PZA819" s="100"/>
      <c r="PZB819" s="94"/>
      <c r="PZC819" s="95"/>
      <c r="PZD819" s="101">
        <f>PZD820+PZD950+PZD941</f>
        <v>0</v>
      </c>
      <c r="PZE819" s="103"/>
      <c r="PZF819" s="144" t="s">
        <v>102</v>
      </c>
      <c r="PZG819" s="144"/>
      <c r="PZH819" s="99"/>
      <c r="PZI819" s="100"/>
      <c r="PZJ819" s="94"/>
      <c r="PZK819" s="95"/>
      <c r="PZL819" s="101">
        <f>PZL820+PZL950+PZL941</f>
        <v>0</v>
      </c>
      <c r="PZM819" s="103"/>
      <c r="PZN819" s="144" t="s">
        <v>102</v>
      </c>
      <c r="PZO819" s="144"/>
      <c r="PZP819" s="99"/>
      <c r="PZQ819" s="100"/>
      <c r="PZR819" s="94"/>
      <c r="PZS819" s="95"/>
      <c r="PZT819" s="101">
        <f>PZT820+PZT950+PZT941</f>
        <v>0</v>
      </c>
      <c r="PZU819" s="103"/>
      <c r="PZV819" s="144" t="s">
        <v>102</v>
      </c>
      <c r="PZW819" s="144"/>
      <c r="PZX819" s="99"/>
      <c r="PZY819" s="100"/>
      <c r="PZZ819" s="94"/>
      <c r="QAA819" s="95"/>
      <c r="QAB819" s="101">
        <f>QAB820+QAB950+QAB941</f>
        <v>0</v>
      </c>
      <c r="QAC819" s="103"/>
      <c r="QAD819" s="144" t="s">
        <v>102</v>
      </c>
      <c r="QAE819" s="144"/>
      <c r="QAF819" s="99"/>
      <c r="QAG819" s="100"/>
      <c r="QAH819" s="94"/>
      <c r="QAI819" s="95"/>
      <c r="QAJ819" s="101">
        <f>QAJ820+QAJ950+QAJ941</f>
        <v>0</v>
      </c>
      <c r="QAK819" s="103"/>
      <c r="QAL819" s="144" t="s">
        <v>102</v>
      </c>
      <c r="QAM819" s="144"/>
      <c r="QAN819" s="99"/>
      <c r="QAO819" s="100"/>
      <c r="QAP819" s="94"/>
      <c r="QAQ819" s="95"/>
      <c r="QAR819" s="101">
        <f>QAR820+QAR950+QAR941</f>
        <v>0</v>
      </c>
      <c r="QAS819" s="103"/>
      <c r="QAT819" s="144" t="s">
        <v>102</v>
      </c>
      <c r="QAU819" s="144"/>
      <c r="QAV819" s="99"/>
      <c r="QAW819" s="100"/>
      <c r="QAX819" s="94"/>
      <c r="QAY819" s="95"/>
      <c r="QAZ819" s="101">
        <f>QAZ820+QAZ950+QAZ941</f>
        <v>0</v>
      </c>
      <c r="QBA819" s="103"/>
      <c r="QBB819" s="144" t="s">
        <v>102</v>
      </c>
      <c r="QBC819" s="144"/>
      <c r="QBD819" s="99"/>
      <c r="QBE819" s="100"/>
      <c r="QBF819" s="94"/>
      <c r="QBG819" s="95"/>
      <c r="QBH819" s="101">
        <f>QBH820+QBH950+QBH941</f>
        <v>0</v>
      </c>
      <c r="QBI819" s="103"/>
      <c r="QBJ819" s="144" t="s">
        <v>102</v>
      </c>
      <c r="QBK819" s="144"/>
      <c r="QBL819" s="99"/>
      <c r="QBM819" s="100"/>
      <c r="QBN819" s="94"/>
      <c r="QBO819" s="95"/>
      <c r="QBP819" s="101">
        <f>QBP820+QBP950+QBP941</f>
        <v>0</v>
      </c>
      <c r="QBQ819" s="103"/>
      <c r="QBR819" s="144" t="s">
        <v>102</v>
      </c>
      <c r="QBS819" s="144"/>
      <c r="QBT819" s="99"/>
      <c r="QBU819" s="100"/>
      <c r="QBV819" s="94"/>
      <c r="QBW819" s="95"/>
      <c r="QBX819" s="101">
        <f>QBX820+QBX950+QBX941</f>
        <v>0</v>
      </c>
      <c r="QBY819" s="103"/>
      <c r="QBZ819" s="144" t="s">
        <v>102</v>
      </c>
      <c r="QCA819" s="144"/>
      <c r="QCB819" s="99"/>
      <c r="QCC819" s="100"/>
      <c r="QCD819" s="94"/>
      <c r="QCE819" s="95"/>
      <c r="QCF819" s="101">
        <f>QCF820+QCF950+QCF941</f>
        <v>0</v>
      </c>
      <c r="QCG819" s="103"/>
      <c r="QCH819" s="144" t="s">
        <v>102</v>
      </c>
      <c r="QCI819" s="144"/>
      <c r="QCJ819" s="99"/>
      <c r="QCK819" s="100"/>
      <c r="QCL819" s="94"/>
      <c r="QCM819" s="95"/>
      <c r="QCN819" s="101">
        <f>QCN820+QCN950+QCN941</f>
        <v>0</v>
      </c>
      <c r="QCO819" s="103"/>
      <c r="QCP819" s="144" t="s">
        <v>102</v>
      </c>
      <c r="QCQ819" s="144"/>
      <c r="QCR819" s="99"/>
      <c r="QCS819" s="100"/>
      <c r="QCT819" s="94"/>
      <c r="QCU819" s="95"/>
      <c r="QCV819" s="101">
        <f>QCV820+QCV950+QCV941</f>
        <v>0</v>
      </c>
      <c r="QCW819" s="103"/>
      <c r="QCX819" s="144" t="s">
        <v>102</v>
      </c>
      <c r="QCY819" s="144"/>
      <c r="QCZ819" s="99"/>
      <c r="QDA819" s="100"/>
      <c r="QDB819" s="94"/>
      <c r="QDC819" s="95"/>
      <c r="QDD819" s="101">
        <f>QDD820+QDD950+QDD941</f>
        <v>0</v>
      </c>
      <c r="QDE819" s="103"/>
      <c r="QDF819" s="144" t="s">
        <v>102</v>
      </c>
      <c r="QDG819" s="144"/>
      <c r="QDH819" s="99"/>
      <c r="QDI819" s="100"/>
      <c r="QDJ819" s="94"/>
      <c r="QDK819" s="95"/>
      <c r="QDL819" s="101">
        <f>QDL820+QDL950+QDL941</f>
        <v>0</v>
      </c>
      <c r="QDM819" s="103"/>
      <c r="QDN819" s="144" t="s">
        <v>102</v>
      </c>
      <c r="QDO819" s="144"/>
      <c r="QDP819" s="99"/>
      <c r="QDQ819" s="100"/>
      <c r="QDR819" s="94"/>
      <c r="QDS819" s="95"/>
      <c r="QDT819" s="101">
        <f>QDT820+QDT950+QDT941</f>
        <v>0</v>
      </c>
      <c r="QDU819" s="103"/>
      <c r="QDV819" s="144" t="s">
        <v>102</v>
      </c>
      <c r="QDW819" s="144"/>
      <c r="QDX819" s="99"/>
      <c r="QDY819" s="100"/>
      <c r="QDZ819" s="94"/>
      <c r="QEA819" s="95"/>
      <c r="QEB819" s="101">
        <f>QEB820+QEB950+QEB941</f>
        <v>0</v>
      </c>
      <c r="QEC819" s="103"/>
      <c r="QED819" s="144" t="s">
        <v>102</v>
      </c>
      <c r="QEE819" s="144"/>
      <c r="QEF819" s="99"/>
      <c r="QEG819" s="100"/>
      <c r="QEH819" s="94"/>
      <c r="QEI819" s="95"/>
      <c r="QEJ819" s="101">
        <f>QEJ820+QEJ950+QEJ941</f>
        <v>0</v>
      </c>
      <c r="QEK819" s="103"/>
      <c r="QEL819" s="144" t="s">
        <v>102</v>
      </c>
      <c r="QEM819" s="144"/>
      <c r="QEN819" s="99"/>
      <c r="QEO819" s="100"/>
      <c r="QEP819" s="94"/>
      <c r="QEQ819" s="95"/>
      <c r="QER819" s="101">
        <f>QER820+QER950+QER941</f>
        <v>0</v>
      </c>
      <c r="QES819" s="103"/>
      <c r="QET819" s="144" t="s">
        <v>102</v>
      </c>
      <c r="QEU819" s="144"/>
      <c r="QEV819" s="99"/>
      <c r="QEW819" s="100"/>
      <c r="QEX819" s="94"/>
      <c r="QEY819" s="95"/>
      <c r="QEZ819" s="101">
        <f>QEZ820+QEZ950+QEZ941</f>
        <v>0</v>
      </c>
      <c r="QFA819" s="103"/>
      <c r="QFB819" s="144" t="s">
        <v>102</v>
      </c>
      <c r="QFC819" s="144"/>
      <c r="QFD819" s="99"/>
      <c r="QFE819" s="100"/>
      <c r="QFF819" s="94"/>
      <c r="QFG819" s="95"/>
      <c r="QFH819" s="101">
        <f>QFH820+QFH950+QFH941</f>
        <v>0</v>
      </c>
      <c r="QFI819" s="103"/>
      <c r="QFJ819" s="144" t="s">
        <v>102</v>
      </c>
      <c r="QFK819" s="144"/>
      <c r="QFL819" s="99"/>
      <c r="QFM819" s="100"/>
      <c r="QFN819" s="94"/>
      <c r="QFO819" s="95"/>
      <c r="QFP819" s="101">
        <f>QFP820+QFP950+QFP941</f>
        <v>0</v>
      </c>
      <c r="QFQ819" s="103"/>
      <c r="QFR819" s="144" t="s">
        <v>102</v>
      </c>
      <c r="QFS819" s="144"/>
      <c r="QFT819" s="99"/>
      <c r="QFU819" s="100"/>
      <c r="QFV819" s="94"/>
      <c r="QFW819" s="95"/>
      <c r="QFX819" s="101">
        <f>QFX820+QFX950+QFX941</f>
        <v>0</v>
      </c>
      <c r="QFY819" s="103"/>
      <c r="QFZ819" s="144" t="s">
        <v>102</v>
      </c>
      <c r="QGA819" s="144"/>
      <c r="QGB819" s="99"/>
      <c r="QGC819" s="100"/>
      <c r="QGD819" s="94"/>
      <c r="QGE819" s="95"/>
      <c r="QGF819" s="101">
        <f>QGF820+QGF950+QGF941</f>
        <v>0</v>
      </c>
      <c r="QGG819" s="103"/>
      <c r="QGH819" s="144" t="s">
        <v>102</v>
      </c>
      <c r="QGI819" s="144"/>
      <c r="QGJ819" s="99"/>
      <c r="QGK819" s="100"/>
      <c r="QGL819" s="94"/>
      <c r="QGM819" s="95"/>
      <c r="QGN819" s="101">
        <f>QGN820+QGN950+QGN941</f>
        <v>0</v>
      </c>
      <c r="QGO819" s="103"/>
      <c r="QGP819" s="144" t="s">
        <v>102</v>
      </c>
      <c r="QGQ819" s="144"/>
      <c r="QGR819" s="99"/>
      <c r="QGS819" s="100"/>
      <c r="QGT819" s="94"/>
      <c r="QGU819" s="95"/>
      <c r="QGV819" s="101">
        <f>QGV820+QGV950+QGV941</f>
        <v>0</v>
      </c>
      <c r="QGW819" s="103"/>
      <c r="QGX819" s="144" t="s">
        <v>102</v>
      </c>
      <c r="QGY819" s="144"/>
      <c r="QGZ819" s="99"/>
      <c r="QHA819" s="100"/>
      <c r="QHB819" s="94"/>
      <c r="QHC819" s="95"/>
      <c r="QHD819" s="101">
        <f>QHD820+QHD950+QHD941</f>
        <v>0</v>
      </c>
      <c r="QHE819" s="103"/>
      <c r="QHF819" s="144" t="s">
        <v>102</v>
      </c>
      <c r="QHG819" s="144"/>
      <c r="QHH819" s="99"/>
      <c r="QHI819" s="100"/>
      <c r="QHJ819" s="94"/>
      <c r="QHK819" s="95"/>
      <c r="QHL819" s="101">
        <f>QHL820+QHL950+QHL941</f>
        <v>0</v>
      </c>
      <c r="QHM819" s="103"/>
      <c r="QHN819" s="144" t="s">
        <v>102</v>
      </c>
      <c r="QHO819" s="144"/>
      <c r="QHP819" s="99"/>
      <c r="QHQ819" s="100"/>
      <c r="QHR819" s="94"/>
      <c r="QHS819" s="95"/>
      <c r="QHT819" s="101">
        <f>QHT820+QHT950+QHT941</f>
        <v>0</v>
      </c>
      <c r="QHU819" s="103"/>
      <c r="QHV819" s="144" t="s">
        <v>102</v>
      </c>
      <c r="QHW819" s="144"/>
      <c r="QHX819" s="99"/>
      <c r="QHY819" s="100"/>
      <c r="QHZ819" s="94"/>
      <c r="QIA819" s="95"/>
      <c r="QIB819" s="101">
        <f>QIB820+QIB950+QIB941</f>
        <v>0</v>
      </c>
      <c r="QIC819" s="103"/>
      <c r="QID819" s="144" t="s">
        <v>102</v>
      </c>
      <c r="QIE819" s="144"/>
      <c r="QIF819" s="99"/>
      <c r="QIG819" s="100"/>
      <c r="QIH819" s="94"/>
      <c r="QII819" s="95"/>
      <c r="QIJ819" s="101">
        <f>QIJ820+QIJ950+QIJ941</f>
        <v>0</v>
      </c>
      <c r="QIK819" s="103"/>
      <c r="QIL819" s="144" t="s">
        <v>102</v>
      </c>
      <c r="QIM819" s="144"/>
      <c r="QIN819" s="99"/>
      <c r="QIO819" s="100"/>
      <c r="QIP819" s="94"/>
      <c r="QIQ819" s="95"/>
      <c r="QIR819" s="101">
        <f>QIR820+QIR950+QIR941</f>
        <v>0</v>
      </c>
      <c r="QIS819" s="103"/>
      <c r="QIT819" s="144" t="s">
        <v>102</v>
      </c>
      <c r="QIU819" s="144"/>
      <c r="QIV819" s="99"/>
      <c r="QIW819" s="100"/>
      <c r="QIX819" s="94"/>
      <c r="QIY819" s="95"/>
      <c r="QIZ819" s="101">
        <f>QIZ820+QIZ950+QIZ941</f>
        <v>0</v>
      </c>
      <c r="QJA819" s="103"/>
      <c r="QJB819" s="144" t="s">
        <v>102</v>
      </c>
      <c r="QJC819" s="144"/>
      <c r="QJD819" s="99"/>
      <c r="QJE819" s="100"/>
      <c r="QJF819" s="94"/>
      <c r="QJG819" s="95"/>
      <c r="QJH819" s="101">
        <f>QJH820+QJH950+QJH941</f>
        <v>0</v>
      </c>
      <c r="QJI819" s="103"/>
      <c r="QJJ819" s="144" t="s">
        <v>102</v>
      </c>
      <c r="QJK819" s="144"/>
      <c r="QJL819" s="99"/>
      <c r="QJM819" s="100"/>
      <c r="QJN819" s="94"/>
      <c r="QJO819" s="95"/>
      <c r="QJP819" s="101">
        <f>QJP820+QJP950+QJP941</f>
        <v>0</v>
      </c>
      <c r="QJQ819" s="103"/>
      <c r="QJR819" s="144" t="s">
        <v>102</v>
      </c>
      <c r="QJS819" s="144"/>
      <c r="QJT819" s="99"/>
      <c r="QJU819" s="100"/>
      <c r="QJV819" s="94"/>
      <c r="QJW819" s="95"/>
      <c r="QJX819" s="101">
        <f>QJX820+QJX950+QJX941</f>
        <v>0</v>
      </c>
      <c r="QJY819" s="103"/>
      <c r="QJZ819" s="144" t="s">
        <v>102</v>
      </c>
      <c r="QKA819" s="144"/>
      <c r="QKB819" s="99"/>
      <c r="QKC819" s="100"/>
      <c r="QKD819" s="94"/>
      <c r="QKE819" s="95"/>
      <c r="QKF819" s="101">
        <f>QKF820+QKF950+QKF941</f>
        <v>0</v>
      </c>
      <c r="QKG819" s="103"/>
      <c r="QKH819" s="144" t="s">
        <v>102</v>
      </c>
      <c r="QKI819" s="144"/>
      <c r="QKJ819" s="99"/>
      <c r="QKK819" s="100"/>
      <c r="QKL819" s="94"/>
      <c r="QKM819" s="95"/>
      <c r="QKN819" s="101">
        <f>QKN820+QKN950+QKN941</f>
        <v>0</v>
      </c>
      <c r="QKO819" s="103"/>
      <c r="QKP819" s="144" t="s">
        <v>102</v>
      </c>
      <c r="QKQ819" s="144"/>
      <c r="QKR819" s="99"/>
      <c r="QKS819" s="100"/>
      <c r="QKT819" s="94"/>
      <c r="QKU819" s="95"/>
      <c r="QKV819" s="101">
        <f>QKV820+QKV950+QKV941</f>
        <v>0</v>
      </c>
      <c r="QKW819" s="103"/>
      <c r="QKX819" s="144" t="s">
        <v>102</v>
      </c>
      <c r="QKY819" s="144"/>
      <c r="QKZ819" s="99"/>
      <c r="QLA819" s="100"/>
      <c r="QLB819" s="94"/>
      <c r="QLC819" s="95"/>
      <c r="QLD819" s="101">
        <f>QLD820+QLD950+QLD941</f>
        <v>0</v>
      </c>
      <c r="QLE819" s="103"/>
      <c r="QLF819" s="144" t="s">
        <v>102</v>
      </c>
      <c r="QLG819" s="144"/>
      <c r="QLH819" s="99"/>
      <c r="QLI819" s="100"/>
      <c r="QLJ819" s="94"/>
      <c r="QLK819" s="95"/>
      <c r="QLL819" s="101">
        <f>QLL820+QLL950+QLL941</f>
        <v>0</v>
      </c>
      <c r="QLM819" s="103"/>
      <c r="QLN819" s="144" t="s">
        <v>102</v>
      </c>
      <c r="QLO819" s="144"/>
      <c r="QLP819" s="99"/>
      <c r="QLQ819" s="100"/>
      <c r="QLR819" s="94"/>
      <c r="QLS819" s="95"/>
      <c r="QLT819" s="101">
        <f>QLT820+QLT950+QLT941</f>
        <v>0</v>
      </c>
      <c r="QLU819" s="103"/>
      <c r="QLV819" s="144" t="s">
        <v>102</v>
      </c>
      <c r="QLW819" s="144"/>
      <c r="QLX819" s="99"/>
      <c r="QLY819" s="100"/>
      <c r="QLZ819" s="94"/>
      <c r="QMA819" s="95"/>
      <c r="QMB819" s="101">
        <f>QMB820+QMB950+QMB941</f>
        <v>0</v>
      </c>
      <c r="QMC819" s="103"/>
      <c r="QMD819" s="144" t="s">
        <v>102</v>
      </c>
      <c r="QME819" s="144"/>
      <c r="QMF819" s="99"/>
      <c r="QMG819" s="100"/>
      <c r="QMH819" s="94"/>
      <c r="QMI819" s="95"/>
      <c r="QMJ819" s="101">
        <f>QMJ820+QMJ950+QMJ941</f>
        <v>0</v>
      </c>
      <c r="QMK819" s="103"/>
      <c r="QML819" s="144" t="s">
        <v>102</v>
      </c>
      <c r="QMM819" s="144"/>
      <c r="QMN819" s="99"/>
      <c r="QMO819" s="100"/>
      <c r="QMP819" s="94"/>
      <c r="QMQ819" s="95"/>
      <c r="QMR819" s="101">
        <f>QMR820+QMR950+QMR941</f>
        <v>0</v>
      </c>
      <c r="QMS819" s="103"/>
      <c r="QMT819" s="144" t="s">
        <v>102</v>
      </c>
      <c r="QMU819" s="144"/>
      <c r="QMV819" s="99"/>
      <c r="QMW819" s="100"/>
      <c r="QMX819" s="94"/>
      <c r="QMY819" s="95"/>
      <c r="QMZ819" s="101">
        <f>QMZ820+QMZ950+QMZ941</f>
        <v>0</v>
      </c>
      <c r="QNA819" s="103"/>
      <c r="QNB819" s="144" t="s">
        <v>102</v>
      </c>
      <c r="QNC819" s="144"/>
      <c r="QND819" s="99"/>
      <c r="QNE819" s="100"/>
      <c r="QNF819" s="94"/>
      <c r="QNG819" s="95"/>
      <c r="QNH819" s="101">
        <f>QNH820+QNH950+QNH941</f>
        <v>0</v>
      </c>
      <c r="QNI819" s="103"/>
      <c r="QNJ819" s="144" t="s">
        <v>102</v>
      </c>
      <c r="QNK819" s="144"/>
      <c r="QNL819" s="99"/>
      <c r="QNM819" s="100"/>
      <c r="QNN819" s="94"/>
      <c r="QNO819" s="95"/>
      <c r="QNP819" s="101">
        <f>QNP820+QNP950+QNP941</f>
        <v>0</v>
      </c>
      <c r="QNQ819" s="103"/>
      <c r="QNR819" s="144" t="s">
        <v>102</v>
      </c>
      <c r="QNS819" s="144"/>
      <c r="QNT819" s="99"/>
      <c r="QNU819" s="100"/>
      <c r="QNV819" s="94"/>
      <c r="QNW819" s="95"/>
      <c r="QNX819" s="101">
        <f>QNX820+QNX950+QNX941</f>
        <v>0</v>
      </c>
      <c r="QNY819" s="103"/>
      <c r="QNZ819" s="144" t="s">
        <v>102</v>
      </c>
      <c r="QOA819" s="144"/>
      <c r="QOB819" s="99"/>
      <c r="QOC819" s="100"/>
      <c r="QOD819" s="94"/>
      <c r="QOE819" s="95"/>
      <c r="QOF819" s="101">
        <f>QOF820+QOF950+QOF941</f>
        <v>0</v>
      </c>
      <c r="QOG819" s="103"/>
      <c r="QOH819" s="144" t="s">
        <v>102</v>
      </c>
      <c r="QOI819" s="144"/>
      <c r="QOJ819" s="99"/>
      <c r="QOK819" s="100"/>
      <c r="QOL819" s="94"/>
      <c r="QOM819" s="95"/>
      <c r="QON819" s="101">
        <f>QON820+QON950+QON941</f>
        <v>0</v>
      </c>
      <c r="QOO819" s="103"/>
      <c r="QOP819" s="144" t="s">
        <v>102</v>
      </c>
      <c r="QOQ819" s="144"/>
      <c r="QOR819" s="99"/>
      <c r="QOS819" s="100"/>
      <c r="QOT819" s="94"/>
      <c r="QOU819" s="95"/>
      <c r="QOV819" s="101">
        <f>QOV820+QOV950+QOV941</f>
        <v>0</v>
      </c>
      <c r="QOW819" s="103"/>
      <c r="QOX819" s="144" t="s">
        <v>102</v>
      </c>
      <c r="QOY819" s="144"/>
      <c r="QOZ819" s="99"/>
      <c r="QPA819" s="100"/>
      <c r="QPB819" s="94"/>
      <c r="QPC819" s="95"/>
      <c r="QPD819" s="101">
        <f>QPD820+QPD950+QPD941</f>
        <v>0</v>
      </c>
      <c r="QPE819" s="103"/>
      <c r="QPF819" s="144" t="s">
        <v>102</v>
      </c>
      <c r="QPG819" s="144"/>
      <c r="QPH819" s="99"/>
      <c r="QPI819" s="100"/>
      <c r="QPJ819" s="94"/>
      <c r="QPK819" s="95"/>
      <c r="QPL819" s="101">
        <f>QPL820+QPL950+QPL941</f>
        <v>0</v>
      </c>
      <c r="QPM819" s="103"/>
      <c r="QPN819" s="144" t="s">
        <v>102</v>
      </c>
      <c r="QPO819" s="144"/>
      <c r="QPP819" s="99"/>
      <c r="QPQ819" s="100"/>
      <c r="QPR819" s="94"/>
      <c r="QPS819" s="95"/>
      <c r="QPT819" s="101">
        <f>QPT820+QPT950+QPT941</f>
        <v>0</v>
      </c>
      <c r="QPU819" s="103"/>
      <c r="QPV819" s="144" t="s">
        <v>102</v>
      </c>
      <c r="QPW819" s="144"/>
      <c r="QPX819" s="99"/>
      <c r="QPY819" s="100"/>
      <c r="QPZ819" s="94"/>
      <c r="QQA819" s="95"/>
      <c r="QQB819" s="101">
        <f>QQB820+QQB950+QQB941</f>
        <v>0</v>
      </c>
      <c r="QQC819" s="103"/>
      <c r="QQD819" s="144" t="s">
        <v>102</v>
      </c>
      <c r="QQE819" s="144"/>
      <c r="QQF819" s="99"/>
      <c r="QQG819" s="100"/>
      <c r="QQH819" s="94"/>
      <c r="QQI819" s="95"/>
      <c r="QQJ819" s="101">
        <f>QQJ820+QQJ950+QQJ941</f>
        <v>0</v>
      </c>
      <c r="QQK819" s="103"/>
      <c r="QQL819" s="144" t="s">
        <v>102</v>
      </c>
      <c r="QQM819" s="144"/>
      <c r="QQN819" s="99"/>
      <c r="QQO819" s="100"/>
      <c r="QQP819" s="94"/>
      <c r="QQQ819" s="95"/>
      <c r="QQR819" s="101">
        <f>QQR820+QQR950+QQR941</f>
        <v>0</v>
      </c>
      <c r="QQS819" s="103"/>
      <c r="QQT819" s="144" t="s">
        <v>102</v>
      </c>
      <c r="QQU819" s="144"/>
      <c r="QQV819" s="99"/>
      <c r="QQW819" s="100"/>
      <c r="QQX819" s="94"/>
      <c r="QQY819" s="95"/>
      <c r="QQZ819" s="101">
        <f>QQZ820+QQZ950+QQZ941</f>
        <v>0</v>
      </c>
      <c r="QRA819" s="103"/>
      <c r="QRB819" s="144" t="s">
        <v>102</v>
      </c>
      <c r="QRC819" s="144"/>
      <c r="QRD819" s="99"/>
      <c r="QRE819" s="100"/>
      <c r="QRF819" s="94"/>
      <c r="QRG819" s="95"/>
      <c r="QRH819" s="101">
        <f>QRH820+QRH950+QRH941</f>
        <v>0</v>
      </c>
      <c r="QRI819" s="103"/>
      <c r="QRJ819" s="144" t="s">
        <v>102</v>
      </c>
      <c r="QRK819" s="144"/>
      <c r="QRL819" s="99"/>
      <c r="QRM819" s="100"/>
      <c r="QRN819" s="94"/>
      <c r="QRO819" s="95"/>
      <c r="QRP819" s="101">
        <f>QRP820+QRP950+QRP941</f>
        <v>0</v>
      </c>
      <c r="QRQ819" s="103"/>
      <c r="QRR819" s="144" t="s">
        <v>102</v>
      </c>
      <c r="QRS819" s="144"/>
      <c r="QRT819" s="99"/>
      <c r="QRU819" s="100"/>
      <c r="QRV819" s="94"/>
      <c r="QRW819" s="95"/>
      <c r="QRX819" s="101">
        <f>QRX820+QRX950+QRX941</f>
        <v>0</v>
      </c>
      <c r="QRY819" s="103"/>
      <c r="QRZ819" s="144" t="s">
        <v>102</v>
      </c>
      <c r="QSA819" s="144"/>
      <c r="QSB819" s="99"/>
      <c r="QSC819" s="100"/>
      <c r="QSD819" s="94"/>
      <c r="QSE819" s="95"/>
      <c r="QSF819" s="101">
        <f>QSF820+QSF950+QSF941</f>
        <v>0</v>
      </c>
      <c r="QSG819" s="103"/>
      <c r="QSH819" s="144" t="s">
        <v>102</v>
      </c>
      <c r="QSI819" s="144"/>
      <c r="QSJ819" s="99"/>
      <c r="QSK819" s="100"/>
      <c r="QSL819" s="94"/>
      <c r="QSM819" s="95"/>
      <c r="QSN819" s="101">
        <f>QSN820+QSN950+QSN941</f>
        <v>0</v>
      </c>
      <c r="QSO819" s="103"/>
      <c r="QSP819" s="144" t="s">
        <v>102</v>
      </c>
      <c r="QSQ819" s="144"/>
      <c r="QSR819" s="99"/>
      <c r="QSS819" s="100"/>
      <c r="QST819" s="94"/>
      <c r="QSU819" s="95"/>
      <c r="QSV819" s="101">
        <f>QSV820+QSV950+QSV941</f>
        <v>0</v>
      </c>
      <c r="QSW819" s="103"/>
      <c r="QSX819" s="144" t="s">
        <v>102</v>
      </c>
      <c r="QSY819" s="144"/>
      <c r="QSZ819" s="99"/>
      <c r="QTA819" s="100"/>
      <c r="QTB819" s="94"/>
      <c r="QTC819" s="95"/>
      <c r="QTD819" s="101">
        <f>QTD820+QTD950+QTD941</f>
        <v>0</v>
      </c>
      <c r="QTE819" s="103"/>
      <c r="QTF819" s="144" t="s">
        <v>102</v>
      </c>
      <c r="QTG819" s="144"/>
      <c r="QTH819" s="99"/>
      <c r="QTI819" s="100"/>
      <c r="QTJ819" s="94"/>
      <c r="QTK819" s="95"/>
      <c r="QTL819" s="101">
        <f>QTL820+QTL950+QTL941</f>
        <v>0</v>
      </c>
      <c r="QTM819" s="103"/>
      <c r="QTN819" s="144" t="s">
        <v>102</v>
      </c>
      <c r="QTO819" s="144"/>
      <c r="QTP819" s="99"/>
      <c r="QTQ819" s="100"/>
      <c r="QTR819" s="94"/>
      <c r="QTS819" s="95"/>
      <c r="QTT819" s="101">
        <f>QTT820+QTT950+QTT941</f>
        <v>0</v>
      </c>
      <c r="QTU819" s="103"/>
      <c r="QTV819" s="144" t="s">
        <v>102</v>
      </c>
      <c r="QTW819" s="144"/>
      <c r="QTX819" s="99"/>
      <c r="QTY819" s="100"/>
      <c r="QTZ819" s="94"/>
      <c r="QUA819" s="95"/>
      <c r="QUB819" s="101">
        <f>QUB820+QUB950+QUB941</f>
        <v>0</v>
      </c>
      <c r="QUC819" s="103"/>
      <c r="QUD819" s="144" t="s">
        <v>102</v>
      </c>
      <c r="QUE819" s="144"/>
      <c r="QUF819" s="99"/>
      <c r="QUG819" s="100"/>
      <c r="QUH819" s="94"/>
      <c r="QUI819" s="95"/>
      <c r="QUJ819" s="101">
        <f>QUJ820+QUJ950+QUJ941</f>
        <v>0</v>
      </c>
      <c r="QUK819" s="103"/>
      <c r="QUL819" s="144" t="s">
        <v>102</v>
      </c>
      <c r="QUM819" s="144"/>
      <c r="QUN819" s="99"/>
      <c r="QUO819" s="100"/>
      <c r="QUP819" s="94"/>
      <c r="QUQ819" s="95"/>
      <c r="QUR819" s="101">
        <f>QUR820+QUR950+QUR941</f>
        <v>0</v>
      </c>
      <c r="QUS819" s="103"/>
      <c r="QUT819" s="144" t="s">
        <v>102</v>
      </c>
      <c r="QUU819" s="144"/>
      <c r="QUV819" s="99"/>
      <c r="QUW819" s="100"/>
      <c r="QUX819" s="94"/>
      <c r="QUY819" s="95"/>
      <c r="QUZ819" s="101">
        <f>QUZ820+QUZ950+QUZ941</f>
        <v>0</v>
      </c>
      <c r="QVA819" s="103"/>
      <c r="QVB819" s="144" t="s">
        <v>102</v>
      </c>
      <c r="QVC819" s="144"/>
      <c r="QVD819" s="99"/>
      <c r="QVE819" s="100"/>
      <c r="QVF819" s="94"/>
      <c r="QVG819" s="95"/>
      <c r="QVH819" s="101">
        <f>QVH820+QVH950+QVH941</f>
        <v>0</v>
      </c>
      <c r="QVI819" s="103"/>
      <c r="QVJ819" s="144" t="s">
        <v>102</v>
      </c>
      <c r="QVK819" s="144"/>
      <c r="QVL819" s="99"/>
      <c r="QVM819" s="100"/>
      <c r="QVN819" s="94"/>
      <c r="QVO819" s="95"/>
      <c r="QVP819" s="101">
        <f>QVP820+QVP950+QVP941</f>
        <v>0</v>
      </c>
      <c r="QVQ819" s="103"/>
      <c r="QVR819" s="144" t="s">
        <v>102</v>
      </c>
      <c r="QVS819" s="144"/>
      <c r="QVT819" s="99"/>
      <c r="QVU819" s="100"/>
      <c r="QVV819" s="94"/>
      <c r="QVW819" s="95"/>
      <c r="QVX819" s="101">
        <f>QVX820+QVX950+QVX941</f>
        <v>0</v>
      </c>
      <c r="QVY819" s="103"/>
      <c r="QVZ819" s="144" t="s">
        <v>102</v>
      </c>
      <c r="QWA819" s="144"/>
      <c r="QWB819" s="99"/>
      <c r="QWC819" s="100"/>
      <c r="QWD819" s="94"/>
      <c r="QWE819" s="95"/>
      <c r="QWF819" s="101">
        <f>QWF820+QWF950+QWF941</f>
        <v>0</v>
      </c>
      <c r="QWG819" s="103"/>
      <c r="QWH819" s="144" t="s">
        <v>102</v>
      </c>
      <c r="QWI819" s="144"/>
      <c r="QWJ819" s="99"/>
      <c r="QWK819" s="100"/>
      <c r="QWL819" s="94"/>
      <c r="QWM819" s="95"/>
      <c r="QWN819" s="101">
        <f>QWN820+QWN950+QWN941</f>
        <v>0</v>
      </c>
      <c r="QWO819" s="103"/>
      <c r="QWP819" s="144" t="s">
        <v>102</v>
      </c>
      <c r="QWQ819" s="144"/>
      <c r="QWR819" s="99"/>
      <c r="QWS819" s="100"/>
      <c r="QWT819" s="94"/>
      <c r="QWU819" s="95"/>
      <c r="QWV819" s="101">
        <f>QWV820+QWV950+QWV941</f>
        <v>0</v>
      </c>
      <c r="QWW819" s="103"/>
      <c r="QWX819" s="144" t="s">
        <v>102</v>
      </c>
      <c r="QWY819" s="144"/>
      <c r="QWZ819" s="99"/>
      <c r="QXA819" s="100"/>
      <c r="QXB819" s="94"/>
      <c r="QXC819" s="95"/>
      <c r="QXD819" s="101">
        <f>QXD820+QXD950+QXD941</f>
        <v>0</v>
      </c>
      <c r="QXE819" s="103"/>
      <c r="QXF819" s="144" t="s">
        <v>102</v>
      </c>
      <c r="QXG819" s="144"/>
      <c r="QXH819" s="99"/>
      <c r="QXI819" s="100"/>
      <c r="QXJ819" s="94"/>
      <c r="QXK819" s="95"/>
      <c r="QXL819" s="101">
        <f>QXL820+QXL950+QXL941</f>
        <v>0</v>
      </c>
      <c r="QXM819" s="103"/>
      <c r="QXN819" s="144" t="s">
        <v>102</v>
      </c>
      <c r="QXO819" s="144"/>
      <c r="QXP819" s="99"/>
      <c r="QXQ819" s="100"/>
      <c r="QXR819" s="94"/>
      <c r="QXS819" s="95"/>
      <c r="QXT819" s="101">
        <f>QXT820+QXT950+QXT941</f>
        <v>0</v>
      </c>
      <c r="QXU819" s="103"/>
      <c r="QXV819" s="144" t="s">
        <v>102</v>
      </c>
      <c r="QXW819" s="144"/>
      <c r="QXX819" s="99"/>
      <c r="QXY819" s="100"/>
      <c r="QXZ819" s="94"/>
      <c r="QYA819" s="95"/>
      <c r="QYB819" s="101">
        <f>QYB820+QYB950+QYB941</f>
        <v>0</v>
      </c>
      <c r="QYC819" s="103"/>
      <c r="QYD819" s="144" t="s">
        <v>102</v>
      </c>
      <c r="QYE819" s="144"/>
      <c r="QYF819" s="99"/>
      <c r="QYG819" s="100"/>
      <c r="QYH819" s="94"/>
      <c r="QYI819" s="95"/>
      <c r="QYJ819" s="101">
        <f>QYJ820+QYJ950+QYJ941</f>
        <v>0</v>
      </c>
      <c r="QYK819" s="103"/>
      <c r="QYL819" s="144" t="s">
        <v>102</v>
      </c>
      <c r="QYM819" s="144"/>
      <c r="QYN819" s="99"/>
      <c r="QYO819" s="100"/>
      <c r="QYP819" s="94"/>
      <c r="QYQ819" s="95"/>
      <c r="QYR819" s="101">
        <f>QYR820+QYR950+QYR941</f>
        <v>0</v>
      </c>
      <c r="QYS819" s="103"/>
      <c r="QYT819" s="144" t="s">
        <v>102</v>
      </c>
      <c r="QYU819" s="144"/>
      <c r="QYV819" s="99"/>
      <c r="QYW819" s="100"/>
      <c r="QYX819" s="94"/>
      <c r="QYY819" s="95"/>
      <c r="QYZ819" s="101">
        <f>QYZ820+QYZ950+QYZ941</f>
        <v>0</v>
      </c>
      <c r="QZA819" s="103"/>
      <c r="QZB819" s="144" t="s">
        <v>102</v>
      </c>
      <c r="QZC819" s="144"/>
      <c r="QZD819" s="99"/>
      <c r="QZE819" s="100"/>
      <c r="QZF819" s="94"/>
      <c r="QZG819" s="95"/>
      <c r="QZH819" s="101">
        <f>QZH820+QZH950+QZH941</f>
        <v>0</v>
      </c>
      <c r="QZI819" s="103"/>
      <c r="QZJ819" s="144" t="s">
        <v>102</v>
      </c>
      <c r="QZK819" s="144"/>
      <c r="QZL819" s="99"/>
      <c r="QZM819" s="100"/>
      <c r="QZN819" s="94"/>
      <c r="QZO819" s="95"/>
      <c r="QZP819" s="101">
        <f>QZP820+QZP950+QZP941</f>
        <v>0</v>
      </c>
      <c r="QZQ819" s="103"/>
      <c r="QZR819" s="144" t="s">
        <v>102</v>
      </c>
      <c r="QZS819" s="144"/>
      <c r="QZT819" s="99"/>
      <c r="QZU819" s="100"/>
      <c r="QZV819" s="94"/>
      <c r="QZW819" s="95"/>
      <c r="QZX819" s="101">
        <f>QZX820+QZX950+QZX941</f>
        <v>0</v>
      </c>
      <c r="QZY819" s="103"/>
      <c r="QZZ819" s="144" t="s">
        <v>102</v>
      </c>
      <c r="RAA819" s="144"/>
      <c r="RAB819" s="99"/>
      <c r="RAC819" s="100"/>
      <c r="RAD819" s="94"/>
      <c r="RAE819" s="95"/>
      <c r="RAF819" s="101">
        <f>RAF820+RAF950+RAF941</f>
        <v>0</v>
      </c>
      <c r="RAG819" s="103"/>
      <c r="RAH819" s="144" t="s">
        <v>102</v>
      </c>
      <c r="RAI819" s="144"/>
      <c r="RAJ819" s="99"/>
      <c r="RAK819" s="100"/>
      <c r="RAL819" s="94"/>
      <c r="RAM819" s="95"/>
      <c r="RAN819" s="101">
        <f>RAN820+RAN950+RAN941</f>
        <v>0</v>
      </c>
      <c r="RAO819" s="103"/>
      <c r="RAP819" s="144" t="s">
        <v>102</v>
      </c>
      <c r="RAQ819" s="144"/>
      <c r="RAR819" s="99"/>
      <c r="RAS819" s="100"/>
      <c r="RAT819" s="94"/>
      <c r="RAU819" s="95"/>
      <c r="RAV819" s="101">
        <f>RAV820+RAV950+RAV941</f>
        <v>0</v>
      </c>
      <c r="RAW819" s="103"/>
      <c r="RAX819" s="144" t="s">
        <v>102</v>
      </c>
      <c r="RAY819" s="144"/>
      <c r="RAZ819" s="99"/>
      <c r="RBA819" s="100"/>
      <c r="RBB819" s="94"/>
      <c r="RBC819" s="95"/>
      <c r="RBD819" s="101">
        <f>RBD820+RBD950+RBD941</f>
        <v>0</v>
      </c>
      <c r="RBE819" s="103"/>
      <c r="RBF819" s="144" t="s">
        <v>102</v>
      </c>
      <c r="RBG819" s="144"/>
      <c r="RBH819" s="99"/>
      <c r="RBI819" s="100"/>
      <c r="RBJ819" s="94"/>
      <c r="RBK819" s="95"/>
      <c r="RBL819" s="101">
        <f>RBL820+RBL950+RBL941</f>
        <v>0</v>
      </c>
      <c r="RBM819" s="103"/>
      <c r="RBN819" s="144" t="s">
        <v>102</v>
      </c>
      <c r="RBO819" s="144"/>
      <c r="RBP819" s="99"/>
      <c r="RBQ819" s="100"/>
      <c r="RBR819" s="94"/>
      <c r="RBS819" s="95"/>
      <c r="RBT819" s="101">
        <f>RBT820+RBT950+RBT941</f>
        <v>0</v>
      </c>
      <c r="RBU819" s="103"/>
      <c r="RBV819" s="144" t="s">
        <v>102</v>
      </c>
      <c r="RBW819" s="144"/>
      <c r="RBX819" s="99"/>
      <c r="RBY819" s="100"/>
      <c r="RBZ819" s="94"/>
      <c r="RCA819" s="95"/>
      <c r="RCB819" s="101">
        <f>RCB820+RCB950+RCB941</f>
        <v>0</v>
      </c>
      <c r="RCC819" s="103"/>
      <c r="RCD819" s="144" t="s">
        <v>102</v>
      </c>
      <c r="RCE819" s="144"/>
      <c r="RCF819" s="99"/>
      <c r="RCG819" s="100"/>
      <c r="RCH819" s="94"/>
      <c r="RCI819" s="95"/>
      <c r="RCJ819" s="101">
        <f>RCJ820+RCJ950+RCJ941</f>
        <v>0</v>
      </c>
      <c r="RCK819" s="103"/>
      <c r="RCL819" s="144" t="s">
        <v>102</v>
      </c>
      <c r="RCM819" s="144"/>
      <c r="RCN819" s="99"/>
      <c r="RCO819" s="100"/>
      <c r="RCP819" s="94"/>
      <c r="RCQ819" s="95"/>
      <c r="RCR819" s="101">
        <f>RCR820+RCR950+RCR941</f>
        <v>0</v>
      </c>
      <c r="RCS819" s="103"/>
      <c r="RCT819" s="144" t="s">
        <v>102</v>
      </c>
      <c r="RCU819" s="144"/>
      <c r="RCV819" s="99"/>
      <c r="RCW819" s="100"/>
      <c r="RCX819" s="94"/>
      <c r="RCY819" s="95"/>
      <c r="RCZ819" s="101">
        <f>RCZ820+RCZ950+RCZ941</f>
        <v>0</v>
      </c>
      <c r="RDA819" s="103"/>
      <c r="RDB819" s="144" t="s">
        <v>102</v>
      </c>
      <c r="RDC819" s="144"/>
      <c r="RDD819" s="99"/>
      <c r="RDE819" s="100"/>
      <c r="RDF819" s="94"/>
      <c r="RDG819" s="95"/>
      <c r="RDH819" s="101">
        <f>RDH820+RDH950+RDH941</f>
        <v>0</v>
      </c>
      <c r="RDI819" s="103"/>
      <c r="RDJ819" s="144" t="s">
        <v>102</v>
      </c>
      <c r="RDK819" s="144"/>
      <c r="RDL819" s="99"/>
      <c r="RDM819" s="100"/>
      <c r="RDN819" s="94"/>
      <c r="RDO819" s="95"/>
      <c r="RDP819" s="101">
        <f>RDP820+RDP950+RDP941</f>
        <v>0</v>
      </c>
      <c r="RDQ819" s="103"/>
      <c r="RDR819" s="144" t="s">
        <v>102</v>
      </c>
      <c r="RDS819" s="144"/>
      <c r="RDT819" s="99"/>
      <c r="RDU819" s="100"/>
      <c r="RDV819" s="94"/>
      <c r="RDW819" s="95"/>
      <c r="RDX819" s="101">
        <f>RDX820+RDX950+RDX941</f>
        <v>0</v>
      </c>
      <c r="RDY819" s="103"/>
      <c r="RDZ819" s="144" t="s">
        <v>102</v>
      </c>
      <c r="REA819" s="144"/>
      <c r="REB819" s="99"/>
      <c r="REC819" s="100"/>
      <c r="RED819" s="94"/>
      <c r="REE819" s="95"/>
      <c r="REF819" s="101">
        <f>REF820+REF950+REF941</f>
        <v>0</v>
      </c>
      <c r="REG819" s="103"/>
      <c r="REH819" s="144" t="s">
        <v>102</v>
      </c>
      <c r="REI819" s="144"/>
      <c r="REJ819" s="99"/>
      <c r="REK819" s="100"/>
      <c r="REL819" s="94"/>
      <c r="REM819" s="95"/>
      <c r="REN819" s="101">
        <f>REN820+REN950+REN941</f>
        <v>0</v>
      </c>
      <c r="REO819" s="103"/>
      <c r="REP819" s="144" t="s">
        <v>102</v>
      </c>
      <c r="REQ819" s="144"/>
      <c r="RER819" s="99"/>
      <c r="RES819" s="100"/>
      <c r="RET819" s="94"/>
      <c r="REU819" s="95"/>
      <c r="REV819" s="101">
        <f>REV820+REV950+REV941</f>
        <v>0</v>
      </c>
      <c r="REW819" s="103"/>
      <c r="REX819" s="144" t="s">
        <v>102</v>
      </c>
      <c r="REY819" s="144"/>
      <c r="REZ819" s="99"/>
      <c r="RFA819" s="100"/>
      <c r="RFB819" s="94"/>
      <c r="RFC819" s="95"/>
      <c r="RFD819" s="101">
        <f>RFD820+RFD950+RFD941</f>
        <v>0</v>
      </c>
      <c r="RFE819" s="103"/>
      <c r="RFF819" s="144" t="s">
        <v>102</v>
      </c>
      <c r="RFG819" s="144"/>
      <c r="RFH819" s="99"/>
      <c r="RFI819" s="100"/>
      <c r="RFJ819" s="94"/>
      <c r="RFK819" s="95"/>
      <c r="RFL819" s="101">
        <f>RFL820+RFL950+RFL941</f>
        <v>0</v>
      </c>
      <c r="RFM819" s="103"/>
      <c r="RFN819" s="144" t="s">
        <v>102</v>
      </c>
      <c r="RFO819" s="144"/>
      <c r="RFP819" s="99"/>
      <c r="RFQ819" s="100"/>
      <c r="RFR819" s="94"/>
      <c r="RFS819" s="95"/>
      <c r="RFT819" s="101">
        <f>RFT820+RFT950+RFT941</f>
        <v>0</v>
      </c>
      <c r="RFU819" s="103"/>
      <c r="RFV819" s="144" t="s">
        <v>102</v>
      </c>
      <c r="RFW819" s="144"/>
      <c r="RFX819" s="99"/>
      <c r="RFY819" s="100"/>
      <c r="RFZ819" s="94"/>
      <c r="RGA819" s="95"/>
      <c r="RGB819" s="101">
        <f>RGB820+RGB950+RGB941</f>
        <v>0</v>
      </c>
      <c r="RGC819" s="103"/>
      <c r="RGD819" s="144" t="s">
        <v>102</v>
      </c>
      <c r="RGE819" s="144"/>
      <c r="RGF819" s="99"/>
      <c r="RGG819" s="100"/>
      <c r="RGH819" s="94"/>
      <c r="RGI819" s="95"/>
      <c r="RGJ819" s="101">
        <f>RGJ820+RGJ950+RGJ941</f>
        <v>0</v>
      </c>
      <c r="RGK819" s="103"/>
      <c r="RGL819" s="144" t="s">
        <v>102</v>
      </c>
      <c r="RGM819" s="144"/>
      <c r="RGN819" s="99"/>
      <c r="RGO819" s="100"/>
      <c r="RGP819" s="94"/>
      <c r="RGQ819" s="95"/>
      <c r="RGR819" s="101">
        <f>RGR820+RGR950+RGR941</f>
        <v>0</v>
      </c>
      <c r="RGS819" s="103"/>
      <c r="RGT819" s="144" t="s">
        <v>102</v>
      </c>
      <c r="RGU819" s="144"/>
      <c r="RGV819" s="99"/>
      <c r="RGW819" s="100"/>
      <c r="RGX819" s="94"/>
      <c r="RGY819" s="95"/>
      <c r="RGZ819" s="101">
        <f>RGZ820+RGZ950+RGZ941</f>
        <v>0</v>
      </c>
      <c r="RHA819" s="103"/>
      <c r="RHB819" s="144" t="s">
        <v>102</v>
      </c>
      <c r="RHC819" s="144"/>
      <c r="RHD819" s="99"/>
      <c r="RHE819" s="100"/>
      <c r="RHF819" s="94"/>
      <c r="RHG819" s="95"/>
      <c r="RHH819" s="101">
        <f>RHH820+RHH950+RHH941</f>
        <v>0</v>
      </c>
      <c r="RHI819" s="103"/>
      <c r="RHJ819" s="144" t="s">
        <v>102</v>
      </c>
      <c r="RHK819" s="144"/>
      <c r="RHL819" s="99"/>
      <c r="RHM819" s="100"/>
      <c r="RHN819" s="94"/>
      <c r="RHO819" s="95"/>
      <c r="RHP819" s="101">
        <f>RHP820+RHP950+RHP941</f>
        <v>0</v>
      </c>
      <c r="RHQ819" s="103"/>
      <c r="RHR819" s="144" t="s">
        <v>102</v>
      </c>
      <c r="RHS819" s="144"/>
      <c r="RHT819" s="99"/>
      <c r="RHU819" s="100"/>
      <c r="RHV819" s="94"/>
      <c r="RHW819" s="95"/>
      <c r="RHX819" s="101">
        <f>RHX820+RHX950+RHX941</f>
        <v>0</v>
      </c>
      <c r="RHY819" s="103"/>
      <c r="RHZ819" s="144" t="s">
        <v>102</v>
      </c>
      <c r="RIA819" s="144"/>
      <c r="RIB819" s="99"/>
      <c r="RIC819" s="100"/>
      <c r="RID819" s="94"/>
      <c r="RIE819" s="95"/>
      <c r="RIF819" s="101">
        <f>RIF820+RIF950+RIF941</f>
        <v>0</v>
      </c>
      <c r="RIG819" s="103"/>
      <c r="RIH819" s="144" t="s">
        <v>102</v>
      </c>
      <c r="RII819" s="144"/>
      <c r="RIJ819" s="99"/>
      <c r="RIK819" s="100"/>
      <c r="RIL819" s="94"/>
      <c r="RIM819" s="95"/>
      <c r="RIN819" s="101">
        <f>RIN820+RIN950+RIN941</f>
        <v>0</v>
      </c>
      <c r="RIO819" s="103"/>
      <c r="RIP819" s="144" t="s">
        <v>102</v>
      </c>
      <c r="RIQ819" s="144"/>
      <c r="RIR819" s="99"/>
      <c r="RIS819" s="100"/>
      <c r="RIT819" s="94"/>
      <c r="RIU819" s="95"/>
      <c r="RIV819" s="101">
        <f>RIV820+RIV950+RIV941</f>
        <v>0</v>
      </c>
      <c r="RIW819" s="103"/>
      <c r="RIX819" s="144" t="s">
        <v>102</v>
      </c>
      <c r="RIY819" s="144"/>
      <c r="RIZ819" s="99"/>
      <c r="RJA819" s="100"/>
      <c r="RJB819" s="94"/>
      <c r="RJC819" s="95"/>
      <c r="RJD819" s="101">
        <f>RJD820+RJD950+RJD941</f>
        <v>0</v>
      </c>
      <c r="RJE819" s="103"/>
      <c r="RJF819" s="144" t="s">
        <v>102</v>
      </c>
      <c r="RJG819" s="144"/>
      <c r="RJH819" s="99"/>
      <c r="RJI819" s="100"/>
      <c r="RJJ819" s="94"/>
      <c r="RJK819" s="95"/>
      <c r="RJL819" s="101">
        <f>RJL820+RJL950+RJL941</f>
        <v>0</v>
      </c>
      <c r="RJM819" s="103"/>
      <c r="RJN819" s="144" t="s">
        <v>102</v>
      </c>
      <c r="RJO819" s="144"/>
      <c r="RJP819" s="99"/>
      <c r="RJQ819" s="100"/>
      <c r="RJR819" s="94"/>
      <c r="RJS819" s="95"/>
      <c r="RJT819" s="101">
        <f>RJT820+RJT950+RJT941</f>
        <v>0</v>
      </c>
      <c r="RJU819" s="103"/>
      <c r="RJV819" s="144" t="s">
        <v>102</v>
      </c>
      <c r="RJW819" s="144"/>
      <c r="RJX819" s="99"/>
      <c r="RJY819" s="100"/>
      <c r="RJZ819" s="94"/>
      <c r="RKA819" s="95"/>
      <c r="RKB819" s="101">
        <f>RKB820+RKB950+RKB941</f>
        <v>0</v>
      </c>
      <c r="RKC819" s="103"/>
      <c r="RKD819" s="144" t="s">
        <v>102</v>
      </c>
      <c r="RKE819" s="144"/>
      <c r="RKF819" s="99"/>
      <c r="RKG819" s="100"/>
      <c r="RKH819" s="94"/>
      <c r="RKI819" s="95"/>
      <c r="RKJ819" s="101">
        <f>RKJ820+RKJ950+RKJ941</f>
        <v>0</v>
      </c>
      <c r="RKK819" s="103"/>
      <c r="RKL819" s="144" t="s">
        <v>102</v>
      </c>
      <c r="RKM819" s="144"/>
      <c r="RKN819" s="99"/>
      <c r="RKO819" s="100"/>
      <c r="RKP819" s="94"/>
      <c r="RKQ819" s="95"/>
      <c r="RKR819" s="101">
        <f>RKR820+RKR950+RKR941</f>
        <v>0</v>
      </c>
      <c r="RKS819" s="103"/>
      <c r="RKT819" s="144" t="s">
        <v>102</v>
      </c>
      <c r="RKU819" s="144"/>
      <c r="RKV819" s="99"/>
      <c r="RKW819" s="100"/>
      <c r="RKX819" s="94"/>
      <c r="RKY819" s="95"/>
      <c r="RKZ819" s="101">
        <f>RKZ820+RKZ950+RKZ941</f>
        <v>0</v>
      </c>
      <c r="RLA819" s="103"/>
      <c r="RLB819" s="144" t="s">
        <v>102</v>
      </c>
      <c r="RLC819" s="144"/>
      <c r="RLD819" s="99"/>
      <c r="RLE819" s="100"/>
      <c r="RLF819" s="94"/>
      <c r="RLG819" s="95"/>
      <c r="RLH819" s="101">
        <f>RLH820+RLH950+RLH941</f>
        <v>0</v>
      </c>
      <c r="RLI819" s="103"/>
      <c r="RLJ819" s="144" t="s">
        <v>102</v>
      </c>
      <c r="RLK819" s="144"/>
      <c r="RLL819" s="99"/>
      <c r="RLM819" s="100"/>
      <c r="RLN819" s="94"/>
      <c r="RLO819" s="95"/>
      <c r="RLP819" s="101">
        <f>RLP820+RLP950+RLP941</f>
        <v>0</v>
      </c>
      <c r="RLQ819" s="103"/>
      <c r="RLR819" s="144" t="s">
        <v>102</v>
      </c>
      <c r="RLS819" s="144"/>
      <c r="RLT819" s="99"/>
      <c r="RLU819" s="100"/>
      <c r="RLV819" s="94"/>
      <c r="RLW819" s="95"/>
      <c r="RLX819" s="101">
        <f>RLX820+RLX950+RLX941</f>
        <v>0</v>
      </c>
      <c r="RLY819" s="103"/>
      <c r="RLZ819" s="144" t="s">
        <v>102</v>
      </c>
      <c r="RMA819" s="144"/>
      <c r="RMB819" s="99"/>
      <c r="RMC819" s="100"/>
      <c r="RMD819" s="94"/>
      <c r="RME819" s="95"/>
      <c r="RMF819" s="101">
        <f>RMF820+RMF950+RMF941</f>
        <v>0</v>
      </c>
      <c r="RMG819" s="103"/>
      <c r="RMH819" s="144" t="s">
        <v>102</v>
      </c>
      <c r="RMI819" s="144"/>
      <c r="RMJ819" s="99"/>
      <c r="RMK819" s="100"/>
      <c r="RML819" s="94"/>
      <c r="RMM819" s="95"/>
      <c r="RMN819" s="101">
        <f>RMN820+RMN950+RMN941</f>
        <v>0</v>
      </c>
      <c r="RMO819" s="103"/>
      <c r="RMP819" s="144" t="s">
        <v>102</v>
      </c>
      <c r="RMQ819" s="144"/>
      <c r="RMR819" s="99"/>
      <c r="RMS819" s="100"/>
      <c r="RMT819" s="94"/>
      <c r="RMU819" s="95"/>
      <c r="RMV819" s="101">
        <f>RMV820+RMV950+RMV941</f>
        <v>0</v>
      </c>
      <c r="RMW819" s="103"/>
      <c r="RMX819" s="144" t="s">
        <v>102</v>
      </c>
      <c r="RMY819" s="144"/>
      <c r="RMZ819" s="99"/>
      <c r="RNA819" s="100"/>
      <c r="RNB819" s="94"/>
      <c r="RNC819" s="95"/>
      <c r="RND819" s="101">
        <f>RND820+RND950+RND941</f>
        <v>0</v>
      </c>
      <c r="RNE819" s="103"/>
      <c r="RNF819" s="144" t="s">
        <v>102</v>
      </c>
      <c r="RNG819" s="144"/>
      <c r="RNH819" s="99"/>
      <c r="RNI819" s="100"/>
      <c r="RNJ819" s="94"/>
      <c r="RNK819" s="95"/>
      <c r="RNL819" s="101">
        <f>RNL820+RNL950+RNL941</f>
        <v>0</v>
      </c>
      <c r="RNM819" s="103"/>
      <c r="RNN819" s="144" t="s">
        <v>102</v>
      </c>
      <c r="RNO819" s="144"/>
      <c r="RNP819" s="99"/>
      <c r="RNQ819" s="100"/>
      <c r="RNR819" s="94"/>
      <c r="RNS819" s="95"/>
      <c r="RNT819" s="101">
        <f>RNT820+RNT950+RNT941</f>
        <v>0</v>
      </c>
      <c r="RNU819" s="103"/>
      <c r="RNV819" s="144" t="s">
        <v>102</v>
      </c>
      <c r="RNW819" s="144"/>
      <c r="RNX819" s="99"/>
      <c r="RNY819" s="100"/>
      <c r="RNZ819" s="94"/>
      <c r="ROA819" s="95"/>
      <c r="ROB819" s="101">
        <f>ROB820+ROB950+ROB941</f>
        <v>0</v>
      </c>
      <c r="ROC819" s="103"/>
      <c r="ROD819" s="144" t="s">
        <v>102</v>
      </c>
      <c r="ROE819" s="144"/>
      <c r="ROF819" s="99"/>
      <c r="ROG819" s="100"/>
      <c r="ROH819" s="94"/>
      <c r="ROI819" s="95"/>
      <c r="ROJ819" s="101">
        <f>ROJ820+ROJ950+ROJ941</f>
        <v>0</v>
      </c>
      <c r="ROK819" s="103"/>
      <c r="ROL819" s="144" t="s">
        <v>102</v>
      </c>
      <c r="ROM819" s="144"/>
      <c r="RON819" s="99"/>
      <c r="ROO819" s="100"/>
      <c r="ROP819" s="94"/>
      <c r="ROQ819" s="95"/>
      <c r="ROR819" s="101">
        <f>ROR820+ROR950+ROR941</f>
        <v>0</v>
      </c>
      <c r="ROS819" s="103"/>
      <c r="ROT819" s="144" t="s">
        <v>102</v>
      </c>
      <c r="ROU819" s="144"/>
      <c r="ROV819" s="99"/>
      <c r="ROW819" s="100"/>
      <c r="ROX819" s="94"/>
      <c r="ROY819" s="95"/>
      <c r="ROZ819" s="101">
        <f>ROZ820+ROZ950+ROZ941</f>
        <v>0</v>
      </c>
      <c r="RPA819" s="103"/>
      <c r="RPB819" s="144" t="s">
        <v>102</v>
      </c>
      <c r="RPC819" s="144"/>
      <c r="RPD819" s="99"/>
      <c r="RPE819" s="100"/>
      <c r="RPF819" s="94"/>
      <c r="RPG819" s="95"/>
      <c r="RPH819" s="101">
        <f>RPH820+RPH950+RPH941</f>
        <v>0</v>
      </c>
      <c r="RPI819" s="103"/>
      <c r="RPJ819" s="144" t="s">
        <v>102</v>
      </c>
      <c r="RPK819" s="144"/>
      <c r="RPL819" s="99"/>
      <c r="RPM819" s="100"/>
      <c r="RPN819" s="94"/>
      <c r="RPO819" s="95"/>
      <c r="RPP819" s="101">
        <f>RPP820+RPP950+RPP941</f>
        <v>0</v>
      </c>
      <c r="RPQ819" s="103"/>
      <c r="RPR819" s="144" t="s">
        <v>102</v>
      </c>
      <c r="RPS819" s="144"/>
      <c r="RPT819" s="99"/>
      <c r="RPU819" s="100"/>
      <c r="RPV819" s="94"/>
      <c r="RPW819" s="95"/>
      <c r="RPX819" s="101">
        <f>RPX820+RPX950+RPX941</f>
        <v>0</v>
      </c>
      <c r="RPY819" s="103"/>
      <c r="RPZ819" s="144" t="s">
        <v>102</v>
      </c>
      <c r="RQA819" s="144"/>
      <c r="RQB819" s="99"/>
      <c r="RQC819" s="100"/>
      <c r="RQD819" s="94"/>
      <c r="RQE819" s="95"/>
      <c r="RQF819" s="101">
        <f>RQF820+RQF950+RQF941</f>
        <v>0</v>
      </c>
      <c r="RQG819" s="103"/>
      <c r="RQH819" s="144" t="s">
        <v>102</v>
      </c>
      <c r="RQI819" s="144"/>
      <c r="RQJ819" s="99"/>
      <c r="RQK819" s="100"/>
      <c r="RQL819" s="94"/>
      <c r="RQM819" s="95"/>
      <c r="RQN819" s="101">
        <f>RQN820+RQN950+RQN941</f>
        <v>0</v>
      </c>
      <c r="RQO819" s="103"/>
      <c r="RQP819" s="144" t="s">
        <v>102</v>
      </c>
      <c r="RQQ819" s="144"/>
      <c r="RQR819" s="99"/>
      <c r="RQS819" s="100"/>
      <c r="RQT819" s="94"/>
      <c r="RQU819" s="95"/>
      <c r="RQV819" s="101">
        <f>RQV820+RQV950+RQV941</f>
        <v>0</v>
      </c>
      <c r="RQW819" s="103"/>
      <c r="RQX819" s="144" t="s">
        <v>102</v>
      </c>
      <c r="RQY819" s="144"/>
      <c r="RQZ819" s="99"/>
      <c r="RRA819" s="100"/>
      <c r="RRB819" s="94"/>
      <c r="RRC819" s="95"/>
      <c r="RRD819" s="101">
        <f>RRD820+RRD950+RRD941</f>
        <v>0</v>
      </c>
      <c r="RRE819" s="103"/>
      <c r="RRF819" s="144" t="s">
        <v>102</v>
      </c>
      <c r="RRG819" s="144"/>
      <c r="RRH819" s="99"/>
      <c r="RRI819" s="100"/>
      <c r="RRJ819" s="94"/>
      <c r="RRK819" s="95"/>
      <c r="RRL819" s="101">
        <f>RRL820+RRL950+RRL941</f>
        <v>0</v>
      </c>
      <c r="RRM819" s="103"/>
      <c r="RRN819" s="144" t="s">
        <v>102</v>
      </c>
      <c r="RRO819" s="144"/>
      <c r="RRP819" s="99"/>
      <c r="RRQ819" s="100"/>
      <c r="RRR819" s="94"/>
      <c r="RRS819" s="95"/>
      <c r="RRT819" s="101">
        <f>RRT820+RRT950+RRT941</f>
        <v>0</v>
      </c>
      <c r="RRU819" s="103"/>
      <c r="RRV819" s="144" t="s">
        <v>102</v>
      </c>
      <c r="RRW819" s="144"/>
      <c r="RRX819" s="99"/>
      <c r="RRY819" s="100"/>
      <c r="RRZ819" s="94"/>
      <c r="RSA819" s="95"/>
      <c r="RSB819" s="101">
        <f>RSB820+RSB950+RSB941</f>
        <v>0</v>
      </c>
      <c r="RSC819" s="103"/>
      <c r="RSD819" s="144" t="s">
        <v>102</v>
      </c>
      <c r="RSE819" s="144"/>
      <c r="RSF819" s="99"/>
      <c r="RSG819" s="100"/>
      <c r="RSH819" s="94"/>
      <c r="RSI819" s="95"/>
      <c r="RSJ819" s="101">
        <f>RSJ820+RSJ950+RSJ941</f>
        <v>0</v>
      </c>
      <c r="RSK819" s="103"/>
      <c r="RSL819" s="144" t="s">
        <v>102</v>
      </c>
      <c r="RSM819" s="144"/>
      <c r="RSN819" s="99"/>
      <c r="RSO819" s="100"/>
      <c r="RSP819" s="94"/>
      <c r="RSQ819" s="95"/>
      <c r="RSR819" s="101">
        <f>RSR820+RSR950+RSR941</f>
        <v>0</v>
      </c>
      <c r="RSS819" s="103"/>
      <c r="RST819" s="144" t="s">
        <v>102</v>
      </c>
      <c r="RSU819" s="144"/>
      <c r="RSV819" s="99"/>
      <c r="RSW819" s="100"/>
      <c r="RSX819" s="94"/>
      <c r="RSY819" s="95"/>
      <c r="RSZ819" s="101">
        <f>RSZ820+RSZ950+RSZ941</f>
        <v>0</v>
      </c>
      <c r="RTA819" s="103"/>
      <c r="RTB819" s="144" t="s">
        <v>102</v>
      </c>
      <c r="RTC819" s="144"/>
      <c r="RTD819" s="99"/>
      <c r="RTE819" s="100"/>
      <c r="RTF819" s="94"/>
      <c r="RTG819" s="95"/>
      <c r="RTH819" s="101">
        <f>RTH820+RTH950+RTH941</f>
        <v>0</v>
      </c>
      <c r="RTI819" s="103"/>
      <c r="RTJ819" s="144" t="s">
        <v>102</v>
      </c>
      <c r="RTK819" s="144"/>
      <c r="RTL819" s="99"/>
      <c r="RTM819" s="100"/>
      <c r="RTN819" s="94"/>
      <c r="RTO819" s="95"/>
      <c r="RTP819" s="101">
        <f>RTP820+RTP950+RTP941</f>
        <v>0</v>
      </c>
      <c r="RTQ819" s="103"/>
      <c r="RTR819" s="144" t="s">
        <v>102</v>
      </c>
      <c r="RTS819" s="144"/>
      <c r="RTT819" s="99"/>
      <c r="RTU819" s="100"/>
      <c r="RTV819" s="94"/>
      <c r="RTW819" s="95"/>
      <c r="RTX819" s="101">
        <f>RTX820+RTX950+RTX941</f>
        <v>0</v>
      </c>
      <c r="RTY819" s="103"/>
      <c r="RTZ819" s="144" t="s">
        <v>102</v>
      </c>
      <c r="RUA819" s="144"/>
      <c r="RUB819" s="99"/>
      <c r="RUC819" s="100"/>
      <c r="RUD819" s="94"/>
      <c r="RUE819" s="95"/>
      <c r="RUF819" s="101">
        <f>RUF820+RUF950+RUF941</f>
        <v>0</v>
      </c>
      <c r="RUG819" s="103"/>
      <c r="RUH819" s="144" t="s">
        <v>102</v>
      </c>
      <c r="RUI819" s="144"/>
      <c r="RUJ819" s="99"/>
      <c r="RUK819" s="100"/>
      <c r="RUL819" s="94"/>
      <c r="RUM819" s="95"/>
      <c r="RUN819" s="101">
        <f>RUN820+RUN950+RUN941</f>
        <v>0</v>
      </c>
      <c r="RUO819" s="103"/>
      <c r="RUP819" s="144" t="s">
        <v>102</v>
      </c>
      <c r="RUQ819" s="144"/>
      <c r="RUR819" s="99"/>
      <c r="RUS819" s="100"/>
      <c r="RUT819" s="94"/>
      <c r="RUU819" s="95"/>
      <c r="RUV819" s="101">
        <f>RUV820+RUV950+RUV941</f>
        <v>0</v>
      </c>
      <c r="RUW819" s="103"/>
      <c r="RUX819" s="144" t="s">
        <v>102</v>
      </c>
      <c r="RUY819" s="144"/>
      <c r="RUZ819" s="99"/>
      <c r="RVA819" s="100"/>
      <c r="RVB819" s="94"/>
      <c r="RVC819" s="95"/>
      <c r="RVD819" s="101">
        <f>RVD820+RVD950+RVD941</f>
        <v>0</v>
      </c>
      <c r="RVE819" s="103"/>
      <c r="RVF819" s="144" t="s">
        <v>102</v>
      </c>
      <c r="RVG819" s="144"/>
      <c r="RVH819" s="99"/>
      <c r="RVI819" s="100"/>
      <c r="RVJ819" s="94"/>
      <c r="RVK819" s="95"/>
      <c r="RVL819" s="101">
        <f>RVL820+RVL950+RVL941</f>
        <v>0</v>
      </c>
      <c r="RVM819" s="103"/>
      <c r="RVN819" s="144" t="s">
        <v>102</v>
      </c>
      <c r="RVO819" s="144"/>
      <c r="RVP819" s="99"/>
      <c r="RVQ819" s="100"/>
      <c r="RVR819" s="94"/>
      <c r="RVS819" s="95"/>
      <c r="RVT819" s="101">
        <f>RVT820+RVT950+RVT941</f>
        <v>0</v>
      </c>
      <c r="RVU819" s="103"/>
      <c r="RVV819" s="144" t="s">
        <v>102</v>
      </c>
      <c r="RVW819" s="144"/>
      <c r="RVX819" s="99"/>
      <c r="RVY819" s="100"/>
      <c r="RVZ819" s="94"/>
      <c r="RWA819" s="95"/>
      <c r="RWB819" s="101">
        <f>RWB820+RWB950+RWB941</f>
        <v>0</v>
      </c>
      <c r="RWC819" s="103"/>
      <c r="RWD819" s="144" t="s">
        <v>102</v>
      </c>
      <c r="RWE819" s="144"/>
      <c r="RWF819" s="99"/>
      <c r="RWG819" s="100"/>
      <c r="RWH819" s="94"/>
      <c r="RWI819" s="95"/>
      <c r="RWJ819" s="101">
        <f>RWJ820+RWJ950+RWJ941</f>
        <v>0</v>
      </c>
      <c r="RWK819" s="103"/>
      <c r="RWL819" s="144" t="s">
        <v>102</v>
      </c>
      <c r="RWM819" s="144"/>
      <c r="RWN819" s="99"/>
      <c r="RWO819" s="100"/>
      <c r="RWP819" s="94"/>
      <c r="RWQ819" s="95"/>
      <c r="RWR819" s="101">
        <f>RWR820+RWR950+RWR941</f>
        <v>0</v>
      </c>
      <c r="RWS819" s="103"/>
      <c r="RWT819" s="144" t="s">
        <v>102</v>
      </c>
      <c r="RWU819" s="144"/>
      <c r="RWV819" s="99"/>
      <c r="RWW819" s="100"/>
      <c r="RWX819" s="94"/>
      <c r="RWY819" s="95"/>
      <c r="RWZ819" s="101">
        <f>RWZ820+RWZ950+RWZ941</f>
        <v>0</v>
      </c>
      <c r="RXA819" s="103"/>
      <c r="RXB819" s="144" t="s">
        <v>102</v>
      </c>
      <c r="RXC819" s="144"/>
      <c r="RXD819" s="99"/>
      <c r="RXE819" s="100"/>
      <c r="RXF819" s="94"/>
      <c r="RXG819" s="95"/>
      <c r="RXH819" s="101">
        <f>RXH820+RXH950+RXH941</f>
        <v>0</v>
      </c>
      <c r="RXI819" s="103"/>
      <c r="RXJ819" s="144" t="s">
        <v>102</v>
      </c>
      <c r="RXK819" s="144"/>
      <c r="RXL819" s="99"/>
      <c r="RXM819" s="100"/>
      <c r="RXN819" s="94"/>
      <c r="RXO819" s="95"/>
      <c r="RXP819" s="101">
        <f>RXP820+RXP950+RXP941</f>
        <v>0</v>
      </c>
      <c r="RXQ819" s="103"/>
      <c r="RXR819" s="144" t="s">
        <v>102</v>
      </c>
      <c r="RXS819" s="144"/>
      <c r="RXT819" s="99"/>
      <c r="RXU819" s="100"/>
      <c r="RXV819" s="94"/>
      <c r="RXW819" s="95"/>
      <c r="RXX819" s="101">
        <f>RXX820+RXX950+RXX941</f>
        <v>0</v>
      </c>
      <c r="RXY819" s="103"/>
      <c r="RXZ819" s="144" t="s">
        <v>102</v>
      </c>
      <c r="RYA819" s="144"/>
      <c r="RYB819" s="99"/>
      <c r="RYC819" s="100"/>
      <c r="RYD819" s="94"/>
      <c r="RYE819" s="95"/>
      <c r="RYF819" s="101">
        <f>RYF820+RYF950+RYF941</f>
        <v>0</v>
      </c>
      <c r="RYG819" s="103"/>
      <c r="RYH819" s="144" t="s">
        <v>102</v>
      </c>
      <c r="RYI819" s="144"/>
      <c r="RYJ819" s="99"/>
      <c r="RYK819" s="100"/>
      <c r="RYL819" s="94"/>
      <c r="RYM819" s="95"/>
      <c r="RYN819" s="101">
        <f>RYN820+RYN950+RYN941</f>
        <v>0</v>
      </c>
      <c r="RYO819" s="103"/>
      <c r="RYP819" s="144" t="s">
        <v>102</v>
      </c>
      <c r="RYQ819" s="144"/>
      <c r="RYR819" s="99"/>
      <c r="RYS819" s="100"/>
      <c r="RYT819" s="94"/>
      <c r="RYU819" s="95"/>
      <c r="RYV819" s="101">
        <f>RYV820+RYV950+RYV941</f>
        <v>0</v>
      </c>
      <c r="RYW819" s="103"/>
      <c r="RYX819" s="144" t="s">
        <v>102</v>
      </c>
      <c r="RYY819" s="144"/>
      <c r="RYZ819" s="99"/>
      <c r="RZA819" s="100"/>
      <c r="RZB819" s="94"/>
      <c r="RZC819" s="95"/>
      <c r="RZD819" s="101">
        <f>RZD820+RZD950+RZD941</f>
        <v>0</v>
      </c>
      <c r="RZE819" s="103"/>
      <c r="RZF819" s="144" t="s">
        <v>102</v>
      </c>
      <c r="RZG819" s="144"/>
      <c r="RZH819" s="99"/>
      <c r="RZI819" s="100"/>
      <c r="RZJ819" s="94"/>
      <c r="RZK819" s="95"/>
      <c r="RZL819" s="101">
        <f>RZL820+RZL950+RZL941</f>
        <v>0</v>
      </c>
      <c r="RZM819" s="103"/>
      <c r="RZN819" s="144" t="s">
        <v>102</v>
      </c>
      <c r="RZO819" s="144"/>
      <c r="RZP819" s="99"/>
      <c r="RZQ819" s="100"/>
      <c r="RZR819" s="94"/>
      <c r="RZS819" s="95"/>
      <c r="RZT819" s="101">
        <f>RZT820+RZT950+RZT941</f>
        <v>0</v>
      </c>
      <c r="RZU819" s="103"/>
      <c r="RZV819" s="144" t="s">
        <v>102</v>
      </c>
      <c r="RZW819" s="144"/>
      <c r="RZX819" s="99"/>
      <c r="RZY819" s="100"/>
      <c r="RZZ819" s="94"/>
      <c r="SAA819" s="95"/>
      <c r="SAB819" s="101">
        <f>SAB820+SAB950+SAB941</f>
        <v>0</v>
      </c>
      <c r="SAC819" s="103"/>
      <c r="SAD819" s="144" t="s">
        <v>102</v>
      </c>
      <c r="SAE819" s="144"/>
      <c r="SAF819" s="99"/>
      <c r="SAG819" s="100"/>
      <c r="SAH819" s="94"/>
      <c r="SAI819" s="95"/>
      <c r="SAJ819" s="101">
        <f>SAJ820+SAJ950+SAJ941</f>
        <v>0</v>
      </c>
      <c r="SAK819" s="103"/>
      <c r="SAL819" s="144" t="s">
        <v>102</v>
      </c>
      <c r="SAM819" s="144"/>
      <c r="SAN819" s="99"/>
      <c r="SAO819" s="100"/>
      <c r="SAP819" s="94"/>
      <c r="SAQ819" s="95"/>
      <c r="SAR819" s="101">
        <f>SAR820+SAR950+SAR941</f>
        <v>0</v>
      </c>
      <c r="SAS819" s="103"/>
      <c r="SAT819" s="144" t="s">
        <v>102</v>
      </c>
      <c r="SAU819" s="144"/>
      <c r="SAV819" s="99"/>
      <c r="SAW819" s="100"/>
      <c r="SAX819" s="94"/>
      <c r="SAY819" s="95"/>
      <c r="SAZ819" s="101">
        <f>SAZ820+SAZ950+SAZ941</f>
        <v>0</v>
      </c>
      <c r="SBA819" s="103"/>
      <c r="SBB819" s="144" t="s">
        <v>102</v>
      </c>
      <c r="SBC819" s="144"/>
      <c r="SBD819" s="99"/>
      <c r="SBE819" s="100"/>
      <c r="SBF819" s="94"/>
      <c r="SBG819" s="95"/>
      <c r="SBH819" s="101">
        <f>SBH820+SBH950+SBH941</f>
        <v>0</v>
      </c>
      <c r="SBI819" s="103"/>
      <c r="SBJ819" s="144" t="s">
        <v>102</v>
      </c>
      <c r="SBK819" s="144"/>
      <c r="SBL819" s="99"/>
      <c r="SBM819" s="100"/>
      <c r="SBN819" s="94"/>
      <c r="SBO819" s="95"/>
      <c r="SBP819" s="101">
        <f>SBP820+SBP950+SBP941</f>
        <v>0</v>
      </c>
      <c r="SBQ819" s="103"/>
      <c r="SBR819" s="144" t="s">
        <v>102</v>
      </c>
      <c r="SBS819" s="144"/>
      <c r="SBT819" s="99"/>
      <c r="SBU819" s="100"/>
      <c r="SBV819" s="94"/>
      <c r="SBW819" s="95"/>
      <c r="SBX819" s="101">
        <f>SBX820+SBX950+SBX941</f>
        <v>0</v>
      </c>
      <c r="SBY819" s="103"/>
      <c r="SBZ819" s="144" t="s">
        <v>102</v>
      </c>
      <c r="SCA819" s="144"/>
      <c r="SCB819" s="99"/>
      <c r="SCC819" s="100"/>
      <c r="SCD819" s="94"/>
      <c r="SCE819" s="95"/>
      <c r="SCF819" s="101">
        <f>SCF820+SCF950+SCF941</f>
        <v>0</v>
      </c>
      <c r="SCG819" s="103"/>
      <c r="SCH819" s="144" t="s">
        <v>102</v>
      </c>
      <c r="SCI819" s="144"/>
      <c r="SCJ819" s="99"/>
      <c r="SCK819" s="100"/>
      <c r="SCL819" s="94"/>
      <c r="SCM819" s="95"/>
      <c r="SCN819" s="101">
        <f>SCN820+SCN950+SCN941</f>
        <v>0</v>
      </c>
      <c r="SCO819" s="103"/>
      <c r="SCP819" s="144" t="s">
        <v>102</v>
      </c>
      <c r="SCQ819" s="144"/>
      <c r="SCR819" s="99"/>
      <c r="SCS819" s="100"/>
      <c r="SCT819" s="94"/>
      <c r="SCU819" s="95"/>
      <c r="SCV819" s="101">
        <f>SCV820+SCV950+SCV941</f>
        <v>0</v>
      </c>
      <c r="SCW819" s="103"/>
      <c r="SCX819" s="144" t="s">
        <v>102</v>
      </c>
      <c r="SCY819" s="144"/>
      <c r="SCZ819" s="99"/>
      <c r="SDA819" s="100"/>
      <c r="SDB819" s="94"/>
      <c r="SDC819" s="95"/>
      <c r="SDD819" s="101">
        <f>SDD820+SDD950+SDD941</f>
        <v>0</v>
      </c>
      <c r="SDE819" s="103"/>
      <c r="SDF819" s="144" t="s">
        <v>102</v>
      </c>
      <c r="SDG819" s="144"/>
      <c r="SDH819" s="99"/>
      <c r="SDI819" s="100"/>
      <c r="SDJ819" s="94"/>
      <c r="SDK819" s="95"/>
      <c r="SDL819" s="101">
        <f>SDL820+SDL950+SDL941</f>
        <v>0</v>
      </c>
      <c r="SDM819" s="103"/>
      <c r="SDN819" s="144" t="s">
        <v>102</v>
      </c>
      <c r="SDO819" s="144"/>
      <c r="SDP819" s="99"/>
      <c r="SDQ819" s="100"/>
      <c r="SDR819" s="94"/>
      <c r="SDS819" s="95"/>
      <c r="SDT819" s="101">
        <f>SDT820+SDT950+SDT941</f>
        <v>0</v>
      </c>
      <c r="SDU819" s="103"/>
      <c r="SDV819" s="144" t="s">
        <v>102</v>
      </c>
      <c r="SDW819" s="144"/>
      <c r="SDX819" s="99"/>
      <c r="SDY819" s="100"/>
      <c r="SDZ819" s="94"/>
      <c r="SEA819" s="95"/>
      <c r="SEB819" s="101">
        <f>SEB820+SEB950+SEB941</f>
        <v>0</v>
      </c>
      <c r="SEC819" s="103"/>
      <c r="SED819" s="144" t="s">
        <v>102</v>
      </c>
      <c r="SEE819" s="144"/>
      <c r="SEF819" s="99"/>
      <c r="SEG819" s="100"/>
      <c r="SEH819" s="94"/>
      <c r="SEI819" s="95"/>
      <c r="SEJ819" s="101">
        <f>SEJ820+SEJ950+SEJ941</f>
        <v>0</v>
      </c>
      <c r="SEK819" s="103"/>
      <c r="SEL819" s="144" t="s">
        <v>102</v>
      </c>
      <c r="SEM819" s="144"/>
      <c r="SEN819" s="99"/>
      <c r="SEO819" s="100"/>
      <c r="SEP819" s="94"/>
      <c r="SEQ819" s="95"/>
      <c r="SER819" s="101">
        <f>SER820+SER950+SER941</f>
        <v>0</v>
      </c>
      <c r="SES819" s="103"/>
      <c r="SET819" s="144" t="s">
        <v>102</v>
      </c>
      <c r="SEU819" s="144"/>
      <c r="SEV819" s="99"/>
      <c r="SEW819" s="100"/>
      <c r="SEX819" s="94"/>
      <c r="SEY819" s="95"/>
      <c r="SEZ819" s="101">
        <f>SEZ820+SEZ950+SEZ941</f>
        <v>0</v>
      </c>
      <c r="SFA819" s="103"/>
      <c r="SFB819" s="144" t="s">
        <v>102</v>
      </c>
      <c r="SFC819" s="144"/>
      <c r="SFD819" s="99"/>
      <c r="SFE819" s="100"/>
      <c r="SFF819" s="94"/>
      <c r="SFG819" s="95"/>
      <c r="SFH819" s="101">
        <f>SFH820+SFH950+SFH941</f>
        <v>0</v>
      </c>
      <c r="SFI819" s="103"/>
      <c r="SFJ819" s="144" t="s">
        <v>102</v>
      </c>
      <c r="SFK819" s="144"/>
      <c r="SFL819" s="99"/>
      <c r="SFM819" s="100"/>
      <c r="SFN819" s="94"/>
      <c r="SFO819" s="95"/>
      <c r="SFP819" s="101">
        <f>SFP820+SFP950+SFP941</f>
        <v>0</v>
      </c>
      <c r="SFQ819" s="103"/>
      <c r="SFR819" s="144" t="s">
        <v>102</v>
      </c>
      <c r="SFS819" s="144"/>
      <c r="SFT819" s="99"/>
      <c r="SFU819" s="100"/>
      <c r="SFV819" s="94"/>
      <c r="SFW819" s="95"/>
      <c r="SFX819" s="101">
        <f>SFX820+SFX950+SFX941</f>
        <v>0</v>
      </c>
      <c r="SFY819" s="103"/>
      <c r="SFZ819" s="144" t="s">
        <v>102</v>
      </c>
      <c r="SGA819" s="144"/>
      <c r="SGB819" s="99"/>
      <c r="SGC819" s="100"/>
      <c r="SGD819" s="94"/>
      <c r="SGE819" s="95"/>
      <c r="SGF819" s="101">
        <f>SGF820+SGF950+SGF941</f>
        <v>0</v>
      </c>
      <c r="SGG819" s="103"/>
      <c r="SGH819" s="144" t="s">
        <v>102</v>
      </c>
      <c r="SGI819" s="144"/>
      <c r="SGJ819" s="99"/>
      <c r="SGK819" s="100"/>
      <c r="SGL819" s="94"/>
      <c r="SGM819" s="95"/>
      <c r="SGN819" s="101">
        <f>SGN820+SGN950+SGN941</f>
        <v>0</v>
      </c>
      <c r="SGO819" s="103"/>
      <c r="SGP819" s="144" t="s">
        <v>102</v>
      </c>
      <c r="SGQ819" s="144"/>
      <c r="SGR819" s="99"/>
      <c r="SGS819" s="100"/>
      <c r="SGT819" s="94"/>
      <c r="SGU819" s="95"/>
      <c r="SGV819" s="101">
        <f>SGV820+SGV950+SGV941</f>
        <v>0</v>
      </c>
      <c r="SGW819" s="103"/>
      <c r="SGX819" s="144" t="s">
        <v>102</v>
      </c>
      <c r="SGY819" s="144"/>
      <c r="SGZ819" s="99"/>
      <c r="SHA819" s="100"/>
      <c r="SHB819" s="94"/>
      <c r="SHC819" s="95"/>
      <c r="SHD819" s="101">
        <f>SHD820+SHD950+SHD941</f>
        <v>0</v>
      </c>
      <c r="SHE819" s="103"/>
      <c r="SHF819" s="144" t="s">
        <v>102</v>
      </c>
      <c r="SHG819" s="144"/>
      <c r="SHH819" s="99"/>
      <c r="SHI819" s="100"/>
      <c r="SHJ819" s="94"/>
      <c r="SHK819" s="95"/>
      <c r="SHL819" s="101">
        <f>SHL820+SHL950+SHL941</f>
        <v>0</v>
      </c>
      <c r="SHM819" s="103"/>
      <c r="SHN819" s="144" t="s">
        <v>102</v>
      </c>
      <c r="SHO819" s="144"/>
      <c r="SHP819" s="99"/>
      <c r="SHQ819" s="100"/>
      <c r="SHR819" s="94"/>
      <c r="SHS819" s="95"/>
      <c r="SHT819" s="101">
        <f>SHT820+SHT950+SHT941</f>
        <v>0</v>
      </c>
      <c r="SHU819" s="103"/>
      <c r="SHV819" s="144" t="s">
        <v>102</v>
      </c>
      <c r="SHW819" s="144"/>
      <c r="SHX819" s="99"/>
      <c r="SHY819" s="100"/>
      <c r="SHZ819" s="94"/>
      <c r="SIA819" s="95"/>
      <c r="SIB819" s="101">
        <f>SIB820+SIB950+SIB941</f>
        <v>0</v>
      </c>
      <c r="SIC819" s="103"/>
      <c r="SID819" s="144" t="s">
        <v>102</v>
      </c>
      <c r="SIE819" s="144"/>
      <c r="SIF819" s="99"/>
      <c r="SIG819" s="100"/>
      <c r="SIH819" s="94"/>
      <c r="SII819" s="95"/>
      <c r="SIJ819" s="101">
        <f>SIJ820+SIJ950+SIJ941</f>
        <v>0</v>
      </c>
      <c r="SIK819" s="103"/>
      <c r="SIL819" s="144" t="s">
        <v>102</v>
      </c>
      <c r="SIM819" s="144"/>
      <c r="SIN819" s="99"/>
      <c r="SIO819" s="100"/>
      <c r="SIP819" s="94"/>
      <c r="SIQ819" s="95"/>
      <c r="SIR819" s="101">
        <f>SIR820+SIR950+SIR941</f>
        <v>0</v>
      </c>
      <c r="SIS819" s="103"/>
      <c r="SIT819" s="144" t="s">
        <v>102</v>
      </c>
      <c r="SIU819" s="144"/>
      <c r="SIV819" s="99"/>
      <c r="SIW819" s="100"/>
      <c r="SIX819" s="94"/>
      <c r="SIY819" s="95"/>
      <c r="SIZ819" s="101">
        <f>SIZ820+SIZ950+SIZ941</f>
        <v>0</v>
      </c>
      <c r="SJA819" s="103"/>
      <c r="SJB819" s="144" t="s">
        <v>102</v>
      </c>
      <c r="SJC819" s="144"/>
      <c r="SJD819" s="99"/>
      <c r="SJE819" s="100"/>
      <c r="SJF819" s="94"/>
      <c r="SJG819" s="95"/>
      <c r="SJH819" s="101">
        <f>SJH820+SJH950+SJH941</f>
        <v>0</v>
      </c>
      <c r="SJI819" s="103"/>
      <c r="SJJ819" s="144" t="s">
        <v>102</v>
      </c>
      <c r="SJK819" s="144"/>
      <c r="SJL819" s="99"/>
      <c r="SJM819" s="100"/>
      <c r="SJN819" s="94"/>
      <c r="SJO819" s="95"/>
      <c r="SJP819" s="101">
        <f>SJP820+SJP950+SJP941</f>
        <v>0</v>
      </c>
      <c r="SJQ819" s="103"/>
      <c r="SJR819" s="144" t="s">
        <v>102</v>
      </c>
      <c r="SJS819" s="144"/>
      <c r="SJT819" s="99"/>
      <c r="SJU819" s="100"/>
      <c r="SJV819" s="94"/>
      <c r="SJW819" s="95"/>
      <c r="SJX819" s="101">
        <f>SJX820+SJX950+SJX941</f>
        <v>0</v>
      </c>
      <c r="SJY819" s="103"/>
      <c r="SJZ819" s="144" t="s">
        <v>102</v>
      </c>
      <c r="SKA819" s="144"/>
      <c r="SKB819" s="99"/>
      <c r="SKC819" s="100"/>
      <c r="SKD819" s="94"/>
      <c r="SKE819" s="95"/>
      <c r="SKF819" s="101">
        <f>SKF820+SKF950+SKF941</f>
        <v>0</v>
      </c>
      <c r="SKG819" s="103"/>
      <c r="SKH819" s="144" t="s">
        <v>102</v>
      </c>
      <c r="SKI819" s="144"/>
      <c r="SKJ819" s="99"/>
      <c r="SKK819" s="100"/>
      <c r="SKL819" s="94"/>
      <c r="SKM819" s="95"/>
      <c r="SKN819" s="101">
        <f>SKN820+SKN950+SKN941</f>
        <v>0</v>
      </c>
      <c r="SKO819" s="103"/>
      <c r="SKP819" s="144" t="s">
        <v>102</v>
      </c>
      <c r="SKQ819" s="144"/>
      <c r="SKR819" s="99"/>
      <c r="SKS819" s="100"/>
      <c r="SKT819" s="94"/>
      <c r="SKU819" s="95"/>
      <c r="SKV819" s="101">
        <f>SKV820+SKV950+SKV941</f>
        <v>0</v>
      </c>
      <c r="SKW819" s="103"/>
      <c r="SKX819" s="144" t="s">
        <v>102</v>
      </c>
      <c r="SKY819" s="144"/>
      <c r="SKZ819" s="99"/>
      <c r="SLA819" s="100"/>
      <c r="SLB819" s="94"/>
      <c r="SLC819" s="95"/>
      <c r="SLD819" s="101">
        <f>SLD820+SLD950+SLD941</f>
        <v>0</v>
      </c>
      <c r="SLE819" s="103"/>
      <c r="SLF819" s="144" t="s">
        <v>102</v>
      </c>
      <c r="SLG819" s="144"/>
      <c r="SLH819" s="99"/>
      <c r="SLI819" s="100"/>
      <c r="SLJ819" s="94"/>
      <c r="SLK819" s="95"/>
      <c r="SLL819" s="101">
        <f>SLL820+SLL950+SLL941</f>
        <v>0</v>
      </c>
      <c r="SLM819" s="103"/>
      <c r="SLN819" s="144" t="s">
        <v>102</v>
      </c>
      <c r="SLO819" s="144"/>
      <c r="SLP819" s="99"/>
      <c r="SLQ819" s="100"/>
      <c r="SLR819" s="94"/>
      <c r="SLS819" s="95"/>
      <c r="SLT819" s="101">
        <f>SLT820+SLT950+SLT941</f>
        <v>0</v>
      </c>
      <c r="SLU819" s="103"/>
      <c r="SLV819" s="144" t="s">
        <v>102</v>
      </c>
      <c r="SLW819" s="144"/>
      <c r="SLX819" s="99"/>
      <c r="SLY819" s="100"/>
      <c r="SLZ819" s="94"/>
      <c r="SMA819" s="95"/>
      <c r="SMB819" s="101">
        <f>SMB820+SMB950+SMB941</f>
        <v>0</v>
      </c>
      <c r="SMC819" s="103"/>
      <c r="SMD819" s="144" t="s">
        <v>102</v>
      </c>
      <c r="SME819" s="144"/>
      <c r="SMF819" s="99"/>
      <c r="SMG819" s="100"/>
      <c r="SMH819" s="94"/>
      <c r="SMI819" s="95"/>
      <c r="SMJ819" s="101">
        <f>SMJ820+SMJ950+SMJ941</f>
        <v>0</v>
      </c>
      <c r="SMK819" s="103"/>
      <c r="SML819" s="144" t="s">
        <v>102</v>
      </c>
      <c r="SMM819" s="144"/>
      <c r="SMN819" s="99"/>
      <c r="SMO819" s="100"/>
      <c r="SMP819" s="94"/>
      <c r="SMQ819" s="95"/>
      <c r="SMR819" s="101">
        <f>SMR820+SMR950+SMR941</f>
        <v>0</v>
      </c>
      <c r="SMS819" s="103"/>
      <c r="SMT819" s="144" t="s">
        <v>102</v>
      </c>
      <c r="SMU819" s="144"/>
      <c r="SMV819" s="99"/>
      <c r="SMW819" s="100"/>
      <c r="SMX819" s="94"/>
      <c r="SMY819" s="95"/>
      <c r="SMZ819" s="101">
        <f>SMZ820+SMZ950+SMZ941</f>
        <v>0</v>
      </c>
      <c r="SNA819" s="103"/>
      <c r="SNB819" s="144" t="s">
        <v>102</v>
      </c>
      <c r="SNC819" s="144"/>
      <c r="SND819" s="99"/>
      <c r="SNE819" s="100"/>
      <c r="SNF819" s="94"/>
      <c r="SNG819" s="95"/>
      <c r="SNH819" s="101">
        <f>SNH820+SNH950+SNH941</f>
        <v>0</v>
      </c>
      <c r="SNI819" s="103"/>
      <c r="SNJ819" s="144" t="s">
        <v>102</v>
      </c>
      <c r="SNK819" s="144"/>
      <c r="SNL819" s="99"/>
      <c r="SNM819" s="100"/>
      <c r="SNN819" s="94"/>
      <c r="SNO819" s="95"/>
      <c r="SNP819" s="101">
        <f>SNP820+SNP950+SNP941</f>
        <v>0</v>
      </c>
      <c r="SNQ819" s="103"/>
      <c r="SNR819" s="144" t="s">
        <v>102</v>
      </c>
      <c r="SNS819" s="144"/>
      <c r="SNT819" s="99"/>
      <c r="SNU819" s="100"/>
      <c r="SNV819" s="94"/>
      <c r="SNW819" s="95"/>
      <c r="SNX819" s="101">
        <f>SNX820+SNX950+SNX941</f>
        <v>0</v>
      </c>
      <c r="SNY819" s="103"/>
      <c r="SNZ819" s="144" t="s">
        <v>102</v>
      </c>
      <c r="SOA819" s="144"/>
      <c r="SOB819" s="99"/>
      <c r="SOC819" s="100"/>
      <c r="SOD819" s="94"/>
      <c r="SOE819" s="95"/>
      <c r="SOF819" s="101">
        <f>SOF820+SOF950+SOF941</f>
        <v>0</v>
      </c>
      <c r="SOG819" s="103"/>
      <c r="SOH819" s="144" t="s">
        <v>102</v>
      </c>
      <c r="SOI819" s="144"/>
      <c r="SOJ819" s="99"/>
      <c r="SOK819" s="100"/>
      <c r="SOL819" s="94"/>
      <c r="SOM819" s="95"/>
      <c r="SON819" s="101">
        <f>SON820+SON950+SON941</f>
        <v>0</v>
      </c>
      <c r="SOO819" s="103"/>
      <c r="SOP819" s="144" t="s">
        <v>102</v>
      </c>
      <c r="SOQ819" s="144"/>
      <c r="SOR819" s="99"/>
      <c r="SOS819" s="100"/>
      <c r="SOT819" s="94"/>
      <c r="SOU819" s="95"/>
      <c r="SOV819" s="101">
        <f>SOV820+SOV950+SOV941</f>
        <v>0</v>
      </c>
      <c r="SOW819" s="103"/>
      <c r="SOX819" s="144" t="s">
        <v>102</v>
      </c>
      <c r="SOY819" s="144"/>
      <c r="SOZ819" s="99"/>
      <c r="SPA819" s="100"/>
      <c r="SPB819" s="94"/>
      <c r="SPC819" s="95"/>
      <c r="SPD819" s="101">
        <f>SPD820+SPD950+SPD941</f>
        <v>0</v>
      </c>
      <c r="SPE819" s="103"/>
      <c r="SPF819" s="144" t="s">
        <v>102</v>
      </c>
      <c r="SPG819" s="144"/>
      <c r="SPH819" s="99"/>
      <c r="SPI819" s="100"/>
      <c r="SPJ819" s="94"/>
      <c r="SPK819" s="95"/>
      <c r="SPL819" s="101">
        <f>SPL820+SPL950+SPL941</f>
        <v>0</v>
      </c>
      <c r="SPM819" s="103"/>
      <c r="SPN819" s="144" t="s">
        <v>102</v>
      </c>
      <c r="SPO819" s="144"/>
      <c r="SPP819" s="99"/>
      <c r="SPQ819" s="100"/>
      <c r="SPR819" s="94"/>
      <c r="SPS819" s="95"/>
      <c r="SPT819" s="101">
        <f>SPT820+SPT950+SPT941</f>
        <v>0</v>
      </c>
      <c r="SPU819" s="103"/>
      <c r="SPV819" s="144" t="s">
        <v>102</v>
      </c>
      <c r="SPW819" s="144"/>
      <c r="SPX819" s="99"/>
      <c r="SPY819" s="100"/>
      <c r="SPZ819" s="94"/>
      <c r="SQA819" s="95"/>
      <c r="SQB819" s="101">
        <f>SQB820+SQB950+SQB941</f>
        <v>0</v>
      </c>
      <c r="SQC819" s="103"/>
      <c r="SQD819" s="144" t="s">
        <v>102</v>
      </c>
      <c r="SQE819" s="144"/>
      <c r="SQF819" s="99"/>
      <c r="SQG819" s="100"/>
      <c r="SQH819" s="94"/>
      <c r="SQI819" s="95"/>
      <c r="SQJ819" s="101">
        <f>SQJ820+SQJ950+SQJ941</f>
        <v>0</v>
      </c>
      <c r="SQK819" s="103"/>
      <c r="SQL819" s="144" t="s">
        <v>102</v>
      </c>
      <c r="SQM819" s="144"/>
      <c r="SQN819" s="99"/>
      <c r="SQO819" s="100"/>
      <c r="SQP819" s="94"/>
      <c r="SQQ819" s="95"/>
      <c r="SQR819" s="101">
        <f>SQR820+SQR950+SQR941</f>
        <v>0</v>
      </c>
      <c r="SQS819" s="103"/>
      <c r="SQT819" s="144" t="s">
        <v>102</v>
      </c>
      <c r="SQU819" s="144"/>
      <c r="SQV819" s="99"/>
      <c r="SQW819" s="100"/>
      <c r="SQX819" s="94"/>
      <c r="SQY819" s="95"/>
      <c r="SQZ819" s="101">
        <f>SQZ820+SQZ950+SQZ941</f>
        <v>0</v>
      </c>
      <c r="SRA819" s="103"/>
      <c r="SRB819" s="144" t="s">
        <v>102</v>
      </c>
      <c r="SRC819" s="144"/>
      <c r="SRD819" s="99"/>
      <c r="SRE819" s="100"/>
      <c r="SRF819" s="94"/>
      <c r="SRG819" s="95"/>
      <c r="SRH819" s="101">
        <f>SRH820+SRH950+SRH941</f>
        <v>0</v>
      </c>
      <c r="SRI819" s="103"/>
      <c r="SRJ819" s="144" t="s">
        <v>102</v>
      </c>
      <c r="SRK819" s="144"/>
      <c r="SRL819" s="99"/>
      <c r="SRM819" s="100"/>
      <c r="SRN819" s="94"/>
      <c r="SRO819" s="95"/>
      <c r="SRP819" s="101">
        <f>SRP820+SRP950+SRP941</f>
        <v>0</v>
      </c>
      <c r="SRQ819" s="103"/>
      <c r="SRR819" s="144" t="s">
        <v>102</v>
      </c>
      <c r="SRS819" s="144"/>
      <c r="SRT819" s="99"/>
      <c r="SRU819" s="100"/>
      <c r="SRV819" s="94"/>
      <c r="SRW819" s="95"/>
      <c r="SRX819" s="101">
        <f>SRX820+SRX950+SRX941</f>
        <v>0</v>
      </c>
      <c r="SRY819" s="103"/>
      <c r="SRZ819" s="144" t="s">
        <v>102</v>
      </c>
      <c r="SSA819" s="144"/>
      <c r="SSB819" s="99"/>
      <c r="SSC819" s="100"/>
      <c r="SSD819" s="94"/>
      <c r="SSE819" s="95"/>
      <c r="SSF819" s="101">
        <f>SSF820+SSF950+SSF941</f>
        <v>0</v>
      </c>
      <c r="SSG819" s="103"/>
      <c r="SSH819" s="144" t="s">
        <v>102</v>
      </c>
      <c r="SSI819" s="144"/>
      <c r="SSJ819" s="99"/>
      <c r="SSK819" s="100"/>
      <c r="SSL819" s="94"/>
      <c r="SSM819" s="95"/>
      <c r="SSN819" s="101">
        <f>SSN820+SSN950+SSN941</f>
        <v>0</v>
      </c>
      <c r="SSO819" s="103"/>
      <c r="SSP819" s="144" t="s">
        <v>102</v>
      </c>
      <c r="SSQ819" s="144"/>
      <c r="SSR819" s="99"/>
      <c r="SSS819" s="100"/>
      <c r="SST819" s="94"/>
      <c r="SSU819" s="95"/>
      <c r="SSV819" s="101">
        <f>SSV820+SSV950+SSV941</f>
        <v>0</v>
      </c>
      <c r="SSW819" s="103"/>
      <c r="SSX819" s="144" t="s">
        <v>102</v>
      </c>
      <c r="SSY819" s="144"/>
      <c r="SSZ819" s="99"/>
      <c r="STA819" s="100"/>
      <c r="STB819" s="94"/>
      <c r="STC819" s="95"/>
      <c r="STD819" s="101">
        <f>STD820+STD950+STD941</f>
        <v>0</v>
      </c>
      <c r="STE819" s="103"/>
      <c r="STF819" s="144" t="s">
        <v>102</v>
      </c>
      <c r="STG819" s="144"/>
      <c r="STH819" s="99"/>
      <c r="STI819" s="100"/>
      <c r="STJ819" s="94"/>
      <c r="STK819" s="95"/>
      <c r="STL819" s="101">
        <f>STL820+STL950+STL941</f>
        <v>0</v>
      </c>
      <c r="STM819" s="103"/>
      <c r="STN819" s="144" t="s">
        <v>102</v>
      </c>
      <c r="STO819" s="144"/>
      <c r="STP819" s="99"/>
      <c r="STQ819" s="100"/>
      <c r="STR819" s="94"/>
      <c r="STS819" s="95"/>
      <c r="STT819" s="101">
        <f>STT820+STT950+STT941</f>
        <v>0</v>
      </c>
      <c r="STU819" s="103"/>
      <c r="STV819" s="144" t="s">
        <v>102</v>
      </c>
      <c r="STW819" s="144"/>
      <c r="STX819" s="99"/>
      <c r="STY819" s="100"/>
      <c r="STZ819" s="94"/>
      <c r="SUA819" s="95"/>
      <c r="SUB819" s="101">
        <f>SUB820+SUB950+SUB941</f>
        <v>0</v>
      </c>
      <c r="SUC819" s="103"/>
      <c r="SUD819" s="144" t="s">
        <v>102</v>
      </c>
      <c r="SUE819" s="144"/>
      <c r="SUF819" s="99"/>
      <c r="SUG819" s="100"/>
      <c r="SUH819" s="94"/>
      <c r="SUI819" s="95"/>
      <c r="SUJ819" s="101">
        <f>SUJ820+SUJ950+SUJ941</f>
        <v>0</v>
      </c>
      <c r="SUK819" s="103"/>
      <c r="SUL819" s="144" t="s">
        <v>102</v>
      </c>
      <c r="SUM819" s="144"/>
      <c r="SUN819" s="99"/>
      <c r="SUO819" s="100"/>
      <c r="SUP819" s="94"/>
      <c r="SUQ819" s="95"/>
      <c r="SUR819" s="101">
        <f>SUR820+SUR950+SUR941</f>
        <v>0</v>
      </c>
      <c r="SUS819" s="103"/>
      <c r="SUT819" s="144" t="s">
        <v>102</v>
      </c>
      <c r="SUU819" s="144"/>
      <c r="SUV819" s="99"/>
      <c r="SUW819" s="100"/>
      <c r="SUX819" s="94"/>
      <c r="SUY819" s="95"/>
      <c r="SUZ819" s="101">
        <f>SUZ820+SUZ950+SUZ941</f>
        <v>0</v>
      </c>
      <c r="SVA819" s="103"/>
      <c r="SVB819" s="144" t="s">
        <v>102</v>
      </c>
      <c r="SVC819" s="144"/>
      <c r="SVD819" s="99"/>
      <c r="SVE819" s="100"/>
      <c r="SVF819" s="94"/>
      <c r="SVG819" s="95"/>
      <c r="SVH819" s="101">
        <f>SVH820+SVH950+SVH941</f>
        <v>0</v>
      </c>
      <c r="SVI819" s="103"/>
      <c r="SVJ819" s="144" t="s">
        <v>102</v>
      </c>
      <c r="SVK819" s="144"/>
      <c r="SVL819" s="99"/>
      <c r="SVM819" s="100"/>
      <c r="SVN819" s="94"/>
      <c r="SVO819" s="95"/>
      <c r="SVP819" s="101">
        <f>SVP820+SVP950+SVP941</f>
        <v>0</v>
      </c>
      <c r="SVQ819" s="103"/>
      <c r="SVR819" s="144" t="s">
        <v>102</v>
      </c>
      <c r="SVS819" s="144"/>
      <c r="SVT819" s="99"/>
      <c r="SVU819" s="100"/>
      <c r="SVV819" s="94"/>
      <c r="SVW819" s="95"/>
      <c r="SVX819" s="101">
        <f>SVX820+SVX950+SVX941</f>
        <v>0</v>
      </c>
      <c r="SVY819" s="103"/>
      <c r="SVZ819" s="144" t="s">
        <v>102</v>
      </c>
      <c r="SWA819" s="144"/>
      <c r="SWB819" s="99"/>
      <c r="SWC819" s="100"/>
      <c r="SWD819" s="94"/>
      <c r="SWE819" s="95"/>
      <c r="SWF819" s="101">
        <f>SWF820+SWF950+SWF941</f>
        <v>0</v>
      </c>
      <c r="SWG819" s="103"/>
      <c r="SWH819" s="144" t="s">
        <v>102</v>
      </c>
      <c r="SWI819" s="144"/>
      <c r="SWJ819" s="99"/>
      <c r="SWK819" s="100"/>
      <c r="SWL819" s="94"/>
      <c r="SWM819" s="95"/>
      <c r="SWN819" s="101">
        <f>SWN820+SWN950+SWN941</f>
        <v>0</v>
      </c>
      <c r="SWO819" s="103"/>
      <c r="SWP819" s="144" t="s">
        <v>102</v>
      </c>
      <c r="SWQ819" s="144"/>
      <c r="SWR819" s="99"/>
      <c r="SWS819" s="100"/>
      <c r="SWT819" s="94"/>
      <c r="SWU819" s="95"/>
      <c r="SWV819" s="101">
        <f>SWV820+SWV950+SWV941</f>
        <v>0</v>
      </c>
      <c r="SWW819" s="103"/>
      <c r="SWX819" s="144" t="s">
        <v>102</v>
      </c>
      <c r="SWY819" s="144"/>
      <c r="SWZ819" s="99"/>
      <c r="SXA819" s="100"/>
      <c r="SXB819" s="94"/>
      <c r="SXC819" s="95"/>
      <c r="SXD819" s="101">
        <f>SXD820+SXD950+SXD941</f>
        <v>0</v>
      </c>
      <c r="SXE819" s="103"/>
      <c r="SXF819" s="144" t="s">
        <v>102</v>
      </c>
      <c r="SXG819" s="144"/>
      <c r="SXH819" s="99"/>
      <c r="SXI819" s="100"/>
      <c r="SXJ819" s="94"/>
      <c r="SXK819" s="95"/>
      <c r="SXL819" s="101">
        <f>SXL820+SXL950+SXL941</f>
        <v>0</v>
      </c>
      <c r="SXM819" s="103"/>
      <c r="SXN819" s="144" t="s">
        <v>102</v>
      </c>
      <c r="SXO819" s="144"/>
      <c r="SXP819" s="99"/>
      <c r="SXQ819" s="100"/>
      <c r="SXR819" s="94"/>
      <c r="SXS819" s="95"/>
      <c r="SXT819" s="101">
        <f>SXT820+SXT950+SXT941</f>
        <v>0</v>
      </c>
      <c r="SXU819" s="103"/>
      <c r="SXV819" s="144" t="s">
        <v>102</v>
      </c>
      <c r="SXW819" s="144"/>
      <c r="SXX819" s="99"/>
      <c r="SXY819" s="100"/>
      <c r="SXZ819" s="94"/>
      <c r="SYA819" s="95"/>
      <c r="SYB819" s="101">
        <f>SYB820+SYB950+SYB941</f>
        <v>0</v>
      </c>
      <c r="SYC819" s="103"/>
      <c r="SYD819" s="144" t="s">
        <v>102</v>
      </c>
      <c r="SYE819" s="144"/>
      <c r="SYF819" s="99"/>
      <c r="SYG819" s="100"/>
      <c r="SYH819" s="94"/>
      <c r="SYI819" s="95"/>
      <c r="SYJ819" s="101">
        <f>SYJ820+SYJ950+SYJ941</f>
        <v>0</v>
      </c>
      <c r="SYK819" s="103"/>
      <c r="SYL819" s="144" t="s">
        <v>102</v>
      </c>
      <c r="SYM819" s="144"/>
      <c r="SYN819" s="99"/>
      <c r="SYO819" s="100"/>
      <c r="SYP819" s="94"/>
      <c r="SYQ819" s="95"/>
      <c r="SYR819" s="101">
        <f>SYR820+SYR950+SYR941</f>
        <v>0</v>
      </c>
      <c r="SYS819" s="103"/>
      <c r="SYT819" s="144" t="s">
        <v>102</v>
      </c>
      <c r="SYU819" s="144"/>
      <c r="SYV819" s="99"/>
      <c r="SYW819" s="100"/>
      <c r="SYX819" s="94"/>
      <c r="SYY819" s="95"/>
      <c r="SYZ819" s="101">
        <f>SYZ820+SYZ950+SYZ941</f>
        <v>0</v>
      </c>
      <c r="SZA819" s="103"/>
      <c r="SZB819" s="144" t="s">
        <v>102</v>
      </c>
      <c r="SZC819" s="144"/>
      <c r="SZD819" s="99"/>
      <c r="SZE819" s="100"/>
      <c r="SZF819" s="94"/>
      <c r="SZG819" s="95"/>
      <c r="SZH819" s="101">
        <f>SZH820+SZH950+SZH941</f>
        <v>0</v>
      </c>
      <c r="SZI819" s="103"/>
      <c r="SZJ819" s="144" t="s">
        <v>102</v>
      </c>
      <c r="SZK819" s="144"/>
      <c r="SZL819" s="99"/>
      <c r="SZM819" s="100"/>
      <c r="SZN819" s="94"/>
      <c r="SZO819" s="95"/>
      <c r="SZP819" s="101">
        <f>SZP820+SZP950+SZP941</f>
        <v>0</v>
      </c>
      <c r="SZQ819" s="103"/>
      <c r="SZR819" s="144" t="s">
        <v>102</v>
      </c>
      <c r="SZS819" s="144"/>
      <c r="SZT819" s="99"/>
      <c r="SZU819" s="100"/>
      <c r="SZV819" s="94"/>
      <c r="SZW819" s="95"/>
      <c r="SZX819" s="101">
        <f>SZX820+SZX950+SZX941</f>
        <v>0</v>
      </c>
      <c r="SZY819" s="103"/>
      <c r="SZZ819" s="144" t="s">
        <v>102</v>
      </c>
      <c r="TAA819" s="144"/>
      <c r="TAB819" s="99"/>
      <c r="TAC819" s="100"/>
      <c r="TAD819" s="94"/>
      <c r="TAE819" s="95"/>
      <c r="TAF819" s="101">
        <f>TAF820+TAF950+TAF941</f>
        <v>0</v>
      </c>
      <c r="TAG819" s="103"/>
      <c r="TAH819" s="144" t="s">
        <v>102</v>
      </c>
      <c r="TAI819" s="144"/>
      <c r="TAJ819" s="99"/>
      <c r="TAK819" s="100"/>
      <c r="TAL819" s="94"/>
      <c r="TAM819" s="95"/>
      <c r="TAN819" s="101">
        <f>TAN820+TAN950+TAN941</f>
        <v>0</v>
      </c>
      <c r="TAO819" s="103"/>
      <c r="TAP819" s="144" t="s">
        <v>102</v>
      </c>
      <c r="TAQ819" s="144"/>
      <c r="TAR819" s="99"/>
      <c r="TAS819" s="100"/>
      <c r="TAT819" s="94"/>
      <c r="TAU819" s="95"/>
      <c r="TAV819" s="101">
        <f>TAV820+TAV950+TAV941</f>
        <v>0</v>
      </c>
      <c r="TAW819" s="103"/>
      <c r="TAX819" s="144" t="s">
        <v>102</v>
      </c>
      <c r="TAY819" s="144"/>
      <c r="TAZ819" s="99"/>
      <c r="TBA819" s="100"/>
      <c r="TBB819" s="94"/>
      <c r="TBC819" s="95"/>
      <c r="TBD819" s="101">
        <f>TBD820+TBD950+TBD941</f>
        <v>0</v>
      </c>
      <c r="TBE819" s="103"/>
      <c r="TBF819" s="144" t="s">
        <v>102</v>
      </c>
      <c r="TBG819" s="144"/>
      <c r="TBH819" s="99"/>
      <c r="TBI819" s="100"/>
      <c r="TBJ819" s="94"/>
      <c r="TBK819" s="95"/>
      <c r="TBL819" s="101">
        <f>TBL820+TBL950+TBL941</f>
        <v>0</v>
      </c>
      <c r="TBM819" s="103"/>
      <c r="TBN819" s="144" t="s">
        <v>102</v>
      </c>
      <c r="TBO819" s="144"/>
      <c r="TBP819" s="99"/>
      <c r="TBQ819" s="100"/>
      <c r="TBR819" s="94"/>
      <c r="TBS819" s="95"/>
      <c r="TBT819" s="101">
        <f>TBT820+TBT950+TBT941</f>
        <v>0</v>
      </c>
      <c r="TBU819" s="103"/>
      <c r="TBV819" s="144" t="s">
        <v>102</v>
      </c>
      <c r="TBW819" s="144"/>
      <c r="TBX819" s="99"/>
      <c r="TBY819" s="100"/>
      <c r="TBZ819" s="94"/>
      <c r="TCA819" s="95"/>
      <c r="TCB819" s="101">
        <f>TCB820+TCB950+TCB941</f>
        <v>0</v>
      </c>
      <c r="TCC819" s="103"/>
      <c r="TCD819" s="144" t="s">
        <v>102</v>
      </c>
      <c r="TCE819" s="144"/>
      <c r="TCF819" s="99"/>
      <c r="TCG819" s="100"/>
      <c r="TCH819" s="94"/>
      <c r="TCI819" s="95"/>
      <c r="TCJ819" s="101">
        <f>TCJ820+TCJ950+TCJ941</f>
        <v>0</v>
      </c>
      <c r="TCK819" s="103"/>
      <c r="TCL819" s="144" t="s">
        <v>102</v>
      </c>
      <c r="TCM819" s="144"/>
      <c r="TCN819" s="99"/>
      <c r="TCO819" s="100"/>
      <c r="TCP819" s="94"/>
      <c r="TCQ819" s="95"/>
      <c r="TCR819" s="101">
        <f>TCR820+TCR950+TCR941</f>
        <v>0</v>
      </c>
      <c r="TCS819" s="103"/>
      <c r="TCT819" s="144" t="s">
        <v>102</v>
      </c>
      <c r="TCU819" s="144"/>
      <c r="TCV819" s="99"/>
      <c r="TCW819" s="100"/>
      <c r="TCX819" s="94"/>
      <c r="TCY819" s="95"/>
      <c r="TCZ819" s="101">
        <f>TCZ820+TCZ950+TCZ941</f>
        <v>0</v>
      </c>
      <c r="TDA819" s="103"/>
      <c r="TDB819" s="144" t="s">
        <v>102</v>
      </c>
      <c r="TDC819" s="144"/>
      <c r="TDD819" s="99"/>
      <c r="TDE819" s="100"/>
      <c r="TDF819" s="94"/>
      <c r="TDG819" s="95"/>
      <c r="TDH819" s="101">
        <f>TDH820+TDH950+TDH941</f>
        <v>0</v>
      </c>
      <c r="TDI819" s="103"/>
      <c r="TDJ819" s="144" t="s">
        <v>102</v>
      </c>
      <c r="TDK819" s="144"/>
      <c r="TDL819" s="99"/>
      <c r="TDM819" s="100"/>
      <c r="TDN819" s="94"/>
      <c r="TDO819" s="95"/>
      <c r="TDP819" s="101">
        <f>TDP820+TDP950+TDP941</f>
        <v>0</v>
      </c>
      <c r="TDQ819" s="103"/>
      <c r="TDR819" s="144" t="s">
        <v>102</v>
      </c>
      <c r="TDS819" s="144"/>
      <c r="TDT819" s="99"/>
      <c r="TDU819" s="100"/>
      <c r="TDV819" s="94"/>
      <c r="TDW819" s="95"/>
      <c r="TDX819" s="101">
        <f>TDX820+TDX950+TDX941</f>
        <v>0</v>
      </c>
      <c r="TDY819" s="103"/>
      <c r="TDZ819" s="144" t="s">
        <v>102</v>
      </c>
      <c r="TEA819" s="144"/>
      <c r="TEB819" s="99"/>
      <c r="TEC819" s="100"/>
      <c r="TED819" s="94"/>
      <c r="TEE819" s="95"/>
      <c r="TEF819" s="101">
        <f>TEF820+TEF950+TEF941</f>
        <v>0</v>
      </c>
      <c r="TEG819" s="103"/>
      <c r="TEH819" s="144" t="s">
        <v>102</v>
      </c>
      <c r="TEI819" s="144"/>
      <c r="TEJ819" s="99"/>
      <c r="TEK819" s="100"/>
      <c r="TEL819" s="94"/>
      <c r="TEM819" s="95"/>
      <c r="TEN819" s="101">
        <f>TEN820+TEN950+TEN941</f>
        <v>0</v>
      </c>
      <c r="TEO819" s="103"/>
      <c r="TEP819" s="144" t="s">
        <v>102</v>
      </c>
      <c r="TEQ819" s="144"/>
      <c r="TER819" s="99"/>
      <c r="TES819" s="100"/>
      <c r="TET819" s="94"/>
      <c r="TEU819" s="95"/>
      <c r="TEV819" s="101">
        <f>TEV820+TEV950+TEV941</f>
        <v>0</v>
      </c>
      <c r="TEW819" s="103"/>
      <c r="TEX819" s="144" t="s">
        <v>102</v>
      </c>
      <c r="TEY819" s="144"/>
      <c r="TEZ819" s="99"/>
      <c r="TFA819" s="100"/>
      <c r="TFB819" s="94"/>
      <c r="TFC819" s="95"/>
      <c r="TFD819" s="101">
        <f>TFD820+TFD950+TFD941</f>
        <v>0</v>
      </c>
      <c r="TFE819" s="103"/>
      <c r="TFF819" s="144" t="s">
        <v>102</v>
      </c>
      <c r="TFG819" s="144"/>
      <c r="TFH819" s="99"/>
      <c r="TFI819" s="100"/>
      <c r="TFJ819" s="94"/>
      <c r="TFK819" s="95"/>
      <c r="TFL819" s="101">
        <f>TFL820+TFL950+TFL941</f>
        <v>0</v>
      </c>
      <c r="TFM819" s="103"/>
      <c r="TFN819" s="144" t="s">
        <v>102</v>
      </c>
      <c r="TFO819" s="144"/>
      <c r="TFP819" s="99"/>
      <c r="TFQ819" s="100"/>
      <c r="TFR819" s="94"/>
      <c r="TFS819" s="95"/>
      <c r="TFT819" s="101">
        <f>TFT820+TFT950+TFT941</f>
        <v>0</v>
      </c>
      <c r="TFU819" s="103"/>
      <c r="TFV819" s="144" t="s">
        <v>102</v>
      </c>
      <c r="TFW819" s="144"/>
      <c r="TFX819" s="99"/>
      <c r="TFY819" s="100"/>
      <c r="TFZ819" s="94"/>
      <c r="TGA819" s="95"/>
      <c r="TGB819" s="101">
        <f>TGB820+TGB950+TGB941</f>
        <v>0</v>
      </c>
      <c r="TGC819" s="103"/>
      <c r="TGD819" s="144" t="s">
        <v>102</v>
      </c>
      <c r="TGE819" s="144"/>
      <c r="TGF819" s="99"/>
      <c r="TGG819" s="100"/>
      <c r="TGH819" s="94"/>
      <c r="TGI819" s="95"/>
      <c r="TGJ819" s="101">
        <f>TGJ820+TGJ950+TGJ941</f>
        <v>0</v>
      </c>
      <c r="TGK819" s="103"/>
      <c r="TGL819" s="144" t="s">
        <v>102</v>
      </c>
      <c r="TGM819" s="144"/>
      <c r="TGN819" s="99"/>
      <c r="TGO819" s="100"/>
      <c r="TGP819" s="94"/>
      <c r="TGQ819" s="95"/>
      <c r="TGR819" s="101">
        <f>TGR820+TGR950+TGR941</f>
        <v>0</v>
      </c>
      <c r="TGS819" s="103"/>
      <c r="TGT819" s="144" t="s">
        <v>102</v>
      </c>
      <c r="TGU819" s="144"/>
      <c r="TGV819" s="99"/>
      <c r="TGW819" s="100"/>
      <c r="TGX819" s="94"/>
      <c r="TGY819" s="95"/>
      <c r="TGZ819" s="101">
        <f>TGZ820+TGZ950+TGZ941</f>
        <v>0</v>
      </c>
      <c r="THA819" s="103"/>
      <c r="THB819" s="144" t="s">
        <v>102</v>
      </c>
      <c r="THC819" s="144"/>
      <c r="THD819" s="99"/>
      <c r="THE819" s="100"/>
      <c r="THF819" s="94"/>
      <c r="THG819" s="95"/>
      <c r="THH819" s="101">
        <f>THH820+THH950+THH941</f>
        <v>0</v>
      </c>
      <c r="THI819" s="103"/>
      <c r="THJ819" s="144" t="s">
        <v>102</v>
      </c>
      <c r="THK819" s="144"/>
      <c r="THL819" s="99"/>
      <c r="THM819" s="100"/>
      <c r="THN819" s="94"/>
      <c r="THO819" s="95"/>
      <c r="THP819" s="101">
        <f>THP820+THP950+THP941</f>
        <v>0</v>
      </c>
      <c r="THQ819" s="103"/>
      <c r="THR819" s="144" t="s">
        <v>102</v>
      </c>
      <c r="THS819" s="144"/>
      <c r="THT819" s="99"/>
      <c r="THU819" s="100"/>
      <c r="THV819" s="94"/>
      <c r="THW819" s="95"/>
      <c r="THX819" s="101">
        <f>THX820+THX950+THX941</f>
        <v>0</v>
      </c>
      <c r="THY819" s="103"/>
      <c r="THZ819" s="144" t="s">
        <v>102</v>
      </c>
      <c r="TIA819" s="144"/>
      <c r="TIB819" s="99"/>
      <c r="TIC819" s="100"/>
      <c r="TID819" s="94"/>
      <c r="TIE819" s="95"/>
      <c r="TIF819" s="101">
        <f>TIF820+TIF950+TIF941</f>
        <v>0</v>
      </c>
      <c r="TIG819" s="103"/>
      <c r="TIH819" s="144" t="s">
        <v>102</v>
      </c>
      <c r="TII819" s="144"/>
      <c r="TIJ819" s="99"/>
      <c r="TIK819" s="100"/>
      <c r="TIL819" s="94"/>
      <c r="TIM819" s="95"/>
      <c r="TIN819" s="101">
        <f>TIN820+TIN950+TIN941</f>
        <v>0</v>
      </c>
      <c r="TIO819" s="103"/>
      <c r="TIP819" s="144" t="s">
        <v>102</v>
      </c>
      <c r="TIQ819" s="144"/>
      <c r="TIR819" s="99"/>
      <c r="TIS819" s="100"/>
      <c r="TIT819" s="94"/>
      <c r="TIU819" s="95"/>
      <c r="TIV819" s="101">
        <f>TIV820+TIV950+TIV941</f>
        <v>0</v>
      </c>
      <c r="TIW819" s="103"/>
      <c r="TIX819" s="144" t="s">
        <v>102</v>
      </c>
      <c r="TIY819" s="144"/>
      <c r="TIZ819" s="99"/>
      <c r="TJA819" s="100"/>
      <c r="TJB819" s="94"/>
      <c r="TJC819" s="95"/>
      <c r="TJD819" s="101">
        <f>TJD820+TJD950+TJD941</f>
        <v>0</v>
      </c>
      <c r="TJE819" s="103"/>
      <c r="TJF819" s="144" t="s">
        <v>102</v>
      </c>
      <c r="TJG819" s="144"/>
      <c r="TJH819" s="99"/>
      <c r="TJI819" s="100"/>
      <c r="TJJ819" s="94"/>
      <c r="TJK819" s="95"/>
      <c r="TJL819" s="101">
        <f>TJL820+TJL950+TJL941</f>
        <v>0</v>
      </c>
      <c r="TJM819" s="103"/>
      <c r="TJN819" s="144" t="s">
        <v>102</v>
      </c>
      <c r="TJO819" s="144"/>
      <c r="TJP819" s="99"/>
      <c r="TJQ819" s="100"/>
      <c r="TJR819" s="94"/>
      <c r="TJS819" s="95"/>
      <c r="TJT819" s="101">
        <f>TJT820+TJT950+TJT941</f>
        <v>0</v>
      </c>
      <c r="TJU819" s="103"/>
      <c r="TJV819" s="144" t="s">
        <v>102</v>
      </c>
      <c r="TJW819" s="144"/>
      <c r="TJX819" s="99"/>
      <c r="TJY819" s="100"/>
      <c r="TJZ819" s="94"/>
      <c r="TKA819" s="95"/>
      <c r="TKB819" s="101">
        <f>TKB820+TKB950+TKB941</f>
        <v>0</v>
      </c>
      <c r="TKC819" s="103"/>
      <c r="TKD819" s="144" t="s">
        <v>102</v>
      </c>
      <c r="TKE819" s="144"/>
      <c r="TKF819" s="99"/>
      <c r="TKG819" s="100"/>
      <c r="TKH819" s="94"/>
      <c r="TKI819" s="95"/>
      <c r="TKJ819" s="101">
        <f>TKJ820+TKJ950+TKJ941</f>
        <v>0</v>
      </c>
      <c r="TKK819" s="103"/>
      <c r="TKL819" s="144" t="s">
        <v>102</v>
      </c>
      <c r="TKM819" s="144"/>
      <c r="TKN819" s="99"/>
      <c r="TKO819" s="100"/>
      <c r="TKP819" s="94"/>
      <c r="TKQ819" s="95"/>
      <c r="TKR819" s="101">
        <f>TKR820+TKR950+TKR941</f>
        <v>0</v>
      </c>
      <c r="TKS819" s="103"/>
      <c r="TKT819" s="144" t="s">
        <v>102</v>
      </c>
      <c r="TKU819" s="144"/>
      <c r="TKV819" s="99"/>
      <c r="TKW819" s="100"/>
      <c r="TKX819" s="94"/>
      <c r="TKY819" s="95"/>
      <c r="TKZ819" s="101">
        <f>TKZ820+TKZ950+TKZ941</f>
        <v>0</v>
      </c>
      <c r="TLA819" s="103"/>
      <c r="TLB819" s="144" t="s">
        <v>102</v>
      </c>
      <c r="TLC819" s="144"/>
      <c r="TLD819" s="99"/>
      <c r="TLE819" s="100"/>
      <c r="TLF819" s="94"/>
      <c r="TLG819" s="95"/>
      <c r="TLH819" s="101">
        <f>TLH820+TLH950+TLH941</f>
        <v>0</v>
      </c>
      <c r="TLI819" s="103"/>
      <c r="TLJ819" s="144" t="s">
        <v>102</v>
      </c>
      <c r="TLK819" s="144"/>
      <c r="TLL819" s="99"/>
      <c r="TLM819" s="100"/>
      <c r="TLN819" s="94"/>
      <c r="TLO819" s="95"/>
      <c r="TLP819" s="101">
        <f>TLP820+TLP950+TLP941</f>
        <v>0</v>
      </c>
      <c r="TLQ819" s="103"/>
      <c r="TLR819" s="144" t="s">
        <v>102</v>
      </c>
      <c r="TLS819" s="144"/>
      <c r="TLT819" s="99"/>
      <c r="TLU819" s="100"/>
      <c r="TLV819" s="94"/>
      <c r="TLW819" s="95"/>
      <c r="TLX819" s="101">
        <f>TLX820+TLX950+TLX941</f>
        <v>0</v>
      </c>
      <c r="TLY819" s="103"/>
      <c r="TLZ819" s="144" t="s">
        <v>102</v>
      </c>
      <c r="TMA819" s="144"/>
      <c r="TMB819" s="99"/>
      <c r="TMC819" s="100"/>
      <c r="TMD819" s="94"/>
      <c r="TME819" s="95"/>
      <c r="TMF819" s="101">
        <f>TMF820+TMF950+TMF941</f>
        <v>0</v>
      </c>
      <c r="TMG819" s="103"/>
      <c r="TMH819" s="144" t="s">
        <v>102</v>
      </c>
      <c r="TMI819" s="144"/>
      <c r="TMJ819" s="99"/>
      <c r="TMK819" s="100"/>
      <c r="TML819" s="94"/>
      <c r="TMM819" s="95"/>
      <c r="TMN819" s="101">
        <f>TMN820+TMN950+TMN941</f>
        <v>0</v>
      </c>
      <c r="TMO819" s="103"/>
      <c r="TMP819" s="144" t="s">
        <v>102</v>
      </c>
      <c r="TMQ819" s="144"/>
      <c r="TMR819" s="99"/>
      <c r="TMS819" s="100"/>
      <c r="TMT819" s="94"/>
      <c r="TMU819" s="95"/>
      <c r="TMV819" s="101">
        <f>TMV820+TMV950+TMV941</f>
        <v>0</v>
      </c>
      <c r="TMW819" s="103"/>
      <c r="TMX819" s="144" t="s">
        <v>102</v>
      </c>
      <c r="TMY819" s="144"/>
      <c r="TMZ819" s="99"/>
      <c r="TNA819" s="100"/>
      <c r="TNB819" s="94"/>
      <c r="TNC819" s="95"/>
      <c r="TND819" s="101">
        <f>TND820+TND950+TND941</f>
        <v>0</v>
      </c>
      <c r="TNE819" s="103"/>
      <c r="TNF819" s="144" t="s">
        <v>102</v>
      </c>
      <c r="TNG819" s="144"/>
      <c r="TNH819" s="99"/>
      <c r="TNI819" s="100"/>
      <c r="TNJ819" s="94"/>
      <c r="TNK819" s="95"/>
      <c r="TNL819" s="101">
        <f>TNL820+TNL950+TNL941</f>
        <v>0</v>
      </c>
      <c r="TNM819" s="103"/>
      <c r="TNN819" s="144" t="s">
        <v>102</v>
      </c>
      <c r="TNO819" s="144"/>
      <c r="TNP819" s="99"/>
      <c r="TNQ819" s="100"/>
      <c r="TNR819" s="94"/>
      <c r="TNS819" s="95"/>
      <c r="TNT819" s="101">
        <f>TNT820+TNT950+TNT941</f>
        <v>0</v>
      </c>
      <c r="TNU819" s="103"/>
      <c r="TNV819" s="144" t="s">
        <v>102</v>
      </c>
      <c r="TNW819" s="144"/>
      <c r="TNX819" s="99"/>
      <c r="TNY819" s="100"/>
      <c r="TNZ819" s="94"/>
      <c r="TOA819" s="95"/>
      <c r="TOB819" s="101">
        <f>TOB820+TOB950+TOB941</f>
        <v>0</v>
      </c>
      <c r="TOC819" s="103"/>
      <c r="TOD819" s="144" t="s">
        <v>102</v>
      </c>
      <c r="TOE819" s="144"/>
      <c r="TOF819" s="99"/>
      <c r="TOG819" s="100"/>
      <c r="TOH819" s="94"/>
      <c r="TOI819" s="95"/>
      <c r="TOJ819" s="101">
        <f>TOJ820+TOJ950+TOJ941</f>
        <v>0</v>
      </c>
      <c r="TOK819" s="103"/>
      <c r="TOL819" s="144" t="s">
        <v>102</v>
      </c>
      <c r="TOM819" s="144"/>
      <c r="TON819" s="99"/>
      <c r="TOO819" s="100"/>
      <c r="TOP819" s="94"/>
      <c r="TOQ819" s="95"/>
      <c r="TOR819" s="101">
        <f>TOR820+TOR950+TOR941</f>
        <v>0</v>
      </c>
      <c r="TOS819" s="103"/>
      <c r="TOT819" s="144" t="s">
        <v>102</v>
      </c>
      <c r="TOU819" s="144"/>
      <c r="TOV819" s="99"/>
      <c r="TOW819" s="100"/>
      <c r="TOX819" s="94"/>
      <c r="TOY819" s="95"/>
      <c r="TOZ819" s="101">
        <f>TOZ820+TOZ950+TOZ941</f>
        <v>0</v>
      </c>
      <c r="TPA819" s="103"/>
      <c r="TPB819" s="144" t="s">
        <v>102</v>
      </c>
      <c r="TPC819" s="144"/>
      <c r="TPD819" s="99"/>
      <c r="TPE819" s="100"/>
      <c r="TPF819" s="94"/>
      <c r="TPG819" s="95"/>
      <c r="TPH819" s="101">
        <f>TPH820+TPH950+TPH941</f>
        <v>0</v>
      </c>
      <c r="TPI819" s="103"/>
      <c r="TPJ819" s="144" t="s">
        <v>102</v>
      </c>
      <c r="TPK819" s="144"/>
      <c r="TPL819" s="99"/>
      <c r="TPM819" s="100"/>
      <c r="TPN819" s="94"/>
      <c r="TPO819" s="95"/>
      <c r="TPP819" s="101">
        <f>TPP820+TPP950+TPP941</f>
        <v>0</v>
      </c>
      <c r="TPQ819" s="103"/>
      <c r="TPR819" s="144" t="s">
        <v>102</v>
      </c>
      <c r="TPS819" s="144"/>
      <c r="TPT819" s="99"/>
      <c r="TPU819" s="100"/>
      <c r="TPV819" s="94"/>
      <c r="TPW819" s="95"/>
      <c r="TPX819" s="101">
        <f>TPX820+TPX950+TPX941</f>
        <v>0</v>
      </c>
      <c r="TPY819" s="103"/>
      <c r="TPZ819" s="144" t="s">
        <v>102</v>
      </c>
      <c r="TQA819" s="144"/>
      <c r="TQB819" s="99"/>
      <c r="TQC819" s="100"/>
      <c r="TQD819" s="94"/>
      <c r="TQE819" s="95"/>
      <c r="TQF819" s="101">
        <f>TQF820+TQF950+TQF941</f>
        <v>0</v>
      </c>
      <c r="TQG819" s="103"/>
      <c r="TQH819" s="144" t="s">
        <v>102</v>
      </c>
      <c r="TQI819" s="144"/>
      <c r="TQJ819" s="99"/>
      <c r="TQK819" s="100"/>
      <c r="TQL819" s="94"/>
      <c r="TQM819" s="95"/>
      <c r="TQN819" s="101">
        <f>TQN820+TQN950+TQN941</f>
        <v>0</v>
      </c>
      <c r="TQO819" s="103"/>
      <c r="TQP819" s="144" t="s">
        <v>102</v>
      </c>
      <c r="TQQ819" s="144"/>
      <c r="TQR819" s="99"/>
      <c r="TQS819" s="100"/>
      <c r="TQT819" s="94"/>
      <c r="TQU819" s="95"/>
      <c r="TQV819" s="101">
        <f>TQV820+TQV950+TQV941</f>
        <v>0</v>
      </c>
      <c r="TQW819" s="103"/>
      <c r="TQX819" s="144" t="s">
        <v>102</v>
      </c>
      <c r="TQY819" s="144"/>
      <c r="TQZ819" s="99"/>
      <c r="TRA819" s="100"/>
      <c r="TRB819" s="94"/>
      <c r="TRC819" s="95"/>
      <c r="TRD819" s="101">
        <f>TRD820+TRD950+TRD941</f>
        <v>0</v>
      </c>
      <c r="TRE819" s="103"/>
      <c r="TRF819" s="144" t="s">
        <v>102</v>
      </c>
      <c r="TRG819" s="144"/>
      <c r="TRH819" s="99"/>
      <c r="TRI819" s="100"/>
      <c r="TRJ819" s="94"/>
      <c r="TRK819" s="95"/>
      <c r="TRL819" s="101">
        <f>TRL820+TRL950+TRL941</f>
        <v>0</v>
      </c>
      <c r="TRM819" s="103"/>
      <c r="TRN819" s="144" t="s">
        <v>102</v>
      </c>
      <c r="TRO819" s="144"/>
      <c r="TRP819" s="99"/>
      <c r="TRQ819" s="100"/>
      <c r="TRR819" s="94"/>
      <c r="TRS819" s="95"/>
      <c r="TRT819" s="101">
        <f>TRT820+TRT950+TRT941</f>
        <v>0</v>
      </c>
      <c r="TRU819" s="103"/>
      <c r="TRV819" s="144" t="s">
        <v>102</v>
      </c>
      <c r="TRW819" s="144"/>
      <c r="TRX819" s="99"/>
      <c r="TRY819" s="100"/>
      <c r="TRZ819" s="94"/>
      <c r="TSA819" s="95"/>
      <c r="TSB819" s="101">
        <f>TSB820+TSB950+TSB941</f>
        <v>0</v>
      </c>
      <c r="TSC819" s="103"/>
      <c r="TSD819" s="144" t="s">
        <v>102</v>
      </c>
      <c r="TSE819" s="144"/>
      <c r="TSF819" s="99"/>
      <c r="TSG819" s="100"/>
      <c r="TSH819" s="94"/>
      <c r="TSI819" s="95"/>
      <c r="TSJ819" s="101">
        <f>TSJ820+TSJ950+TSJ941</f>
        <v>0</v>
      </c>
      <c r="TSK819" s="103"/>
      <c r="TSL819" s="144" t="s">
        <v>102</v>
      </c>
      <c r="TSM819" s="144"/>
      <c r="TSN819" s="99"/>
      <c r="TSO819" s="100"/>
      <c r="TSP819" s="94"/>
      <c r="TSQ819" s="95"/>
      <c r="TSR819" s="101">
        <f>TSR820+TSR950+TSR941</f>
        <v>0</v>
      </c>
      <c r="TSS819" s="103"/>
      <c r="TST819" s="144" t="s">
        <v>102</v>
      </c>
      <c r="TSU819" s="144"/>
      <c r="TSV819" s="99"/>
      <c r="TSW819" s="100"/>
      <c r="TSX819" s="94"/>
      <c r="TSY819" s="95"/>
      <c r="TSZ819" s="101">
        <f>TSZ820+TSZ950+TSZ941</f>
        <v>0</v>
      </c>
      <c r="TTA819" s="103"/>
      <c r="TTB819" s="144" t="s">
        <v>102</v>
      </c>
      <c r="TTC819" s="144"/>
      <c r="TTD819" s="99"/>
      <c r="TTE819" s="100"/>
      <c r="TTF819" s="94"/>
      <c r="TTG819" s="95"/>
      <c r="TTH819" s="101">
        <f>TTH820+TTH950+TTH941</f>
        <v>0</v>
      </c>
      <c r="TTI819" s="103"/>
      <c r="TTJ819" s="144" t="s">
        <v>102</v>
      </c>
      <c r="TTK819" s="144"/>
      <c r="TTL819" s="99"/>
      <c r="TTM819" s="100"/>
      <c r="TTN819" s="94"/>
      <c r="TTO819" s="95"/>
      <c r="TTP819" s="101">
        <f>TTP820+TTP950+TTP941</f>
        <v>0</v>
      </c>
      <c r="TTQ819" s="103"/>
      <c r="TTR819" s="144" t="s">
        <v>102</v>
      </c>
      <c r="TTS819" s="144"/>
      <c r="TTT819" s="99"/>
      <c r="TTU819" s="100"/>
      <c r="TTV819" s="94"/>
      <c r="TTW819" s="95"/>
      <c r="TTX819" s="101">
        <f>TTX820+TTX950+TTX941</f>
        <v>0</v>
      </c>
      <c r="TTY819" s="103"/>
      <c r="TTZ819" s="144" t="s">
        <v>102</v>
      </c>
      <c r="TUA819" s="144"/>
      <c r="TUB819" s="99"/>
      <c r="TUC819" s="100"/>
      <c r="TUD819" s="94"/>
      <c r="TUE819" s="95"/>
      <c r="TUF819" s="101">
        <f>TUF820+TUF950+TUF941</f>
        <v>0</v>
      </c>
      <c r="TUG819" s="103"/>
      <c r="TUH819" s="144" t="s">
        <v>102</v>
      </c>
      <c r="TUI819" s="144"/>
      <c r="TUJ819" s="99"/>
      <c r="TUK819" s="100"/>
      <c r="TUL819" s="94"/>
      <c r="TUM819" s="95"/>
      <c r="TUN819" s="101">
        <f>TUN820+TUN950+TUN941</f>
        <v>0</v>
      </c>
      <c r="TUO819" s="103"/>
      <c r="TUP819" s="144" t="s">
        <v>102</v>
      </c>
      <c r="TUQ819" s="144"/>
      <c r="TUR819" s="99"/>
      <c r="TUS819" s="100"/>
      <c r="TUT819" s="94"/>
      <c r="TUU819" s="95"/>
      <c r="TUV819" s="101">
        <f>TUV820+TUV950+TUV941</f>
        <v>0</v>
      </c>
      <c r="TUW819" s="103"/>
      <c r="TUX819" s="144" t="s">
        <v>102</v>
      </c>
      <c r="TUY819" s="144"/>
      <c r="TUZ819" s="99"/>
      <c r="TVA819" s="100"/>
      <c r="TVB819" s="94"/>
      <c r="TVC819" s="95"/>
      <c r="TVD819" s="101">
        <f>TVD820+TVD950+TVD941</f>
        <v>0</v>
      </c>
      <c r="TVE819" s="103"/>
      <c r="TVF819" s="144" t="s">
        <v>102</v>
      </c>
      <c r="TVG819" s="144"/>
      <c r="TVH819" s="99"/>
      <c r="TVI819" s="100"/>
      <c r="TVJ819" s="94"/>
      <c r="TVK819" s="95"/>
      <c r="TVL819" s="101">
        <f>TVL820+TVL950+TVL941</f>
        <v>0</v>
      </c>
      <c r="TVM819" s="103"/>
      <c r="TVN819" s="144" t="s">
        <v>102</v>
      </c>
      <c r="TVO819" s="144"/>
      <c r="TVP819" s="99"/>
      <c r="TVQ819" s="100"/>
      <c r="TVR819" s="94"/>
      <c r="TVS819" s="95"/>
      <c r="TVT819" s="101">
        <f>TVT820+TVT950+TVT941</f>
        <v>0</v>
      </c>
      <c r="TVU819" s="103"/>
      <c r="TVV819" s="144" t="s">
        <v>102</v>
      </c>
      <c r="TVW819" s="144"/>
      <c r="TVX819" s="99"/>
      <c r="TVY819" s="100"/>
      <c r="TVZ819" s="94"/>
      <c r="TWA819" s="95"/>
      <c r="TWB819" s="101">
        <f>TWB820+TWB950+TWB941</f>
        <v>0</v>
      </c>
      <c r="TWC819" s="103"/>
      <c r="TWD819" s="144" t="s">
        <v>102</v>
      </c>
      <c r="TWE819" s="144"/>
      <c r="TWF819" s="99"/>
      <c r="TWG819" s="100"/>
      <c r="TWH819" s="94"/>
      <c r="TWI819" s="95"/>
      <c r="TWJ819" s="101">
        <f>TWJ820+TWJ950+TWJ941</f>
        <v>0</v>
      </c>
      <c r="TWK819" s="103"/>
      <c r="TWL819" s="144" t="s">
        <v>102</v>
      </c>
      <c r="TWM819" s="144"/>
      <c r="TWN819" s="99"/>
      <c r="TWO819" s="100"/>
      <c r="TWP819" s="94"/>
      <c r="TWQ819" s="95"/>
      <c r="TWR819" s="101">
        <f>TWR820+TWR950+TWR941</f>
        <v>0</v>
      </c>
      <c r="TWS819" s="103"/>
      <c r="TWT819" s="144" t="s">
        <v>102</v>
      </c>
      <c r="TWU819" s="144"/>
      <c r="TWV819" s="99"/>
      <c r="TWW819" s="100"/>
      <c r="TWX819" s="94"/>
      <c r="TWY819" s="95"/>
      <c r="TWZ819" s="101">
        <f>TWZ820+TWZ950+TWZ941</f>
        <v>0</v>
      </c>
      <c r="TXA819" s="103"/>
      <c r="TXB819" s="144" t="s">
        <v>102</v>
      </c>
      <c r="TXC819" s="144"/>
      <c r="TXD819" s="99"/>
      <c r="TXE819" s="100"/>
      <c r="TXF819" s="94"/>
      <c r="TXG819" s="95"/>
      <c r="TXH819" s="101">
        <f>TXH820+TXH950+TXH941</f>
        <v>0</v>
      </c>
      <c r="TXI819" s="103"/>
      <c r="TXJ819" s="144" t="s">
        <v>102</v>
      </c>
      <c r="TXK819" s="144"/>
      <c r="TXL819" s="99"/>
      <c r="TXM819" s="100"/>
      <c r="TXN819" s="94"/>
      <c r="TXO819" s="95"/>
      <c r="TXP819" s="101">
        <f>TXP820+TXP950+TXP941</f>
        <v>0</v>
      </c>
      <c r="TXQ819" s="103"/>
      <c r="TXR819" s="144" t="s">
        <v>102</v>
      </c>
      <c r="TXS819" s="144"/>
      <c r="TXT819" s="99"/>
      <c r="TXU819" s="100"/>
      <c r="TXV819" s="94"/>
      <c r="TXW819" s="95"/>
      <c r="TXX819" s="101">
        <f>TXX820+TXX950+TXX941</f>
        <v>0</v>
      </c>
      <c r="TXY819" s="103"/>
      <c r="TXZ819" s="144" t="s">
        <v>102</v>
      </c>
      <c r="TYA819" s="144"/>
      <c r="TYB819" s="99"/>
      <c r="TYC819" s="100"/>
      <c r="TYD819" s="94"/>
      <c r="TYE819" s="95"/>
      <c r="TYF819" s="101">
        <f>TYF820+TYF950+TYF941</f>
        <v>0</v>
      </c>
      <c r="TYG819" s="103"/>
      <c r="TYH819" s="144" t="s">
        <v>102</v>
      </c>
      <c r="TYI819" s="144"/>
      <c r="TYJ819" s="99"/>
      <c r="TYK819" s="100"/>
      <c r="TYL819" s="94"/>
      <c r="TYM819" s="95"/>
      <c r="TYN819" s="101">
        <f>TYN820+TYN950+TYN941</f>
        <v>0</v>
      </c>
      <c r="TYO819" s="103"/>
      <c r="TYP819" s="144" t="s">
        <v>102</v>
      </c>
      <c r="TYQ819" s="144"/>
      <c r="TYR819" s="99"/>
      <c r="TYS819" s="100"/>
      <c r="TYT819" s="94"/>
      <c r="TYU819" s="95"/>
      <c r="TYV819" s="101">
        <f>TYV820+TYV950+TYV941</f>
        <v>0</v>
      </c>
      <c r="TYW819" s="103"/>
      <c r="TYX819" s="144" t="s">
        <v>102</v>
      </c>
      <c r="TYY819" s="144"/>
      <c r="TYZ819" s="99"/>
      <c r="TZA819" s="100"/>
      <c r="TZB819" s="94"/>
      <c r="TZC819" s="95"/>
      <c r="TZD819" s="101">
        <f>TZD820+TZD950+TZD941</f>
        <v>0</v>
      </c>
      <c r="TZE819" s="103"/>
      <c r="TZF819" s="144" t="s">
        <v>102</v>
      </c>
      <c r="TZG819" s="144"/>
      <c r="TZH819" s="99"/>
      <c r="TZI819" s="100"/>
      <c r="TZJ819" s="94"/>
      <c r="TZK819" s="95"/>
      <c r="TZL819" s="101">
        <f>TZL820+TZL950+TZL941</f>
        <v>0</v>
      </c>
      <c r="TZM819" s="103"/>
      <c r="TZN819" s="144" t="s">
        <v>102</v>
      </c>
      <c r="TZO819" s="144"/>
      <c r="TZP819" s="99"/>
      <c r="TZQ819" s="100"/>
      <c r="TZR819" s="94"/>
      <c r="TZS819" s="95"/>
      <c r="TZT819" s="101">
        <f>TZT820+TZT950+TZT941</f>
        <v>0</v>
      </c>
      <c r="TZU819" s="103"/>
      <c r="TZV819" s="144" t="s">
        <v>102</v>
      </c>
      <c r="TZW819" s="144"/>
      <c r="TZX819" s="99"/>
      <c r="TZY819" s="100"/>
      <c r="TZZ819" s="94"/>
      <c r="UAA819" s="95"/>
      <c r="UAB819" s="101">
        <f>UAB820+UAB950+UAB941</f>
        <v>0</v>
      </c>
      <c r="UAC819" s="103"/>
      <c r="UAD819" s="144" t="s">
        <v>102</v>
      </c>
      <c r="UAE819" s="144"/>
      <c r="UAF819" s="99"/>
      <c r="UAG819" s="100"/>
      <c r="UAH819" s="94"/>
      <c r="UAI819" s="95"/>
      <c r="UAJ819" s="101">
        <f>UAJ820+UAJ950+UAJ941</f>
        <v>0</v>
      </c>
      <c r="UAK819" s="103"/>
      <c r="UAL819" s="144" t="s">
        <v>102</v>
      </c>
      <c r="UAM819" s="144"/>
      <c r="UAN819" s="99"/>
      <c r="UAO819" s="100"/>
      <c r="UAP819" s="94"/>
      <c r="UAQ819" s="95"/>
      <c r="UAR819" s="101">
        <f>UAR820+UAR950+UAR941</f>
        <v>0</v>
      </c>
      <c r="UAS819" s="103"/>
      <c r="UAT819" s="144" t="s">
        <v>102</v>
      </c>
      <c r="UAU819" s="144"/>
      <c r="UAV819" s="99"/>
      <c r="UAW819" s="100"/>
      <c r="UAX819" s="94"/>
      <c r="UAY819" s="95"/>
      <c r="UAZ819" s="101">
        <f>UAZ820+UAZ950+UAZ941</f>
        <v>0</v>
      </c>
      <c r="UBA819" s="103"/>
      <c r="UBB819" s="144" t="s">
        <v>102</v>
      </c>
      <c r="UBC819" s="144"/>
      <c r="UBD819" s="99"/>
      <c r="UBE819" s="100"/>
      <c r="UBF819" s="94"/>
      <c r="UBG819" s="95"/>
      <c r="UBH819" s="101">
        <f>UBH820+UBH950+UBH941</f>
        <v>0</v>
      </c>
      <c r="UBI819" s="103"/>
      <c r="UBJ819" s="144" t="s">
        <v>102</v>
      </c>
      <c r="UBK819" s="144"/>
      <c r="UBL819" s="99"/>
      <c r="UBM819" s="100"/>
      <c r="UBN819" s="94"/>
      <c r="UBO819" s="95"/>
      <c r="UBP819" s="101">
        <f>UBP820+UBP950+UBP941</f>
        <v>0</v>
      </c>
      <c r="UBQ819" s="103"/>
      <c r="UBR819" s="144" t="s">
        <v>102</v>
      </c>
      <c r="UBS819" s="144"/>
      <c r="UBT819" s="99"/>
      <c r="UBU819" s="100"/>
      <c r="UBV819" s="94"/>
      <c r="UBW819" s="95"/>
      <c r="UBX819" s="101">
        <f>UBX820+UBX950+UBX941</f>
        <v>0</v>
      </c>
      <c r="UBY819" s="103"/>
      <c r="UBZ819" s="144" t="s">
        <v>102</v>
      </c>
      <c r="UCA819" s="144"/>
      <c r="UCB819" s="99"/>
      <c r="UCC819" s="100"/>
      <c r="UCD819" s="94"/>
      <c r="UCE819" s="95"/>
      <c r="UCF819" s="101">
        <f>UCF820+UCF950+UCF941</f>
        <v>0</v>
      </c>
      <c r="UCG819" s="103"/>
      <c r="UCH819" s="144" t="s">
        <v>102</v>
      </c>
      <c r="UCI819" s="144"/>
      <c r="UCJ819" s="99"/>
      <c r="UCK819" s="100"/>
      <c r="UCL819" s="94"/>
      <c r="UCM819" s="95"/>
      <c r="UCN819" s="101">
        <f>UCN820+UCN950+UCN941</f>
        <v>0</v>
      </c>
      <c r="UCO819" s="103"/>
      <c r="UCP819" s="144" t="s">
        <v>102</v>
      </c>
      <c r="UCQ819" s="144"/>
      <c r="UCR819" s="99"/>
      <c r="UCS819" s="100"/>
      <c r="UCT819" s="94"/>
      <c r="UCU819" s="95"/>
      <c r="UCV819" s="101">
        <f>UCV820+UCV950+UCV941</f>
        <v>0</v>
      </c>
      <c r="UCW819" s="103"/>
      <c r="UCX819" s="144" t="s">
        <v>102</v>
      </c>
      <c r="UCY819" s="144"/>
      <c r="UCZ819" s="99"/>
      <c r="UDA819" s="100"/>
      <c r="UDB819" s="94"/>
      <c r="UDC819" s="95"/>
      <c r="UDD819" s="101">
        <f>UDD820+UDD950+UDD941</f>
        <v>0</v>
      </c>
      <c r="UDE819" s="103"/>
      <c r="UDF819" s="144" t="s">
        <v>102</v>
      </c>
      <c r="UDG819" s="144"/>
      <c r="UDH819" s="99"/>
      <c r="UDI819" s="100"/>
      <c r="UDJ819" s="94"/>
      <c r="UDK819" s="95"/>
      <c r="UDL819" s="101">
        <f>UDL820+UDL950+UDL941</f>
        <v>0</v>
      </c>
      <c r="UDM819" s="103"/>
      <c r="UDN819" s="144" t="s">
        <v>102</v>
      </c>
      <c r="UDO819" s="144"/>
      <c r="UDP819" s="99"/>
      <c r="UDQ819" s="100"/>
      <c r="UDR819" s="94"/>
      <c r="UDS819" s="95"/>
      <c r="UDT819" s="101">
        <f>UDT820+UDT950+UDT941</f>
        <v>0</v>
      </c>
      <c r="UDU819" s="103"/>
      <c r="UDV819" s="144" t="s">
        <v>102</v>
      </c>
      <c r="UDW819" s="144"/>
      <c r="UDX819" s="99"/>
      <c r="UDY819" s="100"/>
      <c r="UDZ819" s="94"/>
      <c r="UEA819" s="95"/>
      <c r="UEB819" s="101">
        <f>UEB820+UEB950+UEB941</f>
        <v>0</v>
      </c>
      <c r="UEC819" s="103"/>
      <c r="UED819" s="144" t="s">
        <v>102</v>
      </c>
      <c r="UEE819" s="144"/>
      <c r="UEF819" s="99"/>
      <c r="UEG819" s="100"/>
      <c r="UEH819" s="94"/>
      <c r="UEI819" s="95"/>
      <c r="UEJ819" s="101">
        <f>UEJ820+UEJ950+UEJ941</f>
        <v>0</v>
      </c>
      <c r="UEK819" s="103"/>
      <c r="UEL819" s="144" t="s">
        <v>102</v>
      </c>
      <c r="UEM819" s="144"/>
      <c r="UEN819" s="99"/>
      <c r="UEO819" s="100"/>
      <c r="UEP819" s="94"/>
      <c r="UEQ819" s="95"/>
      <c r="UER819" s="101">
        <f>UER820+UER950+UER941</f>
        <v>0</v>
      </c>
      <c r="UES819" s="103"/>
      <c r="UET819" s="144" t="s">
        <v>102</v>
      </c>
      <c r="UEU819" s="144"/>
      <c r="UEV819" s="99"/>
      <c r="UEW819" s="100"/>
      <c r="UEX819" s="94"/>
      <c r="UEY819" s="95"/>
      <c r="UEZ819" s="101">
        <f>UEZ820+UEZ950+UEZ941</f>
        <v>0</v>
      </c>
      <c r="UFA819" s="103"/>
      <c r="UFB819" s="144" t="s">
        <v>102</v>
      </c>
      <c r="UFC819" s="144"/>
      <c r="UFD819" s="99"/>
      <c r="UFE819" s="100"/>
      <c r="UFF819" s="94"/>
      <c r="UFG819" s="95"/>
      <c r="UFH819" s="101">
        <f>UFH820+UFH950+UFH941</f>
        <v>0</v>
      </c>
      <c r="UFI819" s="103"/>
      <c r="UFJ819" s="144" t="s">
        <v>102</v>
      </c>
      <c r="UFK819" s="144"/>
      <c r="UFL819" s="99"/>
      <c r="UFM819" s="100"/>
      <c r="UFN819" s="94"/>
      <c r="UFO819" s="95"/>
      <c r="UFP819" s="101">
        <f>UFP820+UFP950+UFP941</f>
        <v>0</v>
      </c>
      <c r="UFQ819" s="103"/>
      <c r="UFR819" s="144" t="s">
        <v>102</v>
      </c>
      <c r="UFS819" s="144"/>
      <c r="UFT819" s="99"/>
      <c r="UFU819" s="100"/>
      <c r="UFV819" s="94"/>
      <c r="UFW819" s="95"/>
      <c r="UFX819" s="101">
        <f>UFX820+UFX950+UFX941</f>
        <v>0</v>
      </c>
      <c r="UFY819" s="103"/>
      <c r="UFZ819" s="144" t="s">
        <v>102</v>
      </c>
      <c r="UGA819" s="144"/>
      <c r="UGB819" s="99"/>
      <c r="UGC819" s="100"/>
      <c r="UGD819" s="94"/>
      <c r="UGE819" s="95"/>
      <c r="UGF819" s="101">
        <f>UGF820+UGF950+UGF941</f>
        <v>0</v>
      </c>
      <c r="UGG819" s="103"/>
      <c r="UGH819" s="144" t="s">
        <v>102</v>
      </c>
      <c r="UGI819" s="144"/>
      <c r="UGJ819" s="99"/>
      <c r="UGK819" s="100"/>
      <c r="UGL819" s="94"/>
      <c r="UGM819" s="95"/>
      <c r="UGN819" s="101">
        <f>UGN820+UGN950+UGN941</f>
        <v>0</v>
      </c>
      <c r="UGO819" s="103"/>
      <c r="UGP819" s="144" t="s">
        <v>102</v>
      </c>
      <c r="UGQ819" s="144"/>
      <c r="UGR819" s="99"/>
      <c r="UGS819" s="100"/>
      <c r="UGT819" s="94"/>
      <c r="UGU819" s="95"/>
      <c r="UGV819" s="101">
        <f>UGV820+UGV950+UGV941</f>
        <v>0</v>
      </c>
      <c r="UGW819" s="103"/>
      <c r="UGX819" s="144" t="s">
        <v>102</v>
      </c>
      <c r="UGY819" s="144"/>
      <c r="UGZ819" s="99"/>
      <c r="UHA819" s="100"/>
      <c r="UHB819" s="94"/>
      <c r="UHC819" s="95"/>
      <c r="UHD819" s="101">
        <f>UHD820+UHD950+UHD941</f>
        <v>0</v>
      </c>
      <c r="UHE819" s="103"/>
      <c r="UHF819" s="144" t="s">
        <v>102</v>
      </c>
      <c r="UHG819" s="144"/>
      <c r="UHH819" s="99"/>
      <c r="UHI819" s="100"/>
      <c r="UHJ819" s="94"/>
      <c r="UHK819" s="95"/>
      <c r="UHL819" s="101">
        <f>UHL820+UHL950+UHL941</f>
        <v>0</v>
      </c>
      <c r="UHM819" s="103"/>
      <c r="UHN819" s="144" t="s">
        <v>102</v>
      </c>
      <c r="UHO819" s="144"/>
      <c r="UHP819" s="99"/>
      <c r="UHQ819" s="100"/>
      <c r="UHR819" s="94"/>
      <c r="UHS819" s="95"/>
      <c r="UHT819" s="101">
        <f>UHT820+UHT950+UHT941</f>
        <v>0</v>
      </c>
      <c r="UHU819" s="103"/>
      <c r="UHV819" s="144" t="s">
        <v>102</v>
      </c>
      <c r="UHW819" s="144"/>
      <c r="UHX819" s="99"/>
      <c r="UHY819" s="100"/>
      <c r="UHZ819" s="94"/>
      <c r="UIA819" s="95"/>
      <c r="UIB819" s="101">
        <f>UIB820+UIB950+UIB941</f>
        <v>0</v>
      </c>
      <c r="UIC819" s="103"/>
      <c r="UID819" s="144" t="s">
        <v>102</v>
      </c>
      <c r="UIE819" s="144"/>
      <c r="UIF819" s="99"/>
      <c r="UIG819" s="100"/>
      <c r="UIH819" s="94"/>
      <c r="UII819" s="95"/>
      <c r="UIJ819" s="101">
        <f>UIJ820+UIJ950+UIJ941</f>
        <v>0</v>
      </c>
      <c r="UIK819" s="103"/>
      <c r="UIL819" s="144" t="s">
        <v>102</v>
      </c>
      <c r="UIM819" s="144"/>
      <c r="UIN819" s="99"/>
      <c r="UIO819" s="100"/>
      <c r="UIP819" s="94"/>
      <c r="UIQ819" s="95"/>
      <c r="UIR819" s="101">
        <f>UIR820+UIR950+UIR941</f>
        <v>0</v>
      </c>
      <c r="UIS819" s="103"/>
      <c r="UIT819" s="144" t="s">
        <v>102</v>
      </c>
      <c r="UIU819" s="144"/>
      <c r="UIV819" s="99"/>
      <c r="UIW819" s="100"/>
      <c r="UIX819" s="94"/>
      <c r="UIY819" s="95"/>
      <c r="UIZ819" s="101">
        <f>UIZ820+UIZ950+UIZ941</f>
        <v>0</v>
      </c>
      <c r="UJA819" s="103"/>
      <c r="UJB819" s="144" t="s">
        <v>102</v>
      </c>
      <c r="UJC819" s="144"/>
      <c r="UJD819" s="99"/>
      <c r="UJE819" s="100"/>
      <c r="UJF819" s="94"/>
      <c r="UJG819" s="95"/>
      <c r="UJH819" s="101">
        <f>UJH820+UJH950+UJH941</f>
        <v>0</v>
      </c>
      <c r="UJI819" s="103"/>
      <c r="UJJ819" s="144" t="s">
        <v>102</v>
      </c>
      <c r="UJK819" s="144"/>
      <c r="UJL819" s="99"/>
      <c r="UJM819" s="100"/>
      <c r="UJN819" s="94"/>
      <c r="UJO819" s="95"/>
      <c r="UJP819" s="101">
        <f>UJP820+UJP950+UJP941</f>
        <v>0</v>
      </c>
      <c r="UJQ819" s="103"/>
      <c r="UJR819" s="144" t="s">
        <v>102</v>
      </c>
      <c r="UJS819" s="144"/>
      <c r="UJT819" s="99"/>
      <c r="UJU819" s="100"/>
      <c r="UJV819" s="94"/>
      <c r="UJW819" s="95"/>
      <c r="UJX819" s="101">
        <f>UJX820+UJX950+UJX941</f>
        <v>0</v>
      </c>
      <c r="UJY819" s="103"/>
      <c r="UJZ819" s="144" t="s">
        <v>102</v>
      </c>
      <c r="UKA819" s="144"/>
      <c r="UKB819" s="99"/>
      <c r="UKC819" s="100"/>
      <c r="UKD819" s="94"/>
      <c r="UKE819" s="95"/>
      <c r="UKF819" s="101">
        <f>UKF820+UKF950+UKF941</f>
        <v>0</v>
      </c>
      <c r="UKG819" s="103"/>
      <c r="UKH819" s="144" t="s">
        <v>102</v>
      </c>
      <c r="UKI819" s="144"/>
      <c r="UKJ819" s="99"/>
      <c r="UKK819" s="100"/>
      <c r="UKL819" s="94"/>
      <c r="UKM819" s="95"/>
      <c r="UKN819" s="101">
        <f>UKN820+UKN950+UKN941</f>
        <v>0</v>
      </c>
      <c r="UKO819" s="103"/>
      <c r="UKP819" s="144" t="s">
        <v>102</v>
      </c>
      <c r="UKQ819" s="144"/>
      <c r="UKR819" s="99"/>
      <c r="UKS819" s="100"/>
      <c r="UKT819" s="94"/>
      <c r="UKU819" s="95"/>
      <c r="UKV819" s="101">
        <f>UKV820+UKV950+UKV941</f>
        <v>0</v>
      </c>
      <c r="UKW819" s="103"/>
      <c r="UKX819" s="144" t="s">
        <v>102</v>
      </c>
      <c r="UKY819" s="144"/>
      <c r="UKZ819" s="99"/>
      <c r="ULA819" s="100"/>
      <c r="ULB819" s="94"/>
      <c r="ULC819" s="95"/>
      <c r="ULD819" s="101">
        <f>ULD820+ULD950+ULD941</f>
        <v>0</v>
      </c>
      <c r="ULE819" s="103"/>
      <c r="ULF819" s="144" t="s">
        <v>102</v>
      </c>
      <c r="ULG819" s="144"/>
      <c r="ULH819" s="99"/>
      <c r="ULI819" s="100"/>
      <c r="ULJ819" s="94"/>
      <c r="ULK819" s="95"/>
      <c r="ULL819" s="101">
        <f>ULL820+ULL950+ULL941</f>
        <v>0</v>
      </c>
      <c r="ULM819" s="103"/>
      <c r="ULN819" s="144" t="s">
        <v>102</v>
      </c>
      <c r="ULO819" s="144"/>
      <c r="ULP819" s="99"/>
      <c r="ULQ819" s="100"/>
      <c r="ULR819" s="94"/>
      <c r="ULS819" s="95"/>
      <c r="ULT819" s="101">
        <f>ULT820+ULT950+ULT941</f>
        <v>0</v>
      </c>
      <c r="ULU819" s="103"/>
      <c r="ULV819" s="144" t="s">
        <v>102</v>
      </c>
      <c r="ULW819" s="144"/>
      <c r="ULX819" s="99"/>
      <c r="ULY819" s="100"/>
      <c r="ULZ819" s="94"/>
      <c r="UMA819" s="95"/>
      <c r="UMB819" s="101">
        <f>UMB820+UMB950+UMB941</f>
        <v>0</v>
      </c>
      <c r="UMC819" s="103"/>
      <c r="UMD819" s="144" t="s">
        <v>102</v>
      </c>
      <c r="UME819" s="144"/>
      <c r="UMF819" s="99"/>
      <c r="UMG819" s="100"/>
      <c r="UMH819" s="94"/>
      <c r="UMI819" s="95"/>
      <c r="UMJ819" s="101">
        <f>UMJ820+UMJ950+UMJ941</f>
        <v>0</v>
      </c>
      <c r="UMK819" s="103"/>
      <c r="UML819" s="144" t="s">
        <v>102</v>
      </c>
      <c r="UMM819" s="144"/>
      <c r="UMN819" s="99"/>
      <c r="UMO819" s="100"/>
      <c r="UMP819" s="94"/>
      <c r="UMQ819" s="95"/>
      <c r="UMR819" s="101">
        <f>UMR820+UMR950+UMR941</f>
        <v>0</v>
      </c>
      <c r="UMS819" s="103"/>
      <c r="UMT819" s="144" t="s">
        <v>102</v>
      </c>
      <c r="UMU819" s="144"/>
      <c r="UMV819" s="99"/>
      <c r="UMW819" s="100"/>
      <c r="UMX819" s="94"/>
      <c r="UMY819" s="95"/>
      <c r="UMZ819" s="101">
        <f>UMZ820+UMZ950+UMZ941</f>
        <v>0</v>
      </c>
      <c r="UNA819" s="103"/>
      <c r="UNB819" s="144" t="s">
        <v>102</v>
      </c>
      <c r="UNC819" s="144"/>
      <c r="UND819" s="99"/>
      <c r="UNE819" s="100"/>
      <c r="UNF819" s="94"/>
      <c r="UNG819" s="95"/>
      <c r="UNH819" s="101">
        <f>UNH820+UNH950+UNH941</f>
        <v>0</v>
      </c>
      <c r="UNI819" s="103"/>
      <c r="UNJ819" s="144" t="s">
        <v>102</v>
      </c>
      <c r="UNK819" s="144"/>
      <c r="UNL819" s="99"/>
      <c r="UNM819" s="100"/>
      <c r="UNN819" s="94"/>
      <c r="UNO819" s="95"/>
      <c r="UNP819" s="101">
        <f>UNP820+UNP950+UNP941</f>
        <v>0</v>
      </c>
      <c r="UNQ819" s="103"/>
      <c r="UNR819" s="144" t="s">
        <v>102</v>
      </c>
      <c r="UNS819" s="144"/>
      <c r="UNT819" s="99"/>
      <c r="UNU819" s="100"/>
      <c r="UNV819" s="94"/>
      <c r="UNW819" s="95"/>
      <c r="UNX819" s="101">
        <f>UNX820+UNX950+UNX941</f>
        <v>0</v>
      </c>
      <c r="UNY819" s="103"/>
      <c r="UNZ819" s="144" t="s">
        <v>102</v>
      </c>
      <c r="UOA819" s="144"/>
      <c r="UOB819" s="99"/>
      <c r="UOC819" s="100"/>
      <c r="UOD819" s="94"/>
      <c r="UOE819" s="95"/>
      <c r="UOF819" s="101">
        <f>UOF820+UOF950+UOF941</f>
        <v>0</v>
      </c>
      <c r="UOG819" s="103"/>
      <c r="UOH819" s="144" t="s">
        <v>102</v>
      </c>
      <c r="UOI819" s="144"/>
      <c r="UOJ819" s="99"/>
      <c r="UOK819" s="100"/>
      <c r="UOL819" s="94"/>
      <c r="UOM819" s="95"/>
      <c r="UON819" s="101">
        <f>UON820+UON950+UON941</f>
        <v>0</v>
      </c>
      <c r="UOO819" s="103"/>
      <c r="UOP819" s="144" t="s">
        <v>102</v>
      </c>
      <c r="UOQ819" s="144"/>
      <c r="UOR819" s="99"/>
      <c r="UOS819" s="100"/>
      <c r="UOT819" s="94"/>
      <c r="UOU819" s="95"/>
      <c r="UOV819" s="101">
        <f>UOV820+UOV950+UOV941</f>
        <v>0</v>
      </c>
      <c r="UOW819" s="103"/>
      <c r="UOX819" s="144" t="s">
        <v>102</v>
      </c>
      <c r="UOY819" s="144"/>
      <c r="UOZ819" s="99"/>
      <c r="UPA819" s="100"/>
      <c r="UPB819" s="94"/>
      <c r="UPC819" s="95"/>
      <c r="UPD819" s="101">
        <f>UPD820+UPD950+UPD941</f>
        <v>0</v>
      </c>
      <c r="UPE819" s="103"/>
      <c r="UPF819" s="144" t="s">
        <v>102</v>
      </c>
      <c r="UPG819" s="144"/>
      <c r="UPH819" s="99"/>
      <c r="UPI819" s="100"/>
      <c r="UPJ819" s="94"/>
      <c r="UPK819" s="95"/>
      <c r="UPL819" s="101">
        <f>UPL820+UPL950+UPL941</f>
        <v>0</v>
      </c>
      <c r="UPM819" s="103"/>
      <c r="UPN819" s="144" t="s">
        <v>102</v>
      </c>
      <c r="UPO819" s="144"/>
      <c r="UPP819" s="99"/>
      <c r="UPQ819" s="100"/>
      <c r="UPR819" s="94"/>
      <c r="UPS819" s="95"/>
      <c r="UPT819" s="101">
        <f>UPT820+UPT950+UPT941</f>
        <v>0</v>
      </c>
      <c r="UPU819" s="103"/>
      <c r="UPV819" s="144" t="s">
        <v>102</v>
      </c>
      <c r="UPW819" s="144"/>
      <c r="UPX819" s="99"/>
      <c r="UPY819" s="100"/>
      <c r="UPZ819" s="94"/>
      <c r="UQA819" s="95"/>
      <c r="UQB819" s="101">
        <f>UQB820+UQB950+UQB941</f>
        <v>0</v>
      </c>
      <c r="UQC819" s="103"/>
      <c r="UQD819" s="144" t="s">
        <v>102</v>
      </c>
      <c r="UQE819" s="144"/>
      <c r="UQF819" s="99"/>
      <c r="UQG819" s="100"/>
      <c r="UQH819" s="94"/>
      <c r="UQI819" s="95"/>
      <c r="UQJ819" s="101">
        <f>UQJ820+UQJ950+UQJ941</f>
        <v>0</v>
      </c>
      <c r="UQK819" s="103"/>
      <c r="UQL819" s="144" t="s">
        <v>102</v>
      </c>
      <c r="UQM819" s="144"/>
      <c r="UQN819" s="99"/>
      <c r="UQO819" s="100"/>
      <c r="UQP819" s="94"/>
      <c r="UQQ819" s="95"/>
      <c r="UQR819" s="101">
        <f>UQR820+UQR950+UQR941</f>
        <v>0</v>
      </c>
      <c r="UQS819" s="103"/>
      <c r="UQT819" s="144" t="s">
        <v>102</v>
      </c>
      <c r="UQU819" s="144"/>
      <c r="UQV819" s="99"/>
      <c r="UQW819" s="100"/>
      <c r="UQX819" s="94"/>
      <c r="UQY819" s="95"/>
      <c r="UQZ819" s="101">
        <f>UQZ820+UQZ950+UQZ941</f>
        <v>0</v>
      </c>
      <c r="URA819" s="103"/>
      <c r="URB819" s="144" t="s">
        <v>102</v>
      </c>
      <c r="URC819" s="144"/>
      <c r="URD819" s="99"/>
      <c r="URE819" s="100"/>
      <c r="URF819" s="94"/>
      <c r="URG819" s="95"/>
      <c r="URH819" s="101">
        <f>URH820+URH950+URH941</f>
        <v>0</v>
      </c>
      <c r="URI819" s="103"/>
      <c r="URJ819" s="144" t="s">
        <v>102</v>
      </c>
      <c r="URK819" s="144"/>
      <c r="URL819" s="99"/>
      <c r="URM819" s="100"/>
      <c r="URN819" s="94"/>
      <c r="URO819" s="95"/>
      <c r="URP819" s="101">
        <f>URP820+URP950+URP941</f>
        <v>0</v>
      </c>
      <c r="URQ819" s="103"/>
      <c r="URR819" s="144" t="s">
        <v>102</v>
      </c>
      <c r="URS819" s="144"/>
      <c r="URT819" s="99"/>
      <c r="URU819" s="100"/>
      <c r="URV819" s="94"/>
      <c r="URW819" s="95"/>
      <c r="URX819" s="101">
        <f>URX820+URX950+URX941</f>
        <v>0</v>
      </c>
      <c r="URY819" s="103"/>
      <c r="URZ819" s="144" t="s">
        <v>102</v>
      </c>
      <c r="USA819" s="144"/>
      <c r="USB819" s="99"/>
      <c r="USC819" s="100"/>
      <c r="USD819" s="94"/>
      <c r="USE819" s="95"/>
      <c r="USF819" s="101">
        <f>USF820+USF950+USF941</f>
        <v>0</v>
      </c>
      <c r="USG819" s="103"/>
      <c r="USH819" s="144" t="s">
        <v>102</v>
      </c>
      <c r="USI819" s="144"/>
      <c r="USJ819" s="99"/>
      <c r="USK819" s="100"/>
      <c r="USL819" s="94"/>
      <c r="USM819" s="95"/>
      <c r="USN819" s="101">
        <f>USN820+USN950+USN941</f>
        <v>0</v>
      </c>
      <c r="USO819" s="103"/>
      <c r="USP819" s="144" t="s">
        <v>102</v>
      </c>
      <c r="USQ819" s="144"/>
      <c r="USR819" s="99"/>
      <c r="USS819" s="100"/>
      <c r="UST819" s="94"/>
      <c r="USU819" s="95"/>
      <c r="USV819" s="101">
        <f>USV820+USV950+USV941</f>
        <v>0</v>
      </c>
      <c r="USW819" s="103"/>
      <c r="USX819" s="144" t="s">
        <v>102</v>
      </c>
      <c r="USY819" s="144"/>
      <c r="USZ819" s="99"/>
      <c r="UTA819" s="100"/>
      <c r="UTB819" s="94"/>
      <c r="UTC819" s="95"/>
      <c r="UTD819" s="101">
        <f>UTD820+UTD950+UTD941</f>
        <v>0</v>
      </c>
      <c r="UTE819" s="103"/>
      <c r="UTF819" s="144" t="s">
        <v>102</v>
      </c>
      <c r="UTG819" s="144"/>
      <c r="UTH819" s="99"/>
      <c r="UTI819" s="100"/>
      <c r="UTJ819" s="94"/>
      <c r="UTK819" s="95"/>
      <c r="UTL819" s="101">
        <f>UTL820+UTL950+UTL941</f>
        <v>0</v>
      </c>
      <c r="UTM819" s="103"/>
      <c r="UTN819" s="144" t="s">
        <v>102</v>
      </c>
      <c r="UTO819" s="144"/>
      <c r="UTP819" s="99"/>
      <c r="UTQ819" s="100"/>
      <c r="UTR819" s="94"/>
      <c r="UTS819" s="95"/>
      <c r="UTT819" s="101">
        <f>UTT820+UTT950+UTT941</f>
        <v>0</v>
      </c>
      <c r="UTU819" s="103"/>
      <c r="UTV819" s="144" t="s">
        <v>102</v>
      </c>
      <c r="UTW819" s="144"/>
      <c r="UTX819" s="99"/>
      <c r="UTY819" s="100"/>
      <c r="UTZ819" s="94"/>
      <c r="UUA819" s="95"/>
      <c r="UUB819" s="101">
        <f>UUB820+UUB950+UUB941</f>
        <v>0</v>
      </c>
      <c r="UUC819" s="103"/>
      <c r="UUD819" s="144" t="s">
        <v>102</v>
      </c>
      <c r="UUE819" s="144"/>
      <c r="UUF819" s="99"/>
      <c r="UUG819" s="100"/>
      <c r="UUH819" s="94"/>
      <c r="UUI819" s="95"/>
      <c r="UUJ819" s="101">
        <f>UUJ820+UUJ950+UUJ941</f>
        <v>0</v>
      </c>
      <c r="UUK819" s="103"/>
      <c r="UUL819" s="144" t="s">
        <v>102</v>
      </c>
      <c r="UUM819" s="144"/>
      <c r="UUN819" s="99"/>
      <c r="UUO819" s="100"/>
      <c r="UUP819" s="94"/>
      <c r="UUQ819" s="95"/>
      <c r="UUR819" s="101">
        <f>UUR820+UUR950+UUR941</f>
        <v>0</v>
      </c>
      <c r="UUS819" s="103"/>
      <c r="UUT819" s="144" t="s">
        <v>102</v>
      </c>
      <c r="UUU819" s="144"/>
      <c r="UUV819" s="99"/>
      <c r="UUW819" s="100"/>
      <c r="UUX819" s="94"/>
      <c r="UUY819" s="95"/>
      <c r="UUZ819" s="101">
        <f>UUZ820+UUZ950+UUZ941</f>
        <v>0</v>
      </c>
      <c r="UVA819" s="103"/>
      <c r="UVB819" s="144" t="s">
        <v>102</v>
      </c>
      <c r="UVC819" s="144"/>
      <c r="UVD819" s="99"/>
      <c r="UVE819" s="100"/>
      <c r="UVF819" s="94"/>
      <c r="UVG819" s="95"/>
      <c r="UVH819" s="101">
        <f>UVH820+UVH950+UVH941</f>
        <v>0</v>
      </c>
      <c r="UVI819" s="103"/>
      <c r="UVJ819" s="144" t="s">
        <v>102</v>
      </c>
      <c r="UVK819" s="144"/>
      <c r="UVL819" s="99"/>
      <c r="UVM819" s="100"/>
      <c r="UVN819" s="94"/>
      <c r="UVO819" s="95"/>
      <c r="UVP819" s="101">
        <f>UVP820+UVP950+UVP941</f>
        <v>0</v>
      </c>
      <c r="UVQ819" s="103"/>
      <c r="UVR819" s="144" t="s">
        <v>102</v>
      </c>
      <c r="UVS819" s="144"/>
      <c r="UVT819" s="99"/>
      <c r="UVU819" s="100"/>
      <c r="UVV819" s="94"/>
      <c r="UVW819" s="95"/>
      <c r="UVX819" s="101">
        <f>UVX820+UVX950+UVX941</f>
        <v>0</v>
      </c>
      <c r="UVY819" s="103"/>
      <c r="UVZ819" s="144" t="s">
        <v>102</v>
      </c>
      <c r="UWA819" s="144"/>
      <c r="UWB819" s="99"/>
      <c r="UWC819" s="100"/>
      <c r="UWD819" s="94"/>
      <c r="UWE819" s="95"/>
      <c r="UWF819" s="101">
        <f>UWF820+UWF950+UWF941</f>
        <v>0</v>
      </c>
      <c r="UWG819" s="103"/>
      <c r="UWH819" s="144" t="s">
        <v>102</v>
      </c>
      <c r="UWI819" s="144"/>
      <c r="UWJ819" s="99"/>
      <c r="UWK819" s="100"/>
      <c r="UWL819" s="94"/>
      <c r="UWM819" s="95"/>
      <c r="UWN819" s="101">
        <f>UWN820+UWN950+UWN941</f>
        <v>0</v>
      </c>
      <c r="UWO819" s="103"/>
      <c r="UWP819" s="144" t="s">
        <v>102</v>
      </c>
      <c r="UWQ819" s="144"/>
      <c r="UWR819" s="99"/>
      <c r="UWS819" s="100"/>
      <c r="UWT819" s="94"/>
      <c r="UWU819" s="95"/>
      <c r="UWV819" s="101">
        <f>UWV820+UWV950+UWV941</f>
        <v>0</v>
      </c>
      <c r="UWW819" s="103"/>
      <c r="UWX819" s="144" t="s">
        <v>102</v>
      </c>
      <c r="UWY819" s="144"/>
      <c r="UWZ819" s="99"/>
      <c r="UXA819" s="100"/>
      <c r="UXB819" s="94"/>
      <c r="UXC819" s="95"/>
      <c r="UXD819" s="101">
        <f>UXD820+UXD950+UXD941</f>
        <v>0</v>
      </c>
      <c r="UXE819" s="103"/>
      <c r="UXF819" s="144" t="s">
        <v>102</v>
      </c>
      <c r="UXG819" s="144"/>
      <c r="UXH819" s="99"/>
      <c r="UXI819" s="100"/>
      <c r="UXJ819" s="94"/>
      <c r="UXK819" s="95"/>
      <c r="UXL819" s="101">
        <f>UXL820+UXL950+UXL941</f>
        <v>0</v>
      </c>
      <c r="UXM819" s="103"/>
      <c r="UXN819" s="144" t="s">
        <v>102</v>
      </c>
      <c r="UXO819" s="144"/>
      <c r="UXP819" s="99"/>
      <c r="UXQ819" s="100"/>
      <c r="UXR819" s="94"/>
      <c r="UXS819" s="95"/>
      <c r="UXT819" s="101">
        <f>UXT820+UXT950+UXT941</f>
        <v>0</v>
      </c>
      <c r="UXU819" s="103"/>
      <c r="UXV819" s="144" t="s">
        <v>102</v>
      </c>
      <c r="UXW819" s="144"/>
      <c r="UXX819" s="99"/>
      <c r="UXY819" s="100"/>
      <c r="UXZ819" s="94"/>
      <c r="UYA819" s="95"/>
      <c r="UYB819" s="101">
        <f>UYB820+UYB950+UYB941</f>
        <v>0</v>
      </c>
      <c r="UYC819" s="103"/>
      <c r="UYD819" s="144" t="s">
        <v>102</v>
      </c>
      <c r="UYE819" s="144"/>
      <c r="UYF819" s="99"/>
      <c r="UYG819" s="100"/>
      <c r="UYH819" s="94"/>
      <c r="UYI819" s="95"/>
      <c r="UYJ819" s="101">
        <f>UYJ820+UYJ950+UYJ941</f>
        <v>0</v>
      </c>
      <c r="UYK819" s="103"/>
      <c r="UYL819" s="144" t="s">
        <v>102</v>
      </c>
      <c r="UYM819" s="144"/>
      <c r="UYN819" s="99"/>
      <c r="UYO819" s="100"/>
      <c r="UYP819" s="94"/>
      <c r="UYQ819" s="95"/>
      <c r="UYR819" s="101">
        <f>UYR820+UYR950+UYR941</f>
        <v>0</v>
      </c>
      <c r="UYS819" s="103"/>
      <c r="UYT819" s="144" t="s">
        <v>102</v>
      </c>
      <c r="UYU819" s="144"/>
      <c r="UYV819" s="99"/>
      <c r="UYW819" s="100"/>
      <c r="UYX819" s="94"/>
      <c r="UYY819" s="95"/>
      <c r="UYZ819" s="101">
        <f>UYZ820+UYZ950+UYZ941</f>
        <v>0</v>
      </c>
      <c r="UZA819" s="103"/>
      <c r="UZB819" s="144" t="s">
        <v>102</v>
      </c>
      <c r="UZC819" s="144"/>
      <c r="UZD819" s="99"/>
      <c r="UZE819" s="100"/>
      <c r="UZF819" s="94"/>
      <c r="UZG819" s="95"/>
      <c r="UZH819" s="101">
        <f>UZH820+UZH950+UZH941</f>
        <v>0</v>
      </c>
      <c r="UZI819" s="103"/>
      <c r="UZJ819" s="144" t="s">
        <v>102</v>
      </c>
      <c r="UZK819" s="144"/>
      <c r="UZL819" s="99"/>
      <c r="UZM819" s="100"/>
      <c r="UZN819" s="94"/>
      <c r="UZO819" s="95"/>
      <c r="UZP819" s="101">
        <f>UZP820+UZP950+UZP941</f>
        <v>0</v>
      </c>
      <c r="UZQ819" s="103"/>
      <c r="UZR819" s="144" t="s">
        <v>102</v>
      </c>
      <c r="UZS819" s="144"/>
      <c r="UZT819" s="99"/>
      <c r="UZU819" s="100"/>
      <c r="UZV819" s="94"/>
      <c r="UZW819" s="95"/>
      <c r="UZX819" s="101">
        <f>UZX820+UZX950+UZX941</f>
        <v>0</v>
      </c>
      <c r="UZY819" s="103"/>
      <c r="UZZ819" s="144" t="s">
        <v>102</v>
      </c>
      <c r="VAA819" s="144"/>
      <c r="VAB819" s="99"/>
      <c r="VAC819" s="100"/>
      <c r="VAD819" s="94"/>
      <c r="VAE819" s="95"/>
      <c r="VAF819" s="101">
        <f>VAF820+VAF950+VAF941</f>
        <v>0</v>
      </c>
      <c r="VAG819" s="103"/>
      <c r="VAH819" s="144" t="s">
        <v>102</v>
      </c>
      <c r="VAI819" s="144"/>
      <c r="VAJ819" s="99"/>
      <c r="VAK819" s="100"/>
      <c r="VAL819" s="94"/>
      <c r="VAM819" s="95"/>
      <c r="VAN819" s="101">
        <f>VAN820+VAN950+VAN941</f>
        <v>0</v>
      </c>
      <c r="VAO819" s="103"/>
      <c r="VAP819" s="144" t="s">
        <v>102</v>
      </c>
      <c r="VAQ819" s="144"/>
      <c r="VAR819" s="99"/>
      <c r="VAS819" s="100"/>
      <c r="VAT819" s="94"/>
      <c r="VAU819" s="95"/>
      <c r="VAV819" s="101">
        <f>VAV820+VAV950+VAV941</f>
        <v>0</v>
      </c>
      <c r="VAW819" s="103"/>
      <c r="VAX819" s="144" t="s">
        <v>102</v>
      </c>
      <c r="VAY819" s="144"/>
      <c r="VAZ819" s="99"/>
      <c r="VBA819" s="100"/>
      <c r="VBB819" s="94"/>
      <c r="VBC819" s="95"/>
      <c r="VBD819" s="101">
        <f>VBD820+VBD950+VBD941</f>
        <v>0</v>
      </c>
      <c r="VBE819" s="103"/>
      <c r="VBF819" s="144" t="s">
        <v>102</v>
      </c>
      <c r="VBG819" s="144"/>
      <c r="VBH819" s="99"/>
      <c r="VBI819" s="100"/>
      <c r="VBJ819" s="94"/>
      <c r="VBK819" s="95"/>
      <c r="VBL819" s="101">
        <f>VBL820+VBL950+VBL941</f>
        <v>0</v>
      </c>
      <c r="VBM819" s="103"/>
      <c r="VBN819" s="144" t="s">
        <v>102</v>
      </c>
      <c r="VBO819" s="144"/>
      <c r="VBP819" s="99"/>
      <c r="VBQ819" s="100"/>
      <c r="VBR819" s="94"/>
      <c r="VBS819" s="95"/>
      <c r="VBT819" s="101">
        <f>VBT820+VBT950+VBT941</f>
        <v>0</v>
      </c>
      <c r="VBU819" s="103"/>
      <c r="VBV819" s="144" t="s">
        <v>102</v>
      </c>
      <c r="VBW819" s="144"/>
      <c r="VBX819" s="99"/>
      <c r="VBY819" s="100"/>
      <c r="VBZ819" s="94"/>
      <c r="VCA819" s="95"/>
      <c r="VCB819" s="101">
        <f>VCB820+VCB950+VCB941</f>
        <v>0</v>
      </c>
      <c r="VCC819" s="103"/>
      <c r="VCD819" s="144" t="s">
        <v>102</v>
      </c>
      <c r="VCE819" s="144"/>
      <c r="VCF819" s="99"/>
      <c r="VCG819" s="100"/>
      <c r="VCH819" s="94"/>
      <c r="VCI819" s="95"/>
      <c r="VCJ819" s="101">
        <f>VCJ820+VCJ950+VCJ941</f>
        <v>0</v>
      </c>
      <c r="VCK819" s="103"/>
      <c r="VCL819" s="144" t="s">
        <v>102</v>
      </c>
      <c r="VCM819" s="144"/>
      <c r="VCN819" s="99"/>
      <c r="VCO819" s="100"/>
      <c r="VCP819" s="94"/>
      <c r="VCQ819" s="95"/>
      <c r="VCR819" s="101">
        <f>VCR820+VCR950+VCR941</f>
        <v>0</v>
      </c>
      <c r="VCS819" s="103"/>
      <c r="VCT819" s="144" t="s">
        <v>102</v>
      </c>
      <c r="VCU819" s="144"/>
      <c r="VCV819" s="99"/>
      <c r="VCW819" s="100"/>
      <c r="VCX819" s="94"/>
      <c r="VCY819" s="95"/>
      <c r="VCZ819" s="101">
        <f>VCZ820+VCZ950+VCZ941</f>
        <v>0</v>
      </c>
      <c r="VDA819" s="103"/>
      <c r="VDB819" s="144" t="s">
        <v>102</v>
      </c>
      <c r="VDC819" s="144"/>
      <c r="VDD819" s="99"/>
      <c r="VDE819" s="100"/>
      <c r="VDF819" s="94"/>
      <c r="VDG819" s="95"/>
      <c r="VDH819" s="101">
        <f>VDH820+VDH950+VDH941</f>
        <v>0</v>
      </c>
      <c r="VDI819" s="103"/>
      <c r="VDJ819" s="144" t="s">
        <v>102</v>
      </c>
      <c r="VDK819" s="144"/>
      <c r="VDL819" s="99"/>
      <c r="VDM819" s="100"/>
      <c r="VDN819" s="94"/>
      <c r="VDO819" s="95"/>
      <c r="VDP819" s="101">
        <f>VDP820+VDP950+VDP941</f>
        <v>0</v>
      </c>
      <c r="VDQ819" s="103"/>
      <c r="VDR819" s="144" t="s">
        <v>102</v>
      </c>
      <c r="VDS819" s="144"/>
      <c r="VDT819" s="99"/>
      <c r="VDU819" s="100"/>
      <c r="VDV819" s="94"/>
      <c r="VDW819" s="95"/>
      <c r="VDX819" s="101">
        <f>VDX820+VDX950+VDX941</f>
        <v>0</v>
      </c>
      <c r="VDY819" s="103"/>
      <c r="VDZ819" s="144" t="s">
        <v>102</v>
      </c>
      <c r="VEA819" s="144"/>
      <c r="VEB819" s="99"/>
      <c r="VEC819" s="100"/>
      <c r="VED819" s="94"/>
      <c r="VEE819" s="95"/>
      <c r="VEF819" s="101">
        <f>VEF820+VEF950+VEF941</f>
        <v>0</v>
      </c>
      <c r="VEG819" s="103"/>
      <c r="VEH819" s="144" t="s">
        <v>102</v>
      </c>
      <c r="VEI819" s="144"/>
      <c r="VEJ819" s="99"/>
      <c r="VEK819" s="100"/>
      <c r="VEL819" s="94"/>
      <c r="VEM819" s="95"/>
      <c r="VEN819" s="101">
        <f>VEN820+VEN950+VEN941</f>
        <v>0</v>
      </c>
      <c r="VEO819" s="103"/>
      <c r="VEP819" s="144" t="s">
        <v>102</v>
      </c>
      <c r="VEQ819" s="144"/>
      <c r="VER819" s="99"/>
      <c r="VES819" s="100"/>
      <c r="VET819" s="94"/>
      <c r="VEU819" s="95"/>
      <c r="VEV819" s="101">
        <f>VEV820+VEV950+VEV941</f>
        <v>0</v>
      </c>
      <c r="VEW819" s="103"/>
      <c r="VEX819" s="144" t="s">
        <v>102</v>
      </c>
      <c r="VEY819" s="144"/>
      <c r="VEZ819" s="99"/>
      <c r="VFA819" s="100"/>
      <c r="VFB819" s="94"/>
      <c r="VFC819" s="95"/>
      <c r="VFD819" s="101">
        <f>VFD820+VFD950+VFD941</f>
        <v>0</v>
      </c>
      <c r="VFE819" s="103"/>
      <c r="VFF819" s="144" t="s">
        <v>102</v>
      </c>
      <c r="VFG819" s="144"/>
      <c r="VFH819" s="99"/>
      <c r="VFI819" s="100"/>
      <c r="VFJ819" s="94"/>
      <c r="VFK819" s="95"/>
      <c r="VFL819" s="101">
        <f>VFL820+VFL950+VFL941</f>
        <v>0</v>
      </c>
      <c r="VFM819" s="103"/>
      <c r="VFN819" s="144" t="s">
        <v>102</v>
      </c>
      <c r="VFO819" s="144"/>
      <c r="VFP819" s="99"/>
      <c r="VFQ819" s="100"/>
      <c r="VFR819" s="94"/>
      <c r="VFS819" s="95"/>
      <c r="VFT819" s="101">
        <f>VFT820+VFT950+VFT941</f>
        <v>0</v>
      </c>
      <c r="VFU819" s="103"/>
      <c r="VFV819" s="144" t="s">
        <v>102</v>
      </c>
      <c r="VFW819" s="144"/>
      <c r="VFX819" s="99"/>
      <c r="VFY819" s="100"/>
      <c r="VFZ819" s="94"/>
      <c r="VGA819" s="95"/>
      <c r="VGB819" s="101">
        <f>VGB820+VGB950+VGB941</f>
        <v>0</v>
      </c>
      <c r="VGC819" s="103"/>
      <c r="VGD819" s="144" t="s">
        <v>102</v>
      </c>
      <c r="VGE819" s="144"/>
      <c r="VGF819" s="99"/>
      <c r="VGG819" s="100"/>
      <c r="VGH819" s="94"/>
      <c r="VGI819" s="95"/>
      <c r="VGJ819" s="101">
        <f>VGJ820+VGJ950+VGJ941</f>
        <v>0</v>
      </c>
      <c r="VGK819" s="103"/>
      <c r="VGL819" s="144" t="s">
        <v>102</v>
      </c>
      <c r="VGM819" s="144"/>
      <c r="VGN819" s="99"/>
      <c r="VGO819" s="100"/>
      <c r="VGP819" s="94"/>
      <c r="VGQ819" s="95"/>
      <c r="VGR819" s="101">
        <f>VGR820+VGR950+VGR941</f>
        <v>0</v>
      </c>
      <c r="VGS819" s="103"/>
      <c r="VGT819" s="144" t="s">
        <v>102</v>
      </c>
      <c r="VGU819" s="144"/>
      <c r="VGV819" s="99"/>
      <c r="VGW819" s="100"/>
      <c r="VGX819" s="94"/>
      <c r="VGY819" s="95"/>
      <c r="VGZ819" s="101">
        <f>VGZ820+VGZ950+VGZ941</f>
        <v>0</v>
      </c>
      <c r="VHA819" s="103"/>
      <c r="VHB819" s="144" t="s">
        <v>102</v>
      </c>
      <c r="VHC819" s="144"/>
      <c r="VHD819" s="99"/>
      <c r="VHE819" s="100"/>
      <c r="VHF819" s="94"/>
      <c r="VHG819" s="95"/>
      <c r="VHH819" s="101">
        <f>VHH820+VHH950+VHH941</f>
        <v>0</v>
      </c>
      <c r="VHI819" s="103"/>
      <c r="VHJ819" s="144" t="s">
        <v>102</v>
      </c>
      <c r="VHK819" s="144"/>
      <c r="VHL819" s="99"/>
      <c r="VHM819" s="100"/>
      <c r="VHN819" s="94"/>
      <c r="VHO819" s="95"/>
      <c r="VHP819" s="101">
        <f>VHP820+VHP950+VHP941</f>
        <v>0</v>
      </c>
      <c r="VHQ819" s="103"/>
      <c r="VHR819" s="144" t="s">
        <v>102</v>
      </c>
      <c r="VHS819" s="144"/>
      <c r="VHT819" s="99"/>
      <c r="VHU819" s="100"/>
      <c r="VHV819" s="94"/>
      <c r="VHW819" s="95"/>
      <c r="VHX819" s="101">
        <f>VHX820+VHX950+VHX941</f>
        <v>0</v>
      </c>
      <c r="VHY819" s="103"/>
      <c r="VHZ819" s="144" t="s">
        <v>102</v>
      </c>
      <c r="VIA819" s="144"/>
      <c r="VIB819" s="99"/>
      <c r="VIC819" s="100"/>
      <c r="VID819" s="94"/>
      <c r="VIE819" s="95"/>
      <c r="VIF819" s="101">
        <f>VIF820+VIF950+VIF941</f>
        <v>0</v>
      </c>
      <c r="VIG819" s="103"/>
      <c r="VIH819" s="144" t="s">
        <v>102</v>
      </c>
      <c r="VII819" s="144"/>
      <c r="VIJ819" s="99"/>
      <c r="VIK819" s="100"/>
      <c r="VIL819" s="94"/>
      <c r="VIM819" s="95"/>
      <c r="VIN819" s="101">
        <f>VIN820+VIN950+VIN941</f>
        <v>0</v>
      </c>
      <c r="VIO819" s="103"/>
      <c r="VIP819" s="144" t="s">
        <v>102</v>
      </c>
      <c r="VIQ819" s="144"/>
      <c r="VIR819" s="99"/>
      <c r="VIS819" s="100"/>
      <c r="VIT819" s="94"/>
      <c r="VIU819" s="95"/>
      <c r="VIV819" s="101">
        <f>VIV820+VIV950+VIV941</f>
        <v>0</v>
      </c>
      <c r="VIW819" s="103"/>
      <c r="VIX819" s="144" t="s">
        <v>102</v>
      </c>
      <c r="VIY819" s="144"/>
      <c r="VIZ819" s="99"/>
      <c r="VJA819" s="100"/>
      <c r="VJB819" s="94"/>
      <c r="VJC819" s="95"/>
      <c r="VJD819" s="101">
        <f>VJD820+VJD950+VJD941</f>
        <v>0</v>
      </c>
      <c r="VJE819" s="103"/>
      <c r="VJF819" s="144" t="s">
        <v>102</v>
      </c>
      <c r="VJG819" s="144"/>
      <c r="VJH819" s="99"/>
      <c r="VJI819" s="100"/>
      <c r="VJJ819" s="94"/>
      <c r="VJK819" s="95"/>
      <c r="VJL819" s="101">
        <f>VJL820+VJL950+VJL941</f>
        <v>0</v>
      </c>
      <c r="VJM819" s="103"/>
      <c r="VJN819" s="144" t="s">
        <v>102</v>
      </c>
      <c r="VJO819" s="144"/>
      <c r="VJP819" s="99"/>
      <c r="VJQ819" s="100"/>
      <c r="VJR819" s="94"/>
      <c r="VJS819" s="95"/>
      <c r="VJT819" s="101">
        <f>VJT820+VJT950+VJT941</f>
        <v>0</v>
      </c>
      <c r="VJU819" s="103"/>
      <c r="VJV819" s="144" t="s">
        <v>102</v>
      </c>
      <c r="VJW819" s="144"/>
      <c r="VJX819" s="99"/>
      <c r="VJY819" s="100"/>
      <c r="VJZ819" s="94"/>
      <c r="VKA819" s="95"/>
      <c r="VKB819" s="101">
        <f>VKB820+VKB950+VKB941</f>
        <v>0</v>
      </c>
      <c r="VKC819" s="103"/>
      <c r="VKD819" s="144" t="s">
        <v>102</v>
      </c>
      <c r="VKE819" s="144"/>
      <c r="VKF819" s="99"/>
      <c r="VKG819" s="100"/>
      <c r="VKH819" s="94"/>
      <c r="VKI819" s="95"/>
      <c r="VKJ819" s="101">
        <f>VKJ820+VKJ950+VKJ941</f>
        <v>0</v>
      </c>
      <c r="VKK819" s="103"/>
      <c r="VKL819" s="144" t="s">
        <v>102</v>
      </c>
      <c r="VKM819" s="144"/>
      <c r="VKN819" s="99"/>
      <c r="VKO819" s="100"/>
      <c r="VKP819" s="94"/>
      <c r="VKQ819" s="95"/>
      <c r="VKR819" s="101">
        <f>VKR820+VKR950+VKR941</f>
        <v>0</v>
      </c>
      <c r="VKS819" s="103"/>
      <c r="VKT819" s="144" t="s">
        <v>102</v>
      </c>
      <c r="VKU819" s="144"/>
      <c r="VKV819" s="99"/>
      <c r="VKW819" s="100"/>
      <c r="VKX819" s="94"/>
      <c r="VKY819" s="95"/>
      <c r="VKZ819" s="101">
        <f>VKZ820+VKZ950+VKZ941</f>
        <v>0</v>
      </c>
      <c r="VLA819" s="103"/>
      <c r="VLB819" s="144" t="s">
        <v>102</v>
      </c>
      <c r="VLC819" s="144"/>
      <c r="VLD819" s="99"/>
      <c r="VLE819" s="100"/>
      <c r="VLF819" s="94"/>
      <c r="VLG819" s="95"/>
      <c r="VLH819" s="101">
        <f>VLH820+VLH950+VLH941</f>
        <v>0</v>
      </c>
      <c r="VLI819" s="103"/>
      <c r="VLJ819" s="144" t="s">
        <v>102</v>
      </c>
      <c r="VLK819" s="144"/>
      <c r="VLL819" s="99"/>
      <c r="VLM819" s="100"/>
      <c r="VLN819" s="94"/>
      <c r="VLO819" s="95"/>
      <c r="VLP819" s="101">
        <f>VLP820+VLP950+VLP941</f>
        <v>0</v>
      </c>
      <c r="VLQ819" s="103"/>
      <c r="VLR819" s="144" t="s">
        <v>102</v>
      </c>
      <c r="VLS819" s="144"/>
      <c r="VLT819" s="99"/>
      <c r="VLU819" s="100"/>
      <c r="VLV819" s="94"/>
      <c r="VLW819" s="95"/>
      <c r="VLX819" s="101">
        <f>VLX820+VLX950+VLX941</f>
        <v>0</v>
      </c>
      <c r="VLY819" s="103"/>
      <c r="VLZ819" s="144" t="s">
        <v>102</v>
      </c>
      <c r="VMA819" s="144"/>
      <c r="VMB819" s="99"/>
      <c r="VMC819" s="100"/>
      <c r="VMD819" s="94"/>
      <c r="VME819" s="95"/>
      <c r="VMF819" s="101">
        <f>VMF820+VMF950+VMF941</f>
        <v>0</v>
      </c>
      <c r="VMG819" s="103"/>
      <c r="VMH819" s="144" t="s">
        <v>102</v>
      </c>
      <c r="VMI819" s="144"/>
      <c r="VMJ819" s="99"/>
      <c r="VMK819" s="100"/>
      <c r="VML819" s="94"/>
      <c r="VMM819" s="95"/>
      <c r="VMN819" s="101">
        <f>VMN820+VMN950+VMN941</f>
        <v>0</v>
      </c>
      <c r="VMO819" s="103"/>
      <c r="VMP819" s="144" t="s">
        <v>102</v>
      </c>
      <c r="VMQ819" s="144"/>
      <c r="VMR819" s="99"/>
      <c r="VMS819" s="100"/>
      <c r="VMT819" s="94"/>
      <c r="VMU819" s="95"/>
      <c r="VMV819" s="101">
        <f>VMV820+VMV950+VMV941</f>
        <v>0</v>
      </c>
      <c r="VMW819" s="103"/>
      <c r="VMX819" s="144" t="s">
        <v>102</v>
      </c>
      <c r="VMY819" s="144"/>
      <c r="VMZ819" s="99"/>
      <c r="VNA819" s="100"/>
      <c r="VNB819" s="94"/>
      <c r="VNC819" s="95"/>
      <c r="VND819" s="101">
        <f>VND820+VND950+VND941</f>
        <v>0</v>
      </c>
      <c r="VNE819" s="103"/>
      <c r="VNF819" s="144" t="s">
        <v>102</v>
      </c>
      <c r="VNG819" s="144"/>
      <c r="VNH819" s="99"/>
      <c r="VNI819" s="100"/>
      <c r="VNJ819" s="94"/>
      <c r="VNK819" s="95"/>
      <c r="VNL819" s="101">
        <f>VNL820+VNL950+VNL941</f>
        <v>0</v>
      </c>
      <c r="VNM819" s="103"/>
      <c r="VNN819" s="144" t="s">
        <v>102</v>
      </c>
      <c r="VNO819" s="144"/>
      <c r="VNP819" s="99"/>
      <c r="VNQ819" s="100"/>
      <c r="VNR819" s="94"/>
      <c r="VNS819" s="95"/>
      <c r="VNT819" s="101">
        <f>VNT820+VNT950+VNT941</f>
        <v>0</v>
      </c>
      <c r="VNU819" s="103"/>
      <c r="VNV819" s="144" t="s">
        <v>102</v>
      </c>
      <c r="VNW819" s="144"/>
      <c r="VNX819" s="99"/>
      <c r="VNY819" s="100"/>
      <c r="VNZ819" s="94"/>
      <c r="VOA819" s="95"/>
      <c r="VOB819" s="101">
        <f>VOB820+VOB950+VOB941</f>
        <v>0</v>
      </c>
      <c r="VOC819" s="103"/>
      <c r="VOD819" s="144" t="s">
        <v>102</v>
      </c>
      <c r="VOE819" s="144"/>
      <c r="VOF819" s="99"/>
      <c r="VOG819" s="100"/>
      <c r="VOH819" s="94"/>
      <c r="VOI819" s="95"/>
      <c r="VOJ819" s="101">
        <f>VOJ820+VOJ950+VOJ941</f>
        <v>0</v>
      </c>
      <c r="VOK819" s="103"/>
      <c r="VOL819" s="144" t="s">
        <v>102</v>
      </c>
      <c r="VOM819" s="144"/>
      <c r="VON819" s="99"/>
      <c r="VOO819" s="100"/>
      <c r="VOP819" s="94"/>
      <c r="VOQ819" s="95"/>
      <c r="VOR819" s="101">
        <f>VOR820+VOR950+VOR941</f>
        <v>0</v>
      </c>
      <c r="VOS819" s="103"/>
      <c r="VOT819" s="144" t="s">
        <v>102</v>
      </c>
      <c r="VOU819" s="144"/>
      <c r="VOV819" s="99"/>
      <c r="VOW819" s="100"/>
      <c r="VOX819" s="94"/>
      <c r="VOY819" s="95"/>
      <c r="VOZ819" s="101">
        <f>VOZ820+VOZ950+VOZ941</f>
        <v>0</v>
      </c>
      <c r="VPA819" s="103"/>
      <c r="VPB819" s="144" t="s">
        <v>102</v>
      </c>
      <c r="VPC819" s="144"/>
      <c r="VPD819" s="99"/>
      <c r="VPE819" s="100"/>
      <c r="VPF819" s="94"/>
      <c r="VPG819" s="95"/>
      <c r="VPH819" s="101">
        <f>VPH820+VPH950+VPH941</f>
        <v>0</v>
      </c>
      <c r="VPI819" s="103"/>
      <c r="VPJ819" s="144" t="s">
        <v>102</v>
      </c>
      <c r="VPK819" s="144"/>
      <c r="VPL819" s="99"/>
      <c r="VPM819" s="100"/>
      <c r="VPN819" s="94"/>
      <c r="VPO819" s="95"/>
      <c r="VPP819" s="101">
        <f>VPP820+VPP950+VPP941</f>
        <v>0</v>
      </c>
      <c r="VPQ819" s="103"/>
      <c r="VPR819" s="144" t="s">
        <v>102</v>
      </c>
      <c r="VPS819" s="144"/>
      <c r="VPT819" s="99"/>
      <c r="VPU819" s="100"/>
      <c r="VPV819" s="94"/>
      <c r="VPW819" s="95"/>
      <c r="VPX819" s="101">
        <f>VPX820+VPX950+VPX941</f>
        <v>0</v>
      </c>
      <c r="VPY819" s="103"/>
      <c r="VPZ819" s="144" t="s">
        <v>102</v>
      </c>
      <c r="VQA819" s="144"/>
      <c r="VQB819" s="99"/>
      <c r="VQC819" s="100"/>
      <c r="VQD819" s="94"/>
      <c r="VQE819" s="95"/>
      <c r="VQF819" s="101">
        <f>VQF820+VQF950+VQF941</f>
        <v>0</v>
      </c>
      <c r="VQG819" s="103"/>
      <c r="VQH819" s="144" t="s">
        <v>102</v>
      </c>
      <c r="VQI819" s="144"/>
      <c r="VQJ819" s="99"/>
      <c r="VQK819" s="100"/>
      <c r="VQL819" s="94"/>
      <c r="VQM819" s="95"/>
      <c r="VQN819" s="101">
        <f>VQN820+VQN950+VQN941</f>
        <v>0</v>
      </c>
      <c r="VQO819" s="103"/>
      <c r="VQP819" s="144" t="s">
        <v>102</v>
      </c>
      <c r="VQQ819" s="144"/>
      <c r="VQR819" s="99"/>
      <c r="VQS819" s="100"/>
      <c r="VQT819" s="94"/>
      <c r="VQU819" s="95"/>
      <c r="VQV819" s="101">
        <f>VQV820+VQV950+VQV941</f>
        <v>0</v>
      </c>
      <c r="VQW819" s="103"/>
      <c r="VQX819" s="144" t="s">
        <v>102</v>
      </c>
      <c r="VQY819" s="144"/>
      <c r="VQZ819" s="99"/>
      <c r="VRA819" s="100"/>
      <c r="VRB819" s="94"/>
      <c r="VRC819" s="95"/>
      <c r="VRD819" s="101">
        <f>VRD820+VRD950+VRD941</f>
        <v>0</v>
      </c>
      <c r="VRE819" s="103"/>
      <c r="VRF819" s="144" t="s">
        <v>102</v>
      </c>
      <c r="VRG819" s="144"/>
      <c r="VRH819" s="99"/>
      <c r="VRI819" s="100"/>
      <c r="VRJ819" s="94"/>
      <c r="VRK819" s="95"/>
      <c r="VRL819" s="101">
        <f>VRL820+VRL950+VRL941</f>
        <v>0</v>
      </c>
      <c r="VRM819" s="103"/>
      <c r="VRN819" s="144" t="s">
        <v>102</v>
      </c>
      <c r="VRO819" s="144"/>
      <c r="VRP819" s="99"/>
      <c r="VRQ819" s="100"/>
      <c r="VRR819" s="94"/>
      <c r="VRS819" s="95"/>
      <c r="VRT819" s="101">
        <f>VRT820+VRT950+VRT941</f>
        <v>0</v>
      </c>
      <c r="VRU819" s="103"/>
      <c r="VRV819" s="144" t="s">
        <v>102</v>
      </c>
      <c r="VRW819" s="144"/>
      <c r="VRX819" s="99"/>
      <c r="VRY819" s="100"/>
      <c r="VRZ819" s="94"/>
      <c r="VSA819" s="95"/>
      <c r="VSB819" s="101">
        <f>VSB820+VSB950+VSB941</f>
        <v>0</v>
      </c>
      <c r="VSC819" s="103"/>
      <c r="VSD819" s="144" t="s">
        <v>102</v>
      </c>
      <c r="VSE819" s="144"/>
      <c r="VSF819" s="99"/>
      <c r="VSG819" s="100"/>
      <c r="VSH819" s="94"/>
      <c r="VSI819" s="95"/>
      <c r="VSJ819" s="101">
        <f>VSJ820+VSJ950+VSJ941</f>
        <v>0</v>
      </c>
      <c r="VSK819" s="103"/>
      <c r="VSL819" s="144" t="s">
        <v>102</v>
      </c>
      <c r="VSM819" s="144"/>
      <c r="VSN819" s="99"/>
      <c r="VSO819" s="100"/>
      <c r="VSP819" s="94"/>
      <c r="VSQ819" s="95"/>
      <c r="VSR819" s="101">
        <f>VSR820+VSR950+VSR941</f>
        <v>0</v>
      </c>
      <c r="VSS819" s="103"/>
      <c r="VST819" s="144" t="s">
        <v>102</v>
      </c>
      <c r="VSU819" s="144"/>
      <c r="VSV819" s="99"/>
      <c r="VSW819" s="100"/>
      <c r="VSX819" s="94"/>
      <c r="VSY819" s="95"/>
      <c r="VSZ819" s="101">
        <f>VSZ820+VSZ950+VSZ941</f>
        <v>0</v>
      </c>
      <c r="VTA819" s="103"/>
      <c r="VTB819" s="144" t="s">
        <v>102</v>
      </c>
      <c r="VTC819" s="144"/>
      <c r="VTD819" s="99"/>
      <c r="VTE819" s="100"/>
      <c r="VTF819" s="94"/>
      <c r="VTG819" s="95"/>
      <c r="VTH819" s="101">
        <f>VTH820+VTH950+VTH941</f>
        <v>0</v>
      </c>
      <c r="VTI819" s="103"/>
      <c r="VTJ819" s="144" t="s">
        <v>102</v>
      </c>
      <c r="VTK819" s="144"/>
      <c r="VTL819" s="99"/>
      <c r="VTM819" s="100"/>
      <c r="VTN819" s="94"/>
      <c r="VTO819" s="95"/>
      <c r="VTP819" s="101">
        <f>VTP820+VTP950+VTP941</f>
        <v>0</v>
      </c>
      <c r="VTQ819" s="103"/>
      <c r="VTR819" s="144" t="s">
        <v>102</v>
      </c>
      <c r="VTS819" s="144"/>
      <c r="VTT819" s="99"/>
      <c r="VTU819" s="100"/>
      <c r="VTV819" s="94"/>
      <c r="VTW819" s="95"/>
      <c r="VTX819" s="101">
        <f>VTX820+VTX950+VTX941</f>
        <v>0</v>
      </c>
      <c r="VTY819" s="103"/>
      <c r="VTZ819" s="144" t="s">
        <v>102</v>
      </c>
      <c r="VUA819" s="144"/>
      <c r="VUB819" s="99"/>
      <c r="VUC819" s="100"/>
      <c r="VUD819" s="94"/>
      <c r="VUE819" s="95"/>
      <c r="VUF819" s="101">
        <f>VUF820+VUF950+VUF941</f>
        <v>0</v>
      </c>
      <c r="VUG819" s="103"/>
      <c r="VUH819" s="144" t="s">
        <v>102</v>
      </c>
      <c r="VUI819" s="144"/>
      <c r="VUJ819" s="99"/>
      <c r="VUK819" s="100"/>
      <c r="VUL819" s="94"/>
      <c r="VUM819" s="95"/>
      <c r="VUN819" s="101">
        <f>VUN820+VUN950+VUN941</f>
        <v>0</v>
      </c>
      <c r="VUO819" s="103"/>
      <c r="VUP819" s="144" t="s">
        <v>102</v>
      </c>
      <c r="VUQ819" s="144"/>
      <c r="VUR819" s="99"/>
      <c r="VUS819" s="100"/>
      <c r="VUT819" s="94"/>
      <c r="VUU819" s="95"/>
      <c r="VUV819" s="101">
        <f>VUV820+VUV950+VUV941</f>
        <v>0</v>
      </c>
      <c r="VUW819" s="103"/>
      <c r="VUX819" s="144" t="s">
        <v>102</v>
      </c>
      <c r="VUY819" s="144"/>
      <c r="VUZ819" s="99"/>
      <c r="VVA819" s="100"/>
      <c r="VVB819" s="94"/>
      <c r="VVC819" s="95"/>
      <c r="VVD819" s="101">
        <f>VVD820+VVD950+VVD941</f>
        <v>0</v>
      </c>
      <c r="VVE819" s="103"/>
      <c r="VVF819" s="144" t="s">
        <v>102</v>
      </c>
      <c r="VVG819" s="144"/>
      <c r="VVH819" s="99"/>
      <c r="VVI819" s="100"/>
      <c r="VVJ819" s="94"/>
      <c r="VVK819" s="95"/>
      <c r="VVL819" s="101">
        <f>VVL820+VVL950+VVL941</f>
        <v>0</v>
      </c>
      <c r="VVM819" s="103"/>
      <c r="VVN819" s="144" t="s">
        <v>102</v>
      </c>
      <c r="VVO819" s="144"/>
      <c r="VVP819" s="99"/>
      <c r="VVQ819" s="100"/>
      <c r="VVR819" s="94"/>
      <c r="VVS819" s="95"/>
      <c r="VVT819" s="101">
        <f>VVT820+VVT950+VVT941</f>
        <v>0</v>
      </c>
      <c r="VVU819" s="103"/>
      <c r="VVV819" s="144" t="s">
        <v>102</v>
      </c>
      <c r="VVW819" s="144"/>
      <c r="VVX819" s="99"/>
      <c r="VVY819" s="100"/>
      <c r="VVZ819" s="94"/>
      <c r="VWA819" s="95"/>
      <c r="VWB819" s="101">
        <f>VWB820+VWB950+VWB941</f>
        <v>0</v>
      </c>
      <c r="VWC819" s="103"/>
      <c r="VWD819" s="144" t="s">
        <v>102</v>
      </c>
      <c r="VWE819" s="144"/>
      <c r="VWF819" s="99"/>
      <c r="VWG819" s="100"/>
      <c r="VWH819" s="94"/>
      <c r="VWI819" s="95"/>
      <c r="VWJ819" s="101">
        <f>VWJ820+VWJ950+VWJ941</f>
        <v>0</v>
      </c>
      <c r="VWK819" s="103"/>
      <c r="VWL819" s="144" t="s">
        <v>102</v>
      </c>
      <c r="VWM819" s="144"/>
      <c r="VWN819" s="99"/>
      <c r="VWO819" s="100"/>
      <c r="VWP819" s="94"/>
      <c r="VWQ819" s="95"/>
      <c r="VWR819" s="101">
        <f>VWR820+VWR950+VWR941</f>
        <v>0</v>
      </c>
      <c r="VWS819" s="103"/>
      <c r="VWT819" s="144" t="s">
        <v>102</v>
      </c>
      <c r="VWU819" s="144"/>
      <c r="VWV819" s="99"/>
      <c r="VWW819" s="100"/>
      <c r="VWX819" s="94"/>
      <c r="VWY819" s="95"/>
      <c r="VWZ819" s="101">
        <f>VWZ820+VWZ950+VWZ941</f>
        <v>0</v>
      </c>
      <c r="VXA819" s="103"/>
      <c r="VXB819" s="144" t="s">
        <v>102</v>
      </c>
      <c r="VXC819" s="144"/>
      <c r="VXD819" s="99"/>
      <c r="VXE819" s="100"/>
      <c r="VXF819" s="94"/>
      <c r="VXG819" s="95"/>
      <c r="VXH819" s="101">
        <f>VXH820+VXH950+VXH941</f>
        <v>0</v>
      </c>
      <c r="VXI819" s="103"/>
      <c r="VXJ819" s="144" t="s">
        <v>102</v>
      </c>
      <c r="VXK819" s="144"/>
      <c r="VXL819" s="99"/>
      <c r="VXM819" s="100"/>
      <c r="VXN819" s="94"/>
      <c r="VXO819" s="95"/>
      <c r="VXP819" s="101">
        <f>VXP820+VXP950+VXP941</f>
        <v>0</v>
      </c>
      <c r="VXQ819" s="103"/>
      <c r="VXR819" s="144" t="s">
        <v>102</v>
      </c>
      <c r="VXS819" s="144"/>
      <c r="VXT819" s="99"/>
      <c r="VXU819" s="100"/>
      <c r="VXV819" s="94"/>
      <c r="VXW819" s="95"/>
      <c r="VXX819" s="101">
        <f>VXX820+VXX950+VXX941</f>
        <v>0</v>
      </c>
      <c r="VXY819" s="103"/>
      <c r="VXZ819" s="144" t="s">
        <v>102</v>
      </c>
      <c r="VYA819" s="144"/>
      <c r="VYB819" s="99"/>
      <c r="VYC819" s="100"/>
      <c r="VYD819" s="94"/>
      <c r="VYE819" s="95"/>
      <c r="VYF819" s="101">
        <f>VYF820+VYF950+VYF941</f>
        <v>0</v>
      </c>
      <c r="VYG819" s="103"/>
      <c r="VYH819" s="144" t="s">
        <v>102</v>
      </c>
      <c r="VYI819" s="144"/>
      <c r="VYJ819" s="99"/>
      <c r="VYK819" s="100"/>
      <c r="VYL819" s="94"/>
      <c r="VYM819" s="95"/>
      <c r="VYN819" s="101">
        <f>VYN820+VYN950+VYN941</f>
        <v>0</v>
      </c>
      <c r="VYO819" s="103"/>
      <c r="VYP819" s="144" t="s">
        <v>102</v>
      </c>
      <c r="VYQ819" s="144"/>
      <c r="VYR819" s="99"/>
      <c r="VYS819" s="100"/>
      <c r="VYT819" s="94"/>
      <c r="VYU819" s="95"/>
      <c r="VYV819" s="101">
        <f>VYV820+VYV950+VYV941</f>
        <v>0</v>
      </c>
      <c r="VYW819" s="103"/>
      <c r="VYX819" s="144" t="s">
        <v>102</v>
      </c>
      <c r="VYY819" s="144"/>
      <c r="VYZ819" s="99"/>
      <c r="VZA819" s="100"/>
      <c r="VZB819" s="94"/>
      <c r="VZC819" s="95"/>
      <c r="VZD819" s="101">
        <f>VZD820+VZD950+VZD941</f>
        <v>0</v>
      </c>
      <c r="VZE819" s="103"/>
      <c r="VZF819" s="144" t="s">
        <v>102</v>
      </c>
      <c r="VZG819" s="144"/>
      <c r="VZH819" s="99"/>
      <c r="VZI819" s="100"/>
      <c r="VZJ819" s="94"/>
      <c r="VZK819" s="95"/>
      <c r="VZL819" s="101">
        <f>VZL820+VZL950+VZL941</f>
        <v>0</v>
      </c>
      <c r="VZM819" s="103"/>
      <c r="VZN819" s="144" t="s">
        <v>102</v>
      </c>
      <c r="VZO819" s="144"/>
      <c r="VZP819" s="99"/>
      <c r="VZQ819" s="100"/>
      <c r="VZR819" s="94"/>
      <c r="VZS819" s="95"/>
      <c r="VZT819" s="101">
        <f>VZT820+VZT950+VZT941</f>
        <v>0</v>
      </c>
      <c r="VZU819" s="103"/>
      <c r="VZV819" s="144" t="s">
        <v>102</v>
      </c>
      <c r="VZW819" s="144"/>
      <c r="VZX819" s="99"/>
      <c r="VZY819" s="100"/>
      <c r="VZZ819" s="94"/>
      <c r="WAA819" s="95"/>
      <c r="WAB819" s="101">
        <f>WAB820+WAB950+WAB941</f>
        <v>0</v>
      </c>
      <c r="WAC819" s="103"/>
      <c r="WAD819" s="144" t="s">
        <v>102</v>
      </c>
      <c r="WAE819" s="144"/>
      <c r="WAF819" s="99"/>
      <c r="WAG819" s="100"/>
      <c r="WAH819" s="94"/>
      <c r="WAI819" s="95"/>
      <c r="WAJ819" s="101">
        <f>WAJ820+WAJ950+WAJ941</f>
        <v>0</v>
      </c>
      <c r="WAK819" s="103"/>
      <c r="WAL819" s="144" t="s">
        <v>102</v>
      </c>
      <c r="WAM819" s="144"/>
      <c r="WAN819" s="99"/>
      <c r="WAO819" s="100"/>
      <c r="WAP819" s="94"/>
      <c r="WAQ819" s="95"/>
      <c r="WAR819" s="101">
        <f>WAR820+WAR950+WAR941</f>
        <v>0</v>
      </c>
      <c r="WAS819" s="103"/>
      <c r="WAT819" s="144" t="s">
        <v>102</v>
      </c>
      <c r="WAU819" s="144"/>
      <c r="WAV819" s="99"/>
      <c r="WAW819" s="100"/>
      <c r="WAX819" s="94"/>
      <c r="WAY819" s="95"/>
      <c r="WAZ819" s="101">
        <f>WAZ820+WAZ950+WAZ941</f>
        <v>0</v>
      </c>
      <c r="WBA819" s="103"/>
      <c r="WBB819" s="144" t="s">
        <v>102</v>
      </c>
      <c r="WBC819" s="144"/>
      <c r="WBD819" s="99"/>
      <c r="WBE819" s="100"/>
      <c r="WBF819" s="94"/>
      <c r="WBG819" s="95"/>
      <c r="WBH819" s="101">
        <f>WBH820+WBH950+WBH941</f>
        <v>0</v>
      </c>
      <c r="WBI819" s="103"/>
      <c r="WBJ819" s="144" t="s">
        <v>102</v>
      </c>
      <c r="WBK819" s="144"/>
      <c r="WBL819" s="99"/>
      <c r="WBM819" s="100"/>
      <c r="WBN819" s="94"/>
      <c r="WBO819" s="95"/>
      <c r="WBP819" s="101">
        <f>WBP820+WBP950+WBP941</f>
        <v>0</v>
      </c>
      <c r="WBQ819" s="103"/>
      <c r="WBR819" s="144" t="s">
        <v>102</v>
      </c>
      <c r="WBS819" s="144"/>
      <c r="WBT819" s="99"/>
      <c r="WBU819" s="100"/>
      <c r="WBV819" s="94"/>
      <c r="WBW819" s="95"/>
      <c r="WBX819" s="101">
        <f>WBX820+WBX950+WBX941</f>
        <v>0</v>
      </c>
      <c r="WBY819" s="103"/>
      <c r="WBZ819" s="144" t="s">
        <v>102</v>
      </c>
      <c r="WCA819" s="144"/>
      <c r="WCB819" s="99"/>
      <c r="WCC819" s="100"/>
      <c r="WCD819" s="94"/>
      <c r="WCE819" s="95"/>
      <c r="WCF819" s="101">
        <f>WCF820+WCF950+WCF941</f>
        <v>0</v>
      </c>
      <c r="WCG819" s="103"/>
      <c r="WCH819" s="144" t="s">
        <v>102</v>
      </c>
      <c r="WCI819" s="144"/>
      <c r="WCJ819" s="99"/>
      <c r="WCK819" s="100"/>
      <c r="WCL819" s="94"/>
      <c r="WCM819" s="95"/>
      <c r="WCN819" s="101">
        <f>WCN820+WCN950+WCN941</f>
        <v>0</v>
      </c>
      <c r="WCO819" s="103"/>
      <c r="WCP819" s="144" t="s">
        <v>102</v>
      </c>
      <c r="WCQ819" s="144"/>
      <c r="WCR819" s="99"/>
      <c r="WCS819" s="100"/>
      <c r="WCT819" s="94"/>
      <c r="WCU819" s="95"/>
      <c r="WCV819" s="101">
        <f>WCV820+WCV950+WCV941</f>
        <v>0</v>
      </c>
      <c r="WCW819" s="103"/>
      <c r="WCX819" s="144" t="s">
        <v>102</v>
      </c>
      <c r="WCY819" s="144"/>
      <c r="WCZ819" s="99"/>
      <c r="WDA819" s="100"/>
      <c r="WDB819" s="94"/>
      <c r="WDC819" s="95"/>
      <c r="WDD819" s="101">
        <f>WDD820+WDD950+WDD941</f>
        <v>0</v>
      </c>
      <c r="WDE819" s="103"/>
      <c r="WDF819" s="144" t="s">
        <v>102</v>
      </c>
      <c r="WDG819" s="144"/>
      <c r="WDH819" s="99"/>
      <c r="WDI819" s="100"/>
      <c r="WDJ819" s="94"/>
      <c r="WDK819" s="95"/>
      <c r="WDL819" s="101">
        <f>WDL820+WDL950+WDL941</f>
        <v>0</v>
      </c>
      <c r="WDM819" s="103"/>
      <c r="WDN819" s="144" t="s">
        <v>102</v>
      </c>
      <c r="WDO819" s="144"/>
      <c r="WDP819" s="99"/>
      <c r="WDQ819" s="100"/>
      <c r="WDR819" s="94"/>
      <c r="WDS819" s="95"/>
      <c r="WDT819" s="101">
        <f>WDT820+WDT950+WDT941</f>
        <v>0</v>
      </c>
      <c r="WDU819" s="103"/>
      <c r="WDV819" s="144" t="s">
        <v>102</v>
      </c>
      <c r="WDW819" s="144"/>
      <c r="WDX819" s="99"/>
      <c r="WDY819" s="100"/>
      <c r="WDZ819" s="94"/>
      <c r="WEA819" s="95"/>
      <c r="WEB819" s="101">
        <f>WEB820+WEB950+WEB941</f>
        <v>0</v>
      </c>
      <c r="WEC819" s="103"/>
      <c r="WED819" s="144" t="s">
        <v>102</v>
      </c>
      <c r="WEE819" s="144"/>
      <c r="WEF819" s="99"/>
      <c r="WEG819" s="100"/>
      <c r="WEH819" s="94"/>
      <c r="WEI819" s="95"/>
      <c r="WEJ819" s="101">
        <f>WEJ820+WEJ950+WEJ941</f>
        <v>0</v>
      </c>
      <c r="WEK819" s="103"/>
      <c r="WEL819" s="144" t="s">
        <v>102</v>
      </c>
      <c r="WEM819" s="144"/>
      <c r="WEN819" s="99"/>
      <c r="WEO819" s="100"/>
      <c r="WEP819" s="94"/>
      <c r="WEQ819" s="95"/>
      <c r="WER819" s="101">
        <f>WER820+WER950+WER941</f>
        <v>0</v>
      </c>
      <c r="WES819" s="103"/>
      <c r="WET819" s="144" t="s">
        <v>102</v>
      </c>
      <c r="WEU819" s="144"/>
      <c r="WEV819" s="99"/>
      <c r="WEW819" s="100"/>
      <c r="WEX819" s="94"/>
      <c r="WEY819" s="95"/>
      <c r="WEZ819" s="101">
        <f>WEZ820+WEZ950+WEZ941</f>
        <v>0</v>
      </c>
      <c r="WFA819" s="103"/>
      <c r="WFB819" s="144" t="s">
        <v>102</v>
      </c>
      <c r="WFC819" s="144"/>
      <c r="WFD819" s="99"/>
      <c r="WFE819" s="100"/>
      <c r="WFF819" s="94"/>
      <c r="WFG819" s="95"/>
      <c r="WFH819" s="101">
        <f>WFH820+WFH950+WFH941</f>
        <v>0</v>
      </c>
      <c r="WFI819" s="103"/>
      <c r="WFJ819" s="144" t="s">
        <v>102</v>
      </c>
      <c r="WFK819" s="144"/>
      <c r="WFL819" s="99"/>
      <c r="WFM819" s="100"/>
      <c r="WFN819" s="94"/>
      <c r="WFO819" s="95"/>
      <c r="WFP819" s="101">
        <f>WFP820+WFP950+WFP941</f>
        <v>0</v>
      </c>
      <c r="WFQ819" s="103"/>
      <c r="WFR819" s="144" t="s">
        <v>102</v>
      </c>
      <c r="WFS819" s="144"/>
      <c r="WFT819" s="99"/>
      <c r="WFU819" s="100"/>
      <c r="WFV819" s="94"/>
      <c r="WFW819" s="95"/>
      <c r="WFX819" s="101">
        <f>WFX820+WFX950+WFX941</f>
        <v>0</v>
      </c>
      <c r="WFY819" s="103"/>
      <c r="WFZ819" s="144" t="s">
        <v>102</v>
      </c>
      <c r="WGA819" s="144"/>
      <c r="WGB819" s="99"/>
      <c r="WGC819" s="100"/>
      <c r="WGD819" s="94"/>
      <c r="WGE819" s="95"/>
      <c r="WGF819" s="101">
        <f>WGF820+WGF950+WGF941</f>
        <v>0</v>
      </c>
      <c r="WGG819" s="103"/>
      <c r="WGH819" s="144" t="s">
        <v>102</v>
      </c>
      <c r="WGI819" s="144"/>
      <c r="WGJ819" s="99"/>
      <c r="WGK819" s="100"/>
      <c r="WGL819" s="94"/>
      <c r="WGM819" s="95"/>
      <c r="WGN819" s="101">
        <f>WGN820+WGN950+WGN941</f>
        <v>0</v>
      </c>
      <c r="WGO819" s="103"/>
      <c r="WGP819" s="144" t="s">
        <v>102</v>
      </c>
      <c r="WGQ819" s="144"/>
      <c r="WGR819" s="99"/>
      <c r="WGS819" s="100"/>
      <c r="WGT819" s="94"/>
      <c r="WGU819" s="95"/>
      <c r="WGV819" s="101">
        <f>WGV820+WGV950+WGV941</f>
        <v>0</v>
      </c>
      <c r="WGW819" s="103"/>
      <c r="WGX819" s="144" t="s">
        <v>102</v>
      </c>
      <c r="WGY819" s="144"/>
      <c r="WGZ819" s="99"/>
      <c r="WHA819" s="100"/>
      <c r="WHB819" s="94"/>
      <c r="WHC819" s="95"/>
      <c r="WHD819" s="101">
        <f>WHD820+WHD950+WHD941</f>
        <v>0</v>
      </c>
      <c r="WHE819" s="103"/>
      <c r="WHF819" s="144" t="s">
        <v>102</v>
      </c>
      <c r="WHG819" s="144"/>
      <c r="WHH819" s="99"/>
      <c r="WHI819" s="100"/>
      <c r="WHJ819" s="94"/>
      <c r="WHK819" s="95"/>
      <c r="WHL819" s="101">
        <f>WHL820+WHL950+WHL941</f>
        <v>0</v>
      </c>
      <c r="WHM819" s="103"/>
      <c r="WHN819" s="144" t="s">
        <v>102</v>
      </c>
      <c r="WHO819" s="144"/>
      <c r="WHP819" s="99"/>
      <c r="WHQ819" s="100"/>
      <c r="WHR819" s="94"/>
      <c r="WHS819" s="95"/>
      <c r="WHT819" s="101">
        <f>WHT820+WHT950+WHT941</f>
        <v>0</v>
      </c>
      <c r="WHU819" s="103"/>
      <c r="WHV819" s="144" t="s">
        <v>102</v>
      </c>
      <c r="WHW819" s="144"/>
      <c r="WHX819" s="99"/>
      <c r="WHY819" s="100"/>
      <c r="WHZ819" s="94"/>
      <c r="WIA819" s="95"/>
      <c r="WIB819" s="101">
        <f>WIB820+WIB950+WIB941</f>
        <v>0</v>
      </c>
      <c r="WIC819" s="103"/>
      <c r="WID819" s="144" t="s">
        <v>102</v>
      </c>
      <c r="WIE819" s="144"/>
      <c r="WIF819" s="99"/>
      <c r="WIG819" s="100"/>
      <c r="WIH819" s="94"/>
      <c r="WII819" s="95"/>
      <c r="WIJ819" s="101">
        <f>WIJ820+WIJ950+WIJ941</f>
        <v>0</v>
      </c>
      <c r="WIK819" s="103"/>
      <c r="WIL819" s="144" t="s">
        <v>102</v>
      </c>
      <c r="WIM819" s="144"/>
      <c r="WIN819" s="99"/>
      <c r="WIO819" s="100"/>
      <c r="WIP819" s="94"/>
      <c r="WIQ819" s="95"/>
      <c r="WIR819" s="101">
        <f>WIR820+WIR950+WIR941</f>
        <v>0</v>
      </c>
      <c r="WIS819" s="103"/>
      <c r="WIT819" s="144" t="s">
        <v>102</v>
      </c>
      <c r="WIU819" s="144"/>
      <c r="WIV819" s="99"/>
      <c r="WIW819" s="100"/>
      <c r="WIX819" s="94"/>
      <c r="WIY819" s="95"/>
      <c r="WIZ819" s="101">
        <f>WIZ820+WIZ950+WIZ941</f>
        <v>0</v>
      </c>
      <c r="WJA819" s="103"/>
      <c r="WJB819" s="144" t="s">
        <v>102</v>
      </c>
      <c r="WJC819" s="144"/>
      <c r="WJD819" s="99"/>
      <c r="WJE819" s="100"/>
      <c r="WJF819" s="94"/>
      <c r="WJG819" s="95"/>
      <c r="WJH819" s="101">
        <f>WJH820+WJH950+WJH941</f>
        <v>0</v>
      </c>
      <c r="WJI819" s="103"/>
      <c r="WJJ819" s="144" t="s">
        <v>102</v>
      </c>
      <c r="WJK819" s="144"/>
      <c r="WJL819" s="99"/>
      <c r="WJM819" s="100"/>
      <c r="WJN819" s="94"/>
      <c r="WJO819" s="95"/>
      <c r="WJP819" s="101">
        <f>WJP820+WJP950+WJP941</f>
        <v>0</v>
      </c>
      <c r="WJQ819" s="103"/>
      <c r="WJR819" s="144" t="s">
        <v>102</v>
      </c>
      <c r="WJS819" s="144"/>
      <c r="WJT819" s="99"/>
      <c r="WJU819" s="100"/>
      <c r="WJV819" s="94"/>
      <c r="WJW819" s="95"/>
      <c r="WJX819" s="101">
        <f>WJX820+WJX950+WJX941</f>
        <v>0</v>
      </c>
      <c r="WJY819" s="103"/>
      <c r="WJZ819" s="144" t="s">
        <v>102</v>
      </c>
      <c r="WKA819" s="144"/>
      <c r="WKB819" s="99"/>
      <c r="WKC819" s="100"/>
      <c r="WKD819" s="94"/>
      <c r="WKE819" s="95"/>
      <c r="WKF819" s="101">
        <f>WKF820+WKF950+WKF941</f>
        <v>0</v>
      </c>
      <c r="WKG819" s="103"/>
      <c r="WKH819" s="144" t="s">
        <v>102</v>
      </c>
      <c r="WKI819" s="144"/>
      <c r="WKJ819" s="99"/>
      <c r="WKK819" s="100"/>
      <c r="WKL819" s="94"/>
      <c r="WKM819" s="95"/>
      <c r="WKN819" s="101">
        <f>WKN820+WKN950+WKN941</f>
        <v>0</v>
      </c>
      <c r="WKO819" s="103"/>
      <c r="WKP819" s="144" t="s">
        <v>102</v>
      </c>
      <c r="WKQ819" s="144"/>
      <c r="WKR819" s="99"/>
      <c r="WKS819" s="100"/>
      <c r="WKT819" s="94"/>
      <c r="WKU819" s="95"/>
      <c r="WKV819" s="101">
        <f>WKV820+WKV950+WKV941</f>
        <v>0</v>
      </c>
      <c r="WKW819" s="103"/>
      <c r="WKX819" s="144" t="s">
        <v>102</v>
      </c>
      <c r="WKY819" s="144"/>
      <c r="WKZ819" s="99"/>
      <c r="WLA819" s="100"/>
      <c r="WLB819" s="94"/>
      <c r="WLC819" s="95"/>
      <c r="WLD819" s="101">
        <f>WLD820+WLD950+WLD941</f>
        <v>0</v>
      </c>
      <c r="WLE819" s="103"/>
      <c r="WLF819" s="144" t="s">
        <v>102</v>
      </c>
      <c r="WLG819" s="144"/>
      <c r="WLH819" s="99"/>
      <c r="WLI819" s="100"/>
      <c r="WLJ819" s="94"/>
      <c r="WLK819" s="95"/>
      <c r="WLL819" s="101">
        <f>WLL820+WLL950+WLL941</f>
        <v>0</v>
      </c>
      <c r="WLM819" s="103"/>
      <c r="WLN819" s="144" t="s">
        <v>102</v>
      </c>
      <c r="WLO819" s="144"/>
      <c r="WLP819" s="99"/>
      <c r="WLQ819" s="100"/>
      <c r="WLR819" s="94"/>
      <c r="WLS819" s="95"/>
      <c r="WLT819" s="101">
        <f>WLT820+WLT950+WLT941</f>
        <v>0</v>
      </c>
      <c r="WLU819" s="103"/>
      <c r="WLV819" s="144" t="s">
        <v>102</v>
      </c>
      <c r="WLW819" s="144"/>
      <c r="WLX819" s="99"/>
      <c r="WLY819" s="100"/>
      <c r="WLZ819" s="94"/>
      <c r="WMA819" s="95"/>
      <c r="WMB819" s="101">
        <f>WMB820+WMB950+WMB941</f>
        <v>0</v>
      </c>
      <c r="WMC819" s="103"/>
      <c r="WMD819" s="144" t="s">
        <v>102</v>
      </c>
      <c r="WME819" s="144"/>
      <c r="WMF819" s="99"/>
      <c r="WMG819" s="100"/>
      <c r="WMH819" s="94"/>
      <c r="WMI819" s="95"/>
      <c r="WMJ819" s="101">
        <f>WMJ820+WMJ950+WMJ941</f>
        <v>0</v>
      </c>
      <c r="WMK819" s="103"/>
      <c r="WML819" s="144" t="s">
        <v>102</v>
      </c>
      <c r="WMM819" s="144"/>
      <c r="WMN819" s="99"/>
      <c r="WMO819" s="100"/>
      <c r="WMP819" s="94"/>
      <c r="WMQ819" s="95"/>
      <c r="WMR819" s="101">
        <f>WMR820+WMR950+WMR941</f>
        <v>0</v>
      </c>
      <c r="WMS819" s="103"/>
      <c r="WMT819" s="144" t="s">
        <v>102</v>
      </c>
      <c r="WMU819" s="144"/>
      <c r="WMV819" s="99"/>
      <c r="WMW819" s="100"/>
      <c r="WMX819" s="94"/>
      <c r="WMY819" s="95"/>
      <c r="WMZ819" s="101">
        <f>WMZ820+WMZ950+WMZ941</f>
        <v>0</v>
      </c>
      <c r="WNA819" s="103"/>
      <c r="WNB819" s="144" t="s">
        <v>102</v>
      </c>
      <c r="WNC819" s="144"/>
      <c r="WND819" s="99"/>
      <c r="WNE819" s="100"/>
      <c r="WNF819" s="94"/>
      <c r="WNG819" s="95"/>
      <c r="WNH819" s="101">
        <f>WNH820+WNH950+WNH941</f>
        <v>0</v>
      </c>
      <c r="WNI819" s="103"/>
      <c r="WNJ819" s="144" t="s">
        <v>102</v>
      </c>
      <c r="WNK819" s="144"/>
      <c r="WNL819" s="99"/>
      <c r="WNM819" s="100"/>
      <c r="WNN819" s="94"/>
      <c r="WNO819" s="95"/>
      <c r="WNP819" s="101">
        <f>WNP820+WNP950+WNP941</f>
        <v>0</v>
      </c>
      <c r="WNQ819" s="103"/>
      <c r="WNR819" s="144" t="s">
        <v>102</v>
      </c>
      <c r="WNS819" s="144"/>
      <c r="WNT819" s="99"/>
      <c r="WNU819" s="100"/>
      <c r="WNV819" s="94"/>
      <c r="WNW819" s="95"/>
      <c r="WNX819" s="101">
        <f>WNX820+WNX950+WNX941</f>
        <v>0</v>
      </c>
      <c r="WNY819" s="103"/>
      <c r="WNZ819" s="144" t="s">
        <v>102</v>
      </c>
      <c r="WOA819" s="144"/>
      <c r="WOB819" s="99"/>
      <c r="WOC819" s="100"/>
      <c r="WOD819" s="94"/>
      <c r="WOE819" s="95"/>
      <c r="WOF819" s="101">
        <f>WOF820+WOF950+WOF941</f>
        <v>0</v>
      </c>
      <c r="WOG819" s="103"/>
      <c r="WOH819" s="144" t="s">
        <v>102</v>
      </c>
      <c r="WOI819" s="144"/>
      <c r="WOJ819" s="99"/>
      <c r="WOK819" s="100"/>
      <c r="WOL819" s="94"/>
      <c r="WOM819" s="95"/>
      <c r="WON819" s="101">
        <f>WON820+WON950+WON941</f>
        <v>0</v>
      </c>
      <c r="WOO819" s="103"/>
      <c r="WOP819" s="144" t="s">
        <v>102</v>
      </c>
      <c r="WOQ819" s="144"/>
      <c r="WOR819" s="99"/>
      <c r="WOS819" s="100"/>
      <c r="WOT819" s="94"/>
      <c r="WOU819" s="95"/>
      <c r="WOV819" s="101">
        <f>WOV820+WOV950+WOV941</f>
        <v>0</v>
      </c>
      <c r="WOW819" s="103"/>
      <c r="WOX819" s="144" t="s">
        <v>102</v>
      </c>
      <c r="WOY819" s="144"/>
      <c r="WOZ819" s="99"/>
      <c r="WPA819" s="100"/>
      <c r="WPB819" s="94"/>
      <c r="WPC819" s="95"/>
      <c r="WPD819" s="101">
        <f>WPD820+WPD950+WPD941</f>
        <v>0</v>
      </c>
      <c r="WPE819" s="103"/>
      <c r="WPF819" s="144" t="s">
        <v>102</v>
      </c>
      <c r="WPG819" s="144"/>
      <c r="WPH819" s="99"/>
      <c r="WPI819" s="100"/>
      <c r="WPJ819" s="94"/>
      <c r="WPK819" s="95"/>
      <c r="WPL819" s="101">
        <f>WPL820+WPL950+WPL941</f>
        <v>0</v>
      </c>
      <c r="WPM819" s="103"/>
      <c r="WPN819" s="144" t="s">
        <v>102</v>
      </c>
      <c r="WPO819" s="144"/>
      <c r="WPP819" s="99"/>
      <c r="WPQ819" s="100"/>
      <c r="WPR819" s="94"/>
      <c r="WPS819" s="95"/>
      <c r="WPT819" s="101">
        <f>WPT820+WPT950+WPT941</f>
        <v>0</v>
      </c>
      <c r="WPU819" s="103"/>
      <c r="WPV819" s="144" t="s">
        <v>102</v>
      </c>
      <c r="WPW819" s="144"/>
      <c r="WPX819" s="99"/>
      <c r="WPY819" s="100"/>
      <c r="WPZ819" s="94"/>
      <c r="WQA819" s="95"/>
      <c r="WQB819" s="101">
        <f>WQB820+WQB950+WQB941</f>
        <v>0</v>
      </c>
      <c r="WQC819" s="103"/>
      <c r="WQD819" s="144" t="s">
        <v>102</v>
      </c>
      <c r="WQE819" s="144"/>
      <c r="WQF819" s="99"/>
      <c r="WQG819" s="100"/>
      <c r="WQH819" s="94"/>
      <c r="WQI819" s="95"/>
      <c r="WQJ819" s="101">
        <f>WQJ820+WQJ950+WQJ941</f>
        <v>0</v>
      </c>
      <c r="WQK819" s="103"/>
      <c r="WQL819" s="144" t="s">
        <v>102</v>
      </c>
      <c r="WQM819" s="144"/>
      <c r="WQN819" s="99"/>
      <c r="WQO819" s="100"/>
      <c r="WQP819" s="94"/>
      <c r="WQQ819" s="95"/>
      <c r="WQR819" s="101">
        <f>WQR820+WQR950+WQR941</f>
        <v>0</v>
      </c>
      <c r="WQS819" s="103"/>
      <c r="WQT819" s="144" t="s">
        <v>102</v>
      </c>
      <c r="WQU819" s="144"/>
      <c r="WQV819" s="99"/>
      <c r="WQW819" s="100"/>
      <c r="WQX819" s="94"/>
      <c r="WQY819" s="95"/>
      <c r="WQZ819" s="101">
        <f>WQZ820+WQZ950+WQZ941</f>
        <v>0</v>
      </c>
      <c r="WRA819" s="103"/>
      <c r="WRB819" s="144" t="s">
        <v>102</v>
      </c>
      <c r="WRC819" s="144"/>
      <c r="WRD819" s="99"/>
      <c r="WRE819" s="100"/>
      <c r="WRF819" s="94"/>
      <c r="WRG819" s="95"/>
      <c r="WRH819" s="101">
        <f>WRH820+WRH950+WRH941</f>
        <v>0</v>
      </c>
      <c r="WRI819" s="103"/>
      <c r="WRJ819" s="144" t="s">
        <v>102</v>
      </c>
      <c r="WRK819" s="144"/>
      <c r="WRL819" s="99"/>
      <c r="WRM819" s="100"/>
      <c r="WRN819" s="94"/>
      <c r="WRO819" s="95"/>
      <c r="WRP819" s="101">
        <f>WRP820+WRP950+WRP941</f>
        <v>0</v>
      </c>
      <c r="WRQ819" s="103"/>
      <c r="WRR819" s="144" t="s">
        <v>102</v>
      </c>
      <c r="WRS819" s="144"/>
      <c r="WRT819" s="99"/>
      <c r="WRU819" s="100"/>
      <c r="WRV819" s="94"/>
      <c r="WRW819" s="95"/>
      <c r="WRX819" s="101">
        <f>WRX820+WRX950+WRX941</f>
        <v>0</v>
      </c>
      <c r="WRY819" s="103"/>
      <c r="WRZ819" s="144" t="s">
        <v>102</v>
      </c>
      <c r="WSA819" s="144"/>
      <c r="WSB819" s="99"/>
      <c r="WSC819" s="100"/>
      <c r="WSD819" s="94"/>
      <c r="WSE819" s="95"/>
      <c r="WSF819" s="101">
        <f>WSF820+WSF950+WSF941</f>
        <v>0</v>
      </c>
      <c r="WSG819" s="103"/>
      <c r="WSH819" s="144" t="s">
        <v>102</v>
      </c>
      <c r="WSI819" s="144"/>
      <c r="WSJ819" s="99"/>
      <c r="WSK819" s="100"/>
      <c r="WSL819" s="94"/>
      <c r="WSM819" s="95"/>
      <c r="WSN819" s="101">
        <f>WSN820+WSN950+WSN941</f>
        <v>0</v>
      </c>
      <c r="WSO819" s="103"/>
      <c r="WSP819" s="144" t="s">
        <v>102</v>
      </c>
      <c r="WSQ819" s="144"/>
      <c r="WSR819" s="99"/>
      <c r="WSS819" s="100"/>
      <c r="WST819" s="94"/>
      <c r="WSU819" s="95"/>
      <c r="WSV819" s="101">
        <f>WSV820+WSV950+WSV941</f>
        <v>0</v>
      </c>
      <c r="WSW819" s="103"/>
      <c r="WSX819" s="144" t="s">
        <v>102</v>
      </c>
      <c r="WSY819" s="144"/>
      <c r="WSZ819" s="99"/>
      <c r="WTA819" s="100"/>
      <c r="WTB819" s="94"/>
      <c r="WTC819" s="95"/>
      <c r="WTD819" s="101">
        <f>WTD820+WTD950+WTD941</f>
        <v>0</v>
      </c>
      <c r="WTE819" s="103"/>
      <c r="WTF819" s="144" t="s">
        <v>102</v>
      </c>
      <c r="WTG819" s="144"/>
      <c r="WTH819" s="99"/>
      <c r="WTI819" s="100"/>
      <c r="WTJ819" s="94"/>
      <c r="WTK819" s="95"/>
      <c r="WTL819" s="101">
        <f>WTL820+WTL950+WTL941</f>
        <v>0</v>
      </c>
      <c r="WTM819" s="103"/>
      <c r="WTN819" s="144" t="s">
        <v>102</v>
      </c>
      <c r="WTO819" s="144"/>
      <c r="WTP819" s="99"/>
      <c r="WTQ819" s="100"/>
      <c r="WTR819" s="94"/>
      <c r="WTS819" s="95"/>
      <c r="WTT819" s="101">
        <f>WTT820+WTT950+WTT941</f>
        <v>0</v>
      </c>
      <c r="WTU819" s="103"/>
      <c r="WTV819" s="144" t="s">
        <v>102</v>
      </c>
      <c r="WTW819" s="144"/>
      <c r="WTX819" s="99"/>
      <c r="WTY819" s="100"/>
      <c r="WTZ819" s="94"/>
      <c r="WUA819" s="95"/>
      <c r="WUB819" s="101">
        <f>WUB820+WUB950+WUB941</f>
        <v>0</v>
      </c>
      <c r="WUC819" s="103"/>
      <c r="WUD819" s="144" t="s">
        <v>102</v>
      </c>
      <c r="WUE819" s="144"/>
      <c r="WUF819" s="99"/>
      <c r="WUG819" s="100"/>
      <c r="WUH819" s="94"/>
      <c r="WUI819" s="95"/>
      <c r="WUJ819" s="101">
        <f>WUJ820+WUJ950+WUJ941</f>
        <v>0</v>
      </c>
      <c r="WUK819" s="103"/>
      <c r="WUL819" s="144" t="s">
        <v>102</v>
      </c>
      <c r="WUM819" s="144"/>
      <c r="WUN819" s="99"/>
      <c r="WUO819" s="100"/>
      <c r="WUP819" s="94"/>
      <c r="WUQ819" s="95"/>
      <c r="WUR819" s="101">
        <f>WUR820+WUR950+WUR941</f>
        <v>0</v>
      </c>
      <c r="WUS819" s="103"/>
      <c r="WUT819" s="144" t="s">
        <v>102</v>
      </c>
      <c r="WUU819" s="144"/>
      <c r="WUV819" s="99"/>
      <c r="WUW819" s="100"/>
      <c r="WUX819" s="94"/>
      <c r="WUY819" s="95"/>
      <c r="WUZ819" s="101">
        <f>WUZ820+WUZ950+WUZ941</f>
        <v>0</v>
      </c>
      <c r="WVA819" s="103"/>
      <c r="WVB819" s="144" t="s">
        <v>102</v>
      </c>
      <c r="WVC819" s="144"/>
      <c r="WVD819" s="99"/>
      <c r="WVE819" s="100"/>
      <c r="WVF819" s="94"/>
      <c r="WVG819" s="95"/>
      <c r="WVH819" s="101">
        <f>WVH820+WVH950+WVH941</f>
        <v>0</v>
      </c>
      <c r="WVI819" s="103"/>
      <c r="WVJ819" s="144" t="s">
        <v>102</v>
      </c>
      <c r="WVK819" s="144"/>
      <c r="WVL819" s="99"/>
      <c r="WVM819" s="100"/>
      <c r="WVN819" s="94"/>
      <c r="WVO819" s="95"/>
      <c r="WVP819" s="101">
        <f>WVP820+WVP950+WVP941</f>
        <v>0</v>
      </c>
      <c r="WVQ819" s="103"/>
      <c r="WVR819" s="144" t="s">
        <v>102</v>
      </c>
      <c r="WVS819" s="144"/>
      <c r="WVT819" s="99"/>
      <c r="WVU819" s="100"/>
      <c r="WVV819" s="94"/>
      <c r="WVW819" s="95"/>
      <c r="WVX819" s="101">
        <f>WVX820+WVX950+WVX941</f>
        <v>0</v>
      </c>
      <c r="WVY819" s="103"/>
      <c r="WVZ819" s="144" t="s">
        <v>102</v>
      </c>
      <c r="WWA819" s="144"/>
      <c r="WWB819" s="99"/>
      <c r="WWC819" s="100"/>
      <c r="WWD819" s="94"/>
      <c r="WWE819" s="95"/>
      <c r="WWF819" s="101">
        <f>WWF820+WWF950+WWF941</f>
        <v>0</v>
      </c>
      <c r="WWG819" s="103"/>
      <c r="WWH819" s="144" t="s">
        <v>102</v>
      </c>
      <c r="WWI819" s="144"/>
      <c r="WWJ819" s="99"/>
      <c r="WWK819" s="100"/>
      <c r="WWL819" s="94"/>
      <c r="WWM819" s="95"/>
      <c r="WWN819" s="101">
        <f>WWN820+WWN950+WWN941</f>
        <v>0</v>
      </c>
      <c r="WWO819" s="103"/>
      <c r="WWP819" s="144" t="s">
        <v>102</v>
      </c>
      <c r="WWQ819" s="144"/>
      <c r="WWR819" s="99"/>
      <c r="WWS819" s="100"/>
      <c r="WWT819" s="94"/>
      <c r="WWU819" s="95"/>
      <c r="WWV819" s="101">
        <f>WWV820+WWV950+WWV941</f>
        <v>0</v>
      </c>
      <c r="WWW819" s="103"/>
      <c r="WWX819" s="144" t="s">
        <v>102</v>
      </c>
      <c r="WWY819" s="144"/>
      <c r="WWZ819" s="99"/>
      <c r="WXA819" s="100"/>
      <c r="WXB819" s="94"/>
      <c r="WXC819" s="95"/>
      <c r="WXD819" s="101">
        <f>WXD820+WXD950+WXD941</f>
        <v>0</v>
      </c>
      <c r="WXE819" s="103"/>
      <c r="WXF819" s="144" t="s">
        <v>102</v>
      </c>
      <c r="WXG819" s="144"/>
      <c r="WXH819" s="99"/>
      <c r="WXI819" s="100"/>
      <c r="WXJ819" s="94"/>
      <c r="WXK819" s="95"/>
      <c r="WXL819" s="101">
        <f>WXL820+WXL950+WXL941</f>
        <v>0</v>
      </c>
      <c r="WXM819" s="103"/>
      <c r="WXN819" s="144" t="s">
        <v>102</v>
      </c>
      <c r="WXO819" s="144"/>
      <c r="WXP819" s="99"/>
      <c r="WXQ819" s="100"/>
      <c r="WXR819" s="94"/>
      <c r="WXS819" s="95"/>
      <c r="WXT819" s="101">
        <f>WXT820+WXT950+WXT941</f>
        <v>0</v>
      </c>
      <c r="WXU819" s="103"/>
      <c r="WXV819" s="144" t="s">
        <v>102</v>
      </c>
      <c r="WXW819" s="144"/>
      <c r="WXX819" s="99"/>
      <c r="WXY819" s="100"/>
      <c r="WXZ819" s="94"/>
      <c r="WYA819" s="95"/>
      <c r="WYB819" s="101">
        <f>WYB820+WYB950+WYB941</f>
        <v>0</v>
      </c>
      <c r="WYC819" s="103"/>
      <c r="WYD819" s="144" t="s">
        <v>102</v>
      </c>
      <c r="WYE819" s="144"/>
      <c r="WYF819" s="99"/>
      <c r="WYG819" s="100"/>
      <c r="WYH819" s="94"/>
      <c r="WYI819" s="95"/>
      <c r="WYJ819" s="101">
        <f>WYJ820+WYJ950+WYJ941</f>
        <v>0</v>
      </c>
      <c r="WYK819" s="103"/>
      <c r="WYL819" s="144" t="s">
        <v>102</v>
      </c>
      <c r="WYM819" s="144"/>
      <c r="WYN819" s="99"/>
      <c r="WYO819" s="100"/>
      <c r="WYP819" s="94"/>
      <c r="WYQ819" s="95"/>
      <c r="WYR819" s="101">
        <f>WYR820+WYR950+WYR941</f>
        <v>0</v>
      </c>
      <c r="WYS819" s="103"/>
      <c r="WYT819" s="144" t="s">
        <v>102</v>
      </c>
      <c r="WYU819" s="144"/>
      <c r="WYV819" s="99"/>
      <c r="WYW819" s="100"/>
      <c r="WYX819" s="94"/>
      <c r="WYY819" s="95"/>
      <c r="WYZ819" s="101">
        <f>WYZ820+WYZ950+WYZ941</f>
        <v>0</v>
      </c>
      <c r="WZA819" s="103"/>
      <c r="WZB819" s="144" t="s">
        <v>102</v>
      </c>
      <c r="WZC819" s="144"/>
      <c r="WZD819" s="99"/>
      <c r="WZE819" s="100"/>
      <c r="WZF819" s="94"/>
      <c r="WZG819" s="95"/>
      <c r="WZH819" s="101">
        <f>WZH820+WZH950+WZH941</f>
        <v>0</v>
      </c>
      <c r="WZI819" s="103"/>
      <c r="WZJ819" s="144" t="s">
        <v>102</v>
      </c>
      <c r="WZK819" s="144"/>
      <c r="WZL819" s="99"/>
      <c r="WZM819" s="100"/>
      <c r="WZN819" s="94"/>
      <c r="WZO819" s="95"/>
      <c r="WZP819" s="101">
        <f>WZP820+WZP950+WZP941</f>
        <v>0</v>
      </c>
      <c r="WZQ819" s="103"/>
      <c r="WZR819" s="144" t="s">
        <v>102</v>
      </c>
      <c r="WZS819" s="144"/>
      <c r="WZT819" s="99"/>
      <c r="WZU819" s="100"/>
      <c r="WZV819" s="94"/>
      <c r="WZW819" s="95"/>
      <c r="WZX819" s="101">
        <f>WZX820+WZX950+WZX941</f>
        <v>0</v>
      </c>
      <c r="WZY819" s="103"/>
      <c r="WZZ819" s="144" t="s">
        <v>102</v>
      </c>
      <c r="XAA819" s="144"/>
      <c r="XAB819" s="99"/>
      <c r="XAC819" s="100"/>
      <c r="XAD819" s="94"/>
      <c r="XAE819" s="95"/>
      <c r="XAF819" s="101">
        <f>XAF820+XAF950+XAF941</f>
        <v>0</v>
      </c>
      <c r="XAG819" s="103"/>
      <c r="XAH819" s="144" t="s">
        <v>102</v>
      </c>
      <c r="XAI819" s="144"/>
      <c r="XAJ819" s="99"/>
      <c r="XAK819" s="100"/>
      <c r="XAL819" s="94"/>
      <c r="XAM819" s="95"/>
      <c r="XAN819" s="101">
        <f>XAN820+XAN950+XAN941</f>
        <v>0</v>
      </c>
      <c r="XAO819" s="103"/>
      <c r="XAP819" s="144" t="s">
        <v>102</v>
      </c>
      <c r="XAQ819" s="144"/>
      <c r="XAR819" s="99"/>
      <c r="XAS819" s="100"/>
      <c r="XAT819" s="94"/>
      <c r="XAU819" s="95"/>
      <c r="XAV819" s="101">
        <f>XAV820+XAV950+XAV941</f>
        <v>0</v>
      </c>
      <c r="XAW819" s="103"/>
      <c r="XAX819" s="144" t="s">
        <v>102</v>
      </c>
      <c r="XAY819" s="144"/>
      <c r="XAZ819" s="99"/>
      <c r="XBA819" s="100"/>
      <c r="XBB819" s="94"/>
      <c r="XBC819" s="95"/>
      <c r="XBD819" s="101">
        <f>XBD820+XBD950+XBD941</f>
        <v>0</v>
      </c>
      <c r="XBE819" s="103"/>
      <c r="XBF819" s="144" t="s">
        <v>102</v>
      </c>
      <c r="XBG819" s="144"/>
      <c r="XBH819" s="99"/>
      <c r="XBI819" s="100"/>
      <c r="XBJ819" s="94"/>
      <c r="XBK819" s="95"/>
      <c r="XBL819" s="101">
        <f>XBL820+XBL950+XBL941</f>
        <v>0</v>
      </c>
      <c r="XBM819" s="103"/>
      <c r="XBN819" s="144" t="s">
        <v>102</v>
      </c>
      <c r="XBO819" s="144"/>
      <c r="XBP819" s="99"/>
      <c r="XBQ819" s="100"/>
      <c r="XBR819" s="94"/>
      <c r="XBS819" s="95"/>
      <c r="XBT819" s="101">
        <f>XBT820+XBT950+XBT941</f>
        <v>0</v>
      </c>
      <c r="XBU819" s="103"/>
      <c r="XBV819" s="144" t="s">
        <v>102</v>
      </c>
      <c r="XBW819" s="144"/>
      <c r="XBX819" s="99"/>
      <c r="XBY819" s="100"/>
      <c r="XBZ819" s="94"/>
      <c r="XCA819" s="95"/>
      <c r="XCB819" s="101">
        <f>XCB820+XCB950+XCB941</f>
        <v>0</v>
      </c>
      <c r="XCC819" s="103"/>
      <c r="XCD819" s="144" t="s">
        <v>102</v>
      </c>
      <c r="XCE819" s="144"/>
      <c r="XCF819" s="99"/>
      <c r="XCG819" s="100"/>
      <c r="XCH819" s="94"/>
      <c r="XCI819" s="95"/>
      <c r="XCJ819" s="101">
        <f>XCJ820+XCJ950+XCJ941</f>
        <v>0</v>
      </c>
      <c r="XCK819" s="103"/>
      <c r="XCL819" s="144" t="s">
        <v>102</v>
      </c>
      <c r="XCM819" s="144"/>
      <c r="XCN819" s="99"/>
      <c r="XCO819" s="100"/>
      <c r="XCP819" s="94"/>
      <c r="XCQ819" s="95"/>
      <c r="XCR819" s="101">
        <f>XCR820+XCR950+XCR941</f>
        <v>0</v>
      </c>
      <c r="XCS819" s="103"/>
      <c r="XCT819" s="144" t="s">
        <v>102</v>
      </c>
      <c r="XCU819" s="144"/>
      <c r="XCV819" s="99"/>
      <c r="XCW819" s="100"/>
      <c r="XCX819" s="94"/>
      <c r="XCY819" s="95"/>
      <c r="XCZ819" s="101">
        <f>XCZ820+XCZ950+XCZ941</f>
        <v>0</v>
      </c>
      <c r="XDA819" s="103"/>
      <c r="XDB819" s="144" t="s">
        <v>102</v>
      </c>
      <c r="XDC819" s="144"/>
      <c r="XDD819" s="99"/>
      <c r="XDE819" s="100"/>
      <c r="XDF819" s="94"/>
      <c r="XDG819" s="95"/>
      <c r="XDH819" s="101">
        <f>XDH820+XDH950+XDH941</f>
        <v>0</v>
      </c>
      <c r="XDI819" s="103"/>
      <c r="XDJ819" s="144" t="s">
        <v>102</v>
      </c>
      <c r="XDK819" s="144"/>
      <c r="XDL819" s="99"/>
      <c r="XDM819" s="100"/>
      <c r="XDN819" s="94"/>
      <c r="XDO819" s="95"/>
      <c r="XDP819" s="101">
        <f>XDP820+XDP950+XDP941</f>
        <v>0</v>
      </c>
      <c r="XDQ819" s="103"/>
      <c r="XDR819" s="144" t="s">
        <v>102</v>
      </c>
      <c r="XDS819" s="144"/>
      <c r="XDT819" s="99"/>
      <c r="XDU819" s="100"/>
      <c r="XDV819" s="94"/>
      <c r="XDW819" s="95"/>
      <c r="XDX819" s="101">
        <f>XDX820+XDX950+XDX941</f>
        <v>0</v>
      </c>
      <c r="XDY819" s="103"/>
      <c r="XDZ819" s="144" t="s">
        <v>102</v>
      </c>
      <c r="XEA819" s="144"/>
      <c r="XEB819" s="99"/>
      <c r="XEC819" s="100"/>
      <c r="XED819" s="94"/>
      <c r="XEE819" s="95"/>
      <c r="XEF819" s="101">
        <f>XEF820+XEF950+XEF941</f>
        <v>0</v>
      </c>
      <c r="XEG819" s="103"/>
      <c r="XEH819" s="144" t="s">
        <v>102</v>
      </c>
      <c r="XEI819" s="144"/>
      <c r="XEJ819" s="99"/>
      <c r="XEK819" s="100"/>
      <c r="XEL819" s="94"/>
      <c r="XEM819" s="95"/>
      <c r="XEN819" s="101">
        <f>XEN820+XEN950+XEN941</f>
        <v>0</v>
      </c>
      <c r="XEO819" s="103"/>
      <c r="XEP819" s="144" t="s">
        <v>102</v>
      </c>
      <c r="XEQ819" s="144"/>
      <c r="XER819" s="99"/>
      <c r="XES819" s="100"/>
      <c r="XET819" s="94"/>
      <c r="XEU819" s="95"/>
      <c r="XEV819" s="101">
        <f>XEV820+XEV950+XEV941</f>
        <v>0</v>
      </c>
      <c r="XEW819" s="103"/>
      <c r="XEX819" s="144" t="s">
        <v>102</v>
      </c>
      <c r="XEY819" s="144"/>
      <c r="XEZ819" s="99"/>
      <c r="XFA819" s="100"/>
      <c r="XFB819" s="94"/>
      <c r="XFC819" s="95"/>
      <c r="XFD819" s="101">
        <f>XFD820+XFD950+XFD941</f>
        <v>0</v>
      </c>
    </row>
    <row r="820" spans="1:16384">
      <c r="B820" s="104"/>
      <c r="C820" s="145" t="s">
        <v>594</v>
      </c>
      <c r="D820" s="145"/>
      <c r="E820" s="87" t="s">
        <v>109</v>
      </c>
      <c r="F820" s="88" t="s">
        <v>18</v>
      </c>
      <c r="G820" s="94"/>
      <c r="H820" s="95"/>
      <c r="I820" s="91">
        <f>SUM(I821:I825)</f>
        <v>5</v>
      </c>
    </row>
    <row r="821" spans="1:16384">
      <c r="A821" s="218" t="s">
        <v>632</v>
      </c>
      <c r="B821" s="109"/>
      <c r="C821" s="246" t="s">
        <v>631</v>
      </c>
      <c r="D821" s="246"/>
      <c r="E821" s="110"/>
      <c r="F821" s="111" t="s">
        <v>69</v>
      </c>
      <c r="G821" s="94">
        <v>1</v>
      </c>
      <c r="H821" s="95">
        <v>1</v>
      </c>
      <c r="I821" s="112">
        <f t="shared" ref="I821:I824" si="93">+H821*G821</f>
        <v>1</v>
      </c>
    </row>
    <row r="822" spans="1:16384">
      <c r="A822" s="218"/>
      <c r="B822" s="109"/>
      <c r="C822" s="246"/>
      <c r="D822" s="246"/>
      <c r="E822" s="110"/>
      <c r="F822" s="111" t="s">
        <v>69</v>
      </c>
      <c r="G822" s="94">
        <v>1</v>
      </c>
      <c r="H822" s="95">
        <v>1</v>
      </c>
      <c r="I822" s="112">
        <f t="shared" si="93"/>
        <v>1</v>
      </c>
    </row>
    <row r="823" spans="1:16384">
      <c r="A823" s="218"/>
      <c r="B823" s="109"/>
      <c r="C823" s="246"/>
      <c r="D823" s="246"/>
      <c r="E823" s="110"/>
      <c r="F823" s="111" t="s">
        <v>69</v>
      </c>
      <c r="G823" s="94">
        <v>1</v>
      </c>
      <c r="H823" s="95">
        <v>1</v>
      </c>
      <c r="I823" s="112">
        <f t="shared" si="93"/>
        <v>1</v>
      </c>
    </row>
    <row r="824" spans="1:16384">
      <c r="A824" s="218"/>
      <c r="B824" s="109"/>
      <c r="C824" s="294" t="s">
        <v>634</v>
      </c>
      <c r="D824" s="294"/>
      <c r="E824" s="110"/>
      <c r="F824" s="111" t="s">
        <v>69</v>
      </c>
      <c r="G824" s="94">
        <v>1</v>
      </c>
      <c r="H824" s="95">
        <v>1</v>
      </c>
      <c r="I824" s="112">
        <f t="shared" si="93"/>
        <v>1</v>
      </c>
    </row>
    <row r="825" spans="1:16384">
      <c r="A825" s="218"/>
      <c r="B825" s="109"/>
      <c r="C825" s="246"/>
      <c r="D825" s="246"/>
      <c r="E825" s="110"/>
      <c r="F825" s="111" t="s">
        <v>69</v>
      </c>
      <c r="G825" s="94">
        <v>1</v>
      </c>
      <c r="H825" s="95">
        <v>1</v>
      </c>
      <c r="I825" s="112">
        <f t="shared" ref="I825" si="94">+H825*G825</f>
        <v>1</v>
      </c>
    </row>
    <row r="826" spans="1:16384">
      <c r="B826" s="104"/>
      <c r="C826" s="145" t="s">
        <v>595</v>
      </c>
      <c r="D826" s="145"/>
      <c r="E826" s="87" t="s">
        <v>109</v>
      </c>
      <c r="F826" s="88" t="s">
        <v>18</v>
      </c>
      <c r="G826" s="94"/>
      <c r="H826" s="95"/>
      <c r="I826" s="91">
        <f>SUM(I827:I832)</f>
        <v>6</v>
      </c>
    </row>
    <row r="827" spans="1:16384" ht="15" customHeight="1">
      <c r="A827" s="221" t="s">
        <v>632</v>
      </c>
      <c r="B827" s="109"/>
      <c r="C827" s="246" t="s">
        <v>631</v>
      </c>
      <c r="D827" s="246"/>
      <c r="E827" s="110"/>
      <c r="F827" s="111" t="s">
        <v>69</v>
      </c>
      <c r="G827" s="94">
        <v>1</v>
      </c>
      <c r="H827" s="95">
        <v>1</v>
      </c>
      <c r="I827" s="112">
        <f t="shared" ref="I827:I831" si="95">+H827*G827</f>
        <v>1</v>
      </c>
    </row>
    <row r="828" spans="1:16384">
      <c r="A828" s="221"/>
      <c r="B828" s="109"/>
      <c r="C828" s="211"/>
      <c r="D828" s="211"/>
      <c r="E828" s="110"/>
      <c r="F828" s="111" t="s">
        <v>69</v>
      </c>
      <c r="G828" s="94">
        <v>1</v>
      </c>
      <c r="H828" s="95">
        <v>1</v>
      </c>
      <c r="I828" s="112">
        <f t="shared" si="95"/>
        <v>1</v>
      </c>
    </row>
    <row r="829" spans="1:16384">
      <c r="A829" s="221"/>
      <c r="B829" s="109"/>
      <c r="C829" s="211"/>
      <c r="D829" s="211"/>
      <c r="E829" s="110"/>
      <c r="F829" s="111" t="s">
        <v>69</v>
      </c>
      <c r="G829" s="94">
        <v>1</v>
      </c>
      <c r="H829" s="95">
        <v>1</v>
      </c>
      <c r="I829" s="112">
        <f t="shared" si="95"/>
        <v>1</v>
      </c>
    </row>
    <row r="830" spans="1:16384">
      <c r="A830" s="221"/>
      <c r="B830" s="109"/>
      <c r="C830" s="211"/>
      <c r="D830" s="211"/>
      <c r="E830" s="110"/>
      <c r="F830" s="111" t="s">
        <v>69</v>
      </c>
      <c r="G830" s="94">
        <v>1</v>
      </c>
      <c r="H830" s="95">
        <v>1</v>
      </c>
      <c r="I830" s="112">
        <f t="shared" si="95"/>
        <v>1</v>
      </c>
    </row>
    <row r="831" spans="1:16384">
      <c r="A831" s="221"/>
      <c r="B831" s="109"/>
      <c r="C831" s="246"/>
      <c r="D831" s="246"/>
      <c r="E831" s="110"/>
      <c r="F831" s="111" t="s">
        <v>69</v>
      </c>
      <c r="G831" s="94">
        <v>1</v>
      </c>
      <c r="H831" s="95">
        <v>1</v>
      </c>
      <c r="I831" s="112">
        <f t="shared" si="95"/>
        <v>1</v>
      </c>
    </row>
    <row r="832" spans="1:16384">
      <c r="A832" s="221"/>
      <c r="B832" s="109"/>
      <c r="C832" s="211"/>
      <c r="D832" s="211"/>
      <c r="E832" s="110"/>
      <c r="F832" s="111"/>
      <c r="G832" s="94">
        <v>1</v>
      </c>
      <c r="H832" s="95">
        <v>1</v>
      </c>
      <c r="I832" s="112">
        <f t="shared" ref="I832" si="96">+H832*G832</f>
        <v>1</v>
      </c>
    </row>
    <row r="833" spans="1:9">
      <c r="B833" s="104"/>
      <c r="C833" s="145" t="s">
        <v>596</v>
      </c>
      <c r="D833" s="145"/>
      <c r="E833" s="87" t="s">
        <v>109</v>
      </c>
      <c r="F833" s="88" t="s">
        <v>18</v>
      </c>
      <c r="G833" s="94"/>
      <c r="H833" s="95"/>
      <c r="I833" s="91">
        <f>SUM(I834:I839)</f>
        <v>6</v>
      </c>
    </row>
    <row r="834" spans="1:9" ht="15" customHeight="1">
      <c r="A834" s="221" t="s">
        <v>632</v>
      </c>
      <c r="B834" s="109"/>
      <c r="C834" s="246" t="s">
        <v>631</v>
      </c>
      <c r="D834" s="246"/>
      <c r="E834" s="110"/>
      <c r="F834" s="111" t="s">
        <v>69</v>
      </c>
      <c r="G834" s="94">
        <v>1</v>
      </c>
      <c r="H834" s="95">
        <v>1</v>
      </c>
      <c r="I834" s="112">
        <f t="shared" ref="I834:I839" si="97">+H834*G834</f>
        <v>1</v>
      </c>
    </row>
    <row r="835" spans="1:9">
      <c r="A835" s="221"/>
      <c r="B835" s="109"/>
      <c r="C835" s="211"/>
      <c r="D835" s="211"/>
      <c r="E835" s="110"/>
      <c r="F835" s="111" t="s">
        <v>69</v>
      </c>
      <c r="G835" s="94">
        <v>1</v>
      </c>
      <c r="H835" s="95">
        <v>1</v>
      </c>
      <c r="I835" s="112">
        <f t="shared" si="97"/>
        <v>1</v>
      </c>
    </row>
    <row r="836" spans="1:9">
      <c r="A836" s="221"/>
      <c r="B836" s="109"/>
      <c r="C836" s="211"/>
      <c r="D836" s="211"/>
      <c r="E836" s="110"/>
      <c r="F836" s="111" t="s">
        <v>69</v>
      </c>
      <c r="G836" s="94">
        <v>1</v>
      </c>
      <c r="H836" s="95">
        <v>1</v>
      </c>
      <c r="I836" s="112">
        <f t="shared" si="97"/>
        <v>1</v>
      </c>
    </row>
    <row r="837" spans="1:9">
      <c r="A837" s="221"/>
      <c r="B837" s="109"/>
      <c r="C837" s="211"/>
      <c r="D837" s="211"/>
      <c r="E837" s="110"/>
      <c r="F837" s="111" t="s">
        <v>69</v>
      </c>
      <c r="G837" s="94">
        <v>1</v>
      </c>
      <c r="H837" s="95">
        <v>1</v>
      </c>
      <c r="I837" s="112">
        <f t="shared" si="97"/>
        <v>1</v>
      </c>
    </row>
    <row r="838" spans="1:9">
      <c r="A838" s="221"/>
      <c r="B838" s="109"/>
      <c r="C838" s="246"/>
      <c r="D838" s="246"/>
      <c r="E838" s="110"/>
      <c r="F838" s="111" t="s">
        <v>69</v>
      </c>
      <c r="G838" s="94">
        <v>1</v>
      </c>
      <c r="H838" s="95">
        <v>1</v>
      </c>
      <c r="I838" s="112">
        <f t="shared" si="97"/>
        <v>1</v>
      </c>
    </row>
    <row r="839" spans="1:9">
      <c r="A839" s="221"/>
      <c r="B839" s="109"/>
      <c r="C839" s="211"/>
      <c r="D839" s="211"/>
      <c r="E839" s="110"/>
      <c r="F839" s="111" t="s">
        <v>69</v>
      </c>
      <c r="G839" s="94">
        <v>1</v>
      </c>
      <c r="H839" s="95">
        <v>1</v>
      </c>
      <c r="I839" s="112">
        <f t="shared" si="97"/>
        <v>1</v>
      </c>
    </row>
    <row r="840" spans="1:9">
      <c r="B840" s="104"/>
      <c r="C840" s="145" t="s">
        <v>598</v>
      </c>
      <c r="D840" s="145"/>
      <c r="E840" s="87" t="s">
        <v>109</v>
      </c>
      <c r="F840" s="88" t="s">
        <v>18</v>
      </c>
      <c r="G840" s="94"/>
      <c r="H840" s="95"/>
      <c r="I840" s="91">
        <f>SUM(I841:I846)</f>
        <v>6</v>
      </c>
    </row>
    <row r="841" spans="1:9" ht="15" customHeight="1">
      <c r="A841" s="221" t="s">
        <v>632</v>
      </c>
      <c r="B841" s="109"/>
      <c r="C841" s="246" t="s">
        <v>631</v>
      </c>
      <c r="D841" s="246"/>
      <c r="E841" s="110"/>
      <c r="F841" s="111" t="s">
        <v>69</v>
      </c>
      <c r="G841" s="94">
        <v>1</v>
      </c>
      <c r="H841" s="95">
        <v>1</v>
      </c>
      <c r="I841" s="112">
        <f t="shared" ref="I841:I846" si="98">+H841*G841</f>
        <v>1</v>
      </c>
    </row>
    <row r="842" spans="1:9">
      <c r="A842" s="221"/>
      <c r="B842" s="109"/>
      <c r="C842" s="211"/>
      <c r="D842" s="211"/>
      <c r="E842" s="110"/>
      <c r="F842" s="111" t="s">
        <v>69</v>
      </c>
      <c r="G842" s="94">
        <v>1</v>
      </c>
      <c r="H842" s="95">
        <v>1</v>
      </c>
      <c r="I842" s="112">
        <f t="shared" si="98"/>
        <v>1</v>
      </c>
    </row>
    <row r="843" spans="1:9">
      <c r="A843" s="221"/>
      <c r="B843" s="109"/>
      <c r="C843" s="211"/>
      <c r="D843" s="211"/>
      <c r="E843" s="110"/>
      <c r="F843" s="111" t="s">
        <v>69</v>
      </c>
      <c r="G843" s="94">
        <v>1</v>
      </c>
      <c r="H843" s="95">
        <v>1</v>
      </c>
      <c r="I843" s="112">
        <f t="shared" si="98"/>
        <v>1</v>
      </c>
    </row>
    <row r="844" spans="1:9">
      <c r="A844" s="221"/>
      <c r="B844" s="109"/>
      <c r="C844" s="211"/>
      <c r="D844" s="211"/>
      <c r="E844" s="110"/>
      <c r="F844" s="111" t="s">
        <v>69</v>
      </c>
      <c r="G844" s="94">
        <v>1</v>
      </c>
      <c r="H844" s="95">
        <v>1</v>
      </c>
      <c r="I844" s="112">
        <f t="shared" si="98"/>
        <v>1</v>
      </c>
    </row>
    <row r="845" spans="1:9">
      <c r="A845" s="221"/>
      <c r="B845" s="109"/>
      <c r="C845" s="246"/>
      <c r="D845" s="246"/>
      <c r="E845" s="110"/>
      <c r="F845" s="111" t="s">
        <v>69</v>
      </c>
      <c r="G845" s="94">
        <v>1</v>
      </c>
      <c r="H845" s="95">
        <v>1</v>
      </c>
      <c r="I845" s="112">
        <f t="shared" si="98"/>
        <v>1</v>
      </c>
    </row>
    <row r="846" spans="1:9">
      <c r="A846" s="221"/>
      <c r="B846" s="109"/>
      <c r="C846" s="211"/>
      <c r="D846" s="211"/>
      <c r="E846" s="110"/>
      <c r="F846" s="111"/>
      <c r="G846" s="94">
        <v>1</v>
      </c>
      <c r="H846" s="95">
        <v>1</v>
      </c>
      <c r="I846" s="112">
        <f t="shared" si="98"/>
        <v>1</v>
      </c>
    </row>
    <row r="847" spans="1:9">
      <c r="B847" s="104"/>
      <c r="C847" s="145" t="s">
        <v>599</v>
      </c>
      <c r="D847" s="145"/>
      <c r="E847" s="87" t="s">
        <v>109</v>
      </c>
      <c r="F847" s="88" t="s">
        <v>18</v>
      </c>
      <c r="G847" s="94"/>
      <c r="H847" s="95"/>
      <c r="I847" s="91">
        <f>SUM(I848:I853)</f>
        <v>6</v>
      </c>
    </row>
    <row r="848" spans="1:9" ht="15" customHeight="1">
      <c r="A848" s="221" t="s">
        <v>632</v>
      </c>
      <c r="B848" s="109"/>
      <c r="C848" s="246" t="s">
        <v>631</v>
      </c>
      <c r="D848" s="246"/>
      <c r="E848" s="110"/>
      <c r="F848" s="111" t="s">
        <v>69</v>
      </c>
      <c r="G848" s="94">
        <v>1</v>
      </c>
      <c r="H848" s="95">
        <v>1</v>
      </c>
      <c r="I848" s="112">
        <f t="shared" ref="I848:I853" si="99">+H848*G848</f>
        <v>1</v>
      </c>
    </row>
    <row r="849" spans="1:9">
      <c r="A849" s="221"/>
      <c r="B849" s="109"/>
      <c r="C849" s="211"/>
      <c r="D849" s="211"/>
      <c r="E849" s="110"/>
      <c r="F849" s="111" t="s">
        <v>69</v>
      </c>
      <c r="G849" s="94">
        <v>1</v>
      </c>
      <c r="H849" s="95">
        <v>1</v>
      </c>
      <c r="I849" s="112">
        <f t="shared" si="99"/>
        <v>1</v>
      </c>
    </row>
    <row r="850" spans="1:9">
      <c r="A850" s="221"/>
      <c r="B850" s="109"/>
      <c r="C850" s="211"/>
      <c r="D850" s="211"/>
      <c r="E850" s="110"/>
      <c r="F850" s="111" t="s">
        <v>69</v>
      </c>
      <c r="G850" s="94">
        <v>1</v>
      </c>
      <c r="H850" s="95">
        <v>1</v>
      </c>
      <c r="I850" s="112">
        <f t="shared" si="99"/>
        <v>1</v>
      </c>
    </row>
    <row r="851" spans="1:9">
      <c r="A851" s="221"/>
      <c r="B851" s="109"/>
      <c r="C851" s="211"/>
      <c r="D851" s="211"/>
      <c r="E851" s="110"/>
      <c r="F851" s="111" t="s">
        <v>69</v>
      </c>
      <c r="G851" s="94">
        <v>1</v>
      </c>
      <c r="H851" s="95">
        <v>1</v>
      </c>
      <c r="I851" s="112">
        <f t="shared" si="99"/>
        <v>1</v>
      </c>
    </row>
    <row r="852" spans="1:9">
      <c r="A852" s="221"/>
      <c r="B852" s="109"/>
      <c r="C852" s="246"/>
      <c r="D852" s="246"/>
      <c r="E852" s="110"/>
      <c r="F852" s="111" t="s">
        <v>69</v>
      </c>
      <c r="G852" s="94">
        <v>1</v>
      </c>
      <c r="H852" s="95">
        <v>1</v>
      </c>
      <c r="I852" s="112">
        <f t="shared" si="99"/>
        <v>1</v>
      </c>
    </row>
    <row r="853" spans="1:9">
      <c r="A853" s="221"/>
      <c r="B853" s="109"/>
      <c r="C853" s="211"/>
      <c r="D853" s="211"/>
      <c r="E853" s="110"/>
      <c r="F853" s="111"/>
      <c r="G853" s="94">
        <v>1</v>
      </c>
      <c r="H853" s="95">
        <v>1</v>
      </c>
      <c r="I853" s="112">
        <f t="shared" si="99"/>
        <v>1</v>
      </c>
    </row>
    <row r="854" spans="1:9">
      <c r="B854" s="104"/>
      <c r="C854" s="145" t="s">
        <v>629</v>
      </c>
      <c r="D854" s="145"/>
      <c r="E854" s="87" t="s">
        <v>109</v>
      </c>
      <c r="F854" s="88" t="s">
        <v>18</v>
      </c>
      <c r="G854" s="94"/>
      <c r="H854" s="95"/>
      <c r="I854" s="91">
        <f>SUM(I855:I860)</f>
        <v>6</v>
      </c>
    </row>
    <row r="855" spans="1:9" ht="15" customHeight="1">
      <c r="A855" s="221" t="s">
        <v>632</v>
      </c>
      <c r="B855" s="109"/>
      <c r="C855" s="246" t="s">
        <v>631</v>
      </c>
      <c r="D855" s="246"/>
      <c r="E855" s="110"/>
      <c r="F855" s="111" t="s">
        <v>69</v>
      </c>
      <c r="G855" s="94">
        <v>1</v>
      </c>
      <c r="H855" s="95">
        <v>1</v>
      </c>
      <c r="I855" s="112">
        <f t="shared" ref="I855:I860" si="100">+H855*G855</f>
        <v>1</v>
      </c>
    </row>
    <row r="856" spans="1:9">
      <c r="A856" s="221"/>
      <c r="B856" s="109"/>
      <c r="C856" s="211"/>
      <c r="D856" s="211"/>
      <c r="E856" s="110"/>
      <c r="F856" s="111" t="s">
        <v>69</v>
      </c>
      <c r="G856" s="94">
        <v>1</v>
      </c>
      <c r="H856" s="95">
        <v>1</v>
      </c>
      <c r="I856" s="112">
        <f t="shared" si="100"/>
        <v>1</v>
      </c>
    </row>
    <row r="857" spans="1:9">
      <c r="A857" s="221"/>
      <c r="B857" s="109"/>
      <c r="C857" s="211"/>
      <c r="D857" s="211"/>
      <c r="E857" s="110"/>
      <c r="F857" s="111" t="s">
        <v>69</v>
      </c>
      <c r="G857" s="94">
        <v>1</v>
      </c>
      <c r="H857" s="95">
        <v>1</v>
      </c>
      <c r="I857" s="112">
        <f t="shared" si="100"/>
        <v>1</v>
      </c>
    </row>
    <row r="858" spans="1:9">
      <c r="A858" s="221"/>
      <c r="B858" s="109"/>
      <c r="C858" s="211"/>
      <c r="D858" s="211"/>
      <c r="E858" s="110"/>
      <c r="F858" s="111" t="s">
        <v>69</v>
      </c>
      <c r="G858" s="94">
        <v>1</v>
      </c>
      <c r="H858" s="95">
        <v>1</v>
      </c>
      <c r="I858" s="112">
        <f t="shared" si="100"/>
        <v>1</v>
      </c>
    </row>
    <row r="859" spans="1:9">
      <c r="A859" s="221"/>
      <c r="B859" s="109"/>
      <c r="C859" s="246"/>
      <c r="D859" s="246"/>
      <c r="E859" s="110"/>
      <c r="F859" s="111" t="s">
        <v>69</v>
      </c>
      <c r="G859" s="94">
        <v>1</v>
      </c>
      <c r="H859" s="95">
        <v>1</v>
      </c>
      <c r="I859" s="112">
        <f t="shared" si="100"/>
        <v>1</v>
      </c>
    </row>
    <row r="860" spans="1:9">
      <c r="A860" s="221"/>
      <c r="B860" s="109"/>
      <c r="C860" s="211"/>
      <c r="D860" s="211"/>
      <c r="E860" s="110"/>
      <c r="F860" s="111"/>
      <c r="G860" s="94">
        <v>1</v>
      </c>
      <c r="H860" s="95">
        <v>1</v>
      </c>
      <c r="I860" s="112">
        <f t="shared" si="100"/>
        <v>1</v>
      </c>
    </row>
    <row r="861" spans="1:9">
      <c r="B861" s="104"/>
      <c r="C861" s="145" t="s">
        <v>630</v>
      </c>
      <c r="D861" s="145"/>
      <c r="E861" s="87" t="s">
        <v>109</v>
      </c>
      <c r="F861" s="88" t="s">
        <v>18</v>
      </c>
      <c r="G861" s="94"/>
      <c r="H861" s="95"/>
      <c r="I861" s="91">
        <f>SUM(I862:I866)</f>
        <v>5</v>
      </c>
    </row>
    <row r="862" spans="1:9">
      <c r="A862" s="221" t="s">
        <v>632</v>
      </c>
      <c r="B862" s="109"/>
      <c r="C862" s="246" t="s">
        <v>631</v>
      </c>
      <c r="D862" s="246"/>
      <c r="E862" s="110"/>
      <c r="F862" s="111" t="s">
        <v>69</v>
      </c>
      <c r="G862" s="94">
        <v>1</v>
      </c>
      <c r="H862" s="95">
        <v>1</v>
      </c>
      <c r="I862" s="112">
        <f t="shared" ref="I862:I865" si="101">+H862*G862</f>
        <v>1</v>
      </c>
    </row>
    <row r="863" spans="1:9">
      <c r="A863" s="221"/>
      <c r="B863" s="109"/>
      <c r="C863" s="211"/>
      <c r="D863" s="211"/>
      <c r="E863" s="110"/>
      <c r="F863" s="111" t="s">
        <v>69</v>
      </c>
      <c r="G863" s="94">
        <v>1</v>
      </c>
      <c r="H863" s="95">
        <v>1</v>
      </c>
      <c r="I863" s="112">
        <f t="shared" si="101"/>
        <v>1</v>
      </c>
    </row>
    <row r="864" spans="1:9">
      <c r="A864" s="221"/>
      <c r="B864" s="109"/>
      <c r="C864" s="211"/>
      <c r="D864" s="211"/>
      <c r="E864" s="110"/>
      <c r="F864" s="111" t="s">
        <v>69</v>
      </c>
      <c r="G864" s="94">
        <v>1</v>
      </c>
      <c r="H864" s="95">
        <v>1</v>
      </c>
      <c r="I864" s="112">
        <f t="shared" si="101"/>
        <v>1</v>
      </c>
    </row>
    <row r="865" spans="1:9">
      <c r="A865" s="221"/>
      <c r="B865" s="109"/>
      <c r="C865" s="246"/>
      <c r="D865" s="246"/>
      <c r="E865" s="110"/>
      <c r="F865" s="111" t="s">
        <v>69</v>
      </c>
      <c r="G865" s="94">
        <v>1</v>
      </c>
      <c r="H865" s="95">
        <v>1</v>
      </c>
      <c r="I865" s="112">
        <f t="shared" si="101"/>
        <v>1</v>
      </c>
    </row>
    <row r="866" spans="1:9">
      <c r="A866" s="221"/>
      <c r="B866" s="109"/>
      <c r="C866" s="211"/>
      <c r="D866" s="211"/>
      <c r="E866" s="110"/>
      <c r="F866" s="111" t="s">
        <v>69</v>
      </c>
      <c r="G866" s="94">
        <v>1</v>
      </c>
      <c r="H866" s="95">
        <v>1</v>
      </c>
      <c r="I866" s="112">
        <f t="shared" ref="I866" si="102">+H866*G866</f>
        <v>1</v>
      </c>
    </row>
    <row r="867" spans="1:9">
      <c r="B867" s="281"/>
      <c r="C867" s="144" t="s">
        <v>602</v>
      </c>
      <c r="D867" s="144"/>
      <c r="E867" s="100"/>
      <c r="F867" s="94"/>
      <c r="G867" s="95"/>
      <c r="H867" s="243">
        <f>H868+H998+H989</f>
        <v>0</v>
      </c>
      <c r="I867" s="282">
        <f>I868+I875+I882+I889+I896+I903+I910</f>
        <v>47</v>
      </c>
    </row>
    <row r="868" spans="1:9">
      <c r="B868" s="104"/>
      <c r="C868" s="145" t="s">
        <v>603</v>
      </c>
      <c r="D868" s="145"/>
      <c r="E868" s="87" t="s">
        <v>109</v>
      </c>
      <c r="F868" s="88" t="s">
        <v>18</v>
      </c>
      <c r="G868" s="94"/>
      <c r="H868" s="95"/>
      <c r="I868" s="91">
        <f>SUM(I869:I874)</f>
        <v>6</v>
      </c>
    </row>
    <row r="869" spans="1:9" ht="15" customHeight="1">
      <c r="A869" s="221" t="s">
        <v>632</v>
      </c>
      <c r="B869" s="109"/>
      <c r="C869" s="246" t="s">
        <v>631</v>
      </c>
      <c r="D869" s="246"/>
      <c r="E869" s="110"/>
      <c r="F869" s="111" t="s">
        <v>69</v>
      </c>
      <c r="G869" s="94">
        <v>1</v>
      </c>
      <c r="H869" s="95">
        <v>1</v>
      </c>
      <c r="I869" s="112">
        <f t="shared" ref="I869:I872" si="103">+H869*G869</f>
        <v>1</v>
      </c>
    </row>
    <row r="870" spans="1:9">
      <c r="A870" s="221"/>
      <c r="B870" s="109"/>
      <c r="C870" s="211"/>
      <c r="D870" s="211"/>
      <c r="E870" s="110"/>
      <c r="F870" s="111" t="s">
        <v>69</v>
      </c>
      <c r="G870" s="94">
        <v>1</v>
      </c>
      <c r="H870" s="95">
        <v>1</v>
      </c>
      <c r="I870" s="112">
        <f t="shared" si="103"/>
        <v>1</v>
      </c>
    </row>
    <row r="871" spans="1:9">
      <c r="A871" s="221"/>
      <c r="B871" s="109"/>
      <c r="C871" s="211"/>
      <c r="D871" s="211"/>
      <c r="E871" s="110"/>
      <c r="F871" s="111" t="s">
        <v>69</v>
      </c>
      <c r="G871" s="94">
        <v>1</v>
      </c>
      <c r="H871" s="95">
        <v>1</v>
      </c>
      <c r="I871" s="112">
        <f t="shared" si="103"/>
        <v>1</v>
      </c>
    </row>
    <row r="872" spans="1:9">
      <c r="A872" s="221"/>
      <c r="B872" s="109"/>
      <c r="C872" s="211"/>
      <c r="D872" s="211"/>
      <c r="E872" s="110"/>
      <c r="F872" s="111" t="s">
        <v>69</v>
      </c>
      <c r="G872" s="94">
        <v>1</v>
      </c>
      <c r="H872" s="95">
        <v>1</v>
      </c>
      <c r="I872" s="112">
        <f t="shared" si="103"/>
        <v>1</v>
      </c>
    </row>
    <row r="873" spans="1:9">
      <c r="A873" s="221"/>
      <c r="B873" s="109"/>
      <c r="C873" s="295" t="s">
        <v>635</v>
      </c>
      <c r="D873" s="296"/>
      <c r="E873" s="110"/>
      <c r="F873" s="111" t="s">
        <v>69</v>
      </c>
      <c r="G873" s="94">
        <v>1</v>
      </c>
      <c r="H873" s="95">
        <v>1</v>
      </c>
      <c r="I873" s="112">
        <f t="shared" ref="I873:I874" si="104">+H873*G873</f>
        <v>1</v>
      </c>
    </row>
    <row r="874" spans="1:9">
      <c r="A874" s="221"/>
      <c r="B874" s="109"/>
      <c r="C874" s="149"/>
      <c r="D874" s="150"/>
      <c r="E874" s="110"/>
      <c r="F874" s="111" t="s">
        <v>69</v>
      </c>
      <c r="G874" s="94">
        <v>1</v>
      </c>
      <c r="H874" s="95">
        <v>1</v>
      </c>
      <c r="I874" s="112">
        <f t="shared" si="104"/>
        <v>1</v>
      </c>
    </row>
    <row r="875" spans="1:9">
      <c r="B875" s="104"/>
      <c r="C875" s="145" t="s">
        <v>604</v>
      </c>
      <c r="D875" s="145"/>
      <c r="E875" s="87" t="s">
        <v>109</v>
      </c>
      <c r="F875" s="88" t="s">
        <v>18</v>
      </c>
      <c r="G875" s="94"/>
      <c r="H875" s="95"/>
      <c r="I875" s="91">
        <f>SUM(I876:I881)</f>
        <v>6</v>
      </c>
    </row>
    <row r="876" spans="1:9" ht="15" customHeight="1">
      <c r="A876" s="221" t="s">
        <v>632</v>
      </c>
      <c r="B876" s="109"/>
      <c r="C876" s="246" t="s">
        <v>631</v>
      </c>
      <c r="D876" s="246"/>
      <c r="E876" s="110"/>
      <c r="F876" s="111" t="s">
        <v>69</v>
      </c>
      <c r="G876" s="94">
        <v>1</v>
      </c>
      <c r="H876" s="95">
        <v>1</v>
      </c>
      <c r="I876" s="112">
        <f t="shared" ref="I876:I881" si="105">+H876*G876</f>
        <v>1</v>
      </c>
    </row>
    <row r="877" spans="1:9">
      <c r="A877" s="221"/>
      <c r="B877" s="109"/>
      <c r="C877" s="211"/>
      <c r="D877" s="211"/>
      <c r="E877" s="110"/>
      <c r="F877" s="111" t="s">
        <v>69</v>
      </c>
      <c r="G877" s="94">
        <v>1</v>
      </c>
      <c r="H877" s="95">
        <v>1</v>
      </c>
      <c r="I877" s="112">
        <f t="shared" si="105"/>
        <v>1</v>
      </c>
    </row>
    <row r="878" spans="1:9">
      <c r="A878" s="221"/>
      <c r="B878" s="109"/>
      <c r="C878" s="211"/>
      <c r="D878" s="211"/>
      <c r="E878" s="110"/>
      <c r="F878" s="111" t="s">
        <v>69</v>
      </c>
      <c r="G878" s="94">
        <v>1</v>
      </c>
      <c r="H878" s="95">
        <v>1</v>
      </c>
      <c r="I878" s="112">
        <f t="shared" si="105"/>
        <v>1</v>
      </c>
    </row>
    <row r="879" spans="1:9">
      <c r="A879" s="221"/>
      <c r="B879" s="109"/>
      <c r="C879" s="211"/>
      <c r="D879" s="211"/>
      <c r="E879" s="110"/>
      <c r="F879" s="111" t="s">
        <v>69</v>
      </c>
      <c r="G879" s="94">
        <v>1</v>
      </c>
      <c r="H879" s="95">
        <v>1</v>
      </c>
      <c r="I879" s="112">
        <f t="shared" si="105"/>
        <v>1</v>
      </c>
    </row>
    <row r="880" spans="1:9">
      <c r="A880" s="221"/>
      <c r="B880" s="109"/>
      <c r="C880" s="211"/>
      <c r="D880" s="211"/>
      <c r="E880" s="110"/>
      <c r="F880" s="111" t="s">
        <v>69</v>
      </c>
      <c r="G880" s="94">
        <v>1</v>
      </c>
      <c r="H880" s="95">
        <v>1</v>
      </c>
      <c r="I880" s="112">
        <f t="shared" si="105"/>
        <v>1</v>
      </c>
    </row>
    <row r="881" spans="1:9">
      <c r="A881" s="221"/>
      <c r="B881" s="109"/>
      <c r="C881" s="211"/>
      <c r="D881" s="211"/>
      <c r="E881" s="110"/>
      <c r="F881" s="111" t="s">
        <v>69</v>
      </c>
      <c r="G881" s="94">
        <v>1</v>
      </c>
      <c r="H881" s="95">
        <v>1</v>
      </c>
      <c r="I881" s="112">
        <f t="shared" si="105"/>
        <v>1</v>
      </c>
    </row>
    <row r="882" spans="1:9">
      <c r="B882" s="104"/>
      <c r="C882" s="145" t="s">
        <v>605</v>
      </c>
      <c r="D882" s="145"/>
      <c r="E882" s="87" t="s">
        <v>109</v>
      </c>
      <c r="F882" s="88" t="s">
        <v>18</v>
      </c>
      <c r="G882" s="94"/>
      <c r="H882" s="95"/>
      <c r="I882" s="91">
        <f>SUM(I883:I888)</f>
        <v>6</v>
      </c>
    </row>
    <row r="883" spans="1:9" ht="15" customHeight="1">
      <c r="A883" s="221" t="s">
        <v>632</v>
      </c>
      <c r="B883" s="109"/>
      <c r="C883" s="246" t="s">
        <v>631</v>
      </c>
      <c r="D883" s="246"/>
      <c r="E883" s="110"/>
      <c r="F883" s="111" t="s">
        <v>69</v>
      </c>
      <c r="G883" s="94">
        <v>1</v>
      </c>
      <c r="H883" s="95">
        <v>1</v>
      </c>
      <c r="I883" s="112">
        <f t="shared" ref="I883:I888" si="106">+H883*G883</f>
        <v>1</v>
      </c>
    </row>
    <row r="884" spans="1:9">
      <c r="A884" s="221"/>
      <c r="B884" s="109"/>
      <c r="C884" s="211"/>
      <c r="D884" s="211"/>
      <c r="E884" s="110"/>
      <c r="F884" s="111" t="s">
        <v>69</v>
      </c>
      <c r="G884" s="94">
        <v>1</v>
      </c>
      <c r="H884" s="95">
        <v>1</v>
      </c>
      <c r="I884" s="112">
        <f t="shared" si="106"/>
        <v>1</v>
      </c>
    </row>
    <row r="885" spans="1:9">
      <c r="A885" s="221"/>
      <c r="B885" s="109"/>
      <c r="C885" s="211"/>
      <c r="D885" s="211"/>
      <c r="E885" s="110"/>
      <c r="F885" s="111" t="s">
        <v>69</v>
      </c>
      <c r="G885" s="94">
        <v>1</v>
      </c>
      <c r="H885" s="95">
        <v>1</v>
      </c>
      <c r="I885" s="112">
        <f t="shared" si="106"/>
        <v>1</v>
      </c>
    </row>
    <row r="886" spans="1:9">
      <c r="A886" s="221"/>
      <c r="B886" s="109"/>
      <c r="C886" s="211"/>
      <c r="D886" s="211"/>
      <c r="E886" s="110"/>
      <c r="F886" s="111" t="s">
        <v>69</v>
      </c>
      <c r="G886" s="94">
        <v>1</v>
      </c>
      <c r="H886" s="95">
        <v>1</v>
      </c>
      <c r="I886" s="112">
        <f t="shared" si="106"/>
        <v>1</v>
      </c>
    </row>
    <row r="887" spans="1:9">
      <c r="A887" s="221"/>
      <c r="B887" s="109"/>
      <c r="C887" s="211"/>
      <c r="D887" s="211"/>
      <c r="E887" s="110"/>
      <c r="F887" s="111" t="s">
        <v>69</v>
      </c>
      <c r="G887" s="94">
        <v>1</v>
      </c>
      <c r="H887" s="95">
        <v>1</v>
      </c>
      <c r="I887" s="112">
        <f t="shared" si="106"/>
        <v>1</v>
      </c>
    </row>
    <row r="888" spans="1:9">
      <c r="A888" s="221"/>
      <c r="B888" s="109"/>
      <c r="C888" s="211"/>
      <c r="D888" s="211"/>
      <c r="E888" s="110"/>
      <c r="F888" s="111" t="s">
        <v>69</v>
      </c>
      <c r="G888" s="94">
        <v>1</v>
      </c>
      <c r="H888" s="95">
        <v>1</v>
      </c>
      <c r="I888" s="112">
        <f t="shared" si="106"/>
        <v>1</v>
      </c>
    </row>
    <row r="889" spans="1:9">
      <c r="B889" s="104"/>
      <c r="C889" s="145" t="s">
        <v>606</v>
      </c>
      <c r="D889" s="145"/>
      <c r="E889" s="87" t="s">
        <v>109</v>
      </c>
      <c r="F889" s="88" t="s">
        <v>18</v>
      </c>
      <c r="G889" s="94"/>
      <c r="H889" s="95"/>
      <c r="I889" s="91">
        <f>SUM(I890:I895)</f>
        <v>6</v>
      </c>
    </row>
    <row r="890" spans="1:9" ht="15" customHeight="1">
      <c r="A890" s="222" t="s">
        <v>632</v>
      </c>
      <c r="B890" s="109"/>
      <c r="C890" s="246" t="s">
        <v>631</v>
      </c>
      <c r="D890" s="246"/>
      <c r="E890" s="110"/>
      <c r="F890" s="111" t="s">
        <v>69</v>
      </c>
      <c r="G890" s="94">
        <v>1</v>
      </c>
      <c r="H890" s="95">
        <v>1</v>
      </c>
      <c r="I890" s="112">
        <f t="shared" ref="I890:I895" si="107">+H890*G890</f>
        <v>1</v>
      </c>
    </row>
    <row r="891" spans="1:9">
      <c r="A891" s="222"/>
      <c r="B891" s="109"/>
      <c r="C891" s="211"/>
      <c r="D891" s="211"/>
      <c r="E891" s="110"/>
      <c r="F891" s="111" t="s">
        <v>69</v>
      </c>
      <c r="G891" s="94">
        <v>1</v>
      </c>
      <c r="H891" s="95">
        <v>1</v>
      </c>
      <c r="I891" s="112">
        <f t="shared" si="107"/>
        <v>1</v>
      </c>
    </row>
    <row r="892" spans="1:9">
      <c r="A892" s="222"/>
      <c r="B892" s="109"/>
      <c r="C892" s="211"/>
      <c r="D892" s="211"/>
      <c r="E892" s="110"/>
      <c r="F892" s="111" t="s">
        <v>69</v>
      </c>
      <c r="G892" s="94">
        <v>1</v>
      </c>
      <c r="H892" s="95">
        <v>1</v>
      </c>
      <c r="I892" s="112">
        <f t="shared" si="107"/>
        <v>1</v>
      </c>
    </row>
    <row r="893" spans="1:9">
      <c r="A893" s="222"/>
      <c r="B893" s="109"/>
      <c r="C893" s="211"/>
      <c r="D893" s="211"/>
      <c r="E893" s="110"/>
      <c r="F893" s="111" t="s">
        <v>69</v>
      </c>
      <c r="G893" s="94">
        <v>1</v>
      </c>
      <c r="H893" s="95">
        <v>1</v>
      </c>
      <c r="I893" s="112">
        <f t="shared" si="107"/>
        <v>1</v>
      </c>
    </row>
    <row r="894" spans="1:9">
      <c r="A894" s="222"/>
      <c r="B894" s="109"/>
      <c r="C894" s="211"/>
      <c r="D894" s="211"/>
      <c r="E894" s="110"/>
      <c r="F894" s="111" t="s">
        <v>69</v>
      </c>
      <c r="G894" s="94">
        <v>1</v>
      </c>
      <c r="H894" s="95">
        <v>1</v>
      </c>
      <c r="I894" s="112">
        <f t="shared" si="107"/>
        <v>1</v>
      </c>
    </row>
    <row r="895" spans="1:9">
      <c r="A895" s="222"/>
      <c r="B895" s="109"/>
      <c r="C895" s="211"/>
      <c r="D895" s="211"/>
      <c r="E895" s="110"/>
      <c r="F895" s="111" t="s">
        <v>69</v>
      </c>
      <c r="G895" s="94">
        <v>1</v>
      </c>
      <c r="H895" s="95">
        <v>1</v>
      </c>
      <c r="I895" s="112">
        <f t="shared" si="107"/>
        <v>1</v>
      </c>
    </row>
    <row r="896" spans="1:9">
      <c r="B896" s="104"/>
      <c r="C896" s="145" t="s">
        <v>607</v>
      </c>
      <c r="D896" s="145"/>
      <c r="E896" s="87" t="s">
        <v>109</v>
      </c>
      <c r="F896" s="88" t="s">
        <v>18</v>
      </c>
      <c r="G896" s="94"/>
      <c r="H896" s="95"/>
      <c r="I896" s="91">
        <f>SUM(I897:I902)</f>
        <v>6</v>
      </c>
    </row>
    <row r="897" spans="1:9" ht="15" customHeight="1">
      <c r="A897" s="222" t="s">
        <v>632</v>
      </c>
      <c r="B897" s="109"/>
      <c r="C897" s="246" t="s">
        <v>631</v>
      </c>
      <c r="D897" s="246"/>
      <c r="E897" s="110"/>
      <c r="F897" s="111" t="s">
        <v>69</v>
      </c>
      <c r="G897" s="94">
        <v>1</v>
      </c>
      <c r="H897" s="95">
        <v>1</v>
      </c>
      <c r="I897" s="112">
        <f t="shared" ref="I897:I902" si="108">+H897*G897</f>
        <v>1</v>
      </c>
    </row>
    <row r="898" spans="1:9">
      <c r="A898" s="222"/>
      <c r="B898" s="109"/>
      <c r="C898" s="211"/>
      <c r="D898" s="211"/>
      <c r="E898" s="110"/>
      <c r="F898" s="111" t="s">
        <v>69</v>
      </c>
      <c r="G898" s="94">
        <v>1</v>
      </c>
      <c r="H898" s="95">
        <v>1</v>
      </c>
      <c r="I898" s="112">
        <f t="shared" si="108"/>
        <v>1</v>
      </c>
    </row>
    <row r="899" spans="1:9">
      <c r="A899" s="222"/>
      <c r="B899" s="109"/>
      <c r="C899" s="211"/>
      <c r="D899" s="211"/>
      <c r="E899" s="110"/>
      <c r="F899" s="111" t="s">
        <v>69</v>
      </c>
      <c r="G899" s="94">
        <v>1</v>
      </c>
      <c r="H899" s="95">
        <v>1</v>
      </c>
      <c r="I899" s="112">
        <f t="shared" si="108"/>
        <v>1</v>
      </c>
    </row>
    <row r="900" spans="1:9">
      <c r="A900" s="222"/>
      <c r="B900" s="109"/>
      <c r="C900" s="211"/>
      <c r="D900" s="211"/>
      <c r="E900" s="110"/>
      <c r="F900" s="111" t="s">
        <v>69</v>
      </c>
      <c r="G900" s="94">
        <v>1</v>
      </c>
      <c r="H900" s="95">
        <v>1</v>
      </c>
      <c r="I900" s="112">
        <f t="shared" si="108"/>
        <v>1</v>
      </c>
    </row>
    <row r="901" spans="1:9">
      <c r="A901" s="222"/>
      <c r="B901" s="109"/>
      <c r="C901" s="211"/>
      <c r="D901" s="211"/>
      <c r="E901" s="110"/>
      <c r="F901" s="111" t="s">
        <v>69</v>
      </c>
      <c r="G901" s="94">
        <v>1</v>
      </c>
      <c r="H901" s="95">
        <v>1</v>
      </c>
      <c r="I901" s="112">
        <f t="shared" si="108"/>
        <v>1</v>
      </c>
    </row>
    <row r="902" spans="1:9">
      <c r="A902" s="222"/>
      <c r="B902" s="109"/>
      <c r="C902" s="211"/>
      <c r="D902" s="211"/>
      <c r="E902" s="110"/>
      <c r="F902" s="111" t="s">
        <v>69</v>
      </c>
      <c r="G902" s="94">
        <v>1</v>
      </c>
      <c r="H902" s="95">
        <v>1</v>
      </c>
      <c r="I902" s="112">
        <f t="shared" si="108"/>
        <v>1</v>
      </c>
    </row>
    <row r="903" spans="1:9">
      <c r="B903" s="104"/>
      <c r="C903" s="145" t="s">
        <v>608</v>
      </c>
      <c r="D903" s="145"/>
      <c r="E903" s="87" t="s">
        <v>109</v>
      </c>
      <c r="F903" s="88" t="s">
        <v>18</v>
      </c>
      <c r="G903" s="94"/>
      <c r="H903" s="95"/>
      <c r="I903" s="91">
        <f>SUM(I904:I909)</f>
        <v>6</v>
      </c>
    </row>
    <row r="904" spans="1:9" ht="15" customHeight="1">
      <c r="A904" s="221" t="s">
        <v>632</v>
      </c>
      <c r="B904" s="109"/>
      <c r="C904" s="246" t="s">
        <v>631</v>
      </c>
      <c r="D904" s="246"/>
      <c r="E904" s="110"/>
      <c r="F904" s="111" t="s">
        <v>69</v>
      </c>
      <c r="G904" s="94">
        <v>1</v>
      </c>
      <c r="H904" s="95">
        <v>1</v>
      </c>
      <c r="I904" s="112">
        <f t="shared" ref="I904:I909" si="109">+H904*G904</f>
        <v>1</v>
      </c>
    </row>
    <row r="905" spans="1:9">
      <c r="A905" s="221"/>
      <c r="B905" s="109"/>
      <c r="C905" s="211"/>
      <c r="D905" s="211"/>
      <c r="E905" s="110"/>
      <c r="F905" s="111" t="s">
        <v>69</v>
      </c>
      <c r="G905" s="94">
        <v>1</v>
      </c>
      <c r="H905" s="95">
        <v>1</v>
      </c>
      <c r="I905" s="112">
        <f t="shared" si="109"/>
        <v>1</v>
      </c>
    </row>
    <row r="906" spans="1:9">
      <c r="A906" s="221"/>
      <c r="B906" s="109"/>
      <c r="C906" s="211"/>
      <c r="D906" s="211"/>
      <c r="E906" s="110"/>
      <c r="F906" s="111" t="s">
        <v>69</v>
      </c>
      <c r="G906" s="94">
        <v>1</v>
      </c>
      <c r="H906" s="95">
        <v>1</v>
      </c>
      <c r="I906" s="112">
        <f t="shared" si="109"/>
        <v>1</v>
      </c>
    </row>
    <row r="907" spans="1:9">
      <c r="A907" s="221"/>
      <c r="B907" s="109"/>
      <c r="C907" s="211"/>
      <c r="D907" s="211"/>
      <c r="E907" s="110"/>
      <c r="F907" s="111" t="s">
        <v>69</v>
      </c>
      <c r="G907" s="94">
        <v>1</v>
      </c>
      <c r="H907" s="95">
        <v>1</v>
      </c>
      <c r="I907" s="112">
        <f t="shared" si="109"/>
        <v>1</v>
      </c>
    </row>
    <row r="908" spans="1:9">
      <c r="A908" s="221"/>
      <c r="B908" s="109"/>
      <c r="C908" s="211"/>
      <c r="D908" s="211"/>
      <c r="E908" s="110"/>
      <c r="F908" s="111" t="s">
        <v>69</v>
      </c>
      <c r="G908" s="94">
        <v>1</v>
      </c>
      <c r="H908" s="95">
        <v>1</v>
      </c>
      <c r="I908" s="112">
        <f t="shared" si="109"/>
        <v>1</v>
      </c>
    </row>
    <row r="909" spans="1:9">
      <c r="A909" s="221"/>
      <c r="B909" s="109"/>
      <c r="C909" s="211"/>
      <c r="D909" s="211"/>
      <c r="E909" s="110"/>
      <c r="F909" s="111" t="s">
        <v>69</v>
      </c>
      <c r="G909" s="94">
        <v>1</v>
      </c>
      <c r="H909" s="95">
        <v>1</v>
      </c>
      <c r="I909" s="112">
        <f t="shared" si="109"/>
        <v>1</v>
      </c>
    </row>
    <row r="910" spans="1:9">
      <c r="B910" s="104"/>
      <c r="C910" s="145" t="s">
        <v>609</v>
      </c>
      <c r="D910" s="145"/>
      <c r="E910" s="87" t="s">
        <v>109</v>
      </c>
      <c r="F910" s="88" t="s">
        <v>18</v>
      </c>
      <c r="G910" s="94"/>
      <c r="H910" s="95"/>
      <c r="I910" s="91">
        <f>SUM(I911:I921)</f>
        <v>11</v>
      </c>
    </row>
    <row r="911" spans="1:9" ht="15" customHeight="1">
      <c r="A911" s="217" t="s">
        <v>632</v>
      </c>
      <c r="B911" s="109"/>
      <c r="C911" s="246" t="s">
        <v>631</v>
      </c>
      <c r="D911" s="246"/>
      <c r="E911" s="110"/>
      <c r="F911" s="111" t="s">
        <v>69</v>
      </c>
      <c r="G911" s="94">
        <v>1</v>
      </c>
      <c r="H911" s="95">
        <v>1</v>
      </c>
      <c r="I911" s="112">
        <f t="shared" ref="I911:I920" si="110">+H911*G911</f>
        <v>1</v>
      </c>
    </row>
    <row r="912" spans="1:9">
      <c r="A912" s="217"/>
      <c r="B912" s="109"/>
      <c r="C912" s="211"/>
      <c r="D912" s="211"/>
      <c r="E912" s="110"/>
      <c r="F912" s="111" t="s">
        <v>69</v>
      </c>
      <c r="G912" s="94">
        <v>1</v>
      </c>
      <c r="H912" s="95">
        <v>1</v>
      </c>
      <c r="I912" s="112">
        <f t="shared" si="110"/>
        <v>1</v>
      </c>
    </row>
    <row r="913" spans="1:9">
      <c r="A913" s="217"/>
      <c r="B913" s="109"/>
      <c r="C913" s="211"/>
      <c r="D913" s="211"/>
      <c r="E913" s="110"/>
      <c r="F913" s="111" t="s">
        <v>69</v>
      </c>
      <c r="G913" s="94">
        <v>1</v>
      </c>
      <c r="H913" s="95">
        <v>1</v>
      </c>
      <c r="I913" s="112">
        <f t="shared" si="110"/>
        <v>1</v>
      </c>
    </row>
    <row r="914" spans="1:9">
      <c r="A914" s="217"/>
      <c r="B914" s="109"/>
      <c r="C914" s="211"/>
      <c r="D914" s="211"/>
      <c r="E914" s="110"/>
      <c r="F914" s="111" t="s">
        <v>69</v>
      </c>
      <c r="G914" s="94">
        <v>1</v>
      </c>
      <c r="H914" s="95">
        <v>1</v>
      </c>
      <c r="I914" s="112">
        <f t="shared" si="110"/>
        <v>1</v>
      </c>
    </row>
    <row r="915" spans="1:9">
      <c r="A915" s="217"/>
      <c r="B915" s="109"/>
      <c r="C915" s="211"/>
      <c r="D915" s="211"/>
      <c r="E915" s="110"/>
      <c r="F915" s="111" t="s">
        <v>69</v>
      </c>
      <c r="G915" s="94">
        <v>1</v>
      </c>
      <c r="H915" s="95">
        <v>1</v>
      </c>
      <c r="I915" s="112">
        <f t="shared" si="110"/>
        <v>1</v>
      </c>
    </row>
    <row r="916" spans="1:9">
      <c r="A916" s="217"/>
      <c r="B916" s="109"/>
      <c r="C916" s="211"/>
      <c r="D916" s="211"/>
      <c r="E916" s="110"/>
      <c r="F916" s="111" t="s">
        <v>69</v>
      </c>
      <c r="G916" s="94">
        <v>1</v>
      </c>
      <c r="H916" s="95">
        <v>1</v>
      </c>
      <c r="I916" s="112">
        <f t="shared" si="110"/>
        <v>1</v>
      </c>
    </row>
    <row r="917" spans="1:9">
      <c r="A917" s="217"/>
      <c r="B917" s="109"/>
      <c r="C917" s="211"/>
      <c r="D917" s="211"/>
      <c r="E917" s="110"/>
      <c r="F917" s="111" t="s">
        <v>69</v>
      </c>
      <c r="G917" s="94">
        <v>1</v>
      </c>
      <c r="H917" s="95">
        <v>1</v>
      </c>
      <c r="I917" s="112">
        <f t="shared" si="110"/>
        <v>1</v>
      </c>
    </row>
    <row r="918" spans="1:9">
      <c r="A918" s="217"/>
      <c r="B918" s="109"/>
      <c r="C918" s="211"/>
      <c r="D918" s="211"/>
      <c r="E918" s="110"/>
      <c r="F918" s="111" t="s">
        <v>69</v>
      </c>
      <c r="G918" s="94">
        <v>1</v>
      </c>
      <c r="H918" s="95">
        <v>1</v>
      </c>
      <c r="I918" s="112">
        <f t="shared" si="110"/>
        <v>1</v>
      </c>
    </row>
    <row r="919" spans="1:9">
      <c r="A919" s="217"/>
      <c r="B919" s="109"/>
      <c r="C919" s="211"/>
      <c r="D919" s="211"/>
      <c r="E919" s="110"/>
      <c r="F919" s="111" t="s">
        <v>69</v>
      </c>
      <c r="G919" s="94">
        <v>1</v>
      </c>
      <c r="H919" s="95">
        <v>1</v>
      </c>
      <c r="I919" s="112">
        <f t="shared" si="110"/>
        <v>1</v>
      </c>
    </row>
    <row r="920" spans="1:9">
      <c r="A920" s="217"/>
      <c r="B920" s="109"/>
      <c r="C920" s="211"/>
      <c r="D920" s="211"/>
      <c r="E920" s="110"/>
      <c r="F920" s="111" t="s">
        <v>69</v>
      </c>
      <c r="G920" s="94">
        <v>1</v>
      </c>
      <c r="H920" s="95">
        <v>1</v>
      </c>
      <c r="I920" s="112">
        <f t="shared" si="110"/>
        <v>1</v>
      </c>
    </row>
    <row r="921" spans="1:9">
      <c r="A921" s="217"/>
      <c r="B921" s="109"/>
      <c r="C921" s="211"/>
      <c r="D921" s="211"/>
      <c r="E921" s="110"/>
      <c r="F921" s="111" t="s">
        <v>69</v>
      </c>
      <c r="G921" s="94">
        <v>1</v>
      </c>
      <c r="H921" s="95">
        <v>1</v>
      </c>
      <c r="I921" s="112">
        <f t="shared" ref="I921" si="111">+H921*G921</f>
        <v>1</v>
      </c>
    </row>
    <row r="922" spans="1:9">
      <c r="B922" s="104"/>
      <c r="C922" s="145" t="s">
        <v>295</v>
      </c>
      <c r="D922" s="145"/>
      <c r="E922" s="87" t="s">
        <v>109</v>
      </c>
      <c r="F922" s="88" t="s">
        <v>18</v>
      </c>
      <c r="G922" s="94"/>
      <c r="H922" s="95"/>
      <c r="I922" s="91">
        <f>SUM(I923:I958)</f>
        <v>36</v>
      </c>
    </row>
    <row r="923" spans="1:9">
      <c r="B923" s="124"/>
      <c r="C923" s="247" t="s">
        <v>461</v>
      </c>
      <c r="D923" s="247"/>
      <c r="E923" s="125"/>
      <c r="F923" s="126" t="s">
        <v>69</v>
      </c>
      <c r="G923" s="94">
        <v>1</v>
      </c>
      <c r="H923" s="95">
        <v>1</v>
      </c>
      <c r="I923" s="127">
        <f t="shared" ref="I923" si="112">+H923*G923</f>
        <v>1</v>
      </c>
    </row>
    <row r="924" spans="1:9">
      <c r="B924" s="124"/>
      <c r="C924" s="247" t="s">
        <v>462</v>
      </c>
      <c r="D924" s="247"/>
      <c r="E924" s="125"/>
      <c r="F924" s="126" t="s">
        <v>69</v>
      </c>
      <c r="G924" s="94">
        <v>1</v>
      </c>
      <c r="H924" s="95">
        <v>1</v>
      </c>
      <c r="I924" s="127">
        <f t="shared" ref="I924:I947" si="113">+H924*G924</f>
        <v>1</v>
      </c>
    </row>
    <row r="925" spans="1:9">
      <c r="B925" s="124"/>
      <c r="C925" s="247" t="s">
        <v>463</v>
      </c>
      <c r="D925" s="247"/>
      <c r="E925" s="125"/>
      <c r="F925" s="126" t="s">
        <v>69</v>
      </c>
      <c r="G925" s="94">
        <v>1</v>
      </c>
      <c r="H925" s="95">
        <v>1</v>
      </c>
      <c r="I925" s="127">
        <f t="shared" si="113"/>
        <v>1</v>
      </c>
    </row>
    <row r="926" spans="1:9">
      <c r="B926" s="124"/>
      <c r="C926" s="247" t="s">
        <v>464</v>
      </c>
      <c r="D926" s="247"/>
      <c r="E926" s="125"/>
      <c r="F926" s="126" t="s">
        <v>69</v>
      </c>
      <c r="G926" s="94">
        <v>1</v>
      </c>
      <c r="H926" s="95">
        <v>1</v>
      </c>
      <c r="I926" s="127">
        <f t="shared" si="113"/>
        <v>1</v>
      </c>
    </row>
    <row r="927" spans="1:9">
      <c r="B927" s="124"/>
      <c r="C927" s="247" t="s">
        <v>465</v>
      </c>
      <c r="D927" s="247"/>
      <c r="E927" s="125"/>
      <c r="F927" s="126" t="s">
        <v>69</v>
      </c>
      <c r="G927" s="94">
        <v>1</v>
      </c>
      <c r="H927" s="95">
        <v>1</v>
      </c>
      <c r="I927" s="127">
        <f t="shared" si="113"/>
        <v>1</v>
      </c>
    </row>
    <row r="928" spans="1:9">
      <c r="B928" s="124"/>
      <c r="C928" s="247" t="s">
        <v>466</v>
      </c>
      <c r="D928" s="247"/>
      <c r="E928" s="125"/>
      <c r="F928" s="126" t="s">
        <v>69</v>
      </c>
      <c r="G928" s="94">
        <v>1</v>
      </c>
      <c r="H928" s="95">
        <v>1</v>
      </c>
      <c r="I928" s="127">
        <f t="shared" si="113"/>
        <v>1</v>
      </c>
    </row>
    <row r="929" spans="2:9">
      <c r="B929" s="124"/>
      <c r="C929" s="247" t="s">
        <v>467</v>
      </c>
      <c r="D929" s="247"/>
      <c r="E929" s="125"/>
      <c r="F929" s="126" t="s">
        <v>69</v>
      </c>
      <c r="G929" s="94">
        <v>1</v>
      </c>
      <c r="H929" s="95">
        <v>1</v>
      </c>
      <c r="I929" s="127">
        <f t="shared" si="113"/>
        <v>1</v>
      </c>
    </row>
    <row r="930" spans="2:9">
      <c r="B930" s="124"/>
      <c r="C930" s="247" t="s">
        <v>468</v>
      </c>
      <c r="D930" s="247"/>
      <c r="E930" s="125"/>
      <c r="F930" s="126" t="s">
        <v>69</v>
      </c>
      <c r="G930" s="94">
        <v>1</v>
      </c>
      <c r="H930" s="95">
        <v>1</v>
      </c>
      <c r="I930" s="127">
        <f t="shared" si="113"/>
        <v>1</v>
      </c>
    </row>
    <row r="931" spans="2:9">
      <c r="B931" s="124"/>
      <c r="C931" s="247" t="s">
        <v>469</v>
      </c>
      <c r="D931" s="247"/>
      <c r="E931" s="125"/>
      <c r="F931" s="126" t="s">
        <v>69</v>
      </c>
      <c r="G931" s="94">
        <v>1</v>
      </c>
      <c r="H931" s="95">
        <v>1</v>
      </c>
      <c r="I931" s="127">
        <f t="shared" si="113"/>
        <v>1</v>
      </c>
    </row>
    <row r="932" spans="2:9">
      <c r="B932" s="124"/>
      <c r="C932" s="247" t="s">
        <v>470</v>
      </c>
      <c r="D932" s="247"/>
      <c r="E932" s="125"/>
      <c r="F932" s="126" t="s">
        <v>69</v>
      </c>
      <c r="G932" s="94">
        <v>1</v>
      </c>
      <c r="H932" s="95">
        <v>1</v>
      </c>
      <c r="I932" s="127">
        <f t="shared" si="113"/>
        <v>1</v>
      </c>
    </row>
    <row r="933" spans="2:9">
      <c r="B933" s="124"/>
      <c r="C933" s="247" t="s">
        <v>471</v>
      </c>
      <c r="D933" s="247"/>
      <c r="E933" s="125"/>
      <c r="F933" s="126" t="s">
        <v>69</v>
      </c>
      <c r="G933" s="94">
        <v>1</v>
      </c>
      <c r="H933" s="95">
        <v>1</v>
      </c>
      <c r="I933" s="127">
        <f t="shared" si="113"/>
        <v>1</v>
      </c>
    </row>
    <row r="934" spans="2:9">
      <c r="B934" s="124"/>
      <c r="C934" s="247" t="s">
        <v>472</v>
      </c>
      <c r="D934" s="247"/>
      <c r="E934" s="125"/>
      <c r="F934" s="126" t="s">
        <v>69</v>
      </c>
      <c r="G934" s="94">
        <v>1</v>
      </c>
      <c r="H934" s="95">
        <v>1</v>
      </c>
      <c r="I934" s="127">
        <f t="shared" si="113"/>
        <v>1</v>
      </c>
    </row>
    <row r="935" spans="2:9">
      <c r="B935" s="124"/>
      <c r="C935" s="247" t="s">
        <v>473</v>
      </c>
      <c r="D935" s="247"/>
      <c r="E935" s="125"/>
      <c r="F935" s="126" t="s">
        <v>69</v>
      </c>
      <c r="G935" s="94">
        <v>1</v>
      </c>
      <c r="H935" s="95">
        <v>1</v>
      </c>
      <c r="I935" s="127">
        <f t="shared" si="113"/>
        <v>1</v>
      </c>
    </row>
    <row r="936" spans="2:9">
      <c r="B936" s="124"/>
      <c r="C936" s="247" t="s">
        <v>474</v>
      </c>
      <c r="D936" s="247"/>
      <c r="E936" s="125"/>
      <c r="F936" s="126" t="s">
        <v>69</v>
      </c>
      <c r="G936" s="94">
        <v>1</v>
      </c>
      <c r="H936" s="95">
        <v>1</v>
      </c>
      <c r="I936" s="127">
        <f t="shared" si="113"/>
        <v>1</v>
      </c>
    </row>
    <row r="937" spans="2:9">
      <c r="B937" s="124"/>
      <c r="C937" s="247" t="s">
        <v>475</v>
      </c>
      <c r="D937" s="247"/>
      <c r="E937" s="125"/>
      <c r="F937" s="126" t="s">
        <v>69</v>
      </c>
      <c r="G937" s="94">
        <v>1</v>
      </c>
      <c r="H937" s="95">
        <v>1</v>
      </c>
      <c r="I937" s="127">
        <f t="shared" si="113"/>
        <v>1</v>
      </c>
    </row>
    <row r="938" spans="2:9">
      <c r="B938" s="124"/>
      <c r="C938" s="247" t="s">
        <v>476</v>
      </c>
      <c r="D938" s="247"/>
      <c r="E938" s="125"/>
      <c r="F938" s="126" t="s">
        <v>69</v>
      </c>
      <c r="G938" s="94">
        <v>1</v>
      </c>
      <c r="H938" s="95">
        <v>1</v>
      </c>
      <c r="I938" s="127">
        <f t="shared" si="113"/>
        <v>1</v>
      </c>
    </row>
    <row r="939" spans="2:9">
      <c r="B939" s="124"/>
      <c r="C939" s="247" t="s">
        <v>477</v>
      </c>
      <c r="D939" s="247"/>
      <c r="E939" s="125"/>
      <c r="F939" s="126" t="s">
        <v>69</v>
      </c>
      <c r="G939" s="94">
        <v>1</v>
      </c>
      <c r="H939" s="95">
        <v>1</v>
      </c>
      <c r="I939" s="127">
        <f t="shared" si="113"/>
        <v>1</v>
      </c>
    </row>
    <row r="940" spans="2:9">
      <c r="B940" s="124"/>
      <c r="C940" s="247" t="s">
        <v>478</v>
      </c>
      <c r="D940" s="247"/>
      <c r="E940" s="125"/>
      <c r="F940" s="126" t="s">
        <v>69</v>
      </c>
      <c r="G940" s="94">
        <v>1</v>
      </c>
      <c r="H940" s="95">
        <v>1</v>
      </c>
      <c r="I940" s="127">
        <f t="shared" si="113"/>
        <v>1</v>
      </c>
    </row>
    <row r="941" spans="2:9">
      <c r="B941" s="124"/>
      <c r="C941" s="247" t="s">
        <v>479</v>
      </c>
      <c r="D941" s="247"/>
      <c r="E941" s="125"/>
      <c r="F941" s="126" t="s">
        <v>69</v>
      </c>
      <c r="G941" s="94">
        <v>1</v>
      </c>
      <c r="H941" s="95">
        <v>1</v>
      </c>
      <c r="I941" s="127">
        <f t="shared" si="113"/>
        <v>1</v>
      </c>
    </row>
    <row r="942" spans="2:9">
      <c r="B942" s="124"/>
      <c r="C942" s="247" t="s">
        <v>480</v>
      </c>
      <c r="D942" s="247"/>
      <c r="E942" s="125"/>
      <c r="F942" s="126" t="s">
        <v>69</v>
      </c>
      <c r="G942" s="94">
        <v>1</v>
      </c>
      <c r="H942" s="95">
        <v>1</v>
      </c>
      <c r="I942" s="127">
        <f t="shared" si="113"/>
        <v>1</v>
      </c>
    </row>
    <row r="943" spans="2:9">
      <c r="B943" s="124"/>
      <c r="C943" s="247" t="s">
        <v>481</v>
      </c>
      <c r="D943" s="247"/>
      <c r="E943" s="125"/>
      <c r="F943" s="126" t="s">
        <v>69</v>
      </c>
      <c r="G943" s="94">
        <v>1</v>
      </c>
      <c r="H943" s="95">
        <v>1</v>
      </c>
      <c r="I943" s="127">
        <f t="shared" si="113"/>
        <v>1</v>
      </c>
    </row>
    <row r="944" spans="2:9">
      <c r="B944" s="124"/>
      <c r="C944" s="247" t="s">
        <v>482</v>
      </c>
      <c r="D944" s="247"/>
      <c r="E944" s="125"/>
      <c r="F944" s="126" t="s">
        <v>69</v>
      </c>
      <c r="G944" s="94">
        <v>1</v>
      </c>
      <c r="H944" s="95">
        <v>1</v>
      </c>
      <c r="I944" s="127">
        <f t="shared" si="113"/>
        <v>1</v>
      </c>
    </row>
    <row r="945" spans="2:9">
      <c r="B945" s="124"/>
      <c r="C945" s="247" t="s">
        <v>483</v>
      </c>
      <c r="D945" s="247"/>
      <c r="E945" s="125"/>
      <c r="F945" s="126" t="s">
        <v>69</v>
      </c>
      <c r="G945" s="94">
        <v>1</v>
      </c>
      <c r="H945" s="95">
        <v>1</v>
      </c>
      <c r="I945" s="127">
        <f t="shared" si="113"/>
        <v>1</v>
      </c>
    </row>
    <row r="946" spans="2:9">
      <c r="B946" s="124"/>
      <c r="C946" s="247" t="s">
        <v>484</v>
      </c>
      <c r="D946" s="247"/>
      <c r="E946" s="125"/>
      <c r="F946" s="126" t="s">
        <v>69</v>
      </c>
      <c r="G946" s="94">
        <v>1</v>
      </c>
      <c r="H946" s="95">
        <v>1</v>
      </c>
      <c r="I946" s="127">
        <f t="shared" si="113"/>
        <v>1</v>
      </c>
    </row>
    <row r="947" spans="2:9">
      <c r="B947" s="124"/>
      <c r="C947" s="247" t="s">
        <v>485</v>
      </c>
      <c r="D947" s="247"/>
      <c r="E947" s="125"/>
      <c r="F947" s="126" t="s">
        <v>69</v>
      </c>
      <c r="G947" s="94">
        <v>1</v>
      </c>
      <c r="H947" s="95">
        <v>1</v>
      </c>
      <c r="I947" s="127">
        <f t="shared" si="113"/>
        <v>1</v>
      </c>
    </row>
    <row r="948" spans="2:9">
      <c r="B948" s="124"/>
      <c r="C948" s="247" t="s">
        <v>486</v>
      </c>
      <c r="D948" s="247"/>
      <c r="E948" s="125"/>
      <c r="F948" s="126" t="s">
        <v>69</v>
      </c>
      <c r="G948" s="94">
        <v>1</v>
      </c>
      <c r="H948" s="95">
        <v>1</v>
      </c>
      <c r="I948" s="127">
        <f t="shared" ref="I948:I958" si="114">+H948*G948</f>
        <v>1</v>
      </c>
    </row>
    <row r="949" spans="2:9">
      <c r="B949" s="124"/>
      <c r="C949" s="247" t="s">
        <v>487</v>
      </c>
      <c r="D949" s="247"/>
      <c r="E949" s="125"/>
      <c r="F949" s="126" t="s">
        <v>69</v>
      </c>
      <c r="G949" s="94">
        <v>1</v>
      </c>
      <c r="H949" s="95">
        <v>1</v>
      </c>
      <c r="I949" s="127">
        <f t="shared" si="114"/>
        <v>1</v>
      </c>
    </row>
    <row r="950" spans="2:9">
      <c r="B950" s="124"/>
      <c r="C950" s="247" t="s">
        <v>488</v>
      </c>
      <c r="D950" s="247"/>
      <c r="E950" s="125"/>
      <c r="F950" s="126" t="s">
        <v>69</v>
      </c>
      <c r="G950" s="94">
        <v>1</v>
      </c>
      <c r="H950" s="95">
        <v>1</v>
      </c>
      <c r="I950" s="127">
        <f t="shared" si="114"/>
        <v>1</v>
      </c>
    </row>
    <row r="951" spans="2:9">
      <c r="B951" s="124"/>
      <c r="C951" s="247" t="s">
        <v>489</v>
      </c>
      <c r="D951" s="247"/>
      <c r="E951" s="125"/>
      <c r="F951" s="126" t="s">
        <v>69</v>
      </c>
      <c r="G951" s="94">
        <v>1</v>
      </c>
      <c r="H951" s="95">
        <v>1</v>
      </c>
      <c r="I951" s="127">
        <f t="shared" si="114"/>
        <v>1</v>
      </c>
    </row>
    <row r="952" spans="2:9">
      <c r="B952" s="124"/>
      <c r="C952" s="247" t="s">
        <v>490</v>
      </c>
      <c r="D952" s="247"/>
      <c r="E952" s="125"/>
      <c r="F952" s="126" t="s">
        <v>69</v>
      </c>
      <c r="G952" s="94">
        <v>1</v>
      </c>
      <c r="H952" s="95">
        <v>1</v>
      </c>
      <c r="I952" s="127">
        <f t="shared" si="114"/>
        <v>1</v>
      </c>
    </row>
    <row r="953" spans="2:9">
      <c r="B953" s="124"/>
      <c r="C953" s="247" t="s">
        <v>491</v>
      </c>
      <c r="D953" s="247"/>
      <c r="E953" s="125"/>
      <c r="F953" s="126" t="s">
        <v>69</v>
      </c>
      <c r="G953" s="94">
        <v>1</v>
      </c>
      <c r="H953" s="95">
        <v>1</v>
      </c>
      <c r="I953" s="127">
        <f t="shared" si="114"/>
        <v>1</v>
      </c>
    </row>
    <row r="954" spans="2:9">
      <c r="B954" s="124"/>
      <c r="C954" s="247" t="s">
        <v>492</v>
      </c>
      <c r="D954" s="247"/>
      <c r="E954" s="125"/>
      <c r="F954" s="126" t="s">
        <v>69</v>
      </c>
      <c r="G954" s="94">
        <v>1</v>
      </c>
      <c r="H954" s="95">
        <v>1</v>
      </c>
      <c r="I954" s="127">
        <f t="shared" si="114"/>
        <v>1</v>
      </c>
    </row>
    <row r="955" spans="2:9">
      <c r="B955" s="124"/>
      <c r="C955" s="247" t="s">
        <v>493</v>
      </c>
      <c r="D955" s="247"/>
      <c r="E955" s="125"/>
      <c r="F955" s="126" t="s">
        <v>69</v>
      </c>
      <c r="G955" s="94">
        <v>1</v>
      </c>
      <c r="H955" s="95">
        <v>1</v>
      </c>
      <c r="I955" s="127">
        <f t="shared" si="114"/>
        <v>1</v>
      </c>
    </row>
    <row r="956" spans="2:9">
      <c r="B956" s="124"/>
      <c r="C956" s="247" t="s">
        <v>494</v>
      </c>
      <c r="D956" s="247"/>
      <c r="E956" s="125"/>
      <c r="F956" s="126" t="s">
        <v>69</v>
      </c>
      <c r="G956" s="94">
        <v>1</v>
      </c>
      <c r="H956" s="95">
        <v>1</v>
      </c>
      <c r="I956" s="127">
        <f t="shared" si="114"/>
        <v>1</v>
      </c>
    </row>
    <row r="957" spans="2:9">
      <c r="B957" s="124"/>
      <c r="C957" s="247" t="s">
        <v>495</v>
      </c>
      <c r="D957" s="247"/>
      <c r="E957" s="125"/>
      <c r="F957" s="126" t="s">
        <v>69</v>
      </c>
      <c r="G957" s="94">
        <v>1</v>
      </c>
      <c r="H957" s="95">
        <v>1</v>
      </c>
      <c r="I957" s="127">
        <f t="shared" si="114"/>
        <v>1</v>
      </c>
    </row>
    <row r="958" spans="2:9">
      <c r="B958" s="124"/>
      <c r="C958" s="247" t="s">
        <v>496</v>
      </c>
      <c r="D958" s="247"/>
      <c r="E958" s="125"/>
      <c r="F958" s="126" t="s">
        <v>69</v>
      </c>
      <c r="G958" s="94">
        <v>1</v>
      </c>
      <c r="H958" s="95">
        <v>1</v>
      </c>
      <c r="I958" s="127">
        <f t="shared" si="114"/>
        <v>1</v>
      </c>
    </row>
    <row r="959" spans="2:9">
      <c r="B959" s="283"/>
      <c r="C959" s="144" t="s">
        <v>338</v>
      </c>
      <c r="D959" s="144"/>
      <c r="E959" s="113" t="s">
        <v>109</v>
      </c>
      <c r="F959" s="113"/>
      <c r="G959" s="94"/>
      <c r="H959" s="95"/>
      <c r="I959" s="284">
        <f>SUM(I960+I972)</f>
        <v>15</v>
      </c>
    </row>
    <row r="960" spans="2:9">
      <c r="B960" s="104"/>
      <c r="C960" s="145" t="s">
        <v>497</v>
      </c>
      <c r="D960" s="145"/>
      <c r="E960" s="87" t="s">
        <v>109</v>
      </c>
      <c r="F960" s="108"/>
      <c r="G960" s="94"/>
      <c r="H960" s="95"/>
      <c r="I960" s="279">
        <f>SUM(I961:I971)</f>
        <v>11</v>
      </c>
    </row>
    <row r="961" spans="2:9">
      <c r="B961" s="285"/>
      <c r="C961" s="248" t="s">
        <v>500</v>
      </c>
      <c r="D961" s="248"/>
      <c r="E961" s="78"/>
      <c r="F961" s="93" t="s">
        <v>69</v>
      </c>
      <c r="G961" s="94">
        <v>1</v>
      </c>
      <c r="H961" s="95">
        <v>1</v>
      </c>
      <c r="I961" s="96">
        <f t="shared" ref="I961:I976" si="115">+H961*G961</f>
        <v>1</v>
      </c>
    </row>
    <row r="962" spans="2:9">
      <c r="B962" s="285"/>
      <c r="C962" s="213" t="s">
        <v>339</v>
      </c>
      <c r="D962" s="213"/>
      <c r="E962" s="78"/>
      <c r="F962" s="93" t="s">
        <v>69</v>
      </c>
      <c r="G962" s="94">
        <v>1</v>
      </c>
      <c r="H962" s="95">
        <v>1</v>
      </c>
      <c r="I962" s="96">
        <f t="shared" si="115"/>
        <v>1</v>
      </c>
    </row>
    <row r="963" spans="2:9">
      <c r="B963" s="285"/>
      <c r="C963" s="213" t="s">
        <v>501</v>
      </c>
      <c r="D963" s="213"/>
      <c r="E963" s="78"/>
      <c r="F963" s="93" t="s">
        <v>69</v>
      </c>
      <c r="G963" s="94">
        <v>1</v>
      </c>
      <c r="H963" s="95">
        <v>1</v>
      </c>
      <c r="I963" s="96">
        <f t="shared" si="115"/>
        <v>1</v>
      </c>
    </row>
    <row r="964" spans="2:9">
      <c r="B964" s="285"/>
      <c r="C964" s="213" t="s">
        <v>502</v>
      </c>
      <c r="D964" s="213"/>
      <c r="E964" s="78"/>
      <c r="F964" s="93" t="s">
        <v>69</v>
      </c>
      <c r="G964" s="94">
        <v>1</v>
      </c>
      <c r="H964" s="95">
        <v>1</v>
      </c>
      <c r="I964" s="96">
        <f t="shared" si="115"/>
        <v>1</v>
      </c>
    </row>
    <row r="965" spans="2:9">
      <c r="B965" s="285"/>
      <c r="C965" s="213" t="s">
        <v>503</v>
      </c>
      <c r="D965" s="213"/>
      <c r="E965" s="78"/>
      <c r="F965" s="93" t="s">
        <v>69</v>
      </c>
      <c r="G965" s="94">
        <v>1</v>
      </c>
      <c r="H965" s="95">
        <v>1</v>
      </c>
      <c r="I965" s="96">
        <f t="shared" si="115"/>
        <v>1</v>
      </c>
    </row>
    <row r="966" spans="2:9">
      <c r="B966" s="285"/>
      <c r="C966" s="213" t="s">
        <v>506</v>
      </c>
      <c r="D966" s="213"/>
      <c r="E966" s="78"/>
      <c r="F966" s="93"/>
      <c r="G966" s="94">
        <v>1</v>
      </c>
      <c r="H966" s="95">
        <v>1</v>
      </c>
      <c r="I966" s="96">
        <f t="shared" ref="I966" si="116">+H966*G966</f>
        <v>1</v>
      </c>
    </row>
    <row r="967" spans="2:9">
      <c r="B967" s="285"/>
      <c r="C967" s="213" t="s">
        <v>505</v>
      </c>
      <c r="D967" s="213"/>
      <c r="E967" s="78"/>
      <c r="F967" s="93" t="s">
        <v>69</v>
      </c>
      <c r="G967" s="94">
        <v>1</v>
      </c>
      <c r="H967" s="95">
        <v>1</v>
      </c>
      <c r="I967" s="96">
        <f t="shared" si="115"/>
        <v>1</v>
      </c>
    </row>
    <row r="968" spans="2:9">
      <c r="B968" s="285"/>
      <c r="C968" s="213" t="s">
        <v>340</v>
      </c>
      <c r="D968" s="213"/>
      <c r="E968" s="78"/>
      <c r="F968" s="93" t="s">
        <v>69</v>
      </c>
      <c r="G968" s="94">
        <v>1</v>
      </c>
      <c r="H968" s="95">
        <v>1</v>
      </c>
      <c r="I968" s="96">
        <f t="shared" si="115"/>
        <v>1</v>
      </c>
    </row>
    <row r="969" spans="2:9">
      <c r="B969" s="285"/>
      <c r="C969" s="213" t="s">
        <v>341</v>
      </c>
      <c r="D969" s="213"/>
      <c r="E969" s="78"/>
      <c r="F969" s="93" t="s">
        <v>69</v>
      </c>
      <c r="G969" s="94">
        <v>1</v>
      </c>
      <c r="H969" s="95">
        <v>1</v>
      </c>
      <c r="I969" s="96">
        <f t="shared" si="115"/>
        <v>1</v>
      </c>
    </row>
    <row r="970" spans="2:9">
      <c r="B970" s="285"/>
      <c r="C970" s="213" t="s">
        <v>342</v>
      </c>
      <c r="D970" s="213"/>
      <c r="E970" s="78"/>
      <c r="F970" s="93" t="s">
        <v>69</v>
      </c>
      <c r="G970" s="94">
        <v>1</v>
      </c>
      <c r="H970" s="95">
        <v>1</v>
      </c>
      <c r="I970" s="96">
        <f t="shared" si="115"/>
        <v>1</v>
      </c>
    </row>
    <row r="971" spans="2:9">
      <c r="B971" s="286"/>
      <c r="C971" s="213" t="s">
        <v>504</v>
      </c>
      <c r="D971" s="213"/>
      <c r="E971" s="78"/>
      <c r="F971" s="93" t="s">
        <v>69</v>
      </c>
      <c r="G971" s="94">
        <v>1</v>
      </c>
      <c r="H971" s="95">
        <v>1</v>
      </c>
      <c r="I971" s="96">
        <f t="shared" si="115"/>
        <v>1</v>
      </c>
    </row>
    <row r="972" spans="2:9">
      <c r="B972" s="287"/>
      <c r="C972" s="145" t="s">
        <v>498</v>
      </c>
      <c r="D972" s="145"/>
      <c r="E972" s="87" t="s">
        <v>109</v>
      </c>
      <c r="F972" s="108"/>
      <c r="G972" s="94"/>
      <c r="H972" s="95"/>
      <c r="I972" s="279">
        <f>SUM(I973:I976)</f>
        <v>4</v>
      </c>
    </row>
    <row r="973" spans="2:9">
      <c r="B973" s="285"/>
      <c r="C973" s="214" t="s">
        <v>507</v>
      </c>
      <c r="D973" s="214"/>
      <c r="E973" s="78"/>
      <c r="F973" s="93" t="s">
        <v>69</v>
      </c>
      <c r="G973" s="94">
        <v>1</v>
      </c>
      <c r="H973" s="95">
        <v>1</v>
      </c>
      <c r="I973" s="96">
        <f t="shared" si="115"/>
        <v>1</v>
      </c>
    </row>
    <row r="974" spans="2:9">
      <c r="B974" s="285"/>
      <c r="C974" s="214" t="s">
        <v>305</v>
      </c>
      <c r="D974" s="214"/>
      <c r="E974" s="78"/>
      <c r="F974" s="93" t="s">
        <v>69</v>
      </c>
      <c r="G974" s="94">
        <v>1</v>
      </c>
      <c r="H974" s="95">
        <v>1</v>
      </c>
      <c r="I974" s="96">
        <f t="shared" si="115"/>
        <v>1</v>
      </c>
    </row>
    <row r="975" spans="2:9">
      <c r="B975" s="285"/>
      <c r="C975" s="214" t="s">
        <v>343</v>
      </c>
      <c r="D975" s="214"/>
      <c r="E975" s="78"/>
      <c r="F975" s="93" t="s">
        <v>69</v>
      </c>
      <c r="G975" s="94">
        <v>1</v>
      </c>
      <c r="H975" s="95">
        <v>1</v>
      </c>
      <c r="I975" s="96">
        <f t="shared" si="115"/>
        <v>1</v>
      </c>
    </row>
    <row r="976" spans="2:9">
      <c r="B976" s="285"/>
      <c r="C976" s="214" t="s">
        <v>499</v>
      </c>
      <c r="D976" s="214"/>
      <c r="E976" s="78"/>
      <c r="F976" s="93" t="s">
        <v>69</v>
      </c>
      <c r="G976" s="94">
        <v>1</v>
      </c>
      <c r="H976" s="95">
        <v>1</v>
      </c>
      <c r="I976" s="96">
        <f t="shared" si="115"/>
        <v>1</v>
      </c>
    </row>
    <row r="977" spans="2:9">
      <c r="B977" s="281"/>
      <c r="C977" s="249" t="s">
        <v>508</v>
      </c>
      <c r="D977" s="249"/>
      <c r="E977" s="87" t="s">
        <v>109</v>
      </c>
      <c r="F977" s="88" t="s">
        <v>18</v>
      </c>
      <c r="G977" s="94"/>
      <c r="H977" s="95"/>
      <c r="I977" s="284">
        <f>SUM(I978:I983)</f>
        <v>6</v>
      </c>
    </row>
    <row r="978" spans="2:9">
      <c r="B978" s="288"/>
      <c r="C978" s="212" t="s">
        <v>509</v>
      </c>
      <c r="D978" s="212"/>
      <c r="E978" s="120"/>
      <c r="F978" s="121" t="s">
        <v>439</v>
      </c>
      <c r="G978" s="132">
        <v>1</v>
      </c>
      <c r="H978" s="122">
        <v>1</v>
      </c>
      <c r="I978" s="123">
        <f t="shared" ref="I978:I983" si="117">+H978*G978</f>
        <v>1</v>
      </c>
    </row>
    <row r="979" spans="2:9">
      <c r="B979" s="288"/>
      <c r="C979" s="212" t="s">
        <v>510</v>
      </c>
      <c r="D979" s="212"/>
      <c r="E979" s="120"/>
      <c r="F979" s="121" t="s">
        <v>439</v>
      </c>
      <c r="G979" s="132">
        <v>1</v>
      </c>
      <c r="H979" s="122">
        <v>1</v>
      </c>
      <c r="I979" s="123">
        <f t="shared" si="117"/>
        <v>1</v>
      </c>
    </row>
    <row r="980" spans="2:9">
      <c r="B980" s="288"/>
      <c r="C980" s="212" t="s">
        <v>512</v>
      </c>
      <c r="D980" s="212"/>
      <c r="E980" s="120"/>
      <c r="F980" s="121" t="s">
        <v>439</v>
      </c>
      <c r="G980" s="132">
        <v>1</v>
      </c>
      <c r="H980" s="122">
        <v>1</v>
      </c>
      <c r="I980" s="123">
        <f t="shared" si="117"/>
        <v>1</v>
      </c>
    </row>
    <row r="981" spans="2:9">
      <c r="B981" s="288"/>
      <c r="C981" s="212" t="s">
        <v>511</v>
      </c>
      <c r="D981" s="212"/>
      <c r="E981" s="120"/>
      <c r="F981" s="121" t="s">
        <v>439</v>
      </c>
      <c r="G981" s="132">
        <v>1</v>
      </c>
      <c r="H981" s="122">
        <v>1</v>
      </c>
      <c r="I981" s="123">
        <f t="shared" si="117"/>
        <v>1</v>
      </c>
    </row>
    <row r="982" spans="2:9">
      <c r="B982" s="288"/>
      <c r="C982" s="212" t="s">
        <v>513</v>
      </c>
      <c r="D982" s="212"/>
      <c r="E982" s="120"/>
      <c r="F982" s="121" t="s">
        <v>439</v>
      </c>
      <c r="G982" s="132">
        <v>1</v>
      </c>
      <c r="H982" s="122">
        <v>1</v>
      </c>
      <c r="I982" s="123">
        <f t="shared" si="117"/>
        <v>1</v>
      </c>
    </row>
    <row r="983" spans="2:9">
      <c r="B983" s="288"/>
      <c r="C983" s="212" t="s">
        <v>514</v>
      </c>
      <c r="D983" s="212"/>
      <c r="E983" s="120"/>
      <c r="F983" s="121" t="s">
        <v>439</v>
      </c>
      <c r="G983" s="132">
        <v>1</v>
      </c>
      <c r="H983" s="122">
        <v>1</v>
      </c>
      <c r="I983" s="123">
        <f t="shared" si="117"/>
        <v>1</v>
      </c>
    </row>
    <row r="984" spans="2:9" ht="16.5" thickBot="1">
      <c r="B984" s="289" t="s">
        <v>25</v>
      </c>
      <c r="C984" s="290"/>
      <c r="D984" s="290"/>
      <c r="E984" s="290"/>
      <c r="F984" s="290"/>
      <c r="G984" s="290"/>
      <c r="H984" s="290"/>
      <c r="I984" s="291">
        <f>I977+I959+I922+I867+I819+I699+I645+I631+I604++I579+I553+I542+I532+I423+I351+I340+I332+I303+I275+I234+I196+I152</f>
        <v>709</v>
      </c>
    </row>
    <row r="985" spans="2:9">
      <c r="B985" s="114"/>
      <c r="C985" s="114"/>
      <c r="D985" s="114"/>
      <c r="E985" s="114"/>
      <c r="F985" s="66" t="s">
        <v>64</v>
      </c>
      <c r="G985" s="223">
        <f ca="1">NOW()</f>
        <v>44626.478933217593</v>
      </c>
      <c r="H985" s="223"/>
      <c r="I985" s="223"/>
    </row>
    <row r="986" spans="2:9">
      <c r="B986" s="114"/>
      <c r="C986" s="114"/>
      <c r="D986" s="114"/>
      <c r="E986" s="114"/>
      <c r="F986" s="114"/>
      <c r="H986" s="115"/>
      <c r="I986" s="116"/>
    </row>
    <row r="989" spans="2:9">
      <c r="B989" s="117" t="s">
        <v>65</v>
      </c>
      <c r="F989" s="117"/>
      <c r="I989" s="118" t="s">
        <v>66</v>
      </c>
    </row>
    <row r="993" spans="2:9">
      <c r="D993" s="171" t="s">
        <v>66</v>
      </c>
      <c r="E993" s="171"/>
      <c r="F993" s="171"/>
      <c r="G993" s="171"/>
    </row>
    <row r="994" spans="2:9" ht="29.25" customHeight="1">
      <c r="B994" s="170" t="s">
        <v>67</v>
      </c>
      <c r="C994" s="170"/>
      <c r="D994" s="170"/>
      <c r="E994" s="170"/>
      <c r="F994" s="170"/>
      <c r="G994" s="170"/>
      <c r="H994" s="170"/>
      <c r="I994" s="170"/>
    </row>
  </sheetData>
  <autoFilter ref="B18:F109">
    <filterColumn colId="1" showButton="0"/>
  </autoFilter>
  <mergeCells count="3183">
    <mergeCell ref="A725:A733"/>
    <mergeCell ref="A735:A737"/>
    <mergeCell ref="C698:D698"/>
    <mergeCell ref="A739:A749"/>
    <mergeCell ref="A701:A723"/>
    <mergeCell ref="A751:A767"/>
    <mergeCell ref="A769:A794"/>
    <mergeCell ref="A911:A921"/>
    <mergeCell ref="A904:A909"/>
    <mergeCell ref="A897:A902"/>
    <mergeCell ref="A890:A895"/>
    <mergeCell ref="A876:A881"/>
    <mergeCell ref="A869:A874"/>
    <mergeCell ref="A862:A866"/>
    <mergeCell ref="A855:A860"/>
    <mergeCell ref="A848:A853"/>
    <mergeCell ref="A841:A846"/>
    <mergeCell ref="A834:A839"/>
    <mergeCell ref="A827:A832"/>
    <mergeCell ref="A821:A825"/>
    <mergeCell ref="A796:A818"/>
    <mergeCell ref="A883:A888"/>
    <mergeCell ref="XBN819:XBO819"/>
    <mergeCell ref="XBV819:XBW819"/>
    <mergeCell ref="XCD819:XCE819"/>
    <mergeCell ref="XCL819:XCM819"/>
    <mergeCell ref="XCT819:XCU819"/>
    <mergeCell ref="XDB819:XDC819"/>
    <mergeCell ref="XDJ819:XDK819"/>
    <mergeCell ref="XDR819:XDS819"/>
    <mergeCell ref="XDZ819:XEA819"/>
    <mergeCell ref="XEH819:XEI819"/>
    <mergeCell ref="XEP819:XEQ819"/>
    <mergeCell ref="XEX819:XEY819"/>
    <mergeCell ref="C819:D819"/>
    <mergeCell ref="WWH819:WWI819"/>
    <mergeCell ref="WWP819:WWQ819"/>
    <mergeCell ref="WWX819:WWY819"/>
    <mergeCell ref="WXF819:WXG819"/>
    <mergeCell ref="WXN819:WXO819"/>
    <mergeCell ref="WXV819:WXW819"/>
    <mergeCell ref="WYD819:WYE819"/>
    <mergeCell ref="WYL819:WYM819"/>
    <mergeCell ref="WYT819:WYU819"/>
    <mergeCell ref="WZB819:WZC819"/>
    <mergeCell ref="WZJ819:WZK819"/>
    <mergeCell ref="WZR819:WZS819"/>
    <mergeCell ref="WZZ819:XAA819"/>
    <mergeCell ref="XAH819:XAI819"/>
    <mergeCell ref="XAP819:XAQ819"/>
    <mergeCell ref="XAX819:XAY819"/>
    <mergeCell ref="XBF819:XBG819"/>
    <mergeCell ref="WRB819:WRC819"/>
    <mergeCell ref="WRJ819:WRK819"/>
    <mergeCell ref="WRR819:WRS819"/>
    <mergeCell ref="WRZ819:WSA819"/>
    <mergeCell ref="WSH819:WSI819"/>
    <mergeCell ref="WSP819:WSQ819"/>
    <mergeCell ref="WSX819:WSY819"/>
    <mergeCell ref="WTF819:WTG819"/>
    <mergeCell ref="WTN819:WTO819"/>
    <mergeCell ref="WTV819:WTW819"/>
    <mergeCell ref="WUD819:WUE819"/>
    <mergeCell ref="WUL819:WUM819"/>
    <mergeCell ref="WUT819:WUU819"/>
    <mergeCell ref="WVB819:WVC819"/>
    <mergeCell ref="WVJ819:WVK819"/>
    <mergeCell ref="WVR819:WVS819"/>
    <mergeCell ref="WVZ819:WWA819"/>
    <mergeCell ref="WLV819:WLW819"/>
    <mergeCell ref="WMD819:WME819"/>
    <mergeCell ref="WML819:WMM819"/>
    <mergeCell ref="WMT819:WMU819"/>
    <mergeCell ref="WNB819:WNC819"/>
    <mergeCell ref="WNJ819:WNK819"/>
    <mergeCell ref="WNR819:WNS819"/>
    <mergeCell ref="WNZ819:WOA819"/>
    <mergeCell ref="WOH819:WOI819"/>
    <mergeCell ref="WOP819:WOQ819"/>
    <mergeCell ref="WOX819:WOY819"/>
    <mergeCell ref="WPF819:WPG819"/>
    <mergeCell ref="WPN819:WPO819"/>
    <mergeCell ref="WPV819:WPW819"/>
    <mergeCell ref="WQD819:WQE819"/>
    <mergeCell ref="WQL819:WQM819"/>
    <mergeCell ref="WQT819:WQU819"/>
    <mergeCell ref="WGP819:WGQ819"/>
    <mergeCell ref="WGX819:WGY819"/>
    <mergeCell ref="WHF819:WHG819"/>
    <mergeCell ref="WHN819:WHO819"/>
    <mergeCell ref="WHV819:WHW819"/>
    <mergeCell ref="WID819:WIE819"/>
    <mergeCell ref="WIL819:WIM819"/>
    <mergeCell ref="WIT819:WIU819"/>
    <mergeCell ref="WJB819:WJC819"/>
    <mergeCell ref="WJJ819:WJK819"/>
    <mergeCell ref="WJR819:WJS819"/>
    <mergeCell ref="WJZ819:WKA819"/>
    <mergeCell ref="WKH819:WKI819"/>
    <mergeCell ref="WKP819:WKQ819"/>
    <mergeCell ref="WKX819:WKY819"/>
    <mergeCell ref="WLF819:WLG819"/>
    <mergeCell ref="WLN819:WLO819"/>
    <mergeCell ref="WBJ819:WBK819"/>
    <mergeCell ref="WBR819:WBS819"/>
    <mergeCell ref="WBZ819:WCA819"/>
    <mergeCell ref="WCH819:WCI819"/>
    <mergeCell ref="WCP819:WCQ819"/>
    <mergeCell ref="WCX819:WCY819"/>
    <mergeCell ref="WDF819:WDG819"/>
    <mergeCell ref="WDN819:WDO819"/>
    <mergeCell ref="WDV819:WDW819"/>
    <mergeCell ref="WED819:WEE819"/>
    <mergeCell ref="WEL819:WEM819"/>
    <mergeCell ref="WET819:WEU819"/>
    <mergeCell ref="WFB819:WFC819"/>
    <mergeCell ref="WFJ819:WFK819"/>
    <mergeCell ref="WFR819:WFS819"/>
    <mergeCell ref="WFZ819:WGA819"/>
    <mergeCell ref="WGH819:WGI819"/>
    <mergeCell ref="VWD819:VWE819"/>
    <mergeCell ref="VWL819:VWM819"/>
    <mergeCell ref="VWT819:VWU819"/>
    <mergeCell ref="VXB819:VXC819"/>
    <mergeCell ref="VXJ819:VXK819"/>
    <mergeCell ref="VXR819:VXS819"/>
    <mergeCell ref="VXZ819:VYA819"/>
    <mergeCell ref="VYH819:VYI819"/>
    <mergeCell ref="VYP819:VYQ819"/>
    <mergeCell ref="VYX819:VYY819"/>
    <mergeCell ref="VZF819:VZG819"/>
    <mergeCell ref="VZN819:VZO819"/>
    <mergeCell ref="VZV819:VZW819"/>
    <mergeCell ref="WAD819:WAE819"/>
    <mergeCell ref="WAL819:WAM819"/>
    <mergeCell ref="WAT819:WAU819"/>
    <mergeCell ref="WBB819:WBC819"/>
    <mergeCell ref="VQX819:VQY819"/>
    <mergeCell ref="VRF819:VRG819"/>
    <mergeCell ref="VRN819:VRO819"/>
    <mergeCell ref="VRV819:VRW819"/>
    <mergeCell ref="VSD819:VSE819"/>
    <mergeCell ref="VSL819:VSM819"/>
    <mergeCell ref="VST819:VSU819"/>
    <mergeCell ref="VTB819:VTC819"/>
    <mergeCell ref="VTJ819:VTK819"/>
    <mergeCell ref="VTR819:VTS819"/>
    <mergeCell ref="VTZ819:VUA819"/>
    <mergeCell ref="VUH819:VUI819"/>
    <mergeCell ref="VUP819:VUQ819"/>
    <mergeCell ref="VUX819:VUY819"/>
    <mergeCell ref="VVF819:VVG819"/>
    <mergeCell ref="VVN819:VVO819"/>
    <mergeCell ref="VVV819:VVW819"/>
    <mergeCell ref="VLR819:VLS819"/>
    <mergeCell ref="VLZ819:VMA819"/>
    <mergeCell ref="VMH819:VMI819"/>
    <mergeCell ref="VMP819:VMQ819"/>
    <mergeCell ref="VMX819:VMY819"/>
    <mergeCell ref="VNF819:VNG819"/>
    <mergeCell ref="VNN819:VNO819"/>
    <mergeCell ref="VNV819:VNW819"/>
    <mergeCell ref="VOD819:VOE819"/>
    <mergeCell ref="VOL819:VOM819"/>
    <mergeCell ref="VOT819:VOU819"/>
    <mergeCell ref="VPB819:VPC819"/>
    <mergeCell ref="VPJ819:VPK819"/>
    <mergeCell ref="VPR819:VPS819"/>
    <mergeCell ref="VPZ819:VQA819"/>
    <mergeCell ref="VQH819:VQI819"/>
    <mergeCell ref="VQP819:VQQ819"/>
    <mergeCell ref="VGL819:VGM819"/>
    <mergeCell ref="VGT819:VGU819"/>
    <mergeCell ref="VHB819:VHC819"/>
    <mergeCell ref="VHJ819:VHK819"/>
    <mergeCell ref="VHR819:VHS819"/>
    <mergeCell ref="VHZ819:VIA819"/>
    <mergeCell ref="VIH819:VII819"/>
    <mergeCell ref="VIP819:VIQ819"/>
    <mergeCell ref="VIX819:VIY819"/>
    <mergeCell ref="VJF819:VJG819"/>
    <mergeCell ref="VJN819:VJO819"/>
    <mergeCell ref="VJV819:VJW819"/>
    <mergeCell ref="VKD819:VKE819"/>
    <mergeCell ref="VKL819:VKM819"/>
    <mergeCell ref="VKT819:VKU819"/>
    <mergeCell ref="VLB819:VLC819"/>
    <mergeCell ref="VLJ819:VLK819"/>
    <mergeCell ref="VBF819:VBG819"/>
    <mergeCell ref="VBN819:VBO819"/>
    <mergeCell ref="VBV819:VBW819"/>
    <mergeCell ref="VCD819:VCE819"/>
    <mergeCell ref="VCL819:VCM819"/>
    <mergeCell ref="VCT819:VCU819"/>
    <mergeCell ref="VDB819:VDC819"/>
    <mergeCell ref="VDJ819:VDK819"/>
    <mergeCell ref="VDR819:VDS819"/>
    <mergeCell ref="VDZ819:VEA819"/>
    <mergeCell ref="VEH819:VEI819"/>
    <mergeCell ref="VEP819:VEQ819"/>
    <mergeCell ref="VEX819:VEY819"/>
    <mergeCell ref="VFF819:VFG819"/>
    <mergeCell ref="VFN819:VFO819"/>
    <mergeCell ref="VFV819:VFW819"/>
    <mergeCell ref="VGD819:VGE819"/>
    <mergeCell ref="UVZ819:UWA819"/>
    <mergeCell ref="UWH819:UWI819"/>
    <mergeCell ref="UWP819:UWQ819"/>
    <mergeCell ref="UWX819:UWY819"/>
    <mergeCell ref="UXF819:UXG819"/>
    <mergeCell ref="UXN819:UXO819"/>
    <mergeCell ref="UXV819:UXW819"/>
    <mergeCell ref="UYD819:UYE819"/>
    <mergeCell ref="UYL819:UYM819"/>
    <mergeCell ref="UYT819:UYU819"/>
    <mergeCell ref="UZB819:UZC819"/>
    <mergeCell ref="UZJ819:UZK819"/>
    <mergeCell ref="UZR819:UZS819"/>
    <mergeCell ref="UZZ819:VAA819"/>
    <mergeCell ref="VAH819:VAI819"/>
    <mergeCell ref="VAP819:VAQ819"/>
    <mergeCell ref="VAX819:VAY819"/>
    <mergeCell ref="UQT819:UQU819"/>
    <mergeCell ref="URB819:URC819"/>
    <mergeCell ref="URJ819:URK819"/>
    <mergeCell ref="URR819:URS819"/>
    <mergeCell ref="URZ819:USA819"/>
    <mergeCell ref="USH819:USI819"/>
    <mergeCell ref="USP819:USQ819"/>
    <mergeCell ref="USX819:USY819"/>
    <mergeCell ref="UTF819:UTG819"/>
    <mergeCell ref="UTN819:UTO819"/>
    <mergeCell ref="UTV819:UTW819"/>
    <mergeCell ref="UUD819:UUE819"/>
    <mergeCell ref="UUL819:UUM819"/>
    <mergeCell ref="UUT819:UUU819"/>
    <mergeCell ref="UVB819:UVC819"/>
    <mergeCell ref="UVJ819:UVK819"/>
    <mergeCell ref="UVR819:UVS819"/>
    <mergeCell ref="ULN819:ULO819"/>
    <mergeCell ref="ULV819:ULW819"/>
    <mergeCell ref="UMD819:UME819"/>
    <mergeCell ref="UML819:UMM819"/>
    <mergeCell ref="UMT819:UMU819"/>
    <mergeCell ref="UNB819:UNC819"/>
    <mergeCell ref="UNJ819:UNK819"/>
    <mergeCell ref="UNR819:UNS819"/>
    <mergeCell ref="UNZ819:UOA819"/>
    <mergeCell ref="UOH819:UOI819"/>
    <mergeCell ref="UOP819:UOQ819"/>
    <mergeCell ref="UOX819:UOY819"/>
    <mergeCell ref="UPF819:UPG819"/>
    <mergeCell ref="UPN819:UPO819"/>
    <mergeCell ref="UPV819:UPW819"/>
    <mergeCell ref="UQD819:UQE819"/>
    <mergeCell ref="UQL819:UQM819"/>
    <mergeCell ref="UGH819:UGI819"/>
    <mergeCell ref="UGP819:UGQ819"/>
    <mergeCell ref="UGX819:UGY819"/>
    <mergeCell ref="UHF819:UHG819"/>
    <mergeCell ref="UHN819:UHO819"/>
    <mergeCell ref="UHV819:UHW819"/>
    <mergeCell ref="UID819:UIE819"/>
    <mergeCell ref="UIL819:UIM819"/>
    <mergeCell ref="UIT819:UIU819"/>
    <mergeCell ref="UJB819:UJC819"/>
    <mergeCell ref="UJJ819:UJK819"/>
    <mergeCell ref="UJR819:UJS819"/>
    <mergeCell ref="UJZ819:UKA819"/>
    <mergeCell ref="UKH819:UKI819"/>
    <mergeCell ref="UKP819:UKQ819"/>
    <mergeCell ref="UKX819:UKY819"/>
    <mergeCell ref="ULF819:ULG819"/>
    <mergeCell ref="UBB819:UBC819"/>
    <mergeCell ref="UBJ819:UBK819"/>
    <mergeCell ref="UBR819:UBS819"/>
    <mergeCell ref="UBZ819:UCA819"/>
    <mergeCell ref="UCH819:UCI819"/>
    <mergeCell ref="UCP819:UCQ819"/>
    <mergeCell ref="UCX819:UCY819"/>
    <mergeCell ref="UDF819:UDG819"/>
    <mergeCell ref="UDN819:UDO819"/>
    <mergeCell ref="UDV819:UDW819"/>
    <mergeCell ref="UED819:UEE819"/>
    <mergeCell ref="UEL819:UEM819"/>
    <mergeCell ref="UET819:UEU819"/>
    <mergeCell ref="UFB819:UFC819"/>
    <mergeCell ref="UFJ819:UFK819"/>
    <mergeCell ref="UFR819:UFS819"/>
    <mergeCell ref="UFZ819:UGA819"/>
    <mergeCell ref="TVV819:TVW819"/>
    <mergeCell ref="TWD819:TWE819"/>
    <mergeCell ref="TWL819:TWM819"/>
    <mergeCell ref="TWT819:TWU819"/>
    <mergeCell ref="TXB819:TXC819"/>
    <mergeCell ref="TXJ819:TXK819"/>
    <mergeCell ref="TXR819:TXS819"/>
    <mergeCell ref="TXZ819:TYA819"/>
    <mergeCell ref="TYH819:TYI819"/>
    <mergeCell ref="TYP819:TYQ819"/>
    <mergeCell ref="TYX819:TYY819"/>
    <mergeCell ref="TZF819:TZG819"/>
    <mergeCell ref="TZN819:TZO819"/>
    <mergeCell ref="TZV819:TZW819"/>
    <mergeCell ref="UAD819:UAE819"/>
    <mergeCell ref="UAL819:UAM819"/>
    <mergeCell ref="UAT819:UAU819"/>
    <mergeCell ref="TQP819:TQQ819"/>
    <mergeCell ref="TQX819:TQY819"/>
    <mergeCell ref="TRF819:TRG819"/>
    <mergeCell ref="TRN819:TRO819"/>
    <mergeCell ref="TRV819:TRW819"/>
    <mergeCell ref="TSD819:TSE819"/>
    <mergeCell ref="TSL819:TSM819"/>
    <mergeCell ref="TST819:TSU819"/>
    <mergeCell ref="TTB819:TTC819"/>
    <mergeCell ref="TTJ819:TTK819"/>
    <mergeCell ref="TTR819:TTS819"/>
    <mergeCell ref="TTZ819:TUA819"/>
    <mergeCell ref="TUH819:TUI819"/>
    <mergeCell ref="TUP819:TUQ819"/>
    <mergeCell ref="TUX819:TUY819"/>
    <mergeCell ref="TVF819:TVG819"/>
    <mergeCell ref="TVN819:TVO819"/>
    <mergeCell ref="TLJ819:TLK819"/>
    <mergeCell ref="TLR819:TLS819"/>
    <mergeCell ref="TLZ819:TMA819"/>
    <mergeCell ref="TMH819:TMI819"/>
    <mergeCell ref="TMP819:TMQ819"/>
    <mergeCell ref="TMX819:TMY819"/>
    <mergeCell ref="TNF819:TNG819"/>
    <mergeCell ref="TNN819:TNO819"/>
    <mergeCell ref="TNV819:TNW819"/>
    <mergeCell ref="TOD819:TOE819"/>
    <mergeCell ref="TOL819:TOM819"/>
    <mergeCell ref="TOT819:TOU819"/>
    <mergeCell ref="TPB819:TPC819"/>
    <mergeCell ref="TPJ819:TPK819"/>
    <mergeCell ref="TPR819:TPS819"/>
    <mergeCell ref="TPZ819:TQA819"/>
    <mergeCell ref="TQH819:TQI819"/>
    <mergeCell ref="TGD819:TGE819"/>
    <mergeCell ref="TGL819:TGM819"/>
    <mergeCell ref="TGT819:TGU819"/>
    <mergeCell ref="THB819:THC819"/>
    <mergeCell ref="THJ819:THK819"/>
    <mergeCell ref="THR819:THS819"/>
    <mergeCell ref="THZ819:TIA819"/>
    <mergeCell ref="TIH819:TII819"/>
    <mergeCell ref="TIP819:TIQ819"/>
    <mergeCell ref="TIX819:TIY819"/>
    <mergeCell ref="TJF819:TJG819"/>
    <mergeCell ref="TJN819:TJO819"/>
    <mergeCell ref="TJV819:TJW819"/>
    <mergeCell ref="TKD819:TKE819"/>
    <mergeCell ref="TKL819:TKM819"/>
    <mergeCell ref="TKT819:TKU819"/>
    <mergeCell ref="TLB819:TLC819"/>
    <mergeCell ref="TAX819:TAY819"/>
    <mergeCell ref="TBF819:TBG819"/>
    <mergeCell ref="TBN819:TBO819"/>
    <mergeCell ref="TBV819:TBW819"/>
    <mergeCell ref="TCD819:TCE819"/>
    <mergeCell ref="TCL819:TCM819"/>
    <mergeCell ref="TCT819:TCU819"/>
    <mergeCell ref="TDB819:TDC819"/>
    <mergeCell ref="TDJ819:TDK819"/>
    <mergeCell ref="TDR819:TDS819"/>
    <mergeCell ref="TDZ819:TEA819"/>
    <mergeCell ref="TEH819:TEI819"/>
    <mergeCell ref="TEP819:TEQ819"/>
    <mergeCell ref="TEX819:TEY819"/>
    <mergeCell ref="TFF819:TFG819"/>
    <mergeCell ref="TFN819:TFO819"/>
    <mergeCell ref="TFV819:TFW819"/>
    <mergeCell ref="SVR819:SVS819"/>
    <mergeCell ref="SVZ819:SWA819"/>
    <mergeCell ref="SWH819:SWI819"/>
    <mergeCell ref="SWP819:SWQ819"/>
    <mergeCell ref="SWX819:SWY819"/>
    <mergeCell ref="SXF819:SXG819"/>
    <mergeCell ref="SXN819:SXO819"/>
    <mergeCell ref="SXV819:SXW819"/>
    <mergeCell ref="SYD819:SYE819"/>
    <mergeCell ref="SYL819:SYM819"/>
    <mergeCell ref="SYT819:SYU819"/>
    <mergeCell ref="SZB819:SZC819"/>
    <mergeCell ref="SZJ819:SZK819"/>
    <mergeCell ref="SZR819:SZS819"/>
    <mergeCell ref="SZZ819:TAA819"/>
    <mergeCell ref="TAH819:TAI819"/>
    <mergeCell ref="TAP819:TAQ819"/>
    <mergeCell ref="SQL819:SQM819"/>
    <mergeCell ref="SQT819:SQU819"/>
    <mergeCell ref="SRB819:SRC819"/>
    <mergeCell ref="SRJ819:SRK819"/>
    <mergeCell ref="SRR819:SRS819"/>
    <mergeCell ref="SRZ819:SSA819"/>
    <mergeCell ref="SSH819:SSI819"/>
    <mergeCell ref="SSP819:SSQ819"/>
    <mergeCell ref="SSX819:SSY819"/>
    <mergeCell ref="STF819:STG819"/>
    <mergeCell ref="STN819:STO819"/>
    <mergeCell ref="STV819:STW819"/>
    <mergeCell ref="SUD819:SUE819"/>
    <mergeCell ref="SUL819:SUM819"/>
    <mergeCell ref="SUT819:SUU819"/>
    <mergeCell ref="SVB819:SVC819"/>
    <mergeCell ref="SVJ819:SVK819"/>
    <mergeCell ref="SLF819:SLG819"/>
    <mergeCell ref="SLN819:SLO819"/>
    <mergeCell ref="SLV819:SLW819"/>
    <mergeCell ref="SMD819:SME819"/>
    <mergeCell ref="SML819:SMM819"/>
    <mergeCell ref="SMT819:SMU819"/>
    <mergeCell ref="SNB819:SNC819"/>
    <mergeCell ref="SNJ819:SNK819"/>
    <mergeCell ref="SNR819:SNS819"/>
    <mergeCell ref="SNZ819:SOA819"/>
    <mergeCell ref="SOH819:SOI819"/>
    <mergeCell ref="SOP819:SOQ819"/>
    <mergeCell ref="SOX819:SOY819"/>
    <mergeCell ref="SPF819:SPG819"/>
    <mergeCell ref="SPN819:SPO819"/>
    <mergeCell ref="SPV819:SPW819"/>
    <mergeCell ref="SQD819:SQE819"/>
    <mergeCell ref="SFZ819:SGA819"/>
    <mergeCell ref="SGH819:SGI819"/>
    <mergeCell ref="SGP819:SGQ819"/>
    <mergeCell ref="SGX819:SGY819"/>
    <mergeCell ref="SHF819:SHG819"/>
    <mergeCell ref="SHN819:SHO819"/>
    <mergeCell ref="SHV819:SHW819"/>
    <mergeCell ref="SID819:SIE819"/>
    <mergeCell ref="SIL819:SIM819"/>
    <mergeCell ref="SIT819:SIU819"/>
    <mergeCell ref="SJB819:SJC819"/>
    <mergeCell ref="SJJ819:SJK819"/>
    <mergeCell ref="SJR819:SJS819"/>
    <mergeCell ref="SJZ819:SKA819"/>
    <mergeCell ref="SKH819:SKI819"/>
    <mergeCell ref="SKP819:SKQ819"/>
    <mergeCell ref="SKX819:SKY819"/>
    <mergeCell ref="SAT819:SAU819"/>
    <mergeCell ref="SBB819:SBC819"/>
    <mergeCell ref="SBJ819:SBK819"/>
    <mergeCell ref="SBR819:SBS819"/>
    <mergeCell ref="SBZ819:SCA819"/>
    <mergeCell ref="SCH819:SCI819"/>
    <mergeCell ref="SCP819:SCQ819"/>
    <mergeCell ref="SCX819:SCY819"/>
    <mergeCell ref="SDF819:SDG819"/>
    <mergeCell ref="SDN819:SDO819"/>
    <mergeCell ref="SDV819:SDW819"/>
    <mergeCell ref="SED819:SEE819"/>
    <mergeCell ref="SEL819:SEM819"/>
    <mergeCell ref="SET819:SEU819"/>
    <mergeCell ref="SFB819:SFC819"/>
    <mergeCell ref="SFJ819:SFK819"/>
    <mergeCell ref="SFR819:SFS819"/>
    <mergeCell ref="RVN819:RVO819"/>
    <mergeCell ref="RVV819:RVW819"/>
    <mergeCell ref="RWD819:RWE819"/>
    <mergeCell ref="RWL819:RWM819"/>
    <mergeCell ref="RWT819:RWU819"/>
    <mergeCell ref="RXB819:RXC819"/>
    <mergeCell ref="RXJ819:RXK819"/>
    <mergeCell ref="RXR819:RXS819"/>
    <mergeCell ref="RXZ819:RYA819"/>
    <mergeCell ref="RYH819:RYI819"/>
    <mergeCell ref="RYP819:RYQ819"/>
    <mergeCell ref="RYX819:RYY819"/>
    <mergeCell ref="RZF819:RZG819"/>
    <mergeCell ref="RZN819:RZO819"/>
    <mergeCell ref="RZV819:RZW819"/>
    <mergeCell ref="SAD819:SAE819"/>
    <mergeCell ref="SAL819:SAM819"/>
    <mergeCell ref="RQH819:RQI819"/>
    <mergeCell ref="RQP819:RQQ819"/>
    <mergeCell ref="RQX819:RQY819"/>
    <mergeCell ref="RRF819:RRG819"/>
    <mergeCell ref="RRN819:RRO819"/>
    <mergeCell ref="RRV819:RRW819"/>
    <mergeCell ref="RSD819:RSE819"/>
    <mergeCell ref="RSL819:RSM819"/>
    <mergeCell ref="RST819:RSU819"/>
    <mergeCell ref="RTB819:RTC819"/>
    <mergeCell ref="RTJ819:RTK819"/>
    <mergeCell ref="RTR819:RTS819"/>
    <mergeCell ref="RTZ819:RUA819"/>
    <mergeCell ref="RUH819:RUI819"/>
    <mergeCell ref="RUP819:RUQ819"/>
    <mergeCell ref="RUX819:RUY819"/>
    <mergeCell ref="RVF819:RVG819"/>
    <mergeCell ref="RLB819:RLC819"/>
    <mergeCell ref="RLJ819:RLK819"/>
    <mergeCell ref="RLR819:RLS819"/>
    <mergeCell ref="RLZ819:RMA819"/>
    <mergeCell ref="RMH819:RMI819"/>
    <mergeCell ref="RMP819:RMQ819"/>
    <mergeCell ref="RMX819:RMY819"/>
    <mergeCell ref="RNF819:RNG819"/>
    <mergeCell ref="RNN819:RNO819"/>
    <mergeCell ref="RNV819:RNW819"/>
    <mergeCell ref="ROD819:ROE819"/>
    <mergeCell ref="ROL819:ROM819"/>
    <mergeCell ref="ROT819:ROU819"/>
    <mergeCell ref="RPB819:RPC819"/>
    <mergeCell ref="RPJ819:RPK819"/>
    <mergeCell ref="RPR819:RPS819"/>
    <mergeCell ref="RPZ819:RQA819"/>
    <mergeCell ref="RFV819:RFW819"/>
    <mergeCell ref="RGD819:RGE819"/>
    <mergeCell ref="RGL819:RGM819"/>
    <mergeCell ref="RGT819:RGU819"/>
    <mergeCell ref="RHB819:RHC819"/>
    <mergeCell ref="RHJ819:RHK819"/>
    <mergeCell ref="RHR819:RHS819"/>
    <mergeCell ref="RHZ819:RIA819"/>
    <mergeCell ref="RIH819:RII819"/>
    <mergeCell ref="RIP819:RIQ819"/>
    <mergeCell ref="RIX819:RIY819"/>
    <mergeCell ref="RJF819:RJG819"/>
    <mergeCell ref="RJN819:RJO819"/>
    <mergeCell ref="RJV819:RJW819"/>
    <mergeCell ref="RKD819:RKE819"/>
    <mergeCell ref="RKL819:RKM819"/>
    <mergeCell ref="RKT819:RKU819"/>
    <mergeCell ref="RAP819:RAQ819"/>
    <mergeCell ref="RAX819:RAY819"/>
    <mergeCell ref="RBF819:RBG819"/>
    <mergeCell ref="RBN819:RBO819"/>
    <mergeCell ref="RBV819:RBW819"/>
    <mergeCell ref="RCD819:RCE819"/>
    <mergeCell ref="RCL819:RCM819"/>
    <mergeCell ref="RCT819:RCU819"/>
    <mergeCell ref="RDB819:RDC819"/>
    <mergeCell ref="RDJ819:RDK819"/>
    <mergeCell ref="RDR819:RDS819"/>
    <mergeCell ref="RDZ819:REA819"/>
    <mergeCell ref="REH819:REI819"/>
    <mergeCell ref="REP819:REQ819"/>
    <mergeCell ref="REX819:REY819"/>
    <mergeCell ref="RFF819:RFG819"/>
    <mergeCell ref="RFN819:RFO819"/>
    <mergeCell ref="QVJ819:QVK819"/>
    <mergeCell ref="QVR819:QVS819"/>
    <mergeCell ref="QVZ819:QWA819"/>
    <mergeCell ref="QWH819:QWI819"/>
    <mergeCell ref="QWP819:QWQ819"/>
    <mergeCell ref="QWX819:QWY819"/>
    <mergeCell ref="QXF819:QXG819"/>
    <mergeCell ref="QXN819:QXO819"/>
    <mergeCell ref="QXV819:QXW819"/>
    <mergeCell ref="QYD819:QYE819"/>
    <mergeCell ref="QYL819:QYM819"/>
    <mergeCell ref="QYT819:QYU819"/>
    <mergeCell ref="QZB819:QZC819"/>
    <mergeCell ref="QZJ819:QZK819"/>
    <mergeCell ref="QZR819:QZS819"/>
    <mergeCell ref="QZZ819:RAA819"/>
    <mergeCell ref="RAH819:RAI819"/>
    <mergeCell ref="QQD819:QQE819"/>
    <mergeCell ref="QQL819:QQM819"/>
    <mergeCell ref="QQT819:QQU819"/>
    <mergeCell ref="QRB819:QRC819"/>
    <mergeCell ref="QRJ819:QRK819"/>
    <mergeCell ref="QRR819:QRS819"/>
    <mergeCell ref="QRZ819:QSA819"/>
    <mergeCell ref="QSH819:QSI819"/>
    <mergeCell ref="QSP819:QSQ819"/>
    <mergeCell ref="QSX819:QSY819"/>
    <mergeCell ref="QTF819:QTG819"/>
    <mergeCell ref="QTN819:QTO819"/>
    <mergeCell ref="QTV819:QTW819"/>
    <mergeCell ref="QUD819:QUE819"/>
    <mergeCell ref="QUL819:QUM819"/>
    <mergeCell ref="QUT819:QUU819"/>
    <mergeCell ref="QVB819:QVC819"/>
    <mergeCell ref="QKX819:QKY819"/>
    <mergeCell ref="QLF819:QLG819"/>
    <mergeCell ref="QLN819:QLO819"/>
    <mergeCell ref="QLV819:QLW819"/>
    <mergeCell ref="QMD819:QME819"/>
    <mergeCell ref="QML819:QMM819"/>
    <mergeCell ref="QMT819:QMU819"/>
    <mergeCell ref="QNB819:QNC819"/>
    <mergeCell ref="QNJ819:QNK819"/>
    <mergeCell ref="QNR819:QNS819"/>
    <mergeCell ref="QNZ819:QOA819"/>
    <mergeCell ref="QOH819:QOI819"/>
    <mergeCell ref="QOP819:QOQ819"/>
    <mergeCell ref="QOX819:QOY819"/>
    <mergeCell ref="QPF819:QPG819"/>
    <mergeCell ref="QPN819:QPO819"/>
    <mergeCell ref="QPV819:QPW819"/>
    <mergeCell ref="QFR819:QFS819"/>
    <mergeCell ref="QFZ819:QGA819"/>
    <mergeCell ref="QGH819:QGI819"/>
    <mergeCell ref="QGP819:QGQ819"/>
    <mergeCell ref="QGX819:QGY819"/>
    <mergeCell ref="QHF819:QHG819"/>
    <mergeCell ref="QHN819:QHO819"/>
    <mergeCell ref="QHV819:QHW819"/>
    <mergeCell ref="QID819:QIE819"/>
    <mergeCell ref="QIL819:QIM819"/>
    <mergeCell ref="QIT819:QIU819"/>
    <mergeCell ref="QJB819:QJC819"/>
    <mergeCell ref="QJJ819:QJK819"/>
    <mergeCell ref="QJR819:QJS819"/>
    <mergeCell ref="QJZ819:QKA819"/>
    <mergeCell ref="QKH819:QKI819"/>
    <mergeCell ref="QKP819:QKQ819"/>
    <mergeCell ref="QAL819:QAM819"/>
    <mergeCell ref="QAT819:QAU819"/>
    <mergeCell ref="QBB819:QBC819"/>
    <mergeCell ref="QBJ819:QBK819"/>
    <mergeCell ref="QBR819:QBS819"/>
    <mergeCell ref="QBZ819:QCA819"/>
    <mergeCell ref="QCH819:QCI819"/>
    <mergeCell ref="QCP819:QCQ819"/>
    <mergeCell ref="QCX819:QCY819"/>
    <mergeCell ref="QDF819:QDG819"/>
    <mergeCell ref="QDN819:QDO819"/>
    <mergeCell ref="QDV819:QDW819"/>
    <mergeCell ref="QED819:QEE819"/>
    <mergeCell ref="QEL819:QEM819"/>
    <mergeCell ref="QET819:QEU819"/>
    <mergeCell ref="QFB819:QFC819"/>
    <mergeCell ref="QFJ819:QFK819"/>
    <mergeCell ref="PVF819:PVG819"/>
    <mergeCell ref="PVN819:PVO819"/>
    <mergeCell ref="PVV819:PVW819"/>
    <mergeCell ref="PWD819:PWE819"/>
    <mergeCell ref="PWL819:PWM819"/>
    <mergeCell ref="PWT819:PWU819"/>
    <mergeCell ref="PXB819:PXC819"/>
    <mergeCell ref="PXJ819:PXK819"/>
    <mergeCell ref="PXR819:PXS819"/>
    <mergeCell ref="PXZ819:PYA819"/>
    <mergeCell ref="PYH819:PYI819"/>
    <mergeCell ref="PYP819:PYQ819"/>
    <mergeCell ref="PYX819:PYY819"/>
    <mergeCell ref="PZF819:PZG819"/>
    <mergeCell ref="PZN819:PZO819"/>
    <mergeCell ref="PZV819:PZW819"/>
    <mergeCell ref="QAD819:QAE819"/>
    <mergeCell ref="PPZ819:PQA819"/>
    <mergeCell ref="PQH819:PQI819"/>
    <mergeCell ref="PQP819:PQQ819"/>
    <mergeCell ref="PQX819:PQY819"/>
    <mergeCell ref="PRF819:PRG819"/>
    <mergeCell ref="PRN819:PRO819"/>
    <mergeCell ref="PRV819:PRW819"/>
    <mergeCell ref="PSD819:PSE819"/>
    <mergeCell ref="PSL819:PSM819"/>
    <mergeCell ref="PST819:PSU819"/>
    <mergeCell ref="PTB819:PTC819"/>
    <mergeCell ref="PTJ819:PTK819"/>
    <mergeCell ref="PTR819:PTS819"/>
    <mergeCell ref="PTZ819:PUA819"/>
    <mergeCell ref="PUH819:PUI819"/>
    <mergeCell ref="PUP819:PUQ819"/>
    <mergeCell ref="PUX819:PUY819"/>
    <mergeCell ref="PKT819:PKU819"/>
    <mergeCell ref="PLB819:PLC819"/>
    <mergeCell ref="PLJ819:PLK819"/>
    <mergeCell ref="PLR819:PLS819"/>
    <mergeCell ref="PLZ819:PMA819"/>
    <mergeCell ref="PMH819:PMI819"/>
    <mergeCell ref="PMP819:PMQ819"/>
    <mergeCell ref="PMX819:PMY819"/>
    <mergeCell ref="PNF819:PNG819"/>
    <mergeCell ref="PNN819:PNO819"/>
    <mergeCell ref="PNV819:PNW819"/>
    <mergeCell ref="POD819:POE819"/>
    <mergeCell ref="POL819:POM819"/>
    <mergeCell ref="POT819:POU819"/>
    <mergeCell ref="PPB819:PPC819"/>
    <mergeCell ref="PPJ819:PPK819"/>
    <mergeCell ref="PPR819:PPS819"/>
    <mergeCell ref="PFN819:PFO819"/>
    <mergeCell ref="PFV819:PFW819"/>
    <mergeCell ref="PGD819:PGE819"/>
    <mergeCell ref="PGL819:PGM819"/>
    <mergeCell ref="PGT819:PGU819"/>
    <mergeCell ref="PHB819:PHC819"/>
    <mergeCell ref="PHJ819:PHK819"/>
    <mergeCell ref="PHR819:PHS819"/>
    <mergeCell ref="PHZ819:PIA819"/>
    <mergeCell ref="PIH819:PII819"/>
    <mergeCell ref="PIP819:PIQ819"/>
    <mergeCell ref="PIX819:PIY819"/>
    <mergeCell ref="PJF819:PJG819"/>
    <mergeCell ref="PJN819:PJO819"/>
    <mergeCell ref="PJV819:PJW819"/>
    <mergeCell ref="PKD819:PKE819"/>
    <mergeCell ref="PKL819:PKM819"/>
    <mergeCell ref="PAH819:PAI819"/>
    <mergeCell ref="PAP819:PAQ819"/>
    <mergeCell ref="PAX819:PAY819"/>
    <mergeCell ref="PBF819:PBG819"/>
    <mergeCell ref="PBN819:PBO819"/>
    <mergeCell ref="PBV819:PBW819"/>
    <mergeCell ref="PCD819:PCE819"/>
    <mergeCell ref="PCL819:PCM819"/>
    <mergeCell ref="PCT819:PCU819"/>
    <mergeCell ref="PDB819:PDC819"/>
    <mergeCell ref="PDJ819:PDK819"/>
    <mergeCell ref="PDR819:PDS819"/>
    <mergeCell ref="PDZ819:PEA819"/>
    <mergeCell ref="PEH819:PEI819"/>
    <mergeCell ref="PEP819:PEQ819"/>
    <mergeCell ref="PEX819:PEY819"/>
    <mergeCell ref="PFF819:PFG819"/>
    <mergeCell ref="OVB819:OVC819"/>
    <mergeCell ref="OVJ819:OVK819"/>
    <mergeCell ref="OVR819:OVS819"/>
    <mergeCell ref="OVZ819:OWA819"/>
    <mergeCell ref="OWH819:OWI819"/>
    <mergeCell ref="OWP819:OWQ819"/>
    <mergeCell ref="OWX819:OWY819"/>
    <mergeCell ref="OXF819:OXG819"/>
    <mergeCell ref="OXN819:OXO819"/>
    <mergeCell ref="OXV819:OXW819"/>
    <mergeCell ref="OYD819:OYE819"/>
    <mergeCell ref="OYL819:OYM819"/>
    <mergeCell ref="OYT819:OYU819"/>
    <mergeCell ref="OZB819:OZC819"/>
    <mergeCell ref="OZJ819:OZK819"/>
    <mergeCell ref="OZR819:OZS819"/>
    <mergeCell ref="OZZ819:PAA819"/>
    <mergeCell ref="OPV819:OPW819"/>
    <mergeCell ref="OQD819:OQE819"/>
    <mergeCell ref="OQL819:OQM819"/>
    <mergeCell ref="OQT819:OQU819"/>
    <mergeCell ref="ORB819:ORC819"/>
    <mergeCell ref="ORJ819:ORK819"/>
    <mergeCell ref="ORR819:ORS819"/>
    <mergeCell ref="ORZ819:OSA819"/>
    <mergeCell ref="OSH819:OSI819"/>
    <mergeCell ref="OSP819:OSQ819"/>
    <mergeCell ref="OSX819:OSY819"/>
    <mergeCell ref="OTF819:OTG819"/>
    <mergeCell ref="OTN819:OTO819"/>
    <mergeCell ref="OTV819:OTW819"/>
    <mergeCell ref="OUD819:OUE819"/>
    <mergeCell ref="OUL819:OUM819"/>
    <mergeCell ref="OUT819:OUU819"/>
    <mergeCell ref="OKP819:OKQ819"/>
    <mergeCell ref="OKX819:OKY819"/>
    <mergeCell ref="OLF819:OLG819"/>
    <mergeCell ref="OLN819:OLO819"/>
    <mergeCell ref="OLV819:OLW819"/>
    <mergeCell ref="OMD819:OME819"/>
    <mergeCell ref="OML819:OMM819"/>
    <mergeCell ref="OMT819:OMU819"/>
    <mergeCell ref="ONB819:ONC819"/>
    <mergeCell ref="ONJ819:ONK819"/>
    <mergeCell ref="ONR819:ONS819"/>
    <mergeCell ref="ONZ819:OOA819"/>
    <mergeCell ref="OOH819:OOI819"/>
    <mergeCell ref="OOP819:OOQ819"/>
    <mergeCell ref="OOX819:OOY819"/>
    <mergeCell ref="OPF819:OPG819"/>
    <mergeCell ref="OPN819:OPO819"/>
    <mergeCell ref="OFJ819:OFK819"/>
    <mergeCell ref="OFR819:OFS819"/>
    <mergeCell ref="OFZ819:OGA819"/>
    <mergeCell ref="OGH819:OGI819"/>
    <mergeCell ref="OGP819:OGQ819"/>
    <mergeCell ref="OGX819:OGY819"/>
    <mergeCell ref="OHF819:OHG819"/>
    <mergeCell ref="OHN819:OHO819"/>
    <mergeCell ref="OHV819:OHW819"/>
    <mergeCell ref="OID819:OIE819"/>
    <mergeCell ref="OIL819:OIM819"/>
    <mergeCell ref="OIT819:OIU819"/>
    <mergeCell ref="OJB819:OJC819"/>
    <mergeCell ref="OJJ819:OJK819"/>
    <mergeCell ref="OJR819:OJS819"/>
    <mergeCell ref="OJZ819:OKA819"/>
    <mergeCell ref="OKH819:OKI819"/>
    <mergeCell ref="OAD819:OAE819"/>
    <mergeCell ref="OAL819:OAM819"/>
    <mergeCell ref="OAT819:OAU819"/>
    <mergeCell ref="OBB819:OBC819"/>
    <mergeCell ref="OBJ819:OBK819"/>
    <mergeCell ref="OBR819:OBS819"/>
    <mergeCell ref="OBZ819:OCA819"/>
    <mergeCell ref="OCH819:OCI819"/>
    <mergeCell ref="OCP819:OCQ819"/>
    <mergeCell ref="OCX819:OCY819"/>
    <mergeCell ref="ODF819:ODG819"/>
    <mergeCell ref="ODN819:ODO819"/>
    <mergeCell ref="ODV819:ODW819"/>
    <mergeCell ref="OED819:OEE819"/>
    <mergeCell ref="OEL819:OEM819"/>
    <mergeCell ref="OET819:OEU819"/>
    <mergeCell ref="OFB819:OFC819"/>
    <mergeCell ref="NUX819:NUY819"/>
    <mergeCell ref="NVF819:NVG819"/>
    <mergeCell ref="NVN819:NVO819"/>
    <mergeCell ref="NVV819:NVW819"/>
    <mergeCell ref="NWD819:NWE819"/>
    <mergeCell ref="NWL819:NWM819"/>
    <mergeCell ref="NWT819:NWU819"/>
    <mergeCell ref="NXB819:NXC819"/>
    <mergeCell ref="NXJ819:NXK819"/>
    <mergeCell ref="NXR819:NXS819"/>
    <mergeCell ref="NXZ819:NYA819"/>
    <mergeCell ref="NYH819:NYI819"/>
    <mergeCell ref="NYP819:NYQ819"/>
    <mergeCell ref="NYX819:NYY819"/>
    <mergeCell ref="NZF819:NZG819"/>
    <mergeCell ref="NZN819:NZO819"/>
    <mergeCell ref="NZV819:NZW819"/>
    <mergeCell ref="NPR819:NPS819"/>
    <mergeCell ref="NPZ819:NQA819"/>
    <mergeCell ref="NQH819:NQI819"/>
    <mergeCell ref="NQP819:NQQ819"/>
    <mergeCell ref="NQX819:NQY819"/>
    <mergeCell ref="NRF819:NRG819"/>
    <mergeCell ref="NRN819:NRO819"/>
    <mergeCell ref="NRV819:NRW819"/>
    <mergeCell ref="NSD819:NSE819"/>
    <mergeCell ref="NSL819:NSM819"/>
    <mergeCell ref="NST819:NSU819"/>
    <mergeCell ref="NTB819:NTC819"/>
    <mergeCell ref="NTJ819:NTK819"/>
    <mergeCell ref="NTR819:NTS819"/>
    <mergeCell ref="NTZ819:NUA819"/>
    <mergeCell ref="NUH819:NUI819"/>
    <mergeCell ref="NUP819:NUQ819"/>
    <mergeCell ref="NKL819:NKM819"/>
    <mergeCell ref="NKT819:NKU819"/>
    <mergeCell ref="NLB819:NLC819"/>
    <mergeCell ref="NLJ819:NLK819"/>
    <mergeCell ref="NLR819:NLS819"/>
    <mergeCell ref="NLZ819:NMA819"/>
    <mergeCell ref="NMH819:NMI819"/>
    <mergeCell ref="NMP819:NMQ819"/>
    <mergeCell ref="NMX819:NMY819"/>
    <mergeCell ref="NNF819:NNG819"/>
    <mergeCell ref="NNN819:NNO819"/>
    <mergeCell ref="NNV819:NNW819"/>
    <mergeCell ref="NOD819:NOE819"/>
    <mergeCell ref="NOL819:NOM819"/>
    <mergeCell ref="NOT819:NOU819"/>
    <mergeCell ref="NPB819:NPC819"/>
    <mergeCell ref="NPJ819:NPK819"/>
    <mergeCell ref="NFF819:NFG819"/>
    <mergeCell ref="NFN819:NFO819"/>
    <mergeCell ref="NFV819:NFW819"/>
    <mergeCell ref="NGD819:NGE819"/>
    <mergeCell ref="NGL819:NGM819"/>
    <mergeCell ref="NGT819:NGU819"/>
    <mergeCell ref="NHB819:NHC819"/>
    <mergeCell ref="NHJ819:NHK819"/>
    <mergeCell ref="NHR819:NHS819"/>
    <mergeCell ref="NHZ819:NIA819"/>
    <mergeCell ref="NIH819:NII819"/>
    <mergeCell ref="NIP819:NIQ819"/>
    <mergeCell ref="NIX819:NIY819"/>
    <mergeCell ref="NJF819:NJG819"/>
    <mergeCell ref="NJN819:NJO819"/>
    <mergeCell ref="NJV819:NJW819"/>
    <mergeCell ref="NKD819:NKE819"/>
    <mergeCell ref="MZZ819:NAA819"/>
    <mergeCell ref="NAH819:NAI819"/>
    <mergeCell ref="NAP819:NAQ819"/>
    <mergeCell ref="NAX819:NAY819"/>
    <mergeCell ref="NBF819:NBG819"/>
    <mergeCell ref="NBN819:NBO819"/>
    <mergeCell ref="NBV819:NBW819"/>
    <mergeCell ref="NCD819:NCE819"/>
    <mergeCell ref="NCL819:NCM819"/>
    <mergeCell ref="NCT819:NCU819"/>
    <mergeCell ref="NDB819:NDC819"/>
    <mergeCell ref="NDJ819:NDK819"/>
    <mergeCell ref="NDR819:NDS819"/>
    <mergeCell ref="NDZ819:NEA819"/>
    <mergeCell ref="NEH819:NEI819"/>
    <mergeCell ref="NEP819:NEQ819"/>
    <mergeCell ref="NEX819:NEY819"/>
    <mergeCell ref="MUT819:MUU819"/>
    <mergeCell ref="MVB819:MVC819"/>
    <mergeCell ref="MVJ819:MVK819"/>
    <mergeCell ref="MVR819:MVS819"/>
    <mergeCell ref="MVZ819:MWA819"/>
    <mergeCell ref="MWH819:MWI819"/>
    <mergeCell ref="MWP819:MWQ819"/>
    <mergeCell ref="MWX819:MWY819"/>
    <mergeCell ref="MXF819:MXG819"/>
    <mergeCell ref="MXN819:MXO819"/>
    <mergeCell ref="MXV819:MXW819"/>
    <mergeCell ref="MYD819:MYE819"/>
    <mergeCell ref="MYL819:MYM819"/>
    <mergeCell ref="MYT819:MYU819"/>
    <mergeCell ref="MZB819:MZC819"/>
    <mergeCell ref="MZJ819:MZK819"/>
    <mergeCell ref="MZR819:MZS819"/>
    <mergeCell ref="MPN819:MPO819"/>
    <mergeCell ref="MPV819:MPW819"/>
    <mergeCell ref="MQD819:MQE819"/>
    <mergeCell ref="MQL819:MQM819"/>
    <mergeCell ref="MQT819:MQU819"/>
    <mergeCell ref="MRB819:MRC819"/>
    <mergeCell ref="MRJ819:MRK819"/>
    <mergeCell ref="MRR819:MRS819"/>
    <mergeCell ref="MRZ819:MSA819"/>
    <mergeCell ref="MSH819:MSI819"/>
    <mergeCell ref="MSP819:MSQ819"/>
    <mergeCell ref="MSX819:MSY819"/>
    <mergeCell ref="MTF819:MTG819"/>
    <mergeCell ref="MTN819:MTO819"/>
    <mergeCell ref="MTV819:MTW819"/>
    <mergeCell ref="MUD819:MUE819"/>
    <mergeCell ref="MUL819:MUM819"/>
    <mergeCell ref="MKH819:MKI819"/>
    <mergeCell ref="MKP819:MKQ819"/>
    <mergeCell ref="MKX819:MKY819"/>
    <mergeCell ref="MLF819:MLG819"/>
    <mergeCell ref="MLN819:MLO819"/>
    <mergeCell ref="MLV819:MLW819"/>
    <mergeCell ref="MMD819:MME819"/>
    <mergeCell ref="MML819:MMM819"/>
    <mergeCell ref="MMT819:MMU819"/>
    <mergeCell ref="MNB819:MNC819"/>
    <mergeCell ref="MNJ819:MNK819"/>
    <mergeCell ref="MNR819:MNS819"/>
    <mergeCell ref="MNZ819:MOA819"/>
    <mergeCell ref="MOH819:MOI819"/>
    <mergeCell ref="MOP819:MOQ819"/>
    <mergeCell ref="MOX819:MOY819"/>
    <mergeCell ref="MPF819:MPG819"/>
    <mergeCell ref="MFB819:MFC819"/>
    <mergeCell ref="MFJ819:MFK819"/>
    <mergeCell ref="MFR819:MFS819"/>
    <mergeCell ref="MFZ819:MGA819"/>
    <mergeCell ref="MGH819:MGI819"/>
    <mergeCell ref="MGP819:MGQ819"/>
    <mergeCell ref="MGX819:MGY819"/>
    <mergeCell ref="MHF819:MHG819"/>
    <mergeCell ref="MHN819:MHO819"/>
    <mergeCell ref="MHV819:MHW819"/>
    <mergeCell ref="MID819:MIE819"/>
    <mergeCell ref="MIL819:MIM819"/>
    <mergeCell ref="MIT819:MIU819"/>
    <mergeCell ref="MJB819:MJC819"/>
    <mergeCell ref="MJJ819:MJK819"/>
    <mergeCell ref="MJR819:MJS819"/>
    <mergeCell ref="MJZ819:MKA819"/>
    <mergeCell ref="LZV819:LZW819"/>
    <mergeCell ref="MAD819:MAE819"/>
    <mergeCell ref="MAL819:MAM819"/>
    <mergeCell ref="MAT819:MAU819"/>
    <mergeCell ref="MBB819:MBC819"/>
    <mergeCell ref="MBJ819:MBK819"/>
    <mergeCell ref="MBR819:MBS819"/>
    <mergeCell ref="MBZ819:MCA819"/>
    <mergeCell ref="MCH819:MCI819"/>
    <mergeCell ref="MCP819:MCQ819"/>
    <mergeCell ref="MCX819:MCY819"/>
    <mergeCell ref="MDF819:MDG819"/>
    <mergeCell ref="MDN819:MDO819"/>
    <mergeCell ref="MDV819:MDW819"/>
    <mergeCell ref="MED819:MEE819"/>
    <mergeCell ref="MEL819:MEM819"/>
    <mergeCell ref="MET819:MEU819"/>
    <mergeCell ref="LUP819:LUQ819"/>
    <mergeCell ref="LUX819:LUY819"/>
    <mergeCell ref="LVF819:LVG819"/>
    <mergeCell ref="LVN819:LVO819"/>
    <mergeCell ref="LVV819:LVW819"/>
    <mergeCell ref="LWD819:LWE819"/>
    <mergeCell ref="LWL819:LWM819"/>
    <mergeCell ref="LWT819:LWU819"/>
    <mergeCell ref="LXB819:LXC819"/>
    <mergeCell ref="LXJ819:LXK819"/>
    <mergeCell ref="LXR819:LXS819"/>
    <mergeCell ref="LXZ819:LYA819"/>
    <mergeCell ref="LYH819:LYI819"/>
    <mergeCell ref="LYP819:LYQ819"/>
    <mergeCell ref="LYX819:LYY819"/>
    <mergeCell ref="LZF819:LZG819"/>
    <mergeCell ref="LZN819:LZO819"/>
    <mergeCell ref="LPJ819:LPK819"/>
    <mergeCell ref="LPR819:LPS819"/>
    <mergeCell ref="LPZ819:LQA819"/>
    <mergeCell ref="LQH819:LQI819"/>
    <mergeCell ref="LQP819:LQQ819"/>
    <mergeCell ref="LQX819:LQY819"/>
    <mergeCell ref="LRF819:LRG819"/>
    <mergeCell ref="LRN819:LRO819"/>
    <mergeCell ref="LRV819:LRW819"/>
    <mergeCell ref="LSD819:LSE819"/>
    <mergeCell ref="LSL819:LSM819"/>
    <mergeCell ref="LST819:LSU819"/>
    <mergeCell ref="LTB819:LTC819"/>
    <mergeCell ref="LTJ819:LTK819"/>
    <mergeCell ref="LTR819:LTS819"/>
    <mergeCell ref="LTZ819:LUA819"/>
    <mergeCell ref="LUH819:LUI819"/>
    <mergeCell ref="LKD819:LKE819"/>
    <mergeCell ref="LKL819:LKM819"/>
    <mergeCell ref="LKT819:LKU819"/>
    <mergeCell ref="LLB819:LLC819"/>
    <mergeCell ref="LLJ819:LLK819"/>
    <mergeCell ref="LLR819:LLS819"/>
    <mergeCell ref="LLZ819:LMA819"/>
    <mergeCell ref="LMH819:LMI819"/>
    <mergeCell ref="LMP819:LMQ819"/>
    <mergeCell ref="LMX819:LMY819"/>
    <mergeCell ref="LNF819:LNG819"/>
    <mergeCell ref="LNN819:LNO819"/>
    <mergeCell ref="LNV819:LNW819"/>
    <mergeCell ref="LOD819:LOE819"/>
    <mergeCell ref="LOL819:LOM819"/>
    <mergeCell ref="LOT819:LOU819"/>
    <mergeCell ref="LPB819:LPC819"/>
    <mergeCell ref="LEX819:LEY819"/>
    <mergeCell ref="LFF819:LFG819"/>
    <mergeCell ref="LFN819:LFO819"/>
    <mergeCell ref="LFV819:LFW819"/>
    <mergeCell ref="LGD819:LGE819"/>
    <mergeCell ref="LGL819:LGM819"/>
    <mergeCell ref="LGT819:LGU819"/>
    <mergeCell ref="LHB819:LHC819"/>
    <mergeCell ref="LHJ819:LHK819"/>
    <mergeCell ref="LHR819:LHS819"/>
    <mergeCell ref="LHZ819:LIA819"/>
    <mergeCell ref="LIH819:LII819"/>
    <mergeCell ref="LIP819:LIQ819"/>
    <mergeCell ref="LIX819:LIY819"/>
    <mergeCell ref="LJF819:LJG819"/>
    <mergeCell ref="LJN819:LJO819"/>
    <mergeCell ref="LJV819:LJW819"/>
    <mergeCell ref="KZR819:KZS819"/>
    <mergeCell ref="KZZ819:LAA819"/>
    <mergeCell ref="LAH819:LAI819"/>
    <mergeCell ref="LAP819:LAQ819"/>
    <mergeCell ref="LAX819:LAY819"/>
    <mergeCell ref="LBF819:LBG819"/>
    <mergeCell ref="LBN819:LBO819"/>
    <mergeCell ref="LBV819:LBW819"/>
    <mergeCell ref="LCD819:LCE819"/>
    <mergeCell ref="LCL819:LCM819"/>
    <mergeCell ref="LCT819:LCU819"/>
    <mergeCell ref="LDB819:LDC819"/>
    <mergeCell ref="LDJ819:LDK819"/>
    <mergeCell ref="LDR819:LDS819"/>
    <mergeCell ref="LDZ819:LEA819"/>
    <mergeCell ref="LEH819:LEI819"/>
    <mergeCell ref="LEP819:LEQ819"/>
    <mergeCell ref="KUL819:KUM819"/>
    <mergeCell ref="KUT819:KUU819"/>
    <mergeCell ref="KVB819:KVC819"/>
    <mergeCell ref="KVJ819:KVK819"/>
    <mergeCell ref="KVR819:KVS819"/>
    <mergeCell ref="KVZ819:KWA819"/>
    <mergeCell ref="KWH819:KWI819"/>
    <mergeCell ref="KWP819:KWQ819"/>
    <mergeCell ref="KWX819:KWY819"/>
    <mergeCell ref="KXF819:KXG819"/>
    <mergeCell ref="KXN819:KXO819"/>
    <mergeCell ref="KXV819:KXW819"/>
    <mergeCell ref="KYD819:KYE819"/>
    <mergeCell ref="KYL819:KYM819"/>
    <mergeCell ref="KYT819:KYU819"/>
    <mergeCell ref="KZB819:KZC819"/>
    <mergeCell ref="KZJ819:KZK819"/>
    <mergeCell ref="KPF819:KPG819"/>
    <mergeCell ref="KPN819:KPO819"/>
    <mergeCell ref="KPV819:KPW819"/>
    <mergeCell ref="KQD819:KQE819"/>
    <mergeCell ref="KQL819:KQM819"/>
    <mergeCell ref="KQT819:KQU819"/>
    <mergeCell ref="KRB819:KRC819"/>
    <mergeCell ref="KRJ819:KRK819"/>
    <mergeCell ref="KRR819:KRS819"/>
    <mergeCell ref="KRZ819:KSA819"/>
    <mergeCell ref="KSH819:KSI819"/>
    <mergeCell ref="KSP819:KSQ819"/>
    <mergeCell ref="KSX819:KSY819"/>
    <mergeCell ref="KTF819:KTG819"/>
    <mergeCell ref="KTN819:KTO819"/>
    <mergeCell ref="KTV819:KTW819"/>
    <mergeCell ref="KUD819:KUE819"/>
    <mergeCell ref="KJZ819:KKA819"/>
    <mergeCell ref="KKH819:KKI819"/>
    <mergeCell ref="KKP819:KKQ819"/>
    <mergeCell ref="KKX819:KKY819"/>
    <mergeCell ref="KLF819:KLG819"/>
    <mergeCell ref="KLN819:KLO819"/>
    <mergeCell ref="KLV819:KLW819"/>
    <mergeCell ref="KMD819:KME819"/>
    <mergeCell ref="KML819:KMM819"/>
    <mergeCell ref="KMT819:KMU819"/>
    <mergeCell ref="KNB819:KNC819"/>
    <mergeCell ref="KNJ819:KNK819"/>
    <mergeCell ref="KNR819:KNS819"/>
    <mergeCell ref="KNZ819:KOA819"/>
    <mergeCell ref="KOH819:KOI819"/>
    <mergeCell ref="KOP819:KOQ819"/>
    <mergeCell ref="KOX819:KOY819"/>
    <mergeCell ref="KET819:KEU819"/>
    <mergeCell ref="KFB819:KFC819"/>
    <mergeCell ref="KFJ819:KFK819"/>
    <mergeCell ref="KFR819:KFS819"/>
    <mergeCell ref="KFZ819:KGA819"/>
    <mergeCell ref="KGH819:KGI819"/>
    <mergeCell ref="KGP819:KGQ819"/>
    <mergeCell ref="KGX819:KGY819"/>
    <mergeCell ref="KHF819:KHG819"/>
    <mergeCell ref="KHN819:KHO819"/>
    <mergeCell ref="KHV819:KHW819"/>
    <mergeCell ref="KID819:KIE819"/>
    <mergeCell ref="KIL819:KIM819"/>
    <mergeCell ref="KIT819:KIU819"/>
    <mergeCell ref="KJB819:KJC819"/>
    <mergeCell ref="KJJ819:KJK819"/>
    <mergeCell ref="KJR819:KJS819"/>
    <mergeCell ref="JZN819:JZO819"/>
    <mergeCell ref="JZV819:JZW819"/>
    <mergeCell ref="KAD819:KAE819"/>
    <mergeCell ref="KAL819:KAM819"/>
    <mergeCell ref="KAT819:KAU819"/>
    <mergeCell ref="KBB819:KBC819"/>
    <mergeCell ref="KBJ819:KBK819"/>
    <mergeCell ref="KBR819:KBS819"/>
    <mergeCell ref="KBZ819:KCA819"/>
    <mergeCell ref="KCH819:KCI819"/>
    <mergeCell ref="KCP819:KCQ819"/>
    <mergeCell ref="KCX819:KCY819"/>
    <mergeCell ref="KDF819:KDG819"/>
    <mergeCell ref="KDN819:KDO819"/>
    <mergeCell ref="KDV819:KDW819"/>
    <mergeCell ref="KED819:KEE819"/>
    <mergeCell ref="KEL819:KEM819"/>
    <mergeCell ref="JUH819:JUI819"/>
    <mergeCell ref="JUP819:JUQ819"/>
    <mergeCell ref="JUX819:JUY819"/>
    <mergeCell ref="JVF819:JVG819"/>
    <mergeCell ref="JVN819:JVO819"/>
    <mergeCell ref="JVV819:JVW819"/>
    <mergeCell ref="JWD819:JWE819"/>
    <mergeCell ref="JWL819:JWM819"/>
    <mergeCell ref="JWT819:JWU819"/>
    <mergeCell ref="JXB819:JXC819"/>
    <mergeCell ref="JXJ819:JXK819"/>
    <mergeCell ref="JXR819:JXS819"/>
    <mergeCell ref="JXZ819:JYA819"/>
    <mergeCell ref="JYH819:JYI819"/>
    <mergeCell ref="JYP819:JYQ819"/>
    <mergeCell ref="JYX819:JYY819"/>
    <mergeCell ref="JZF819:JZG819"/>
    <mergeCell ref="JPB819:JPC819"/>
    <mergeCell ref="JPJ819:JPK819"/>
    <mergeCell ref="JPR819:JPS819"/>
    <mergeCell ref="JPZ819:JQA819"/>
    <mergeCell ref="JQH819:JQI819"/>
    <mergeCell ref="JQP819:JQQ819"/>
    <mergeCell ref="JQX819:JQY819"/>
    <mergeCell ref="JRF819:JRG819"/>
    <mergeCell ref="JRN819:JRO819"/>
    <mergeCell ref="JRV819:JRW819"/>
    <mergeCell ref="JSD819:JSE819"/>
    <mergeCell ref="JSL819:JSM819"/>
    <mergeCell ref="JST819:JSU819"/>
    <mergeCell ref="JTB819:JTC819"/>
    <mergeCell ref="JTJ819:JTK819"/>
    <mergeCell ref="JTR819:JTS819"/>
    <mergeCell ref="JTZ819:JUA819"/>
    <mergeCell ref="JJV819:JJW819"/>
    <mergeCell ref="JKD819:JKE819"/>
    <mergeCell ref="JKL819:JKM819"/>
    <mergeCell ref="JKT819:JKU819"/>
    <mergeCell ref="JLB819:JLC819"/>
    <mergeCell ref="JLJ819:JLK819"/>
    <mergeCell ref="JLR819:JLS819"/>
    <mergeCell ref="JLZ819:JMA819"/>
    <mergeCell ref="JMH819:JMI819"/>
    <mergeCell ref="JMP819:JMQ819"/>
    <mergeCell ref="JMX819:JMY819"/>
    <mergeCell ref="JNF819:JNG819"/>
    <mergeCell ref="JNN819:JNO819"/>
    <mergeCell ref="JNV819:JNW819"/>
    <mergeCell ref="JOD819:JOE819"/>
    <mergeCell ref="JOL819:JOM819"/>
    <mergeCell ref="JOT819:JOU819"/>
    <mergeCell ref="JEP819:JEQ819"/>
    <mergeCell ref="JEX819:JEY819"/>
    <mergeCell ref="JFF819:JFG819"/>
    <mergeCell ref="JFN819:JFO819"/>
    <mergeCell ref="JFV819:JFW819"/>
    <mergeCell ref="JGD819:JGE819"/>
    <mergeCell ref="JGL819:JGM819"/>
    <mergeCell ref="JGT819:JGU819"/>
    <mergeCell ref="JHB819:JHC819"/>
    <mergeCell ref="JHJ819:JHK819"/>
    <mergeCell ref="JHR819:JHS819"/>
    <mergeCell ref="JHZ819:JIA819"/>
    <mergeCell ref="JIH819:JII819"/>
    <mergeCell ref="JIP819:JIQ819"/>
    <mergeCell ref="JIX819:JIY819"/>
    <mergeCell ref="JJF819:JJG819"/>
    <mergeCell ref="JJN819:JJO819"/>
    <mergeCell ref="IZJ819:IZK819"/>
    <mergeCell ref="IZR819:IZS819"/>
    <mergeCell ref="IZZ819:JAA819"/>
    <mergeCell ref="JAH819:JAI819"/>
    <mergeCell ref="JAP819:JAQ819"/>
    <mergeCell ref="JAX819:JAY819"/>
    <mergeCell ref="JBF819:JBG819"/>
    <mergeCell ref="JBN819:JBO819"/>
    <mergeCell ref="JBV819:JBW819"/>
    <mergeCell ref="JCD819:JCE819"/>
    <mergeCell ref="JCL819:JCM819"/>
    <mergeCell ref="JCT819:JCU819"/>
    <mergeCell ref="JDB819:JDC819"/>
    <mergeCell ref="JDJ819:JDK819"/>
    <mergeCell ref="JDR819:JDS819"/>
    <mergeCell ref="JDZ819:JEA819"/>
    <mergeCell ref="JEH819:JEI819"/>
    <mergeCell ref="IUD819:IUE819"/>
    <mergeCell ref="IUL819:IUM819"/>
    <mergeCell ref="IUT819:IUU819"/>
    <mergeCell ref="IVB819:IVC819"/>
    <mergeCell ref="IVJ819:IVK819"/>
    <mergeCell ref="IVR819:IVS819"/>
    <mergeCell ref="IVZ819:IWA819"/>
    <mergeCell ref="IWH819:IWI819"/>
    <mergeCell ref="IWP819:IWQ819"/>
    <mergeCell ref="IWX819:IWY819"/>
    <mergeCell ref="IXF819:IXG819"/>
    <mergeCell ref="IXN819:IXO819"/>
    <mergeCell ref="IXV819:IXW819"/>
    <mergeCell ref="IYD819:IYE819"/>
    <mergeCell ref="IYL819:IYM819"/>
    <mergeCell ref="IYT819:IYU819"/>
    <mergeCell ref="IZB819:IZC819"/>
    <mergeCell ref="IOX819:IOY819"/>
    <mergeCell ref="IPF819:IPG819"/>
    <mergeCell ref="IPN819:IPO819"/>
    <mergeCell ref="IPV819:IPW819"/>
    <mergeCell ref="IQD819:IQE819"/>
    <mergeCell ref="IQL819:IQM819"/>
    <mergeCell ref="IQT819:IQU819"/>
    <mergeCell ref="IRB819:IRC819"/>
    <mergeCell ref="IRJ819:IRK819"/>
    <mergeCell ref="IRR819:IRS819"/>
    <mergeCell ref="IRZ819:ISA819"/>
    <mergeCell ref="ISH819:ISI819"/>
    <mergeCell ref="ISP819:ISQ819"/>
    <mergeCell ref="ISX819:ISY819"/>
    <mergeCell ref="ITF819:ITG819"/>
    <mergeCell ref="ITN819:ITO819"/>
    <mergeCell ref="ITV819:ITW819"/>
    <mergeCell ref="IJR819:IJS819"/>
    <mergeCell ref="IJZ819:IKA819"/>
    <mergeCell ref="IKH819:IKI819"/>
    <mergeCell ref="IKP819:IKQ819"/>
    <mergeCell ref="IKX819:IKY819"/>
    <mergeCell ref="ILF819:ILG819"/>
    <mergeCell ref="ILN819:ILO819"/>
    <mergeCell ref="ILV819:ILW819"/>
    <mergeCell ref="IMD819:IME819"/>
    <mergeCell ref="IML819:IMM819"/>
    <mergeCell ref="IMT819:IMU819"/>
    <mergeCell ref="INB819:INC819"/>
    <mergeCell ref="INJ819:INK819"/>
    <mergeCell ref="INR819:INS819"/>
    <mergeCell ref="INZ819:IOA819"/>
    <mergeCell ref="IOH819:IOI819"/>
    <mergeCell ref="IOP819:IOQ819"/>
    <mergeCell ref="IEL819:IEM819"/>
    <mergeCell ref="IET819:IEU819"/>
    <mergeCell ref="IFB819:IFC819"/>
    <mergeCell ref="IFJ819:IFK819"/>
    <mergeCell ref="IFR819:IFS819"/>
    <mergeCell ref="IFZ819:IGA819"/>
    <mergeCell ref="IGH819:IGI819"/>
    <mergeCell ref="IGP819:IGQ819"/>
    <mergeCell ref="IGX819:IGY819"/>
    <mergeCell ref="IHF819:IHG819"/>
    <mergeCell ref="IHN819:IHO819"/>
    <mergeCell ref="IHV819:IHW819"/>
    <mergeCell ref="IID819:IIE819"/>
    <mergeCell ref="IIL819:IIM819"/>
    <mergeCell ref="IIT819:IIU819"/>
    <mergeCell ref="IJB819:IJC819"/>
    <mergeCell ref="IJJ819:IJK819"/>
    <mergeCell ref="HZF819:HZG819"/>
    <mergeCell ref="HZN819:HZO819"/>
    <mergeCell ref="HZV819:HZW819"/>
    <mergeCell ref="IAD819:IAE819"/>
    <mergeCell ref="IAL819:IAM819"/>
    <mergeCell ref="IAT819:IAU819"/>
    <mergeCell ref="IBB819:IBC819"/>
    <mergeCell ref="IBJ819:IBK819"/>
    <mergeCell ref="IBR819:IBS819"/>
    <mergeCell ref="IBZ819:ICA819"/>
    <mergeCell ref="ICH819:ICI819"/>
    <mergeCell ref="ICP819:ICQ819"/>
    <mergeCell ref="ICX819:ICY819"/>
    <mergeCell ref="IDF819:IDG819"/>
    <mergeCell ref="IDN819:IDO819"/>
    <mergeCell ref="IDV819:IDW819"/>
    <mergeCell ref="IED819:IEE819"/>
    <mergeCell ref="HTZ819:HUA819"/>
    <mergeCell ref="HUH819:HUI819"/>
    <mergeCell ref="HUP819:HUQ819"/>
    <mergeCell ref="HUX819:HUY819"/>
    <mergeCell ref="HVF819:HVG819"/>
    <mergeCell ref="HVN819:HVO819"/>
    <mergeCell ref="HVV819:HVW819"/>
    <mergeCell ref="HWD819:HWE819"/>
    <mergeCell ref="HWL819:HWM819"/>
    <mergeCell ref="HWT819:HWU819"/>
    <mergeCell ref="HXB819:HXC819"/>
    <mergeCell ref="HXJ819:HXK819"/>
    <mergeCell ref="HXR819:HXS819"/>
    <mergeCell ref="HXZ819:HYA819"/>
    <mergeCell ref="HYH819:HYI819"/>
    <mergeCell ref="HYP819:HYQ819"/>
    <mergeCell ref="HYX819:HYY819"/>
    <mergeCell ref="HOT819:HOU819"/>
    <mergeCell ref="HPB819:HPC819"/>
    <mergeCell ref="HPJ819:HPK819"/>
    <mergeCell ref="HPR819:HPS819"/>
    <mergeCell ref="HPZ819:HQA819"/>
    <mergeCell ref="HQH819:HQI819"/>
    <mergeCell ref="HQP819:HQQ819"/>
    <mergeCell ref="HQX819:HQY819"/>
    <mergeCell ref="HRF819:HRG819"/>
    <mergeCell ref="HRN819:HRO819"/>
    <mergeCell ref="HRV819:HRW819"/>
    <mergeCell ref="HSD819:HSE819"/>
    <mergeCell ref="HSL819:HSM819"/>
    <mergeCell ref="HST819:HSU819"/>
    <mergeCell ref="HTB819:HTC819"/>
    <mergeCell ref="HTJ819:HTK819"/>
    <mergeCell ref="HTR819:HTS819"/>
    <mergeCell ref="HJN819:HJO819"/>
    <mergeCell ref="HJV819:HJW819"/>
    <mergeCell ref="HKD819:HKE819"/>
    <mergeCell ref="HKL819:HKM819"/>
    <mergeCell ref="HKT819:HKU819"/>
    <mergeCell ref="HLB819:HLC819"/>
    <mergeCell ref="HLJ819:HLK819"/>
    <mergeCell ref="HLR819:HLS819"/>
    <mergeCell ref="HLZ819:HMA819"/>
    <mergeCell ref="HMH819:HMI819"/>
    <mergeCell ref="HMP819:HMQ819"/>
    <mergeCell ref="HMX819:HMY819"/>
    <mergeCell ref="HNF819:HNG819"/>
    <mergeCell ref="HNN819:HNO819"/>
    <mergeCell ref="HNV819:HNW819"/>
    <mergeCell ref="HOD819:HOE819"/>
    <mergeCell ref="HOL819:HOM819"/>
    <mergeCell ref="HEH819:HEI819"/>
    <mergeCell ref="HEP819:HEQ819"/>
    <mergeCell ref="HEX819:HEY819"/>
    <mergeCell ref="HFF819:HFG819"/>
    <mergeCell ref="HFN819:HFO819"/>
    <mergeCell ref="HFV819:HFW819"/>
    <mergeCell ref="HGD819:HGE819"/>
    <mergeCell ref="HGL819:HGM819"/>
    <mergeCell ref="HGT819:HGU819"/>
    <mergeCell ref="HHB819:HHC819"/>
    <mergeCell ref="HHJ819:HHK819"/>
    <mergeCell ref="HHR819:HHS819"/>
    <mergeCell ref="HHZ819:HIA819"/>
    <mergeCell ref="HIH819:HII819"/>
    <mergeCell ref="HIP819:HIQ819"/>
    <mergeCell ref="HIX819:HIY819"/>
    <mergeCell ref="HJF819:HJG819"/>
    <mergeCell ref="GZB819:GZC819"/>
    <mergeCell ref="GZJ819:GZK819"/>
    <mergeCell ref="GZR819:GZS819"/>
    <mergeCell ref="GZZ819:HAA819"/>
    <mergeCell ref="HAH819:HAI819"/>
    <mergeCell ref="HAP819:HAQ819"/>
    <mergeCell ref="HAX819:HAY819"/>
    <mergeCell ref="HBF819:HBG819"/>
    <mergeCell ref="HBN819:HBO819"/>
    <mergeCell ref="HBV819:HBW819"/>
    <mergeCell ref="HCD819:HCE819"/>
    <mergeCell ref="HCL819:HCM819"/>
    <mergeCell ref="HCT819:HCU819"/>
    <mergeCell ref="HDB819:HDC819"/>
    <mergeCell ref="HDJ819:HDK819"/>
    <mergeCell ref="HDR819:HDS819"/>
    <mergeCell ref="HDZ819:HEA819"/>
    <mergeCell ref="GTV819:GTW819"/>
    <mergeCell ref="GUD819:GUE819"/>
    <mergeCell ref="GUL819:GUM819"/>
    <mergeCell ref="GUT819:GUU819"/>
    <mergeCell ref="GVB819:GVC819"/>
    <mergeCell ref="GVJ819:GVK819"/>
    <mergeCell ref="GVR819:GVS819"/>
    <mergeCell ref="GVZ819:GWA819"/>
    <mergeCell ref="GWH819:GWI819"/>
    <mergeCell ref="GWP819:GWQ819"/>
    <mergeCell ref="GWX819:GWY819"/>
    <mergeCell ref="GXF819:GXG819"/>
    <mergeCell ref="GXN819:GXO819"/>
    <mergeCell ref="GXV819:GXW819"/>
    <mergeCell ref="GYD819:GYE819"/>
    <mergeCell ref="GYL819:GYM819"/>
    <mergeCell ref="GYT819:GYU819"/>
    <mergeCell ref="GOP819:GOQ819"/>
    <mergeCell ref="GOX819:GOY819"/>
    <mergeCell ref="GPF819:GPG819"/>
    <mergeCell ref="GPN819:GPO819"/>
    <mergeCell ref="GPV819:GPW819"/>
    <mergeCell ref="GQD819:GQE819"/>
    <mergeCell ref="GQL819:GQM819"/>
    <mergeCell ref="GQT819:GQU819"/>
    <mergeCell ref="GRB819:GRC819"/>
    <mergeCell ref="GRJ819:GRK819"/>
    <mergeCell ref="GRR819:GRS819"/>
    <mergeCell ref="GRZ819:GSA819"/>
    <mergeCell ref="GSH819:GSI819"/>
    <mergeCell ref="GSP819:GSQ819"/>
    <mergeCell ref="GSX819:GSY819"/>
    <mergeCell ref="GTF819:GTG819"/>
    <mergeCell ref="GTN819:GTO819"/>
    <mergeCell ref="GJJ819:GJK819"/>
    <mergeCell ref="GJR819:GJS819"/>
    <mergeCell ref="GJZ819:GKA819"/>
    <mergeCell ref="GKH819:GKI819"/>
    <mergeCell ref="GKP819:GKQ819"/>
    <mergeCell ref="GKX819:GKY819"/>
    <mergeCell ref="GLF819:GLG819"/>
    <mergeCell ref="GLN819:GLO819"/>
    <mergeCell ref="GLV819:GLW819"/>
    <mergeCell ref="GMD819:GME819"/>
    <mergeCell ref="GML819:GMM819"/>
    <mergeCell ref="GMT819:GMU819"/>
    <mergeCell ref="GNB819:GNC819"/>
    <mergeCell ref="GNJ819:GNK819"/>
    <mergeCell ref="GNR819:GNS819"/>
    <mergeCell ref="GNZ819:GOA819"/>
    <mergeCell ref="GOH819:GOI819"/>
    <mergeCell ref="GED819:GEE819"/>
    <mergeCell ref="GEL819:GEM819"/>
    <mergeCell ref="GET819:GEU819"/>
    <mergeCell ref="GFB819:GFC819"/>
    <mergeCell ref="GFJ819:GFK819"/>
    <mergeCell ref="GFR819:GFS819"/>
    <mergeCell ref="GFZ819:GGA819"/>
    <mergeCell ref="GGH819:GGI819"/>
    <mergeCell ref="GGP819:GGQ819"/>
    <mergeCell ref="GGX819:GGY819"/>
    <mergeCell ref="GHF819:GHG819"/>
    <mergeCell ref="GHN819:GHO819"/>
    <mergeCell ref="GHV819:GHW819"/>
    <mergeCell ref="GID819:GIE819"/>
    <mergeCell ref="GIL819:GIM819"/>
    <mergeCell ref="GIT819:GIU819"/>
    <mergeCell ref="GJB819:GJC819"/>
    <mergeCell ref="FYX819:FYY819"/>
    <mergeCell ref="FZF819:FZG819"/>
    <mergeCell ref="FZN819:FZO819"/>
    <mergeCell ref="FZV819:FZW819"/>
    <mergeCell ref="GAD819:GAE819"/>
    <mergeCell ref="GAL819:GAM819"/>
    <mergeCell ref="GAT819:GAU819"/>
    <mergeCell ref="GBB819:GBC819"/>
    <mergeCell ref="GBJ819:GBK819"/>
    <mergeCell ref="GBR819:GBS819"/>
    <mergeCell ref="GBZ819:GCA819"/>
    <mergeCell ref="GCH819:GCI819"/>
    <mergeCell ref="GCP819:GCQ819"/>
    <mergeCell ref="GCX819:GCY819"/>
    <mergeCell ref="GDF819:GDG819"/>
    <mergeCell ref="GDN819:GDO819"/>
    <mergeCell ref="GDV819:GDW819"/>
    <mergeCell ref="FTR819:FTS819"/>
    <mergeCell ref="FTZ819:FUA819"/>
    <mergeCell ref="FUH819:FUI819"/>
    <mergeCell ref="FUP819:FUQ819"/>
    <mergeCell ref="FUX819:FUY819"/>
    <mergeCell ref="FVF819:FVG819"/>
    <mergeCell ref="FVN819:FVO819"/>
    <mergeCell ref="FVV819:FVW819"/>
    <mergeCell ref="FWD819:FWE819"/>
    <mergeCell ref="FWL819:FWM819"/>
    <mergeCell ref="FWT819:FWU819"/>
    <mergeCell ref="FXB819:FXC819"/>
    <mergeCell ref="FXJ819:FXK819"/>
    <mergeCell ref="FXR819:FXS819"/>
    <mergeCell ref="FXZ819:FYA819"/>
    <mergeCell ref="FYH819:FYI819"/>
    <mergeCell ref="FYP819:FYQ819"/>
    <mergeCell ref="FOL819:FOM819"/>
    <mergeCell ref="FOT819:FOU819"/>
    <mergeCell ref="FPB819:FPC819"/>
    <mergeCell ref="FPJ819:FPK819"/>
    <mergeCell ref="FPR819:FPS819"/>
    <mergeCell ref="FPZ819:FQA819"/>
    <mergeCell ref="FQH819:FQI819"/>
    <mergeCell ref="FQP819:FQQ819"/>
    <mergeCell ref="FQX819:FQY819"/>
    <mergeCell ref="FRF819:FRG819"/>
    <mergeCell ref="FRN819:FRO819"/>
    <mergeCell ref="FRV819:FRW819"/>
    <mergeCell ref="FSD819:FSE819"/>
    <mergeCell ref="FSL819:FSM819"/>
    <mergeCell ref="FST819:FSU819"/>
    <mergeCell ref="FTB819:FTC819"/>
    <mergeCell ref="FTJ819:FTK819"/>
    <mergeCell ref="FJF819:FJG819"/>
    <mergeCell ref="FJN819:FJO819"/>
    <mergeCell ref="FJV819:FJW819"/>
    <mergeCell ref="FKD819:FKE819"/>
    <mergeCell ref="FKL819:FKM819"/>
    <mergeCell ref="FKT819:FKU819"/>
    <mergeCell ref="FLB819:FLC819"/>
    <mergeCell ref="FLJ819:FLK819"/>
    <mergeCell ref="FLR819:FLS819"/>
    <mergeCell ref="FLZ819:FMA819"/>
    <mergeCell ref="FMH819:FMI819"/>
    <mergeCell ref="FMP819:FMQ819"/>
    <mergeCell ref="FMX819:FMY819"/>
    <mergeCell ref="FNF819:FNG819"/>
    <mergeCell ref="FNN819:FNO819"/>
    <mergeCell ref="FNV819:FNW819"/>
    <mergeCell ref="FOD819:FOE819"/>
    <mergeCell ref="FDZ819:FEA819"/>
    <mergeCell ref="FEH819:FEI819"/>
    <mergeCell ref="FEP819:FEQ819"/>
    <mergeCell ref="FEX819:FEY819"/>
    <mergeCell ref="FFF819:FFG819"/>
    <mergeCell ref="FFN819:FFO819"/>
    <mergeCell ref="FFV819:FFW819"/>
    <mergeCell ref="FGD819:FGE819"/>
    <mergeCell ref="FGL819:FGM819"/>
    <mergeCell ref="FGT819:FGU819"/>
    <mergeCell ref="FHB819:FHC819"/>
    <mergeCell ref="FHJ819:FHK819"/>
    <mergeCell ref="FHR819:FHS819"/>
    <mergeCell ref="FHZ819:FIA819"/>
    <mergeCell ref="FIH819:FII819"/>
    <mergeCell ref="FIP819:FIQ819"/>
    <mergeCell ref="FIX819:FIY819"/>
    <mergeCell ref="EYT819:EYU819"/>
    <mergeCell ref="EZB819:EZC819"/>
    <mergeCell ref="EZJ819:EZK819"/>
    <mergeCell ref="EZR819:EZS819"/>
    <mergeCell ref="EZZ819:FAA819"/>
    <mergeCell ref="FAH819:FAI819"/>
    <mergeCell ref="FAP819:FAQ819"/>
    <mergeCell ref="FAX819:FAY819"/>
    <mergeCell ref="FBF819:FBG819"/>
    <mergeCell ref="FBN819:FBO819"/>
    <mergeCell ref="FBV819:FBW819"/>
    <mergeCell ref="FCD819:FCE819"/>
    <mergeCell ref="FCL819:FCM819"/>
    <mergeCell ref="FCT819:FCU819"/>
    <mergeCell ref="FDB819:FDC819"/>
    <mergeCell ref="FDJ819:FDK819"/>
    <mergeCell ref="FDR819:FDS819"/>
    <mergeCell ref="ETN819:ETO819"/>
    <mergeCell ref="ETV819:ETW819"/>
    <mergeCell ref="EUD819:EUE819"/>
    <mergeCell ref="EUL819:EUM819"/>
    <mergeCell ref="EUT819:EUU819"/>
    <mergeCell ref="EVB819:EVC819"/>
    <mergeCell ref="EVJ819:EVK819"/>
    <mergeCell ref="EVR819:EVS819"/>
    <mergeCell ref="EVZ819:EWA819"/>
    <mergeCell ref="EWH819:EWI819"/>
    <mergeCell ref="EWP819:EWQ819"/>
    <mergeCell ref="EWX819:EWY819"/>
    <mergeCell ref="EXF819:EXG819"/>
    <mergeCell ref="EXN819:EXO819"/>
    <mergeCell ref="EXV819:EXW819"/>
    <mergeCell ref="EYD819:EYE819"/>
    <mergeCell ref="EYL819:EYM819"/>
    <mergeCell ref="EOH819:EOI819"/>
    <mergeCell ref="EOP819:EOQ819"/>
    <mergeCell ref="EOX819:EOY819"/>
    <mergeCell ref="EPF819:EPG819"/>
    <mergeCell ref="EPN819:EPO819"/>
    <mergeCell ref="EPV819:EPW819"/>
    <mergeCell ref="EQD819:EQE819"/>
    <mergeCell ref="EQL819:EQM819"/>
    <mergeCell ref="EQT819:EQU819"/>
    <mergeCell ref="ERB819:ERC819"/>
    <mergeCell ref="ERJ819:ERK819"/>
    <mergeCell ref="ERR819:ERS819"/>
    <mergeCell ref="ERZ819:ESA819"/>
    <mergeCell ref="ESH819:ESI819"/>
    <mergeCell ref="ESP819:ESQ819"/>
    <mergeCell ref="ESX819:ESY819"/>
    <mergeCell ref="ETF819:ETG819"/>
    <mergeCell ref="EJB819:EJC819"/>
    <mergeCell ref="EJJ819:EJK819"/>
    <mergeCell ref="EJR819:EJS819"/>
    <mergeCell ref="EJZ819:EKA819"/>
    <mergeCell ref="EKH819:EKI819"/>
    <mergeCell ref="EKP819:EKQ819"/>
    <mergeCell ref="EKX819:EKY819"/>
    <mergeCell ref="ELF819:ELG819"/>
    <mergeCell ref="ELN819:ELO819"/>
    <mergeCell ref="ELV819:ELW819"/>
    <mergeCell ref="EMD819:EME819"/>
    <mergeCell ref="EML819:EMM819"/>
    <mergeCell ref="EMT819:EMU819"/>
    <mergeCell ref="ENB819:ENC819"/>
    <mergeCell ref="ENJ819:ENK819"/>
    <mergeCell ref="ENR819:ENS819"/>
    <mergeCell ref="ENZ819:EOA819"/>
    <mergeCell ref="EDV819:EDW819"/>
    <mergeCell ref="EED819:EEE819"/>
    <mergeCell ref="EEL819:EEM819"/>
    <mergeCell ref="EET819:EEU819"/>
    <mergeCell ref="EFB819:EFC819"/>
    <mergeCell ref="EFJ819:EFK819"/>
    <mergeCell ref="EFR819:EFS819"/>
    <mergeCell ref="EFZ819:EGA819"/>
    <mergeCell ref="EGH819:EGI819"/>
    <mergeCell ref="EGP819:EGQ819"/>
    <mergeCell ref="EGX819:EGY819"/>
    <mergeCell ref="EHF819:EHG819"/>
    <mergeCell ref="EHN819:EHO819"/>
    <mergeCell ref="EHV819:EHW819"/>
    <mergeCell ref="EID819:EIE819"/>
    <mergeCell ref="EIL819:EIM819"/>
    <mergeCell ref="EIT819:EIU819"/>
    <mergeCell ref="DYP819:DYQ819"/>
    <mergeCell ref="DYX819:DYY819"/>
    <mergeCell ref="DZF819:DZG819"/>
    <mergeCell ref="DZN819:DZO819"/>
    <mergeCell ref="DZV819:DZW819"/>
    <mergeCell ref="EAD819:EAE819"/>
    <mergeCell ref="EAL819:EAM819"/>
    <mergeCell ref="EAT819:EAU819"/>
    <mergeCell ref="EBB819:EBC819"/>
    <mergeCell ref="EBJ819:EBK819"/>
    <mergeCell ref="EBR819:EBS819"/>
    <mergeCell ref="EBZ819:ECA819"/>
    <mergeCell ref="ECH819:ECI819"/>
    <mergeCell ref="ECP819:ECQ819"/>
    <mergeCell ref="ECX819:ECY819"/>
    <mergeCell ref="EDF819:EDG819"/>
    <mergeCell ref="EDN819:EDO819"/>
    <mergeCell ref="DTJ819:DTK819"/>
    <mergeCell ref="DTR819:DTS819"/>
    <mergeCell ref="DTZ819:DUA819"/>
    <mergeCell ref="DUH819:DUI819"/>
    <mergeCell ref="DUP819:DUQ819"/>
    <mergeCell ref="DUX819:DUY819"/>
    <mergeCell ref="DVF819:DVG819"/>
    <mergeCell ref="DVN819:DVO819"/>
    <mergeCell ref="DVV819:DVW819"/>
    <mergeCell ref="DWD819:DWE819"/>
    <mergeCell ref="DWL819:DWM819"/>
    <mergeCell ref="DWT819:DWU819"/>
    <mergeCell ref="DXB819:DXC819"/>
    <mergeCell ref="DXJ819:DXK819"/>
    <mergeCell ref="DXR819:DXS819"/>
    <mergeCell ref="DXZ819:DYA819"/>
    <mergeCell ref="DYH819:DYI819"/>
    <mergeCell ref="DOD819:DOE819"/>
    <mergeCell ref="DOL819:DOM819"/>
    <mergeCell ref="DOT819:DOU819"/>
    <mergeCell ref="DPB819:DPC819"/>
    <mergeCell ref="DPJ819:DPK819"/>
    <mergeCell ref="DPR819:DPS819"/>
    <mergeCell ref="DPZ819:DQA819"/>
    <mergeCell ref="DQH819:DQI819"/>
    <mergeCell ref="DQP819:DQQ819"/>
    <mergeCell ref="DQX819:DQY819"/>
    <mergeCell ref="DRF819:DRG819"/>
    <mergeCell ref="DRN819:DRO819"/>
    <mergeCell ref="DRV819:DRW819"/>
    <mergeCell ref="DSD819:DSE819"/>
    <mergeCell ref="DSL819:DSM819"/>
    <mergeCell ref="DST819:DSU819"/>
    <mergeCell ref="DTB819:DTC819"/>
    <mergeCell ref="DIX819:DIY819"/>
    <mergeCell ref="DJF819:DJG819"/>
    <mergeCell ref="DJN819:DJO819"/>
    <mergeCell ref="DJV819:DJW819"/>
    <mergeCell ref="DKD819:DKE819"/>
    <mergeCell ref="DKL819:DKM819"/>
    <mergeCell ref="DKT819:DKU819"/>
    <mergeCell ref="DLB819:DLC819"/>
    <mergeCell ref="DLJ819:DLK819"/>
    <mergeCell ref="DLR819:DLS819"/>
    <mergeCell ref="DLZ819:DMA819"/>
    <mergeCell ref="DMH819:DMI819"/>
    <mergeCell ref="DMP819:DMQ819"/>
    <mergeCell ref="DMX819:DMY819"/>
    <mergeCell ref="DNF819:DNG819"/>
    <mergeCell ref="DNN819:DNO819"/>
    <mergeCell ref="DNV819:DNW819"/>
    <mergeCell ref="DDR819:DDS819"/>
    <mergeCell ref="DDZ819:DEA819"/>
    <mergeCell ref="DEH819:DEI819"/>
    <mergeCell ref="DEP819:DEQ819"/>
    <mergeCell ref="DEX819:DEY819"/>
    <mergeCell ref="DFF819:DFG819"/>
    <mergeCell ref="DFN819:DFO819"/>
    <mergeCell ref="DFV819:DFW819"/>
    <mergeCell ref="DGD819:DGE819"/>
    <mergeCell ref="DGL819:DGM819"/>
    <mergeCell ref="DGT819:DGU819"/>
    <mergeCell ref="DHB819:DHC819"/>
    <mergeCell ref="DHJ819:DHK819"/>
    <mergeCell ref="DHR819:DHS819"/>
    <mergeCell ref="DHZ819:DIA819"/>
    <mergeCell ref="DIH819:DII819"/>
    <mergeCell ref="DIP819:DIQ819"/>
    <mergeCell ref="CYL819:CYM819"/>
    <mergeCell ref="CYT819:CYU819"/>
    <mergeCell ref="CZB819:CZC819"/>
    <mergeCell ref="CZJ819:CZK819"/>
    <mergeCell ref="CZR819:CZS819"/>
    <mergeCell ref="CZZ819:DAA819"/>
    <mergeCell ref="DAH819:DAI819"/>
    <mergeCell ref="DAP819:DAQ819"/>
    <mergeCell ref="DAX819:DAY819"/>
    <mergeCell ref="DBF819:DBG819"/>
    <mergeCell ref="DBN819:DBO819"/>
    <mergeCell ref="DBV819:DBW819"/>
    <mergeCell ref="DCD819:DCE819"/>
    <mergeCell ref="DCL819:DCM819"/>
    <mergeCell ref="DCT819:DCU819"/>
    <mergeCell ref="DDB819:DDC819"/>
    <mergeCell ref="DDJ819:DDK819"/>
    <mergeCell ref="CTF819:CTG819"/>
    <mergeCell ref="CTN819:CTO819"/>
    <mergeCell ref="CTV819:CTW819"/>
    <mergeCell ref="CUD819:CUE819"/>
    <mergeCell ref="CUL819:CUM819"/>
    <mergeCell ref="CUT819:CUU819"/>
    <mergeCell ref="CVB819:CVC819"/>
    <mergeCell ref="CVJ819:CVK819"/>
    <mergeCell ref="CVR819:CVS819"/>
    <mergeCell ref="CVZ819:CWA819"/>
    <mergeCell ref="CWH819:CWI819"/>
    <mergeCell ref="CWP819:CWQ819"/>
    <mergeCell ref="CWX819:CWY819"/>
    <mergeCell ref="CXF819:CXG819"/>
    <mergeCell ref="CXN819:CXO819"/>
    <mergeCell ref="CXV819:CXW819"/>
    <mergeCell ref="CYD819:CYE819"/>
    <mergeCell ref="CNZ819:COA819"/>
    <mergeCell ref="COH819:COI819"/>
    <mergeCell ref="COP819:COQ819"/>
    <mergeCell ref="COX819:COY819"/>
    <mergeCell ref="CPF819:CPG819"/>
    <mergeCell ref="CPN819:CPO819"/>
    <mergeCell ref="CPV819:CPW819"/>
    <mergeCell ref="CQD819:CQE819"/>
    <mergeCell ref="CQL819:CQM819"/>
    <mergeCell ref="CQT819:CQU819"/>
    <mergeCell ref="CRB819:CRC819"/>
    <mergeCell ref="CRJ819:CRK819"/>
    <mergeCell ref="CRR819:CRS819"/>
    <mergeCell ref="CRZ819:CSA819"/>
    <mergeCell ref="CSH819:CSI819"/>
    <mergeCell ref="CSP819:CSQ819"/>
    <mergeCell ref="CSX819:CSY819"/>
    <mergeCell ref="CIT819:CIU819"/>
    <mergeCell ref="CJB819:CJC819"/>
    <mergeCell ref="CJJ819:CJK819"/>
    <mergeCell ref="CJR819:CJS819"/>
    <mergeCell ref="CJZ819:CKA819"/>
    <mergeCell ref="CKH819:CKI819"/>
    <mergeCell ref="CKP819:CKQ819"/>
    <mergeCell ref="CKX819:CKY819"/>
    <mergeCell ref="CLF819:CLG819"/>
    <mergeCell ref="CLN819:CLO819"/>
    <mergeCell ref="CLV819:CLW819"/>
    <mergeCell ref="CMD819:CME819"/>
    <mergeCell ref="CML819:CMM819"/>
    <mergeCell ref="CMT819:CMU819"/>
    <mergeCell ref="CNB819:CNC819"/>
    <mergeCell ref="CNJ819:CNK819"/>
    <mergeCell ref="CNR819:CNS819"/>
    <mergeCell ref="CDN819:CDO819"/>
    <mergeCell ref="CDV819:CDW819"/>
    <mergeCell ref="CED819:CEE819"/>
    <mergeCell ref="CEL819:CEM819"/>
    <mergeCell ref="CET819:CEU819"/>
    <mergeCell ref="CFB819:CFC819"/>
    <mergeCell ref="CFJ819:CFK819"/>
    <mergeCell ref="CFR819:CFS819"/>
    <mergeCell ref="CFZ819:CGA819"/>
    <mergeCell ref="CGH819:CGI819"/>
    <mergeCell ref="CGP819:CGQ819"/>
    <mergeCell ref="CGX819:CGY819"/>
    <mergeCell ref="CHF819:CHG819"/>
    <mergeCell ref="CHN819:CHO819"/>
    <mergeCell ref="CHV819:CHW819"/>
    <mergeCell ref="CID819:CIE819"/>
    <mergeCell ref="CIL819:CIM819"/>
    <mergeCell ref="BYH819:BYI819"/>
    <mergeCell ref="BYP819:BYQ819"/>
    <mergeCell ref="BYX819:BYY819"/>
    <mergeCell ref="BZF819:BZG819"/>
    <mergeCell ref="BZN819:BZO819"/>
    <mergeCell ref="BZV819:BZW819"/>
    <mergeCell ref="CAD819:CAE819"/>
    <mergeCell ref="CAL819:CAM819"/>
    <mergeCell ref="CAT819:CAU819"/>
    <mergeCell ref="CBB819:CBC819"/>
    <mergeCell ref="CBJ819:CBK819"/>
    <mergeCell ref="CBR819:CBS819"/>
    <mergeCell ref="CBZ819:CCA819"/>
    <mergeCell ref="CCH819:CCI819"/>
    <mergeCell ref="CCP819:CCQ819"/>
    <mergeCell ref="CCX819:CCY819"/>
    <mergeCell ref="CDF819:CDG819"/>
    <mergeCell ref="BTB819:BTC819"/>
    <mergeCell ref="BTJ819:BTK819"/>
    <mergeCell ref="BTR819:BTS819"/>
    <mergeCell ref="BTZ819:BUA819"/>
    <mergeCell ref="BUH819:BUI819"/>
    <mergeCell ref="BUP819:BUQ819"/>
    <mergeCell ref="BUX819:BUY819"/>
    <mergeCell ref="BVF819:BVG819"/>
    <mergeCell ref="BVN819:BVO819"/>
    <mergeCell ref="BVV819:BVW819"/>
    <mergeCell ref="BWD819:BWE819"/>
    <mergeCell ref="BWL819:BWM819"/>
    <mergeCell ref="BWT819:BWU819"/>
    <mergeCell ref="BXB819:BXC819"/>
    <mergeCell ref="BXJ819:BXK819"/>
    <mergeCell ref="BXR819:BXS819"/>
    <mergeCell ref="BXZ819:BYA819"/>
    <mergeCell ref="BNV819:BNW819"/>
    <mergeCell ref="BOD819:BOE819"/>
    <mergeCell ref="BOL819:BOM819"/>
    <mergeCell ref="BOT819:BOU819"/>
    <mergeCell ref="BPB819:BPC819"/>
    <mergeCell ref="BPJ819:BPK819"/>
    <mergeCell ref="BPR819:BPS819"/>
    <mergeCell ref="BPZ819:BQA819"/>
    <mergeCell ref="BQH819:BQI819"/>
    <mergeCell ref="BQP819:BQQ819"/>
    <mergeCell ref="BQX819:BQY819"/>
    <mergeCell ref="BRF819:BRG819"/>
    <mergeCell ref="BRN819:BRO819"/>
    <mergeCell ref="BRV819:BRW819"/>
    <mergeCell ref="BSD819:BSE819"/>
    <mergeCell ref="BSL819:BSM819"/>
    <mergeCell ref="BST819:BSU819"/>
    <mergeCell ref="BIP819:BIQ819"/>
    <mergeCell ref="BIX819:BIY819"/>
    <mergeCell ref="BJF819:BJG819"/>
    <mergeCell ref="BJN819:BJO819"/>
    <mergeCell ref="BJV819:BJW819"/>
    <mergeCell ref="BKD819:BKE819"/>
    <mergeCell ref="BKL819:BKM819"/>
    <mergeCell ref="BKT819:BKU819"/>
    <mergeCell ref="BLB819:BLC819"/>
    <mergeCell ref="BLJ819:BLK819"/>
    <mergeCell ref="BLR819:BLS819"/>
    <mergeCell ref="BLZ819:BMA819"/>
    <mergeCell ref="BMH819:BMI819"/>
    <mergeCell ref="BMP819:BMQ819"/>
    <mergeCell ref="BMX819:BMY819"/>
    <mergeCell ref="BNF819:BNG819"/>
    <mergeCell ref="BNN819:BNO819"/>
    <mergeCell ref="BDJ819:BDK819"/>
    <mergeCell ref="BDR819:BDS819"/>
    <mergeCell ref="BDZ819:BEA819"/>
    <mergeCell ref="BEH819:BEI819"/>
    <mergeCell ref="BEP819:BEQ819"/>
    <mergeCell ref="BEX819:BEY819"/>
    <mergeCell ref="BFF819:BFG819"/>
    <mergeCell ref="BFN819:BFO819"/>
    <mergeCell ref="BFV819:BFW819"/>
    <mergeCell ref="BGD819:BGE819"/>
    <mergeCell ref="BGL819:BGM819"/>
    <mergeCell ref="BGT819:BGU819"/>
    <mergeCell ref="BHB819:BHC819"/>
    <mergeCell ref="BHJ819:BHK819"/>
    <mergeCell ref="BHR819:BHS819"/>
    <mergeCell ref="BHZ819:BIA819"/>
    <mergeCell ref="BIH819:BII819"/>
    <mergeCell ref="AYD819:AYE819"/>
    <mergeCell ref="AYL819:AYM819"/>
    <mergeCell ref="AYT819:AYU819"/>
    <mergeCell ref="AZB819:AZC819"/>
    <mergeCell ref="AZJ819:AZK819"/>
    <mergeCell ref="AZR819:AZS819"/>
    <mergeCell ref="AZZ819:BAA819"/>
    <mergeCell ref="BAH819:BAI819"/>
    <mergeCell ref="BAP819:BAQ819"/>
    <mergeCell ref="BAX819:BAY819"/>
    <mergeCell ref="BBF819:BBG819"/>
    <mergeCell ref="BBN819:BBO819"/>
    <mergeCell ref="BBV819:BBW819"/>
    <mergeCell ref="BCD819:BCE819"/>
    <mergeCell ref="BCL819:BCM819"/>
    <mergeCell ref="BCT819:BCU819"/>
    <mergeCell ref="BDB819:BDC819"/>
    <mergeCell ref="ASX819:ASY819"/>
    <mergeCell ref="ATF819:ATG819"/>
    <mergeCell ref="ATN819:ATO819"/>
    <mergeCell ref="ATV819:ATW819"/>
    <mergeCell ref="AUD819:AUE819"/>
    <mergeCell ref="AUL819:AUM819"/>
    <mergeCell ref="AUT819:AUU819"/>
    <mergeCell ref="AVB819:AVC819"/>
    <mergeCell ref="AVJ819:AVK819"/>
    <mergeCell ref="AVR819:AVS819"/>
    <mergeCell ref="AVZ819:AWA819"/>
    <mergeCell ref="AWH819:AWI819"/>
    <mergeCell ref="AWP819:AWQ819"/>
    <mergeCell ref="AWX819:AWY819"/>
    <mergeCell ref="AXF819:AXG819"/>
    <mergeCell ref="AXN819:AXO819"/>
    <mergeCell ref="AXV819:AXW819"/>
    <mergeCell ref="ANR819:ANS819"/>
    <mergeCell ref="ANZ819:AOA819"/>
    <mergeCell ref="AOH819:AOI819"/>
    <mergeCell ref="AOP819:AOQ819"/>
    <mergeCell ref="AOX819:AOY819"/>
    <mergeCell ref="APF819:APG819"/>
    <mergeCell ref="APN819:APO819"/>
    <mergeCell ref="APV819:APW819"/>
    <mergeCell ref="AQD819:AQE819"/>
    <mergeCell ref="AQL819:AQM819"/>
    <mergeCell ref="AQT819:AQU819"/>
    <mergeCell ref="ARB819:ARC819"/>
    <mergeCell ref="ARJ819:ARK819"/>
    <mergeCell ref="ARR819:ARS819"/>
    <mergeCell ref="ARZ819:ASA819"/>
    <mergeCell ref="ASH819:ASI819"/>
    <mergeCell ref="ASP819:ASQ819"/>
    <mergeCell ref="AIL819:AIM819"/>
    <mergeCell ref="AIT819:AIU819"/>
    <mergeCell ref="AJB819:AJC819"/>
    <mergeCell ref="AJJ819:AJK819"/>
    <mergeCell ref="AJR819:AJS819"/>
    <mergeCell ref="AJZ819:AKA819"/>
    <mergeCell ref="AKH819:AKI819"/>
    <mergeCell ref="AKP819:AKQ819"/>
    <mergeCell ref="AKX819:AKY819"/>
    <mergeCell ref="ALF819:ALG819"/>
    <mergeCell ref="ALN819:ALO819"/>
    <mergeCell ref="ALV819:ALW819"/>
    <mergeCell ref="AMD819:AME819"/>
    <mergeCell ref="AML819:AMM819"/>
    <mergeCell ref="AMT819:AMU819"/>
    <mergeCell ref="ANB819:ANC819"/>
    <mergeCell ref="ANJ819:ANK819"/>
    <mergeCell ref="ADF819:ADG819"/>
    <mergeCell ref="ADN819:ADO819"/>
    <mergeCell ref="ADV819:ADW819"/>
    <mergeCell ref="AED819:AEE819"/>
    <mergeCell ref="AEL819:AEM819"/>
    <mergeCell ref="AET819:AEU819"/>
    <mergeCell ref="AFB819:AFC819"/>
    <mergeCell ref="AFJ819:AFK819"/>
    <mergeCell ref="AFR819:AFS819"/>
    <mergeCell ref="AFZ819:AGA819"/>
    <mergeCell ref="AGH819:AGI819"/>
    <mergeCell ref="AGP819:AGQ819"/>
    <mergeCell ref="AGX819:AGY819"/>
    <mergeCell ref="AHF819:AHG819"/>
    <mergeCell ref="AHN819:AHO819"/>
    <mergeCell ref="AHV819:AHW819"/>
    <mergeCell ref="AID819:AIE819"/>
    <mergeCell ref="XZ819:YA819"/>
    <mergeCell ref="YH819:YI819"/>
    <mergeCell ref="YP819:YQ819"/>
    <mergeCell ref="YX819:YY819"/>
    <mergeCell ref="ZF819:ZG819"/>
    <mergeCell ref="ZN819:ZO819"/>
    <mergeCell ref="ZV819:ZW819"/>
    <mergeCell ref="AAD819:AAE819"/>
    <mergeCell ref="AAL819:AAM819"/>
    <mergeCell ref="AAT819:AAU819"/>
    <mergeCell ref="ABB819:ABC819"/>
    <mergeCell ref="ABJ819:ABK819"/>
    <mergeCell ref="ABR819:ABS819"/>
    <mergeCell ref="ABZ819:ACA819"/>
    <mergeCell ref="ACH819:ACI819"/>
    <mergeCell ref="ACP819:ACQ819"/>
    <mergeCell ref="ACX819:ACY819"/>
    <mergeCell ref="ST819:SU819"/>
    <mergeCell ref="TB819:TC819"/>
    <mergeCell ref="TJ819:TK819"/>
    <mergeCell ref="TR819:TS819"/>
    <mergeCell ref="TZ819:UA819"/>
    <mergeCell ref="UH819:UI819"/>
    <mergeCell ref="UP819:UQ819"/>
    <mergeCell ref="UX819:UY819"/>
    <mergeCell ref="VF819:VG819"/>
    <mergeCell ref="VN819:VO819"/>
    <mergeCell ref="VV819:VW819"/>
    <mergeCell ref="WD819:WE819"/>
    <mergeCell ref="WL819:WM819"/>
    <mergeCell ref="WT819:WU819"/>
    <mergeCell ref="XB819:XC819"/>
    <mergeCell ref="XJ819:XK819"/>
    <mergeCell ref="XR819:XS819"/>
    <mergeCell ref="NN819:NO819"/>
    <mergeCell ref="NV819:NW819"/>
    <mergeCell ref="OD819:OE819"/>
    <mergeCell ref="OL819:OM819"/>
    <mergeCell ref="OT819:OU819"/>
    <mergeCell ref="PB819:PC819"/>
    <mergeCell ref="PJ819:PK819"/>
    <mergeCell ref="PR819:PS819"/>
    <mergeCell ref="PZ819:QA819"/>
    <mergeCell ref="QH819:QI819"/>
    <mergeCell ref="QP819:QQ819"/>
    <mergeCell ref="QX819:QY819"/>
    <mergeCell ref="RF819:RG819"/>
    <mergeCell ref="RN819:RO819"/>
    <mergeCell ref="RV819:RW819"/>
    <mergeCell ref="SD819:SE819"/>
    <mergeCell ref="SL819:SM819"/>
    <mergeCell ref="IH819:II819"/>
    <mergeCell ref="IP819:IQ819"/>
    <mergeCell ref="IX819:IY819"/>
    <mergeCell ref="JF819:JG819"/>
    <mergeCell ref="JN819:JO819"/>
    <mergeCell ref="JV819:JW819"/>
    <mergeCell ref="KD819:KE819"/>
    <mergeCell ref="KL819:KM819"/>
    <mergeCell ref="KT819:KU819"/>
    <mergeCell ref="LB819:LC819"/>
    <mergeCell ref="LJ819:LK819"/>
    <mergeCell ref="LR819:LS819"/>
    <mergeCell ref="LZ819:MA819"/>
    <mergeCell ref="MH819:MI819"/>
    <mergeCell ref="MP819:MQ819"/>
    <mergeCell ref="MX819:MY819"/>
    <mergeCell ref="NF819:NG819"/>
    <mergeCell ref="GT819:GU819"/>
    <mergeCell ref="HB819:HC819"/>
    <mergeCell ref="HJ819:HK819"/>
    <mergeCell ref="HR819:HS819"/>
    <mergeCell ref="HZ819:IA819"/>
    <mergeCell ref="C887:D887"/>
    <mergeCell ref="C835:D835"/>
    <mergeCell ref="C836:D836"/>
    <mergeCell ref="C837:D837"/>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C884:D884"/>
    <mergeCell ref="C885:D885"/>
    <mergeCell ref="C886:D886"/>
    <mergeCell ref="C853:D853"/>
    <mergeCell ref="C854:D854"/>
    <mergeCell ref="C855:D855"/>
    <mergeCell ref="C834:D834"/>
    <mergeCell ref="C838:D838"/>
    <mergeCell ref="C839:D839"/>
    <mergeCell ref="C888:D888"/>
    <mergeCell ref="C889:D889"/>
    <mergeCell ref="C890:D890"/>
    <mergeCell ref="C891:D891"/>
    <mergeCell ref="C901:D901"/>
    <mergeCell ref="C900:D900"/>
    <mergeCell ref="C899:D899"/>
    <mergeCell ref="C898:D898"/>
    <mergeCell ref="C897:D897"/>
    <mergeCell ref="C896:D896"/>
    <mergeCell ref="C895:D895"/>
    <mergeCell ref="C894:D894"/>
    <mergeCell ref="C893:D893"/>
    <mergeCell ref="C892:D892"/>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C869:D869"/>
    <mergeCell ref="C842:D842"/>
    <mergeCell ref="C843:D843"/>
    <mergeCell ref="C844:D844"/>
    <mergeCell ref="C845:D845"/>
    <mergeCell ref="C846:D846"/>
    <mergeCell ref="C847:D847"/>
    <mergeCell ref="C848:D848"/>
    <mergeCell ref="C849:D849"/>
    <mergeCell ref="C850:D850"/>
    <mergeCell ref="C851:D851"/>
    <mergeCell ref="C852:D852"/>
    <mergeCell ref="C815:D815"/>
    <mergeCell ref="C816:D816"/>
    <mergeCell ref="C817:D817"/>
    <mergeCell ref="C818:D818"/>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2:D832"/>
    <mergeCell ref="C833:D833"/>
    <mergeCell ref="C799:D799"/>
    <mergeCell ref="C800:D800"/>
    <mergeCell ref="C796:D796"/>
    <mergeCell ref="C801:D801"/>
    <mergeCell ref="C802:D802"/>
    <mergeCell ref="C803:D803"/>
    <mergeCell ref="C804:D804"/>
    <mergeCell ref="C805:D805"/>
    <mergeCell ref="C806:D806"/>
    <mergeCell ref="C807:D807"/>
    <mergeCell ref="C808:D808"/>
    <mergeCell ref="C809:D809"/>
    <mergeCell ref="C810:D810"/>
    <mergeCell ref="C811:D811"/>
    <mergeCell ref="C812:D812"/>
    <mergeCell ref="C840:D840"/>
    <mergeCell ref="C841:D841"/>
    <mergeCell ref="C794:D794"/>
    <mergeCell ref="C795:D795"/>
    <mergeCell ref="C771:D771"/>
    <mergeCell ref="C772:D772"/>
    <mergeCell ref="C773:D773"/>
    <mergeCell ref="C774:D774"/>
    <mergeCell ref="C775:D775"/>
    <mergeCell ref="C776:D776"/>
    <mergeCell ref="C777:D777"/>
    <mergeCell ref="C778:D778"/>
    <mergeCell ref="C779:D779"/>
    <mergeCell ref="C780:D780"/>
    <mergeCell ref="C781:D781"/>
    <mergeCell ref="C782:D782"/>
    <mergeCell ref="C783:D783"/>
    <mergeCell ref="C797:D797"/>
    <mergeCell ref="C798:D798"/>
    <mergeCell ref="C747:D747"/>
    <mergeCell ref="C748:D748"/>
    <mergeCell ref="C749:D749"/>
    <mergeCell ref="C750:D750"/>
    <mergeCell ref="C765:D765"/>
    <mergeCell ref="C766:D766"/>
    <mergeCell ref="C751:D751"/>
    <mergeCell ref="C752:D752"/>
    <mergeCell ref="C753:D753"/>
    <mergeCell ref="C754:D754"/>
    <mergeCell ref="C755:D755"/>
    <mergeCell ref="C756:D756"/>
    <mergeCell ref="C757:D757"/>
    <mergeCell ref="C758:D758"/>
    <mergeCell ref="C759:D759"/>
    <mergeCell ref="C813:D813"/>
    <mergeCell ref="C814:D814"/>
    <mergeCell ref="C760:D760"/>
    <mergeCell ref="C761:D761"/>
    <mergeCell ref="C762:D762"/>
    <mergeCell ref="C763:D763"/>
    <mergeCell ref="C764:D764"/>
    <mergeCell ref="C769:D769"/>
    <mergeCell ref="C770:D770"/>
    <mergeCell ref="C786:D786"/>
    <mergeCell ref="C787:D787"/>
    <mergeCell ref="C788:D788"/>
    <mergeCell ref="C789:D789"/>
    <mergeCell ref="C790:D790"/>
    <mergeCell ref="C791:D791"/>
    <mergeCell ref="C792:D792"/>
    <mergeCell ref="C793:D793"/>
    <mergeCell ref="G645:H645"/>
    <mergeCell ref="C954:D954"/>
    <mergeCell ref="C936:D936"/>
    <mergeCell ref="C937:D937"/>
    <mergeCell ref="C925:D925"/>
    <mergeCell ref="C926:D926"/>
    <mergeCell ref="C960:D960"/>
    <mergeCell ref="C961:D961"/>
    <mergeCell ref="C932:D932"/>
    <mergeCell ref="C933:D933"/>
    <mergeCell ref="C934:D934"/>
    <mergeCell ref="C927:D927"/>
    <mergeCell ref="C928:D928"/>
    <mergeCell ref="C930:D930"/>
    <mergeCell ref="C931:D931"/>
    <mergeCell ref="C935:D935"/>
    <mergeCell ref="C929:D929"/>
    <mergeCell ref="E645:F645"/>
    <mergeCell ref="C784:D784"/>
    <mergeCell ref="C785:D785"/>
    <mergeCell ref="C737:D737"/>
    <mergeCell ref="C738:D738"/>
    <mergeCell ref="C739:D739"/>
    <mergeCell ref="C740:D740"/>
    <mergeCell ref="C741:D741"/>
    <mergeCell ref="C767:D767"/>
    <mergeCell ref="C768:D768"/>
    <mergeCell ref="C742:D742"/>
    <mergeCell ref="C743:D743"/>
    <mergeCell ref="C744:D744"/>
    <mergeCell ref="C745:D745"/>
    <mergeCell ref="C746:D746"/>
    <mergeCell ref="C922:D922"/>
    <mergeCell ref="C923:D923"/>
    <mergeCell ref="C924:D924"/>
    <mergeCell ref="C938:D938"/>
    <mergeCell ref="C939:D939"/>
    <mergeCell ref="C940:D940"/>
    <mergeCell ref="C941:D941"/>
    <mergeCell ref="C942:D942"/>
    <mergeCell ref="C943:D943"/>
    <mergeCell ref="C944:D944"/>
    <mergeCell ref="C945:D945"/>
    <mergeCell ref="C955:D955"/>
    <mergeCell ref="C956:D956"/>
    <mergeCell ref="C957:D957"/>
    <mergeCell ref="C958:D958"/>
    <mergeCell ref="C946:D946"/>
    <mergeCell ref="C947:D947"/>
    <mergeCell ref="C948:D948"/>
    <mergeCell ref="C949:D949"/>
    <mergeCell ref="C950:D950"/>
    <mergeCell ref="C951:D951"/>
    <mergeCell ref="C952:D952"/>
    <mergeCell ref="C953:D953"/>
    <mergeCell ref="C734:D734"/>
    <mergeCell ref="C735:D735"/>
    <mergeCell ref="C672:D672"/>
    <mergeCell ref="C920:D920"/>
    <mergeCell ref="C921:D921"/>
    <mergeCell ref="C911:D911"/>
    <mergeCell ref="C912:D912"/>
    <mergeCell ref="C913:D913"/>
    <mergeCell ref="C914:D914"/>
    <mergeCell ref="C915:D915"/>
    <mergeCell ref="C916:D916"/>
    <mergeCell ref="C917:D917"/>
    <mergeCell ref="C918:D918"/>
    <mergeCell ref="C919:D919"/>
    <mergeCell ref="C902:D902"/>
    <mergeCell ref="C903:D903"/>
    <mergeCell ref="C725:D725"/>
    <mergeCell ref="C726:D726"/>
    <mergeCell ref="C727:D727"/>
    <mergeCell ref="C728:D728"/>
    <mergeCell ref="C677:D677"/>
    <mergeCell ref="C703:D703"/>
    <mergeCell ref="C729:D729"/>
    <mergeCell ref="C730:D730"/>
    <mergeCell ref="C731:D731"/>
    <mergeCell ref="C732:D732"/>
    <mergeCell ref="C733:D733"/>
    <mergeCell ref="C706:D706"/>
    <mergeCell ref="C708:D708"/>
    <mergeCell ref="C714:D714"/>
    <mergeCell ref="C720:D720"/>
    <mergeCell ref="C724:D724"/>
    <mergeCell ref="C434:D434"/>
    <mergeCell ref="C456:D456"/>
    <mergeCell ref="C438:D438"/>
    <mergeCell ref="C423:D423"/>
    <mergeCell ref="C435:D435"/>
    <mergeCell ref="C436:D436"/>
    <mergeCell ref="C704:D704"/>
    <mergeCell ref="C705:D705"/>
    <mergeCell ref="C736:D736"/>
    <mergeCell ref="C271:D271"/>
    <mergeCell ref="C272:D272"/>
    <mergeCell ref="C273:D273"/>
    <mergeCell ref="C274:D274"/>
    <mergeCell ref="C721:D721"/>
    <mergeCell ref="C722:D722"/>
    <mergeCell ref="C723:D723"/>
    <mergeCell ref="C687:D687"/>
    <mergeCell ref="C688:D688"/>
    <mergeCell ref="C689:D689"/>
    <mergeCell ref="C690:D690"/>
    <mergeCell ref="C691:D691"/>
    <mergeCell ref="C692:D692"/>
    <mergeCell ref="C693:D693"/>
    <mergeCell ref="C694:D694"/>
    <mergeCell ref="C695:D695"/>
    <mergeCell ref="C678:D678"/>
    <mergeCell ref="C679:D679"/>
    <mergeCell ref="C680:D680"/>
    <mergeCell ref="C681:D681"/>
    <mergeCell ref="C682:D682"/>
    <mergeCell ref="C683:D683"/>
    <mergeCell ref="C686:D686"/>
    <mergeCell ref="C311:D311"/>
    <mergeCell ref="C312:D312"/>
    <mergeCell ref="C317:D317"/>
    <mergeCell ref="C439:D439"/>
    <mergeCell ref="C440:D440"/>
    <mergeCell ref="C480:D480"/>
    <mergeCell ref="C417:D417"/>
    <mergeCell ref="C392:D392"/>
    <mergeCell ref="C323:D323"/>
    <mergeCell ref="C382:D382"/>
    <mergeCell ref="C364:D364"/>
    <mergeCell ref="C365:D365"/>
    <mergeCell ref="C368:D368"/>
    <mergeCell ref="C421:D421"/>
    <mergeCell ref="C427:D427"/>
    <mergeCell ref="C463:D463"/>
    <mergeCell ref="C504:D504"/>
    <mergeCell ref="C481:D481"/>
    <mergeCell ref="C482:D482"/>
    <mergeCell ref="C474:D474"/>
    <mergeCell ref="C475:D475"/>
    <mergeCell ref="C433:D433"/>
    <mergeCell ref="C468:D468"/>
    <mergeCell ref="C469:D469"/>
    <mergeCell ref="C485:D485"/>
    <mergeCell ref="C486:D486"/>
    <mergeCell ref="C490:D490"/>
    <mergeCell ref="C487:D487"/>
    <mergeCell ref="C488:D488"/>
    <mergeCell ref="C489:D489"/>
    <mergeCell ref="C473:D473"/>
    <mergeCell ref="C445:D445"/>
    <mergeCell ref="C545:D545"/>
    <mergeCell ref="C547:D547"/>
    <mergeCell ref="C550:D550"/>
    <mergeCell ref="C551:D551"/>
    <mergeCell ref="C552:D552"/>
    <mergeCell ref="C553:D553"/>
    <mergeCell ref="C554:D554"/>
    <mergeCell ref="C541:D541"/>
    <mergeCell ref="C532:D532"/>
    <mergeCell ref="C510:D510"/>
    <mergeCell ref="C505:D505"/>
    <mergeCell ref="C494:D494"/>
    <mergeCell ref="C495:D495"/>
    <mergeCell ref="C496:D496"/>
    <mergeCell ref="H139:I139"/>
    <mergeCell ref="H108:I108"/>
    <mergeCell ref="C366:D366"/>
    <mergeCell ref="C367:D367"/>
    <mergeCell ref="C369:D369"/>
    <mergeCell ref="C370:D370"/>
    <mergeCell ref="C342:D342"/>
    <mergeCell ref="C341:D341"/>
    <mergeCell ref="C340:D340"/>
    <mergeCell ref="C351:D351"/>
    <mergeCell ref="C359:D359"/>
    <mergeCell ref="C358:D358"/>
    <mergeCell ref="C356:D356"/>
    <mergeCell ref="G147:I147"/>
    <mergeCell ref="C210:D210"/>
    <mergeCell ref="H138:I138"/>
    <mergeCell ref="C144:D144"/>
    <mergeCell ref="C335:D335"/>
    <mergeCell ref="C685:D685"/>
    <mergeCell ref="C707:D707"/>
    <mergeCell ref="C614:D614"/>
    <mergeCell ref="C615:D615"/>
    <mergeCell ref="C616:D616"/>
    <mergeCell ref="C617:D617"/>
    <mergeCell ref="C618:D618"/>
    <mergeCell ref="C674:D674"/>
    <mergeCell ref="C675:D675"/>
    <mergeCell ref="C676:D676"/>
    <mergeCell ref="C558:D558"/>
    <mergeCell ref="C559:D559"/>
    <mergeCell ref="C560:D560"/>
    <mergeCell ref="C561:D561"/>
    <mergeCell ref="C562:D562"/>
    <mergeCell ref="C462:D462"/>
    <mergeCell ref="C548:D548"/>
    <mergeCell ref="C549:D549"/>
    <mergeCell ref="C556:D556"/>
    <mergeCell ref="C557:D557"/>
    <mergeCell ref="C533:D533"/>
    <mergeCell ref="C534:D534"/>
    <mergeCell ref="C535:D535"/>
    <mergeCell ref="C536:D536"/>
    <mergeCell ref="C537:D537"/>
    <mergeCell ref="C538:D538"/>
    <mergeCell ref="C539:D539"/>
    <mergeCell ref="C540:D540"/>
    <mergeCell ref="C555:D555"/>
    <mergeCell ref="C543:D543"/>
    <mergeCell ref="C544:D544"/>
    <mergeCell ref="C546:D546"/>
    <mergeCell ref="C983:D983"/>
    <mergeCell ref="C977:D977"/>
    <mergeCell ref="C980:D980"/>
    <mergeCell ref="C981:D981"/>
    <mergeCell ref="C982:D982"/>
    <mergeCell ref="C963:D963"/>
    <mergeCell ref="C978:D978"/>
    <mergeCell ref="C979:D979"/>
    <mergeCell ref="C959:D959"/>
    <mergeCell ref="C962:D962"/>
    <mergeCell ref="C964:D964"/>
    <mergeCell ref="C965:D965"/>
    <mergeCell ref="C967:D967"/>
    <mergeCell ref="C968:D968"/>
    <mergeCell ref="C969:D969"/>
    <mergeCell ref="C970:D970"/>
    <mergeCell ref="C972:D972"/>
    <mergeCell ref="C973:D973"/>
    <mergeCell ref="C975:D975"/>
    <mergeCell ref="C976:D976"/>
    <mergeCell ref="C971:D971"/>
    <mergeCell ref="C974:D974"/>
    <mergeCell ref="C966:D966"/>
    <mergeCell ref="C622:D622"/>
    <mergeCell ref="C623:D623"/>
    <mergeCell ref="C624:D624"/>
    <mergeCell ref="C625:D625"/>
    <mergeCell ref="C626:D626"/>
    <mergeCell ref="C712:D712"/>
    <mergeCell ref="C696:D696"/>
    <mergeCell ref="C697:D697"/>
    <mergeCell ref="C641:D641"/>
    <mergeCell ref="C642:D642"/>
    <mergeCell ref="C643:D643"/>
    <mergeCell ref="C644:D644"/>
    <mergeCell ref="C645:D645"/>
    <mergeCell ref="C647:D647"/>
    <mergeCell ref="C648:D648"/>
    <mergeCell ref="C649:D649"/>
    <mergeCell ref="C650:D650"/>
    <mergeCell ref="C651:D651"/>
    <mergeCell ref="C652:D652"/>
    <mergeCell ref="C654:D654"/>
    <mergeCell ref="C655:D655"/>
    <mergeCell ref="C711:D711"/>
    <mergeCell ref="C699:D699"/>
    <mergeCell ref="C700:D700"/>
    <mergeCell ref="C701:D701"/>
    <mergeCell ref="C702:D702"/>
    <mergeCell ref="C709:D709"/>
    <mergeCell ref="C710:D710"/>
    <mergeCell ref="C667:D667"/>
    <mergeCell ref="C668:D668"/>
    <mergeCell ref="C653:D653"/>
    <mergeCell ref="C684:D684"/>
    <mergeCell ref="C419:D419"/>
    <mergeCell ref="C420:D420"/>
    <mergeCell ref="C385:D385"/>
    <mergeCell ref="C432:D432"/>
    <mergeCell ref="C424:D424"/>
    <mergeCell ref="C431:D431"/>
    <mergeCell ref="C430:D430"/>
    <mergeCell ref="C425:D425"/>
    <mergeCell ref="C429:D429"/>
    <mergeCell ref="C426:D426"/>
    <mergeCell ref="C428:D428"/>
    <mergeCell ref="C582:D582"/>
    <mergeCell ref="C566:D566"/>
    <mergeCell ref="C597:D597"/>
    <mergeCell ref="C577:D577"/>
    <mergeCell ref="C619:D619"/>
    <mergeCell ref="C620:D620"/>
    <mergeCell ref="C610:D610"/>
    <mergeCell ref="C611:D611"/>
    <mergeCell ref="C612:D612"/>
    <mergeCell ref="C613:D613"/>
    <mergeCell ref="C583:D583"/>
    <mergeCell ref="C587:D587"/>
    <mergeCell ref="C584:D584"/>
    <mergeCell ref="C585:D585"/>
    <mergeCell ref="C586:D586"/>
    <mergeCell ref="C588:D588"/>
    <mergeCell ref="C593:D593"/>
    <mergeCell ref="C601:D601"/>
    <mergeCell ref="C602:D602"/>
    <mergeCell ref="C603:D603"/>
    <mergeCell ref="C596:D596"/>
    <mergeCell ref="C70:D70"/>
    <mergeCell ref="C64:D64"/>
    <mergeCell ref="C68:D68"/>
    <mergeCell ref="C65:D65"/>
    <mergeCell ref="H65:I65"/>
    <mergeCell ref="C79:D79"/>
    <mergeCell ref="H81:I81"/>
    <mergeCell ref="H82:I82"/>
    <mergeCell ref="H86:I86"/>
    <mergeCell ref="H79:I79"/>
    <mergeCell ref="H80:I80"/>
    <mergeCell ref="C87:D87"/>
    <mergeCell ref="C59:D59"/>
    <mergeCell ref="C75:D75"/>
    <mergeCell ref="C437:D437"/>
    <mergeCell ref="C390:D390"/>
    <mergeCell ref="C391:D391"/>
    <mergeCell ref="C383:D383"/>
    <mergeCell ref="C384:D384"/>
    <mergeCell ref="C393:D393"/>
    <mergeCell ref="C394:D394"/>
    <mergeCell ref="C395:D395"/>
    <mergeCell ref="C386:D386"/>
    <mergeCell ref="C387:D387"/>
    <mergeCell ref="C388:D388"/>
    <mergeCell ref="C389:D389"/>
    <mergeCell ref="C422:D422"/>
    <mergeCell ref="C415:D415"/>
    <mergeCell ref="C412:D412"/>
    <mergeCell ref="C413:D413"/>
    <mergeCell ref="C414:D414"/>
    <mergeCell ref="C418:D418"/>
    <mergeCell ref="K33:R35"/>
    <mergeCell ref="H78:I78"/>
    <mergeCell ref="C49:D49"/>
    <mergeCell ref="H49:I49"/>
    <mergeCell ref="C50:D50"/>
    <mergeCell ref="H64:I64"/>
    <mergeCell ref="H68:I68"/>
    <mergeCell ref="H76:I76"/>
    <mergeCell ref="H56:I56"/>
    <mergeCell ref="H61:I61"/>
    <mergeCell ref="C57:D57"/>
    <mergeCell ref="H57:I57"/>
    <mergeCell ref="H52:I52"/>
    <mergeCell ref="H53:I53"/>
    <mergeCell ref="H54:I54"/>
    <mergeCell ref="H60:I60"/>
    <mergeCell ref="C37:D37"/>
    <mergeCell ref="H37:I37"/>
    <mergeCell ref="C39:D39"/>
    <mergeCell ref="C40:D40"/>
    <mergeCell ref="H39:I39"/>
    <mergeCell ref="L41:R49"/>
    <mergeCell ref="H42:I42"/>
    <mergeCell ref="C43:D43"/>
    <mergeCell ref="H43:I43"/>
    <mergeCell ref="C41:D41"/>
    <mergeCell ref="H41:I41"/>
    <mergeCell ref="C42:D42"/>
    <mergeCell ref="C46:D46"/>
    <mergeCell ref="C44:D44"/>
    <mergeCell ref="H44:I44"/>
    <mergeCell ref="C45:D45"/>
    <mergeCell ref="C22:D22"/>
    <mergeCell ref="H22:I22"/>
    <mergeCell ref="C23:D23"/>
    <mergeCell ref="H23:I23"/>
    <mergeCell ref="C24:D24"/>
    <mergeCell ref="H24:I24"/>
    <mergeCell ref="H30:I30"/>
    <mergeCell ref="C19:D19"/>
    <mergeCell ref="H19:I19"/>
    <mergeCell ref="C20:D20"/>
    <mergeCell ref="E6:G6"/>
    <mergeCell ref="H20:I20"/>
    <mergeCell ref="C21:D21"/>
    <mergeCell ref="H21:I21"/>
    <mergeCell ref="C27:D27"/>
    <mergeCell ref="H27:I27"/>
    <mergeCell ref="H137:I137"/>
    <mergeCell ref="H98:I98"/>
    <mergeCell ref="C110:D110"/>
    <mergeCell ref="H66:I66"/>
    <mergeCell ref="H58:I58"/>
    <mergeCell ref="H59:I59"/>
    <mergeCell ref="H62:I62"/>
    <mergeCell ref="H69:I69"/>
    <mergeCell ref="H70:I70"/>
    <mergeCell ref="H45:I45"/>
    <mergeCell ref="H46:I46"/>
    <mergeCell ref="C47:D47"/>
    <mergeCell ref="C48:D48"/>
    <mergeCell ref="H135:I135"/>
    <mergeCell ref="H136:I136"/>
    <mergeCell ref="C69:D69"/>
    <mergeCell ref="B5:D5"/>
    <mergeCell ref="H10:I10"/>
    <mergeCell ref="B3:I3"/>
    <mergeCell ref="B4:I4"/>
    <mergeCell ref="B6:C6"/>
    <mergeCell ref="H6:I6"/>
    <mergeCell ref="B7:C7"/>
    <mergeCell ref="H7:I7"/>
    <mergeCell ref="C11:D11"/>
    <mergeCell ref="H11:I11"/>
    <mergeCell ref="C12:D12"/>
    <mergeCell ref="H12:I12"/>
    <mergeCell ref="C14:D14"/>
    <mergeCell ref="H14:I14"/>
    <mergeCell ref="C18:D18"/>
    <mergeCell ref="H18:I18"/>
    <mergeCell ref="C15:D15"/>
    <mergeCell ref="H17:I17"/>
    <mergeCell ref="C17:D17"/>
    <mergeCell ref="C13:D13"/>
    <mergeCell ref="H13:I13"/>
    <mergeCell ref="B8:C8"/>
    <mergeCell ref="H8:I8"/>
    <mergeCell ref="B9:C9"/>
    <mergeCell ref="C10:D10"/>
    <mergeCell ref="H40:I40"/>
    <mergeCell ref="H38:I38"/>
    <mergeCell ref="C38:D38"/>
    <mergeCell ref="C36:D36"/>
    <mergeCell ref="H36:I36"/>
    <mergeCell ref="C26:D26"/>
    <mergeCell ref="H26:I26"/>
    <mergeCell ref="C30:D30"/>
    <mergeCell ref="C31:D31"/>
    <mergeCell ref="C32:D32"/>
    <mergeCell ref="C33:D33"/>
    <mergeCell ref="H33:I33"/>
    <mergeCell ref="C34:D34"/>
    <mergeCell ref="H34:I34"/>
    <mergeCell ref="C35:D35"/>
    <mergeCell ref="H35:I35"/>
    <mergeCell ref="H31:I31"/>
    <mergeCell ref="H32:I32"/>
    <mergeCell ref="C28:D28"/>
    <mergeCell ref="H28:I28"/>
    <mergeCell ref="H143:I143"/>
    <mergeCell ref="H142:I142"/>
    <mergeCell ref="H141:I141"/>
    <mergeCell ref="H140:I140"/>
    <mergeCell ref="C160:D160"/>
    <mergeCell ref="C161:D161"/>
    <mergeCell ref="C163:D163"/>
    <mergeCell ref="C151:D151"/>
    <mergeCell ref="C152:D152"/>
    <mergeCell ref="C155:D155"/>
    <mergeCell ref="H145:I145"/>
    <mergeCell ref="G146:I146"/>
    <mergeCell ref="C159:D159"/>
    <mergeCell ref="B148:F148"/>
    <mergeCell ref="G148:I148"/>
    <mergeCell ref="B150:I150"/>
    <mergeCell ref="B149:F149"/>
    <mergeCell ref="C257:D257"/>
    <mergeCell ref="C215:D215"/>
    <mergeCell ref="C218:D218"/>
    <mergeCell ref="C219:D219"/>
    <mergeCell ref="C216:D216"/>
    <mergeCell ref="C217:D217"/>
    <mergeCell ref="C220:D220"/>
    <mergeCell ref="C168:D168"/>
    <mergeCell ref="C165:D165"/>
    <mergeCell ref="C214:D214"/>
    <mergeCell ref="C208:D208"/>
    <mergeCell ref="C212:D212"/>
    <mergeCell ref="C207:D207"/>
    <mergeCell ref="C203:D203"/>
    <mergeCell ref="C204:D204"/>
    <mergeCell ref="C213:D213"/>
    <mergeCell ref="C202:D202"/>
    <mergeCell ref="C211:D211"/>
    <mergeCell ref="C197:D197"/>
    <mergeCell ref="C177:D177"/>
    <mergeCell ref="C178:D178"/>
    <mergeCell ref="C179:D179"/>
    <mergeCell ref="C180:D180"/>
    <mergeCell ref="C190:D190"/>
    <mergeCell ref="C166:D166"/>
    <mergeCell ref="C167:D167"/>
    <mergeCell ref="C187:D187"/>
    <mergeCell ref="C184:D184"/>
    <mergeCell ref="C189:D189"/>
    <mergeCell ref="C185:D185"/>
    <mergeCell ref="C186:D186"/>
    <mergeCell ref="C209:D209"/>
    <mergeCell ref="C223:D223"/>
    <mergeCell ref="C224:D224"/>
    <mergeCell ref="C234:D234"/>
    <mergeCell ref="C235:D235"/>
    <mergeCell ref="C236:D236"/>
    <mergeCell ref="C237:D237"/>
    <mergeCell ref="C225:D225"/>
    <mergeCell ref="C226:D226"/>
    <mergeCell ref="C227:D227"/>
    <mergeCell ref="C228:D228"/>
    <mergeCell ref="C229:D229"/>
    <mergeCell ref="C230:D230"/>
    <mergeCell ref="C231:D231"/>
    <mergeCell ref="C232:D232"/>
    <mergeCell ref="C233:D233"/>
    <mergeCell ref="C169:D169"/>
    <mergeCell ref="C170:D170"/>
    <mergeCell ref="C171:D171"/>
    <mergeCell ref="C191:D191"/>
    <mergeCell ref="C192:D192"/>
    <mergeCell ref="C205:D205"/>
    <mergeCell ref="C195:D195"/>
    <mergeCell ref="C221:D221"/>
    <mergeCell ref="C222:D222"/>
    <mergeCell ref="C198:D198"/>
    <mergeCell ref="C199:D199"/>
    <mergeCell ref="C200:D200"/>
    <mergeCell ref="C206:D206"/>
    <mergeCell ref="C188:D188"/>
    <mergeCell ref="B994:I994"/>
    <mergeCell ref="B984:H984"/>
    <mergeCell ref="G985:I985"/>
    <mergeCell ref="D993:G993"/>
    <mergeCell ref="C491:D491"/>
    <mergeCell ref="C492:D492"/>
    <mergeCell ref="C501:D501"/>
    <mergeCell ref="C568:D568"/>
    <mergeCell ref="C502:D502"/>
    <mergeCell ref="C503:D503"/>
    <mergeCell ref="C506:D506"/>
    <mergeCell ref="C507:D507"/>
    <mergeCell ref="C508:D508"/>
    <mergeCell ref="C509:D509"/>
    <mergeCell ref="C511:D511"/>
    <mergeCell ref="C512:D512"/>
    <mergeCell ref="C524:D524"/>
    <mergeCell ref="C525:D525"/>
    <mergeCell ref="C526:D526"/>
    <mergeCell ref="C527:D527"/>
    <mergeCell ref="C528:D528"/>
    <mergeCell ref="C574:D574"/>
    <mergeCell ref="C575:D575"/>
    <mergeCell ref="C576:D576"/>
    <mergeCell ref="C904:D904"/>
    <mergeCell ref="C905:D905"/>
    <mergeCell ref="C906:D906"/>
    <mergeCell ref="C907:D907"/>
    <mergeCell ref="C908:D908"/>
    <mergeCell ref="C909:D909"/>
    <mergeCell ref="C910:D910"/>
    <mergeCell ref="C621:D621"/>
    <mergeCell ref="B2:I2"/>
    <mergeCell ref="H15:I15"/>
    <mergeCell ref="C16:D16"/>
    <mergeCell ref="H16:I16"/>
    <mergeCell ref="H25:I25"/>
    <mergeCell ref="C25:D25"/>
    <mergeCell ref="C29:D29"/>
    <mergeCell ref="H29:I29"/>
    <mergeCell ref="C158:D158"/>
    <mergeCell ref="E9:F9"/>
    <mergeCell ref="E7:G7"/>
    <mergeCell ref="E8:G8"/>
    <mergeCell ref="C51:D51"/>
    <mergeCell ref="C52:D52"/>
    <mergeCell ref="C53:D53"/>
    <mergeCell ref="C54:D54"/>
    <mergeCell ref="C55:D55"/>
    <mergeCell ref="E5:I5"/>
    <mergeCell ref="C60:D60"/>
    <mergeCell ref="C66:D66"/>
    <mergeCell ref="C137:D137"/>
    <mergeCell ref="C97:D97"/>
    <mergeCell ref="C56:D56"/>
    <mergeCell ref="C61:D61"/>
    <mergeCell ref="C157:D157"/>
    <mergeCell ref="C138:D138"/>
    <mergeCell ref="C100:D100"/>
    <mergeCell ref="C99:D99"/>
    <mergeCell ref="C153:D153"/>
    <mergeCell ref="C143:D143"/>
    <mergeCell ref="C58:D58"/>
    <mergeCell ref="C62:D62"/>
    <mergeCell ref="G149:I149"/>
    <mergeCell ref="B145:G145"/>
    <mergeCell ref="C196:D196"/>
    <mergeCell ref="H101:I101"/>
    <mergeCell ref="H100:I100"/>
    <mergeCell ref="H90:I90"/>
    <mergeCell ref="H99:I99"/>
    <mergeCell ref="C135:D135"/>
    <mergeCell ref="C136:D136"/>
    <mergeCell ref="H97:I97"/>
    <mergeCell ref="C90:D90"/>
    <mergeCell ref="C109:D109"/>
    <mergeCell ref="C101:D101"/>
    <mergeCell ref="C108:D108"/>
    <mergeCell ref="H109:I109"/>
    <mergeCell ref="C182:D182"/>
    <mergeCell ref="C183:D183"/>
    <mergeCell ref="C118:D118"/>
    <mergeCell ref="C127:D127"/>
    <mergeCell ref="C128:D128"/>
    <mergeCell ref="C129:D129"/>
    <mergeCell ref="C130:D130"/>
    <mergeCell ref="H118:I118"/>
    <mergeCell ref="H127:I127"/>
    <mergeCell ref="H128:I128"/>
    <mergeCell ref="H129:I129"/>
    <mergeCell ref="H130:I130"/>
    <mergeCell ref="C111:D111"/>
    <mergeCell ref="C104:D104"/>
    <mergeCell ref="C105:D105"/>
    <mergeCell ref="C106:D106"/>
    <mergeCell ref="H144:I144"/>
    <mergeCell ref="C281:D281"/>
    <mergeCell ref="C282:D282"/>
    <mergeCell ref="C283:D283"/>
    <mergeCell ref="C284:D284"/>
    <mergeCell ref="C285:D285"/>
    <mergeCell ref="C291:D291"/>
    <mergeCell ref="C292:D292"/>
    <mergeCell ref="C293:D293"/>
    <mergeCell ref="C294:D294"/>
    <mergeCell ref="C238:D238"/>
    <mergeCell ref="C246:D246"/>
    <mergeCell ref="C239:D239"/>
    <mergeCell ref="C240:D240"/>
    <mergeCell ref="C241:D241"/>
    <mergeCell ref="C242:D242"/>
    <mergeCell ref="C243:D243"/>
    <mergeCell ref="C245:D245"/>
    <mergeCell ref="C244:D244"/>
    <mergeCell ref="C266:D266"/>
    <mergeCell ref="C247:D247"/>
    <mergeCell ref="C248:D248"/>
    <mergeCell ref="C249:D249"/>
    <mergeCell ref="C250:D250"/>
    <mergeCell ref="C251:D251"/>
    <mergeCell ref="C252:D252"/>
    <mergeCell ref="C253:D253"/>
    <mergeCell ref="C254:D254"/>
    <mergeCell ref="C255:D255"/>
    <mergeCell ref="C258:D258"/>
    <mergeCell ref="C259:D259"/>
    <mergeCell ref="C260:D260"/>
    <mergeCell ref="C261:D261"/>
    <mergeCell ref="C304:D304"/>
    <mergeCell ref="C305:D305"/>
    <mergeCell ref="C321:D321"/>
    <mergeCell ref="C306:D306"/>
    <mergeCell ref="C295:D295"/>
    <mergeCell ref="C296:D296"/>
    <mergeCell ref="C297:D297"/>
    <mergeCell ref="C411:D411"/>
    <mergeCell ref="C396:D396"/>
    <mergeCell ref="C398:D398"/>
    <mergeCell ref="C404:D404"/>
    <mergeCell ref="C405:D405"/>
    <mergeCell ref="C406:D406"/>
    <mergeCell ref="C407:D407"/>
    <mergeCell ref="C408:D408"/>
    <mergeCell ref="C409:D409"/>
    <mergeCell ref="C410:D410"/>
    <mergeCell ref="C402:D402"/>
    <mergeCell ref="C403:D403"/>
    <mergeCell ref="C397:D397"/>
    <mergeCell ref="C399:D399"/>
    <mergeCell ref="C400:D400"/>
    <mergeCell ref="C401:D401"/>
    <mergeCell ref="C298:D298"/>
    <mergeCell ref="C302:D302"/>
    <mergeCell ref="C303:D303"/>
    <mergeCell ref="C318:D318"/>
    <mergeCell ref="C319:D319"/>
    <mergeCell ref="C313:D313"/>
    <mergeCell ref="C314:D314"/>
    <mergeCell ref="C315:D315"/>
    <mergeCell ref="C316:D316"/>
    <mergeCell ref="C333:D333"/>
    <mergeCell ref="C352:D352"/>
    <mergeCell ref="C353:D353"/>
    <mergeCell ref="C371:D371"/>
    <mergeCell ref="C355:D355"/>
    <mergeCell ref="C361:D361"/>
    <mergeCell ref="C372:D372"/>
    <mergeCell ref="C373:D373"/>
    <mergeCell ref="C379:D379"/>
    <mergeCell ref="C380:D380"/>
    <mergeCell ref="C354:D354"/>
    <mergeCell ref="C378:D378"/>
    <mergeCell ref="C374:D374"/>
    <mergeCell ref="C375:D375"/>
    <mergeCell ref="C376:D376"/>
    <mergeCell ref="C377:D377"/>
    <mergeCell ref="C307:D307"/>
    <mergeCell ref="C310:D310"/>
    <mergeCell ref="C337:D337"/>
    <mergeCell ref="C324:D324"/>
    <mergeCell ref="C360:D360"/>
    <mergeCell ref="C339:D339"/>
    <mergeCell ref="C338:D338"/>
    <mergeCell ref="C326:D326"/>
    <mergeCell ref="C325:D325"/>
    <mergeCell ref="C322:D322"/>
    <mergeCell ref="C320:D320"/>
    <mergeCell ref="C363:D363"/>
    <mergeCell ref="C350:D350"/>
    <mergeCell ref="C357:D357"/>
    <mergeCell ref="C308:D308"/>
    <mergeCell ref="C309:D309"/>
    <mergeCell ref="C275:D275"/>
    <mergeCell ref="C276:D276"/>
    <mergeCell ref="C280:D280"/>
    <mergeCell ref="C289:D289"/>
    <mergeCell ref="C299:D299"/>
    <mergeCell ref="C301:D301"/>
    <mergeCell ref="C300:D300"/>
    <mergeCell ref="C277:D277"/>
    <mergeCell ref="C381:D381"/>
    <mergeCell ref="C174:D174"/>
    <mergeCell ref="C175:D175"/>
    <mergeCell ref="C176:D176"/>
    <mergeCell ref="C201:D201"/>
    <mergeCell ref="C193:D193"/>
    <mergeCell ref="C194:D194"/>
    <mergeCell ref="C344:D344"/>
    <mergeCell ref="C343:D343"/>
    <mergeCell ref="C362:D362"/>
    <mergeCell ref="C345:D345"/>
    <mergeCell ref="C346:D346"/>
    <mergeCell ref="C347:D347"/>
    <mergeCell ref="C348:D348"/>
    <mergeCell ref="C349:D349"/>
    <mergeCell ref="C327:D327"/>
    <mergeCell ref="C330:D330"/>
    <mergeCell ref="C331:D331"/>
    <mergeCell ref="C329:D329"/>
    <mergeCell ref="C328:D328"/>
    <mergeCell ref="C336:D336"/>
    <mergeCell ref="C334:D334"/>
    <mergeCell ref="C332:D332"/>
    <mergeCell ref="C290:D290"/>
    <mergeCell ref="P4:P9"/>
    <mergeCell ref="L51:R53"/>
    <mergeCell ref="H74:I74"/>
    <mergeCell ref="H75:I75"/>
    <mergeCell ref="H71:I71"/>
    <mergeCell ref="H72:I72"/>
    <mergeCell ref="H73:I73"/>
    <mergeCell ref="C77:D77"/>
    <mergeCell ref="H77:I77"/>
    <mergeCell ref="C63:D63"/>
    <mergeCell ref="H63:I63"/>
    <mergeCell ref="C67:D67"/>
    <mergeCell ref="H67:I67"/>
    <mergeCell ref="C71:D71"/>
    <mergeCell ref="C72:D72"/>
    <mergeCell ref="C154:D154"/>
    <mergeCell ref="C181:D181"/>
    <mergeCell ref="C164:D164"/>
    <mergeCell ref="C162:D162"/>
    <mergeCell ref="C156:D156"/>
    <mergeCell ref="C139:D139"/>
    <mergeCell ref="C140:D140"/>
    <mergeCell ref="C141:D141"/>
    <mergeCell ref="C142:D142"/>
    <mergeCell ref="C76:D76"/>
    <mergeCell ref="H133:I133"/>
    <mergeCell ref="C131:D131"/>
    <mergeCell ref="C132:D132"/>
    <mergeCell ref="C133:D133"/>
    <mergeCell ref="C134:D134"/>
    <mergeCell ref="H47:I47"/>
    <mergeCell ref="H48:I48"/>
    <mergeCell ref="C286:D286"/>
    <mergeCell ref="C287:D287"/>
    <mergeCell ref="C288:D288"/>
    <mergeCell ref="C278:D278"/>
    <mergeCell ref="C279:D279"/>
    <mergeCell ref="H55:I55"/>
    <mergeCell ref="H51:I51"/>
    <mergeCell ref="H50:I50"/>
    <mergeCell ref="C74:D74"/>
    <mergeCell ref="H89:I89"/>
    <mergeCell ref="H88:I88"/>
    <mergeCell ref="H87:I87"/>
    <mergeCell ref="H83:I83"/>
    <mergeCell ref="C80:D80"/>
    <mergeCell ref="C81:D81"/>
    <mergeCell ref="C82:D82"/>
    <mergeCell ref="C86:D86"/>
    <mergeCell ref="C83:D83"/>
    <mergeCell ref="C89:D89"/>
    <mergeCell ref="C267:D267"/>
    <mergeCell ref="C268:D268"/>
    <mergeCell ref="C270:D270"/>
    <mergeCell ref="C172:D172"/>
    <mergeCell ref="C173:D173"/>
    <mergeCell ref="C269:D269"/>
    <mergeCell ref="C262:D262"/>
    <mergeCell ref="C263:D263"/>
    <mergeCell ref="C264:D264"/>
    <mergeCell ref="C265:D265"/>
    <mergeCell ref="C256:D256"/>
    <mergeCell ref="B146:F146"/>
    <mergeCell ref="B147:F147"/>
    <mergeCell ref="C493:D493"/>
    <mergeCell ref="C713:D713"/>
    <mergeCell ref="C715:D715"/>
    <mergeCell ref="C716:D716"/>
    <mergeCell ref="C717:D717"/>
    <mergeCell ref="C718:D718"/>
    <mergeCell ref="C719:D719"/>
    <mergeCell ref="C606:D606"/>
    <mergeCell ref="C607:D607"/>
    <mergeCell ref="C608:D608"/>
    <mergeCell ref="C609:D609"/>
    <mergeCell ref="C569:D569"/>
    <mergeCell ref="C570:D570"/>
    <mergeCell ref="C571:D571"/>
    <mergeCell ref="C572:D572"/>
    <mergeCell ref="C573:D573"/>
    <mergeCell ref="C497:D497"/>
    <mergeCell ref="C498:D498"/>
    <mergeCell ref="C499:D499"/>
    <mergeCell ref="C500:D500"/>
    <mergeCell ref="C565:D565"/>
    <mergeCell ref="C563:D563"/>
    <mergeCell ref="C564:D564"/>
    <mergeCell ref="C600:D600"/>
    <mergeCell ref="C589:D589"/>
    <mergeCell ref="C590:D590"/>
    <mergeCell ref="C591:D591"/>
    <mergeCell ref="C592:D592"/>
    <mergeCell ref="C594:D594"/>
    <mergeCell ref="C595:D595"/>
    <mergeCell ref="C598:D598"/>
    <mergeCell ref="C673:D673"/>
    <mergeCell ref="C441:D441"/>
    <mergeCell ref="C442:D442"/>
    <mergeCell ref="C443:D443"/>
    <mergeCell ref="C444:D444"/>
    <mergeCell ref="C470:D470"/>
    <mergeCell ref="C471:D471"/>
    <mergeCell ref="C454:D454"/>
    <mergeCell ref="C460:D460"/>
    <mergeCell ref="C461:D461"/>
    <mergeCell ref="C457:D457"/>
    <mergeCell ref="C458:D458"/>
    <mergeCell ref="C464:D464"/>
    <mergeCell ref="C446:D446"/>
    <mergeCell ref="C447:D447"/>
    <mergeCell ref="C448:D448"/>
    <mergeCell ref="C449:D449"/>
    <mergeCell ref="C466:D466"/>
    <mergeCell ref="C467:D467"/>
    <mergeCell ref="C459:D459"/>
    <mergeCell ref="C455:D455"/>
    <mergeCell ref="C451:D451"/>
    <mergeCell ref="C452:D452"/>
    <mergeCell ref="C453:D453"/>
    <mergeCell ref="C450:D450"/>
    <mergeCell ref="C465:D465"/>
    <mergeCell ref="C472:D472"/>
    <mergeCell ref="C670:D670"/>
    <mergeCell ref="C671:D671"/>
    <mergeCell ref="C476:D476"/>
    <mergeCell ref="C477:D477"/>
    <mergeCell ref="C478:D478"/>
    <mergeCell ref="C483:D483"/>
    <mergeCell ref="C484:D484"/>
    <mergeCell ref="C479:D479"/>
    <mergeCell ref="C578:D578"/>
    <mergeCell ref="C604:D604"/>
    <mergeCell ref="C605:D605"/>
    <mergeCell ref="C513:D513"/>
    <mergeCell ref="C514:D514"/>
    <mergeCell ref="C515:D515"/>
    <mergeCell ref="C516:D516"/>
    <mergeCell ref="C517:D517"/>
    <mergeCell ref="C542:D542"/>
    <mergeCell ref="C518:D518"/>
    <mergeCell ref="C519:D519"/>
    <mergeCell ref="C520:D520"/>
    <mergeCell ref="C521:D521"/>
    <mergeCell ref="C522:D522"/>
    <mergeCell ref="C523:D523"/>
    <mergeCell ref="C529:D529"/>
    <mergeCell ref="C530:D530"/>
    <mergeCell ref="C531:D531"/>
    <mergeCell ref="C599:D599"/>
    <mergeCell ref="C567:D567"/>
    <mergeCell ref="C579:D579"/>
    <mergeCell ref="C580:D580"/>
    <mergeCell ref="C581:D581"/>
    <mergeCell ref="C627:D627"/>
    <mergeCell ref="C628:D628"/>
    <mergeCell ref="C629:D629"/>
    <mergeCell ref="C630:D630"/>
    <mergeCell ref="C631:D631"/>
    <mergeCell ref="C632:D632"/>
    <mergeCell ref="C633:D633"/>
    <mergeCell ref="C634:D634"/>
    <mergeCell ref="C635:D635"/>
    <mergeCell ref="C636:D636"/>
    <mergeCell ref="C637:D637"/>
    <mergeCell ref="C638:D638"/>
    <mergeCell ref="C639:D639"/>
    <mergeCell ref="C640:D640"/>
    <mergeCell ref="C669:D669"/>
    <mergeCell ref="C656:D656"/>
    <mergeCell ref="C657:D657"/>
    <mergeCell ref="C658:D658"/>
    <mergeCell ref="C659:D659"/>
    <mergeCell ref="C660:D660"/>
    <mergeCell ref="C646:D646"/>
    <mergeCell ref="C661:D661"/>
    <mergeCell ref="C662:D662"/>
    <mergeCell ref="C663:D663"/>
    <mergeCell ref="C664:D664"/>
    <mergeCell ref="C665:D665"/>
    <mergeCell ref="C666:D666"/>
    <mergeCell ref="H134:I134"/>
    <mergeCell ref="H110:I110"/>
    <mergeCell ref="H131:I131"/>
    <mergeCell ref="H132:I132"/>
    <mergeCell ref="C84:D84"/>
    <mergeCell ref="C85:D85"/>
    <mergeCell ref="H84:I84"/>
    <mergeCell ref="H85:I85"/>
    <mergeCell ref="C91:D91"/>
    <mergeCell ref="C92:D92"/>
    <mergeCell ref="C93:D93"/>
    <mergeCell ref="C88:D88"/>
    <mergeCell ref="C78:D78"/>
    <mergeCell ref="C94:D94"/>
    <mergeCell ref="C95:D95"/>
    <mergeCell ref="C96:D96"/>
    <mergeCell ref="C98:D98"/>
    <mergeCell ref="C102:D102"/>
    <mergeCell ref="C103:D103"/>
    <mergeCell ref="C107:D107"/>
    <mergeCell ref="H111:I111"/>
    <mergeCell ref="H112:I112"/>
    <mergeCell ref="H113:I113"/>
    <mergeCell ref="H114:I114"/>
    <mergeCell ref="H115:I115"/>
    <mergeCell ref="H116:I116"/>
    <mergeCell ref="H117:I117"/>
    <mergeCell ref="C119:D119"/>
    <mergeCell ref="C120:D120"/>
    <mergeCell ref="C121:D121"/>
    <mergeCell ref="C122:D122"/>
    <mergeCell ref="C73:D73"/>
    <mergeCell ref="H92:I92"/>
    <mergeCell ref="H93:I93"/>
    <mergeCell ref="H94:I94"/>
    <mergeCell ref="H95:I95"/>
    <mergeCell ref="H96:I96"/>
    <mergeCell ref="H91:I91"/>
    <mergeCell ref="H102:I102"/>
    <mergeCell ref="H103:I103"/>
    <mergeCell ref="H104:I104"/>
    <mergeCell ref="H105:I105"/>
    <mergeCell ref="H106:I106"/>
    <mergeCell ref="H107:I107"/>
    <mergeCell ref="C123:D123"/>
    <mergeCell ref="C124:D124"/>
    <mergeCell ref="C125:D125"/>
    <mergeCell ref="C126:D126"/>
    <mergeCell ref="H119:I119"/>
    <mergeCell ref="H120:I120"/>
    <mergeCell ref="H121:I121"/>
    <mergeCell ref="H122:I122"/>
    <mergeCell ref="H123:I123"/>
    <mergeCell ref="H124:I124"/>
    <mergeCell ref="H125:I125"/>
    <mergeCell ref="H126:I126"/>
    <mergeCell ref="C112:D112"/>
    <mergeCell ref="C113:D113"/>
    <mergeCell ref="C114:D114"/>
    <mergeCell ref="C115:D115"/>
    <mergeCell ref="C116:D116"/>
    <mergeCell ref="C117:D117"/>
  </mergeCells>
  <conditionalFormatting sqref="H11:I11 H26:I26 H50:I50 K49 H43:I43 H134:H135 H109 H117 H125">
    <cfRule type="cellIs" dxfId="642" priority="1219" stopIfTrue="1" operator="equal">
      <formula>0</formula>
    </cfRule>
  </conditionalFormatting>
  <conditionalFormatting sqref="I984">
    <cfRule type="cellIs" dxfId="641" priority="1218" stopIfTrue="1" operator="notEqual">
      <formula>$H$145</formula>
    </cfRule>
  </conditionalFormatting>
  <conditionalFormatting sqref="I984 I152:I165 I449:I467 I186:I192 I470:I471">
    <cfRule type="cellIs" dxfId="640" priority="1216" stopIfTrue="1" operator="equal">
      <formula>0</formula>
    </cfRule>
  </conditionalFormatting>
  <conditionalFormatting sqref="H145:I145">
    <cfRule type="cellIs" dxfId="639" priority="1221" stopIfTrue="1" operator="notEqual">
      <formula>$I$984</formula>
    </cfRule>
    <cfRule type="cellIs" dxfId="638" priority="1222" stopIfTrue="1" operator="equal">
      <formula>0</formula>
    </cfRule>
  </conditionalFormatting>
  <conditionalFormatting sqref="H77">
    <cfRule type="cellIs" dxfId="637" priority="1212" stopIfTrue="1" operator="equal">
      <formula>0</formula>
    </cfRule>
  </conditionalFormatting>
  <conditionalFormatting sqref="I330:I331">
    <cfRule type="cellIs" dxfId="636" priority="1211" stopIfTrue="1" operator="equal">
      <formula>0</formula>
    </cfRule>
  </conditionalFormatting>
  <conditionalFormatting sqref="H11:I11">
    <cfRule type="cellIs" dxfId="635" priority="1226" stopIfTrue="1" operator="notEqual">
      <formula>#REF!</formula>
    </cfRule>
  </conditionalFormatting>
  <conditionalFormatting sqref="H26:I26">
    <cfRule type="cellIs" dxfId="634" priority="1227" stopIfTrue="1" operator="notEqual">
      <formula>#REF!</formula>
    </cfRule>
  </conditionalFormatting>
  <conditionalFormatting sqref="H18:I18">
    <cfRule type="cellIs" dxfId="633" priority="1203" stopIfTrue="1" operator="equal">
      <formula>0</formula>
    </cfRule>
  </conditionalFormatting>
  <conditionalFormatting sqref="H18:I18">
    <cfRule type="cellIs" dxfId="632" priority="1204" stopIfTrue="1" operator="notEqual">
      <formula>#REF!</formula>
    </cfRule>
  </conditionalFormatting>
  <conditionalFormatting sqref="H62:I62">
    <cfRule type="cellIs" dxfId="631" priority="1201" stopIfTrue="1" operator="equal">
      <formula>0</formula>
    </cfRule>
  </conditionalFormatting>
  <conditionalFormatting sqref="I332:I333">
    <cfRule type="cellIs" dxfId="630" priority="1200" stopIfTrue="1" operator="equal">
      <formula>0</formula>
    </cfRule>
  </conditionalFormatting>
  <conditionalFormatting sqref="H62:I62">
    <cfRule type="cellIs" dxfId="629" priority="1229" stopIfTrue="1" operator="notEqual">
      <formula>#REF!</formula>
    </cfRule>
  </conditionalFormatting>
  <conditionalFormatting sqref="I327">
    <cfRule type="cellIs" dxfId="628" priority="1192" stopIfTrue="1" operator="equal">
      <formula>0</formula>
    </cfRule>
  </conditionalFormatting>
  <conditionalFormatting sqref="I328">
    <cfRule type="cellIs" dxfId="627" priority="1189" stopIfTrue="1" operator="equal">
      <formula>0</formula>
    </cfRule>
  </conditionalFormatting>
  <conditionalFormatting sqref="I329">
    <cfRule type="cellIs" dxfId="626" priority="1187" stopIfTrue="1" operator="equal">
      <formula>0</formula>
    </cfRule>
  </conditionalFormatting>
  <conditionalFormatting sqref="H79:I79">
    <cfRule type="cellIs" dxfId="625" priority="1174" stopIfTrue="1" operator="equal">
      <formula>0</formula>
    </cfRule>
  </conditionalFormatting>
  <conditionalFormatting sqref="H75">
    <cfRule type="cellIs" dxfId="624" priority="1163" stopIfTrue="1" operator="equal">
      <formula>0</formula>
    </cfRule>
  </conditionalFormatting>
  <conditionalFormatting sqref="H78">
    <cfRule type="cellIs" dxfId="623" priority="1162" stopIfTrue="1" operator="equal">
      <formula>0</formula>
    </cfRule>
  </conditionalFormatting>
  <conditionalFormatting sqref="H46:I46">
    <cfRule type="cellIs" dxfId="622" priority="1153" stopIfTrue="1" operator="equal">
      <formula>0</formula>
    </cfRule>
  </conditionalFormatting>
  <conditionalFormatting sqref="H46:I46">
    <cfRule type="cellIs" dxfId="621" priority="1154" stopIfTrue="1" operator="notEqual">
      <formula>#REF!</formula>
    </cfRule>
  </conditionalFormatting>
  <conditionalFormatting sqref="H86">
    <cfRule type="cellIs" dxfId="620" priority="1114" stopIfTrue="1" operator="equal">
      <formula>0</formula>
    </cfRule>
  </conditionalFormatting>
  <conditionalFormatting sqref="H138">
    <cfRule type="cellIs" dxfId="619" priority="1126" stopIfTrue="1" operator="equal">
      <formula>0</formula>
    </cfRule>
  </conditionalFormatting>
  <conditionalFormatting sqref="H100">
    <cfRule type="cellIs" dxfId="618" priority="1119" stopIfTrue="1" operator="equal">
      <formula>0</formula>
    </cfRule>
  </conditionalFormatting>
  <conditionalFormatting sqref="I167">
    <cfRule type="cellIs" dxfId="617" priority="1112" stopIfTrue="1" operator="equal">
      <formula>0</formula>
    </cfRule>
  </conditionalFormatting>
  <conditionalFormatting sqref="I166">
    <cfRule type="cellIs" dxfId="616" priority="1111" stopIfTrue="1" operator="equal">
      <formula>0</formula>
    </cfRule>
  </conditionalFormatting>
  <conditionalFormatting sqref="I235">
    <cfRule type="cellIs" dxfId="615" priority="1073" stopIfTrue="1" operator="equal">
      <formula>0</formula>
    </cfRule>
  </conditionalFormatting>
  <conditionalFormatting sqref="I171">
    <cfRule type="cellIs" dxfId="614" priority="1109" stopIfTrue="1" operator="equal">
      <formula>0</formula>
    </cfRule>
  </conditionalFormatting>
  <conditionalFormatting sqref="I168">
    <cfRule type="cellIs" dxfId="613" priority="1107" stopIfTrue="1" operator="equal">
      <formula>0</formula>
    </cfRule>
  </conditionalFormatting>
  <conditionalFormatting sqref="I169">
    <cfRule type="cellIs" dxfId="612" priority="1106" stopIfTrue="1" operator="equal">
      <formula>0</formula>
    </cfRule>
  </conditionalFormatting>
  <conditionalFormatting sqref="I170">
    <cfRule type="cellIs" dxfId="611" priority="1105" stopIfTrue="1" operator="equal">
      <formula>0</formula>
    </cfRule>
  </conditionalFormatting>
  <conditionalFormatting sqref="I197">
    <cfRule type="cellIs" dxfId="610" priority="1081" stopIfTrue="1" operator="equal">
      <formula>0</formula>
    </cfRule>
  </conditionalFormatting>
  <conditionalFormatting sqref="I202">
    <cfRule type="cellIs" dxfId="609" priority="1079" stopIfTrue="1" operator="equal">
      <formula>0</formula>
    </cfRule>
  </conditionalFormatting>
  <conditionalFormatting sqref="I196">
    <cfRule type="cellIs" dxfId="608" priority="1082" stopIfTrue="1" operator="equal">
      <formula>0</formula>
    </cfRule>
  </conditionalFormatting>
  <conditionalFormatting sqref="I212">
    <cfRule type="cellIs" dxfId="607" priority="1076" stopIfTrue="1" operator="equal">
      <formula>0</formula>
    </cfRule>
  </conditionalFormatting>
  <conditionalFormatting sqref="I276">
    <cfRule type="cellIs" dxfId="606" priority="1063" stopIfTrue="1" operator="equal">
      <formula>0</formula>
    </cfRule>
  </conditionalFormatting>
  <conditionalFormatting sqref="I234">
    <cfRule type="cellIs" dxfId="605" priority="1074" stopIfTrue="1" operator="equal">
      <formula>0</formula>
    </cfRule>
  </conditionalFormatting>
  <conditionalFormatting sqref="I221">
    <cfRule type="cellIs" dxfId="604" priority="1075" stopIfTrue="1" operator="equal">
      <formula>0</formula>
    </cfRule>
  </conditionalFormatting>
  <conditionalFormatting sqref="I259">
    <cfRule type="cellIs" dxfId="603" priority="1070" stopIfTrue="1" operator="equal">
      <formula>0</formula>
    </cfRule>
  </conditionalFormatting>
  <conditionalFormatting sqref="I266">
    <cfRule type="cellIs" dxfId="602" priority="1068" stopIfTrue="1" operator="equal">
      <formula>0</formula>
    </cfRule>
  </conditionalFormatting>
  <conditionalFormatting sqref="I340">
    <cfRule type="cellIs" dxfId="601" priority="1049" stopIfTrue="1" operator="equal">
      <formula>0</formula>
    </cfRule>
  </conditionalFormatting>
  <conditionalFormatting sqref="I275">
    <cfRule type="cellIs" dxfId="600" priority="1064" stopIfTrue="1" operator="equal">
      <formula>0</formula>
    </cfRule>
  </conditionalFormatting>
  <conditionalFormatting sqref="I303">
    <cfRule type="cellIs" dxfId="599" priority="1056" stopIfTrue="1" operator="equal">
      <formula>0</formula>
    </cfRule>
  </conditionalFormatting>
  <conditionalFormatting sqref="I285">
    <cfRule type="cellIs" dxfId="598" priority="1059" stopIfTrue="1" operator="equal">
      <formula>0</formula>
    </cfRule>
  </conditionalFormatting>
  <conditionalFormatting sqref="I294">
    <cfRule type="cellIs" dxfId="597" priority="1058" stopIfTrue="1" operator="equal">
      <formula>0</formula>
    </cfRule>
  </conditionalFormatting>
  <conditionalFormatting sqref="I341">
    <cfRule type="cellIs" dxfId="596" priority="1048" stopIfTrue="1" operator="equal">
      <formula>0</formula>
    </cfRule>
  </conditionalFormatting>
  <conditionalFormatting sqref="I337">
    <cfRule type="cellIs" dxfId="595" priority="1051" stopIfTrue="1" operator="equal">
      <formula>0</formula>
    </cfRule>
  </conditionalFormatting>
  <conditionalFormatting sqref="I351">
    <cfRule type="cellIs" dxfId="594" priority="1047" stopIfTrue="1" operator="equal">
      <formula>0</formula>
    </cfRule>
  </conditionalFormatting>
  <conditionalFormatting sqref="I195">
    <cfRule type="cellIs" dxfId="593" priority="1046" stopIfTrue="1" operator="equal">
      <formula>0</formula>
    </cfRule>
  </conditionalFormatting>
  <conditionalFormatting sqref="I491">
    <cfRule type="cellIs" dxfId="592" priority="1024" stopIfTrue="1" operator="equal">
      <formula>0</formula>
    </cfRule>
  </conditionalFormatting>
  <conditionalFormatting sqref="I352">
    <cfRule type="cellIs" dxfId="591" priority="1044" stopIfTrue="1" operator="equal">
      <formula>0</formula>
    </cfRule>
  </conditionalFormatting>
  <conditionalFormatting sqref="I423">
    <cfRule type="cellIs" dxfId="590" priority="1035" stopIfTrue="1" operator="equal">
      <formula>0</formula>
    </cfRule>
  </conditionalFormatting>
  <conditionalFormatting sqref="I502">
    <cfRule type="cellIs" dxfId="589" priority="1029" stopIfTrue="1" operator="equal">
      <formula>0</formula>
    </cfRule>
  </conditionalFormatting>
  <conditionalFormatting sqref="I494">
    <cfRule type="cellIs" dxfId="588" priority="1028" stopIfTrue="1" operator="equal">
      <formula>0</formula>
    </cfRule>
  </conditionalFormatting>
  <conditionalFormatting sqref="I553">
    <cfRule type="cellIs" dxfId="587" priority="1012" stopIfTrue="1" operator="equal">
      <formula>0</formula>
    </cfRule>
  </conditionalFormatting>
  <conditionalFormatting sqref="I554">
    <cfRule type="cellIs" dxfId="586" priority="1011" stopIfTrue="1" operator="equal">
      <formula>0</formula>
    </cfRule>
  </conditionalFormatting>
  <conditionalFormatting sqref="I542">
    <cfRule type="cellIs" dxfId="585" priority="1016" stopIfTrue="1" operator="equal">
      <formula>0</formula>
    </cfRule>
  </conditionalFormatting>
  <conditionalFormatting sqref="I532">
    <cfRule type="cellIs" dxfId="584" priority="1018" stopIfTrue="1" operator="equal">
      <formula>0</formula>
    </cfRule>
  </conditionalFormatting>
  <conditionalFormatting sqref="I543">
    <cfRule type="cellIs" dxfId="583" priority="1014" stopIfTrue="1" operator="equal">
      <formula>0</formula>
    </cfRule>
  </conditionalFormatting>
  <conditionalFormatting sqref="I247">
    <cfRule type="cellIs" dxfId="582" priority="1000" stopIfTrue="1" operator="equal">
      <formula>0</formula>
    </cfRule>
  </conditionalFormatting>
  <conditionalFormatting sqref="I563">
    <cfRule type="cellIs" dxfId="581" priority="1009" stopIfTrue="1" operator="equal">
      <formula>0</formula>
    </cfRule>
  </conditionalFormatting>
  <conditionalFormatting sqref="I580">
    <cfRule type="cellIs" dxfId="580" priority="1007" stopIfTrue="1" operator="equal">
      <formula>0</formula>
    </cfRule>
  </conditionalFormatting>
  <conditionalFormatting sqref="I558">
    <cfRule type="cellIs" dxfId="579" priority="1010" stopIfTrue="1" operator="equal">
      <formula>0</formula>
    </cfRule>
  </conditionalFormatting>
  <conditionalFormatting sqref="I579">
    <cfRule type="cellIs" dxfId="578" priority="1008" stopIfTrue="1" operator="equal">
      <formula>0</formula>
    </cfRule>
  </conditionalFormatting>
  <conditionalFormatting sqref="I588">
    <cfRule type="cellIs" dxfId="577" priority="1006" stopIfTrue="1" operator="equal">
      <formula>0</formula>
    </cfRule>
  </conditionalFormatting>
  <conditionalFormatting sqref="I598">
    <cfRule type="cellIs" dxfId="576" priority="1005" stopIfTrue="1" operator="equal">
      <formula>0</formula>
    </cfRule>
  </conditionalFormatting>
  <conditionalFormatting sqref="I601">
    <cfRule type="cellIs" dxfId="575" priority="1004" stopIfTrue="1" operator="equal">
      <formula>0</formula>
    </cfRule>
  </conditionalFormatting>
  <conditionalFormatting sqref="I699">
    <cfRule type="cellIs" dxfId="574" priority="1003" stopIfTrue="1" operator="equal">
      <formula>0</formula>
    </cfRule>
  </conditionalFormatting>
  <conditionalFormatting sqref="I700">
    <cfRule type="cellIs" dxfId="573" priority="1002" stopIfTrue="1" operator="equal">
      <formula>0</formula>
    </cfRule>
  </conditionalFormatting>
  <conditionalFormatting sqref="I242">
    <cfRule type="cellIs" dxfId="572" priority="1001" stopIfTrue="1" operator="equal">
      <formula>0</formula>
    </cfRule>
  </conditionalFormatting>
  <conditionalFormatting sqref="I199">
    <cfRule type="cellIs" dxfId="571" priority="959" stopIfTrue="1" operator="equal">
      <formula>0</formula>
    </cfRule>
  </conditionalFormatting>
  <conditionalFormatting sqref="I323">
    <cfRule type="cellIs" dxfId="570" priority="995" stopIfTrue="1" operator="equal">
      <formula>0</formula>
    </cfRule>
  </conditionalFormatting>
  <conditionalFormatting sqref="I369">
    <cfRule type="cellIs" dxfId="569" priority="992" stopIfTrue="1" operator="equal">
      <formula>0</formula>
    </cfRule>
  </conditionalFormatting>
  <conditionalFormatting sqref="I360">
    <cfRule type="cellIs" dxfId="568" priority="993" stopIfTrue="1" operator="equal">
      <formula>0</formula>
    </cfRule>
  </conditionalFormatting>
  <conditionalFormatting sqref="I320">
    <cfRule type="cellIs" dxfId="567" priority="996" stopIfTrue="1" operator="equal">
      <formula>0</formula>
    </cfRule>
  </conditionalFormatting>
  <conditionalFormatting sqref="I394">
    <cfRule type="cellIs" dxfId="566" priority="987" stopIfTrue="1" operator="equal">
      <formula>0</formula>
    </cfRule>
  </conditionalFormatting>
  <conditionalFormatting sqref="I390">
    <cfRule type="cellIs" dxfId="565" priority="988" stopIfTrue="1" operator="equal">
      <formula>0</formula>
    </cfRule>
  </conditionalFormatting>
  <conditionalFormatting sqref="I217">
    <cfRule type="cellIs" dxfId="564" priority="937" stopIfTrue="1" operator="equal">
      <formula>0</formula>
    </cfRule>
  </conditionalFormatting>
  <conditionalFormatting sqref="I402">
    <cfRule type="cellIs" dxfId="563" priority="986" stopIfTrue="1" operator="equal">
      <formula>0</formula>
    </cfRule>
  </conditionalFormatting>
  <conditionalFormatting sqref="I435">
    <cfRule type="cellIs" dxfId="562" priority="985" stopIfTrue="1" operator="equal">
      <formula>0</formula>
    </cfRule>
  </conditionalFormatting>
  <conditionalFormatting sqref="I448">
    <cfRule type="cellIs" dxfId="561" priority="984" stopIfTrue="1" operator="equal">
      <formula>0</formula>
    </cfRule>
  </conditionalFormatting>
  <conditionalFormatting sqref="I533">
    <cfRule type="cellIs" dxfId="560" priority="982" stopIfTrue="1" operator="equal">
      <formula>0</formula>
    </cfRule>
  </conditionalFormatting>
  <conditionalFormatting sqref="H43:I43">
    <cfRule type="cellIs" dxfId="559" priority="1230" stopIfTrue="1" operator="notEqual">
      <formula>#REF!</formula>
    </cfRule>
  </conditionalFormatting>
  <conditionalFormatting sqref="I198">
    <cfRule type="cellIs" dxfId="558" priority="961" stopIfTrue="1" operator="equal">
      <formula>0</formula>
    </cfRule>
  </conditionalFormatting>
  <conditionalFormatting sqref="I193">
    <cfRule type="cellIs" dxfId="557" priority="963" stopIfTrue="1" operator="equal">
      <formula>0</formula>
    </cfRule>
  </conditionalFormatting>
  <conditionalFormatting sqref="I237">
    <cfRule type="cellIs" dxfId="556" priority="929" stopIfTrue="1" operator="equal">
      <formula>0</formula>
    </cfRule>
  </conditionalFormatting>
  <conditionalFormatting sqref="I241">
    <cfRule type="cellIs" dxfId="555" priority="925" stopIfTrue="1" operator="equal">
      <formula>0</formula>
    </cfRule>
  </conditionalFormatting>
  <conditionalFormatting sqref="I219">
    <cfRule type="cellIs" dxfId="554" priority="935" stopIfTrue="1" operator="equal">
      <formula>0</formula>
    </cfRule>
  </conditionalFormatting>
  <conditionalFormatting sqref="I222">
    <cfRule type="cellIs" dxfId="553" priority="934" stopIfTrue="1" operator="equal">
      <formula>0</formula>
    </cfRule>
  </conditionalFormatting>
  <conditionalFormatting sqref="I214">
    <cfRule type="cellIs" dxfId="552" priority="942" stopIfTrue="1" operator="equal">
      <formula>0</formula>
    </cfRule>
  </conditionalFormatting>
  <conditionalFormatting sqref="I243">
    <cfRule type="cellIs" dxfId="551" priority="923" stopIfTrue="1" operator="equal">
      <formula>0</formula>
    </cfRule>
  </conditionalFormatting>
  <conditionalFormatting sqref="I224">
    <cfRule type="cellIs" dxfId="550" priority="932" stopIfTrue="1" operator="equal">
      <formula>0</formula>
    </cfRule>
  </conditionalFormatting>
  <conditionalFormatting sqref="I194">
    <cfRule type="cellIs" dxfId="549" priority="962" stopIfTrue="1" operator="equal">
      <formula>0</formula>
    </cfRule>
  </conditionalFormatting>
  <conditionalFormatting sqref="I200:I201">
    <cfRule type="cellIs" dxfId="548" priority="960" stopIfTrue="1" operator="equal">
      <formula>0</formula>
    </cfRule>
  </conditionalFormatting>
  <conditionalFormatting sqref="I236">
    <cfRule type="cellIs" dxfId="547" priority="930" stopIfTrue="1" operator="equal">
      <formula>0</formula>
    </cfRule>
  </conditionalFormatting>
  <conditionalFormatting sqref="I215">
    <cfRule type="cellIs" dxfId="546" priority="939" stopIfTrue="1" operator="equal">
      <formula>0</formula>
    </cfRule>
  </conditionalFormatting>
  <conditionalFormatting sqref="I213">
    <cfRule type="cellIs" dxfId="545" priority="943" stopIfTrue="1" operator="equal">
      <formula>0</formula>
    </cfRule>
  </conditionalFormatting>
  <conditionalFormatting sqref="I218">
    <cfRule type="cellIs" dxfId="544" priority="936" stopIfTrue="1" operator="equal">
      <formula>0</formula>
    </cfRule>
  </conditionalFormatting>
  <conditionalFormatting sqref="I216">
    <cfRule type="cellIs" dxfId="543" priority="938" stopIfTrue="1" operator="equal">
      <formula>0</formula>
    </cfRule>
  </conditionalFormatting>
  <conditionalFormatting sqref="I223">
    <cfRule type="cellIs" dxfId="542" priority="933" stopIfTrue="1" operator="equal">
      <formula>0</formula>
    </cfRule>
  </conditionalFormatting>
  <conditionalFormatting sqref="I249">
    <cfRule type="cellIs" dxfId="541" priority="917" stopIfTrue="1" operator="equal">
      <formula>0</formula>
    </cfRule>
  </conditionalFormatting>
  <conditionalFormatting sqref="I244">
    <cfRule type="cellIs" dxfId="540" priority="922" stopIfTrue="1" operator="equal">
      <formula>0</formula>
    </cfRule>
  </conditionalFormatting>
  <conditionalFormatting sqref="I239">
    <cfRule type="cellIs" dxfId="539" priority="927" stopIfTrue="1" operator="equal">
      <formula>0</formula>
    </cfRule>
  </conditionalFormatting>
  <conditionalFormatting sqref="I238">
    <cfRule type="cellIs" dxfId="538" priority="928" stopIfTrue="1" operator="equal">
      <formula>0</formula>
    </cfRule>
  </conditionalFormatting>
  <conditionalFormatting sqref="I240">
    <cfRule type="cellIs" dxfId="537" priority="926" stopIfTrue="1" operator="equal">
      <formula>0</formula>
    </cfRule>
  </conditionalFormatting>
  <conditionalFormatting sqref="I245">
    <cfRule type="cellIs" dxfId="536" priority="921" stopIfTrue="1" operator="equal">
      <formula>0</formula>
    </cfRule>
  </conditionalFormatting>
  <conditionalFormatting sqref="I248">
    <cfRule type="cellIs" dxfId="535" priority="918" stopIfTrue="1" operator="equal">
      <formula>0</formula>
    </cfRule>
  </conditionalFormatting>
  <conditionalFormatting sqref="I246">
    <cfRule type="cellIs" dxfId="534" priority="920" stopIfTrue="1" operator="equal">
      <formula>0</formula>
    </cfRule>
  </conditionalFormatting>
  <conditionalFormatting sqref="I253">
    <cfRule type="cellIs" dxfId="533" priority="913" stopIfTrue="1" operator="equal">
      <formula>0</formula>
    </cfRule>
  </conditionalFormatting>
  <conditionalFormatting sqref="I251">
    <cfRule type="cellIs" dxfId="532" priority="915" stopIfTrue="1" operator="equal">
      <formula>0</formula>
    </cfRule>
  </conditionalFormatting>
  <conditionalFormatting sqref="I250">
    <cfRule type="cellIs" dxfId="531" priority="916" stopIfTrue="1" operator="equal">
      <formula>0</formula>
    </cfRule>
  </conditionalFormatting>
  <conditionalFormatting sqref="I252">
    <cfRule type="cellIs" dxfId="530" priority="914" stopIfTrue="1" operator="equal">
      <formula>0</formula>
    </cfRule>
  </conditionalFormatting>
  <conditionalFormatting sqref="I260">
    <cfRule type="cellIs" dxfId="529" priority="906" stopIfTrue="1" operator="equal">
      <formula>0</formula>
    </cfRule>
  </conditionalFormatting>
  <conditionalFormatting sqref="I256">
    <cfRule type="cellIs" dxfId="528" priority="910" stopIfTrue="1" operator="equal">
      <formula>0</formula>
    </cfRule>
  </conditionalFormatting>
  <conditionalFormatting sqref="I254">
    <cfRule type="cellIs" dxfId="527" priority="912" stopIfTrue="1" operator="equal">
      <formula>0</formula>
    </cfRule>
  </conditionalFormatting>
  <conditionalFormatting sqref="I255">
    <cfRule type="cellIs" dxfId="526" priority="911" stopIfTrue="1" operator="equal">
      <formula>0</formula>
    </cfRule>
  </conditionalFormatting>
  <conditionalFormatting sqref="I257">
    <cfRule type="cellIs" dxfId="525" priority="909" stopIfTrue="1" operator="equal">
      <formula>0</formula>
    </cfRule>
  </conditionalFormatting>
  <conditionalFormatting sqref="I258">
    <cfRule type="cellIs" dxfId="524" priority="908" stopIfTrue="1" operator="equal">
      <formula>0</formula>
    </cfRule>
  </conditionalFormatting>
  <conditionalFormatting sqref="I267">
    <cfRule type="cellIs" dxfId="523" priority="897" stopIfTrue="1" operator="equal">
      <formula>0</formula>
    </cfRule>
  </conditionalFormatting>
  <conditionalFormatting sqref="I261">
    <cfRule type="cellIs" dxfId="522" priority="905" stopIfTrue="1" operator="equal">
      <formula>0</formula>
    </cfRule>
  </conditionalFormatting>
  <conditionalFormatting sqref="I262">
    <cfRule type="cellIs" dxfId="521" priority="904" stopIfTrue="1" operator="equal">
      <formula>0</formula>
    </cfRule>
  </conditionalFormatting>
  <conditionalFormatting sqref="I263">
    <cfRule type="cellIs" dxfId="520" priority="903" stopIfTrue="1" operator="equal">
      <formula>0</formula>
    </cfRule>
  </conditionalFormatting>
  <conditionalFormatting sqref="I268">
    <cfRule type="cellIs" dxfId="519" priority="896" stopIfTrue="1" operator="equal">
      <formula>0</formula>
    </cfRule>
  </conditionalFormatting>
  <conditionalFormatting sqref="I277">
    <cfRule type="cellIs" dxfId="518" priority="882" stopIfTrue="1" operator="equal">
      <formula>0</formula>
    </cfRule>
  </conditionalFormatting>
  <conditionalFormatting sqref="I278">
    <cfRule type="cellIs" dxfId="517" priority="881" stopIfTrue="1" operator="equal">
      <formula>0</formula>
    </cfRule>
  </conditionalFormatting>
  <conditionalFormatting sqref="I324">
    <cfRule type="cellIs" dxfId="516" priority="867" stopIfTrue="1" operator="equal">
      <formula>0</formula>
    </cfRule>
  </conditionalFormatting>
  <conditionalFormatting sqref="I325">
    <cfRule type="cellIs" dxfId="515" priority="866" stopIfTrue="1" operator="equal">
      <formula>0</formula>
    </cfRule>
  </conditionalFormatting>
  <conditionalFormatting sqref="I279">
    <cfRule type="cellIs" dxfId="514" priority="880" stopIfTrue="1" operator="equal">
      <formula>0</formula>
    </cfRule>
  </conditionalFormatting>
  <conditionalFormatting sqref="I280">
    <cfRule type="cellIs" dxfId="513" priority="879" stopIfTrue="1" operator="equal">
      <formula>0</formula>
    </cfRule>
  </conditionalFormatting>
  <conditionalFormatting sqref="I321">
    <cfRule type="cellIs" dxfId="512" priority="870" stopIfTrue="1" operator="equal">
      <formula>0</formula>
    </cfRule>
  </conditionalFormatting>
  <conditionalFormatting sqref="I322">
    <cfRule type="cellIs" dxfId="511" priority="869" stopIfTrue="1" operator="equal">
      <formula>0</formula>
    </cfRule>
  </conditionalFormatting>
  <conditionalFormatting sqref="I326">
    <cfRule type="cellIs" dxfId="510" priority="865" stopIfTrue="1" operator="equal">
      <formula>0</formula>
    </cfRule>
  </conditionalFormatting>
  <conditionalFormatting sqref="I364">
    <cfRule type="cellIs" dxfId="509" priority="846" stopIfTrue="1" operator="equal">
      <formula>0</formula>
    </cfRule>
  </conditionalFormatting>
  <conditionalFormatting sqref="I334 I336">
    <cfRule type="cellIs" dxfId="508" priority="857" stopIfTrue="1" operator="equal">
      <formula>0</formula>
    </cfRule>
  </conditionalFormatting>
  <conditionalFormatting sqref="I338:I339">
    <cfRule type="cellIs" dxfId="507" priority="856" stopIfTrue="1" operator="equal">
      <formula>0</formula>
    </cfRule>
  </conditionalFormatting>
  <conditionalFormatting sqref="I342:I343">
    <cfRule type="cellIs" dxfId="506" priority="855" stopIfTrue="1" operator="equal">
      <formula>0</formula>
    </cfRule>
  </conditionalFormatting>
  <conditionalFormatting sqref="I353:I355">
    <cfRule type="cellIs" dxfId="505" priority="851" stopIfTrue="1" operator="equal">
      <formula>0</formula>
    </cfRule>
  </conditionalFormatting>
  <conditionalFormatting sqref="I356">
    <cfRule type="cellIs" dxfId="504" priority="850" stopIfTrue="1" operator="equal">
      <formula>0</formula>
    </cfRule>
  </conditionalFormatting>
  <conditionalFormatting sqref="I357:I359">
    <cfRule type="cellIs" dxfId="503" priority="849" stopIfTrue="1" operator="equal">
      <formula>0</formula>
    </cfRule>
  </conditionalFormatting>
  <conditionalFormatting sqref="I365:I367">
    <cfRule type="cellIs" dxfId="502" priority="845" stopIfTrue="1" operator="equal">
      <formula>0</formula>
    </cfRule>
  </conditionalFormatting>
  <conditionalFormatting sqref="I361:I363">
    <cfRule type="cellIs" dxfId="501" priority="847" stopIfTrue="1" operator="equal">
      <formula>0</formula>
    </cfRule>
  </conditionalFormatting>
  <conditionalFormatting sqref="I368">
    <cfRule type="cellIs" dxfId="500" priority="844" stopIfTrue="1" operator="equal">
      <formula>0</formula>
    </cfRule>
  </conditionalFormatting>
  <conditionalFormatting sqref="I378">
    <cfRule type="cellIs" dxfId="499" priority="840" stopIfTrue="1" operator="equal">
      <formula>0</formula>
    </cfRule>
  </conditionalFormatting>
  <conditionalFormatting sqref="I370:I372">
    <cfRule type="cellIs" dxfId="498" priority="842" stopIfTrue="1" operator="equal">
      <formula>0</formula>
    </cfRule>
  </conditionalFormatting>
  <conditionalFormatting sqref="I373">
    <cfRule type="cellIs" dxfId="497" priority="841" stopIfTrue="1" operator="equal">
      <formula>0</formula>
    </cfRule>
  </conditionalFormatting>
  <conditionalFormatting sqref="I391">
    <cfRule type="cellIs" dxfId="496" priority="821" stopIfTrue="1" operator="equal">
      <formula>0</formula>
    </cfRule>
  </conditionalFormatting>
  <conditionalFormatting sqref="I399">
    <cfRule type="cellIs" dxfId="495" priority="813" stopIfTrue="1" operator="equal">
      <formula>0</formula>
    </cfRule>
  </conditionalFormatting>
  <conditionalFormatting sqref="I392">
    <cfRule type="cellIs" dxfId="494" priority="820" stopIfTrue="1" operator="equal">
      <formula>0</formula>
    </cfRule>
  </conditionalFormatting>
  <conditionalFormatting sqref="I393">
    <cfRule type="cellIs" dxfId="493" priority="819" stopIfTrue="1" operator="equal">
      <formula>0</formula>
    </cfRule>
  </conditionalFormatting>
  <conditionalFormatting sqref="I395">
    <cfRule type="cellIs" dxfId="492" priority="817" stopIfTrue="1" operator="equal">
      <formula>0</formula>
    </cfRule>
  </conditionalFormatting>
  <conditionalFormatting sqref="I403">
    <cfRule type="cellIs" dxfId="491" priority="809" stopIfTrue="1" operator="equal">
      <formula>0</formula>
    </cfRule>
  </conditionalFormatting>
  <conditionalFormatting sqref="I396">
    <cfRule type="cellIs" dxfId="490" priority="816" stopIfTrue="1" operator="equal">
      <formula>0</formula>
    </cfRule>
  </conditionalFormatting>
  <conditionalFormatting sqref="I397">
    <cfRule type="cellIs" dxfId="489" priority="815" stopIfTrue="1" operator="equal">
      <formula>0</formula>
    </cfRule>
  </conditionalFormatting>
  <conditionalFormatting sqref="I387">
    <cfRule type="cellIs" dxfId="488" priority="825" stopIfTrue="1" operator="equal">
      <formula>0</formula>
    </cfRule>
  </conditionalFormatting>
  <conditionalFormatting sqref="I384">
    <cfRule type="cellIs" dxfId="487" priority="828" stopIfTrue="1" operator="equal">
      <formula>0</formula>
    </cfRule>
  </conditionalFormatting>
  <conditionalFormatting sqref="I388">
    <cfRule type="cellIs" dxfId="486" priority="824" stopIfTrue="1" operator="equal">
      <formula>0</formula>
    </cfRule>
  </conditionalFormatting>
  <conditionalFormatting sqref="I386">
    <cfRule type="cellIs" dxfId="485" priority="826" stopIfTrue="1" operator="equal">
      <formula>0</formula>
    </cfRule>
  </conditionalFormatting>
  <conditionalFormatting sqref="I389">
    <cfRule type="cellIs" dxfId="484" priority="823" stopIfTrue="1" operator="equal">
      <formula>0</formula>
    </cfRule>
  </conditionalFormatting>
  <conditionalFormatting sqref="I398">
    <cfRule type="cellIs" dxfId="483" priority="814" stopIfTrue="1" operator="equal">
      <formula>0</formula>
    </cfRule>
  </conditionalFormatting>
  <conditionalFormatting sqref="I400">
    <cfRule type="cellIs" dxfId="482" priority="812" stopIfTrue="1" operator="equal">
      <formula>0</formula>
    </cfRule>
  </conditionalFormatting>
  <conditionalFormatting sqref="I401">
    <cfRule type="cellIs" dxfId="481" priority="811" stopIfTrue="1" operator="equal">
      <formula>0</formula>
    </cfRule>
  </conditionalFormatting>
  <conditionalFormatting sqref="I411">
    <cfRule type="cellIs" dxfId="480" priority="801" stopIfTrue="1" operator="equal">
      <formula>0</formula>
    </cfRule>
  </conditionalFormatting>
  <conditionalFormatting sqref="I404">
    <cfRule type="cellIs" dxfId="479" priority="808" stopIfTrue="1" operator="equal">
      <formula>0</formula>
    </cfRule>
  </conditionalFormatting>
  <conditionalFormatting sqref="I405">
    <cfRule type="cellIs" dxfId="478" priority="807" stopIfTrue="1" operator="equal">
      <formula>0</formula>
    </cfRule>
  </conditionalFormatting>
  <conditionalFormatting sqref="I406">
    <cfRule type="cellIs" dxfId="477" priority="806" stopIfTrue="1" operator="equal">
      <formula>0</formula>
    </cfRule>
  </conditionalFormatting>
  <conditionalFormatting sqref="I407">
    <cfRule type="cellIs" dxfId="476" priority="805" stopIfTrue="1" operator="equal">
      <formula>0</formula>
    </cfRule>
  </conditionalFormatting>
  <conditionalFormatting sqref="I408">
    <cfRule type="cellIs" dxfId="475" priority="804" stopIfTrue="1" operator="equal">
      <formula>0</formula>
    </cfRule>
  </conditionalFormatting>
  <conditionalFormatting sqref="I409">
    <cfRule type="cellIs" dxfId="474" priority="803" stopIfTrue="1" operator="equal">
      <formula>0</formula>
    </cfRule>
  </conditionalFormatting>
  <conditionalFormatting sqref="I410">
    <cfRule type="cellIs" dxfId="473" priority="802" stopIfTrue="1" operator="equal">
      <formula>0</formula>
    </cfRule>
  </conditionalFormatting>
  <conditionalFormatting sqref="I412">
    <cfRule type="cellIs" dxfId="472" priority="800" stopIfTrue="1" operator="equal">
      <formula>0</formula>
    </cfRule>
  </conditionalFormatting>
  <conditionalFormatting sqref="I413">
    <cfRule type="cellIs" dxfId="471" priority="799" stopIfTrue="1" operator="equal">
      <formula>0</formula>
    </cfRule>
  </conditionalFormatting>
  <conditionalFormatting sqref="I414">
    <cfRule type="cellIs" dxfId="470" priority="798" stopIfTrue="1" operator="equal">
      <formula>0</formula>
    </cfRule>
  </conditionalFormatting>
  <conditionalFormatting sqref="I436">
    <cfRule type="cellIs" dxfId="469" priority="796" stopIfTrue="1" operator="equal">
      <formula>0</formula>
    </cfRule>
  </conditionalFormatting>
  <conditionalFormatting sqref="I437">
    <cfRule type="cellIs" dxfId="468" priority="795" stopIfTrue="1" operator="equal">
      <formula>0</formula>
    </cfRule>
  </conditionalFormatting>
  <conditionalFormatting sqref="I438">
    <cfRule type="cellIs" dxfId="467" priority="794" stopIfTrue="1" operator="equal">
      <formula>0</formula>
    </cfRule>
  </conditionalFormatting>
  <conditionalFormatting sqref="I439">
    <cfRule type="cellIs" dxfId="466" priority="788" stopIfTrue="1" operator="equal">
      <formula>0</formula>
    </cfRule>
  </conditionalFormatting>
  <conditionalFormatting sqref="I440">
    <cfRule type="cellIs" dxfId="465" priority="787" stopIfTrue="1" operator="equal">
      <formula>0</formula>
    </cfRule>
  </conditionalFormatting>
  <conditionalFormatting sqref="I441">
    <cfRule type="cellIs" dxfId="464" priority="786" stopIfTrue="1" operator="equal">
      <formula>0</formula>
    </cfRule>
  </conditionalFormatting>
  <conditionalFormatting sqref="I442">
    <cfRule type="cellIs" dxfId="463" priority="785" stopIfTrue="1" operator="equal">
      <formula>0</formula>
    </cfRule>
  </conditionalFormatting>
  <conditionalFormatting sqref="I443">
    <cfRule type="cellIs" dxfId="462" priority="784" stopIfTrue="1" operator="equal">
      <formula>0</formula>
    </cfRule>
  </conditionalFormatting>
  <conditionalFormatting sqref="I444">
    <cfRule type="cellIs" dxfId="461" priority="783" stopIfTrue="1" operator="equal">
      <formula>0</formula>
    </cfRule>
  </conditionalFormatting>
  <conditionalFormatting sqref="I445">
    <cfRule type="cellIs" dxfId="460" priority="782" stopIfTrue="1" operator="equal">
      <formula>0</formula>
    </cfRule>
  </conditionalFormatting>
  <conditionalFormatting sqref="I446">
    <cfRule type="cellIs" dxfId="459" priority="781" stopIfTrue="1" operator="equal">
      <formula>0</formula>
    </cfRule>
  </conditionalFormatting>
  <conditionalFormatting sqref="I447">
    <cfRule type="cellIs" dxfId="458" priority="780" stopIfTrue="1" operator="equal">
      <formula>0</formula>
    </cfRule>
  </conditionalFormatting>
  <conditionalFormatting sqref="I492:I493">
    <cfRule type="cellIs" dxfId="457" priority="775" stopIfTrue="1" operator="equal">
      <formula>0</formula>
    </cfRule>
  </conditionalFormatting>
  <conditionalFormatting sqref="I503">
    <cfRule type="cellIs" dxfId="456" priority="760" stopIfTrue="1" operator="equal">
      <formula>0</formula>
    </cfRule>
  </conditionalFormatting>
  <conditionalFormatting sqref="I495:I496">
    <cfRule type="cellIs" dxfId="455" priority="765" stopIfTrue="1" operator="equal">
      <formula>0</formula>
    </cfRule>
  </conditionalFormatting>
  <conditionalFormatting sqref="I500">
    <cfRule type="cellIs" dxfId="454" priority="762" stopIfTrue="1" operator="equal">
      <formula>0</formula>
    </cfRule>
  </conditionalFormatting>
  <conditionalFormatting sqref="I507">
    <cfRule type="cellIs" dxfId="453" priority="756" stopIfTrue="1" operator="equal">
      <formula>0</formula>
    </cfRule>
  </conditionalFormatting>
  <conditionalFormatting sqref="I497">
    <cfRule type="cellIs" dxfId="452" priority="764" stopIfTrue="1" operator="equal">
      <formula>0</formula>
    </cfRule>
  </conditionalFormatting>
  <conditionalFormatting sqref="I498:I499">
    <cfRule type="cellIs" dxfId="451" priority="763" stopIfTrue="1" operator="equal">
      <formula>0</formula>
    </cfRule>
  </conditionalFormatting>
  <conditionalFormatting sqref="I501">
    <cfRule type="cellIs" dxfId="450" priority="761" stopIfTrue="1" operator="equal">
      <formula>0</formula>
    </cfRule>
  </conditionalFormatting>
  <conditionalFormatting sqref="I510">
    <cfRule type="cellIs" dxfId="449" priority="754" stopIfTrue="1" operator="equal">
      <formula>0</formula>
    </cfRule>
  </conditionalFormatting>
  <conditionalFormatting sqref="I508:I509">
    <cfRule type="cellIs" dxfId="448" priority="755" stopIfTrue="1" operator="equal">
      <formula>0</formula>
    </cfRule>
  </conditionalFormatting>
  <conditionalFormatting sqref="I511">
    <cfRule type="cellIs" dxfId="447" priority="753" stopIfTrue="1" operator="equal">
      <formula>0</formula>
    </cfRule>
  </conditionalFormatting>
  <conditionalFormatting sqref="I504:I505">
    <cfRule type="cellIs" dxfId="446" priority="759" stopIfTrue="1" operator="equal">
      <formula>0</formula>
    </cfRule>
  </conditionalFormatting>
  <conditionalFormatting sqref="I506">
    <cfRule type="cellIs" dxfId="445" priority="758" stopIfTrue="1" operator="equal">
      <formula>0</formula>
    </cfRule>
  </conditionalFormatting>
  <conditionalFormatting sqref="I546">
    <cfRule type="cellIs" dxfId="444" priority="727" stopIfTrue="1" operator="equal">
      <formula>0</formula>
    </cfRule>
  </conditionalFormatting>
  <conditionalFormatting sqref="I547">
    <cfRule type="cellIs" dxfId="443" priority="726" stopIfTrue="1" operator="equal">
      <formula>0</formula>
    </cfRule>
  </conditionalFormatting>
  <conditionalFormatting sqref="I534">
    <cfRule type="cellIs" dxfId="442" priority="740" stopIfTrue="1" operator="equal">
      <formula>0</formula>
    </cfRule>
  </conditionalFormatting>
  <conditionalFormatting sqref="I535">
    <cfRule type="cellIs" dxfId="441" priority="739" stopIfTrue="1" operator="equal">
      <formula>0</formula>
    </cfRule>
  </conditionalFormatting>
  <conditionalFormatting sqref="I536:I537">
    <cfRule type="cellIs" dxfId="440" priority="738" stopIfTrue="1" operator="equal">
      <formula>0</formula>
    </cfRule>
  </conditionalFormatting>
  <conditionalFormatting sqref="I538">
    <cfRule type="cellIs" dxfId="439" priority="736" stopIfTrue="1" operator="equal">
      <formula>0</formula>
    </cfRule>
  </conditionalFormatting>
  <conditionalFormatting sqref="I539">
    <cfRule type="cellIs" dxfId="438" priority="735" stopIfTrue="1" operator="equal">
      <formula>0</formula>
    </cfRule>
  </conditionalFormatting>
  <conditionalFormatting sqref="I540:I541">
    <cfRule type="cellIs" dxfId="437" priority="734" stopIfTrue="1" operator="equal">
      <formula>0</formula>
    </cfRule>
  </conditionalFormatting>
  <conditionalFormatting sqref="I544">
    <cfRule type="cellIs" dxfId="436" priority="733" stopIfTrue="1" operator="equal">
      <formula>0</formula>
    </cfRule>
  </conditionalFormatting>
  <conditionalFormatting sqref="I220">
    <cfRule type="cellIs" dxfId="435" priority="605" stopIfTrue="1" operator="equal">
      <formula>0</formula>
    </cfRule>
  </conditionalFormatting>
  <conditionalFormatting sqref="I545">
    <cfRule type="cellIs" dxfId="434" priority="730" stopIfTrue="1" operator="equal">
      <formula>0</formula>
    </cfRule>
  </conditionalFormatting>
  <conditionalFormatting sqref="I548">
    <cfRule type="cellIs" dxfId="433" priority="723" stopIfTrue="1" operator="equal">
      <formula>0</formula>
    </cfRule>
  </conditionalFormatting>
  <conditionalFormatting sqref="I549">
    <cfRule type="cellIs" dxfId="432" priority="722" stopIfTrue="1" operator="equal">
      <formula>0</formula>
    </cfRule>
  </conditionalFormatting>
  <conditionalFormatting sqref="I550">
    <cfRule type="cellIs" dxfId="431" priority="721" stopIfTrue="1" operator="equal">
      <formula>0</formula>
    </cfRule>
  </conditionalFormatting>
  <conditionalFormatting sqref="I551">
    <cfRule type="cellIs" dxfId="430" priority="720" stopIfTrue="1" operator="equal">
      <formula>0</formula>
    </cfRule>
  </conditionalFormatting>
  <conditionalFormatting sqref="I552">
    <cfRule type="cellIs" dxfId="429" priority="719" stopIfTrue="1" operator="equal">
      <formula>0</formula>
    </cfRule>
  </conditionalFormatting>
  <conditionalFormatting sqref="I555">
    <cfRule type="cellIs" dxfId="428" priority="718" stopIfTrue="1" operator="equal">
      <formula>0</formula>
    </cfRule>
  </conditionalFormatting>
  <conditionalFormatting sqref="I556">
    <cfRule type="cellIs" dxfId="427" priority="717" stopIfTrue="1" operator="equal">
      <formula>0</formula>
    </cfRule>
  </conditionalFormatting>
  <conditionalFormatting sqref="I557">
    <cfRule type="cellIs" dxfId="426" priority="716" stopIfTrue="1" operator="equal">
      <formula>0</formula>
    </cfRule>
  </conditionalFormatting>
  <conditionalFormatting sqref="I559">
    <cfRule type="cellIs" dxfId="425" priority="715" stopIfTrue="1" operator="equal">
      <formula>0</formula>
    </cfRule>
  </conditionalFormatting>
  <conditionalFormatting sqref="I560">
    <cfRule type="cellIs" dxfId="424" priority="714" stopIfTrue="1" operator="equal">
      <formula>0</formula>
    </cfRule>
  </conditionalFormatting>
  <conditionalFormatting sqref="I561:I562">
    <cfRule type="cellIs" dxfId="423" priority="713" stopIfTrue="1" operator="equal">
      <formula>0</formula>
    </cfRule>
  </conditionalFormatting>
  <conditionalFormatting sqref="I564">
    <cfRule type="cellIs" dxfId="422" priority="712" stopIfTrue="1" operator="equal">
      <formula>0</formula>
    </cfRule>
  </conditionalFormatting>
  <conditionalFormatting sqref="I565">
    <cfRule type="cellIs" dxfId="421" priority="711" stopIfTrue="1" operator="equal">
      <formula>0</formula>
    </cfRule>
  </conditionalFormatting>
  <conditionalFormatting sqref="I566:I567">
    <cfRule type="cellIs" dxfId="420" priority="710" stopIfTrue="1" operator="equal">
      <formula>0</formula>
    </cfRule>
  </conditionalFormatting>
  <conditionalFormatting sqref="I568">
    <cfRule type="cellIs" dxfId="419" priority="708" stopIfTrue="1" operator="equal">
      <formula>0</formula>
    </cfRule>
  </conditionalFormatting>
  <conditionalFormatting sqref="I581">
    <cfRule type="cellIs" dxfId="418" priority="707" stopIfTrue="1" operator="equal">
      <formula>0</formula>
    </cfRule>
  </conditionalFormatting>
  <conditionalFormatting sqref="I582">
    <cfRule type="cellIs" dxfId="417" priority="706" stopIfTrue="1" operator="equal">
      <formula>0</formula>
    </cfRule>
  </conditionalFormatting>
  <conditionalFormatting sqref="I583">
    <cfRule type="cellIs" dxfId="416" priority="705" stopIfTrue="1" operator="equal">
      <formula>0</formula>
    </cfRule>
  </conditionalFormatting>
  <conditionalFormatting sqref="I584">
    <cfRule type="cellIs" dxfId="415" priority="703" stopIfTrue="1" operator="equal">
      <formula>0</formula>
    </cfRule>
  </conditionalFormatting>
  <conditionalFormatting sqref="I585">
    <cfRule type="cellIs" dxfId="414" priority="702" stopIfTrue="1" operator="equal">
      <formula>0</formula>
    </cfRule>
  </conditionalFormatting>
  <conditionalFormatting sqref="I586:I587">
    <cfRule type="cellIs" dxfId="413" priority="701" stopIfTrue="1" operator="equal">
      <formula>0</formula>
    </cfRule>
  </conditionalFormatting>
  <conditionalFormatting sqref="I589">
    <cfRule type="cellIs" dxfId="412" priority="699" stopIfTrue="1" operator="equal">
      <formula>0</formula>
    </cfRule>
  </conditionalFormatting>
  <conditionalFormatting sqref="I590">
    <cfRule type="cellIs" dxfId="411" priority="698" stopIfTrue="1" operator="equal">
      <formula>0</formula>
    </cfRule>
  </conditionalFormatting>
  <conditionalFormatting sqref="I591">
    <cfRule type="cellIs" dxfId="410" priority="697" stopIfTrue="1" operator="equal">
      <formula>0</formula>
    </cfRule>
  </conditionalFormatting>
  <conditionalFormatting sqref="I592">
    <cfRule type="cellIs" dxfId="409" priority="696" stopIfTrue="1" operator="equal">
      <formula>0</formula>
    </cfRule>
  </conditionalFormatting>
  <conditionalFormatting sqref="I593">
    <cfRule type="cellIs" dxfId="408" priority="695" stopIfTrue="1" operator="equal">
      <formula>0</formula>
    </cfRule>
  </conditionalFormatting>
  <conditionalFormatting sqref="I594:I595">
    <cfRule type="cellIs" dxfId="407" priority="694" stopIfTrue="1" operator="equal">
      <formula>0</formula>
    </cfRule>
  </conditionalFormatting>
  <conditionalFormatting sqref="I596">
    <cfRule type="cellIs" dxfId="406" priority="693" stopIfTrue="1" operator="equal">
      <formula>0</formula>
    </cfRule>
  </conditionalFormatting>
  <conditionalFormatting sqref="I597">
    <cfRule type="cellIs" dxfId="405" priority="692" stopIfTrue="1" operator="equal">
      <formula>0</formula>
    </cfRule>
  </conditionalFormatting>
  <conditionalFormatting sqref="I599">
    <cfRule type="cellIs" dxfId="404" priority="690" stopIfTrue="1" operator="equal">
      <formula>0</formula>
    </cfRule>
  </conditionalFormatting>
  <conditionalFormatting sqref="I600">
    <cfRule type="cellIs" dxfId="403" priority="689" stopIfTrue="1" operator="equal">
      <formula>0</formula>
    </cfRule>
  </conditionalFormatting>
  <conditionalFormatting sqref="I602">
    <cfRule type="cellIs" dxfId="402" priority="688" stopIfTrue="1" operator="equal">
      <formula>0</formula>
    </cfRule>
  </conditionalFormatting>
  <conditionalFormatting sqref="I603">
    <cfRule type="cellIs" dxfId="401" priority="686" stopIfTrue="1" operator="equal">
      <formula>0</formula>
    </cfRule>
  </conditionalFormatting>
  <conditionalFormatting sqref="I701">
    <cfRule type="cellIs" dxfId="400" priority="684" stopIfTrue="1" operator="equal">
      <formula>0</formula>
    </cfRule>
  </conditionalFormatting>
  <conditionalFormatting sqref="I702 I706:I708">
    <cfRule type="cellIs" dxfId="399" priority="683" stopIfTrue="1" operator="equal">
      <formula>0</formula>
    </cfRule>
  </conditionalFormatting>
  <conditionalFormatting sqref="I709">
    <cfRule type="cellIs" dxfId="398" priority="682" stopIfTrue="1" operator="equal">
      <formula>0</formula>
    </cfRule>
  </conditionalFormatting>
  <conditionalFormatting sqref="I710">
    <cfRule type="cellIs" dxfId="397" priority="681" stopIfTrue="1" operator="equal">
      <formula>0</formula>
    </cfRule>
  </conditionalFormatting>
  <conditionalFormatting sqref="I711">
    <cfRule type="cellIs" dxfId="396" priority="680" stopIfTrue="1" operator="equal">
      <formula>0</formula>
    </cfRule>
  </conditionalFormatting>
  <conditionalFormatting sqref="I712:I723">
    <cfRule type="cellIs" dxfId="395" priority="679" stopIfTrue="1" operator="equal">
      <formula>0</formula>
    </cfRule>
  </conditionalFormatting>
  <conditionalFormatting sqref="I181">
    <cfRule type="cellIs" dxfId="394" priority="601" stopIfTrue="1" operator="equal">
      <formula>0</formula>
    </cfRule>
  </conditionalFormatting>
  <conditionalFormatting sqref="I182:I185">
    <cfRule type="cellIs" dxfId="393" priority="600" stopIfTrue="1" operator="equal">
      <formula>0</formula>
    </cfRule>
  </conditionalFormatting>
  <conditionalFormatting sqref="I304">
    <cfRule type="cellIs" dxfId="392" priority="598" stopIfTrue="1" operator="equal">
      <formula>0</formula>
    </cfRule>
  </conditionalFormatting>
  <conditionalFormatting sqref="I305">
    <cfRule type="cellIs" dxfId="391" priority="597" stopIfTrue="1" operator="equal">
      <formula>0</formula>
    </cfRule>
  </conditionalFormatting>
  <conditionalFormatting sqref="I306">
    <cfRule type="cellIs" dxfId="390" priority="596" stopIfTrue="1" operator="equal">
      <formula>0</formula>
    </cfRule>
  </conditionalFormatting>
  <conditionalFormatting sqref="I307">
    <cfRule type="cellIs" dxfId="389" priority="595" stopIfTrue="1" operator="equal">
      <formula>0</formula>
    </cfRule>
  </conditionalFormatting>
  <conditionalFormatting sqref="I428">
    <cfRule type="cellIs" dxfId="388" priority="556" stopIfTrue="1" operator="equal">
      <formula>0</formula>
    </cfRule>
  </conditionalFormatting>
  <conditionalFormatting sqref="I434">
    <cfRule type="cellIs" dxfId="387" priority="560" stopIfTrue="1" operator="equal">
      <formula>0</formula>
    </cfRule>
  </conditionalFormatting>
  <conditionalFormatting sqref="H17">
    <cfRule type="cellIs" dxfId="386" priority="585" stopIfTrue="1" operator="equal">
      <formula>0</formula>
    </cfRule>
  </conditionalFormatting>
  <conditionalFormatting sqref="I431:I433">
    <cfRule type="cellIs" dxfId="385" priority="559" stopIfTrue="1" operator="equal">
      <formula>0</formula>
    </cfRule>
  </conditionalFormatting>
  <conditionalFormatting sqref="I426">
    <cfRule type="cellIs" dxfId="384" priority="555" stopIfTrue="1" operator="equal">
      <formula>0</formula>
    </cfRule>
  </conditionalFormatting>
  <conditionalFormatting sqref="I430">
    <cfRule type="cellIs" dxfId="383" priority="558" stopIfTrue="1" operator="equal">
      <formula>0</formula>
    </cfRule>
  </conditionalFormatting>
  <conditionalFormatting sqref="I429">
    <cfRule type="cellIs" dxfId="382" priority="557" stopIfTrue="1" operator="equal">
      <formula>0</formula>
    </cfRule>
  </conditionalFormatting>
  <conditionalFormatting sqref="I425">
    <cfRule type="cellIs" dxfId="381" priority="554" stopIfTrue="1" operator="equal">
      <formula>0</formula>
    </cfRule>
  </conditionalFormatting>
  <conditionalFormatting sqref="I427">
    <cfRule type="cellIs" dxfId="380" priority="553" stopIfTrue="1" operator="equal">
      <formula>0</formula>
    </cfRule>
  </conditionalFormatting>
  <conditionalFormatting sqref="I206">
    <cfRule type="cellIs" dxfId="379" priority="511" stopIfTrue="1" operator="equal">
      <formula>0</formula>
    </cfRule>
  </conditionalFormatting>
  <conditionalFormatting sqref="L16:M16">
    <cfRule type="cellIs" dxfId="378" priority="521" operator="notEqual">
      <formula>$B$4</formula>
    </cfRule>
    <cfRule type="cellIs" dxfId="377" priority="528" operator="equal">
      <formula>$B$4</formula>
    </cfRule>
  </conditionalFormatting>
  <conditionalFormatting sqref="Q10 O7">
    <cfRule type="cellIs" dxfId="376" priority="527" operator="equal">
      <formula>"F"</formula>
    </cfRule>
  </conditionalFormatting>
  <conditionalFormatting sqref="K7">
    <cfRule type="cellIs" dxfId="375" priority="518" operator="equal">
      <formula>0</formula>
    </cfRule>
    <cfRule type="containsBlanks" dxfId="374" priority="526">
      <formula>LEN(TRIM(K7))=0</formula>
    </cfRule>
  </conditionalFormatting>
  <conditionalFormatting sqref="N10">
    <cfRule type="containsBlanks" dxfId="373" priority="525">
      <formula>LEN(TRIM(N10))=0</formula>
    </cfRule>
  </conditionalFormatting>
  <conditionalFormatting sqref="M12:M13">
    <cfRule type="containsBlanks" dxfId="372" priority="524">
      <formula>LEN(TRIM(M12))=0</formula>
    </cfRule>
  </conditionalFormatting>
  <conditionalFormatting sqref="L15">
    <cfRule type="cellIs" dxfId="371" priority="519" operator="equal">
      <formula>0</formula>
    </cfRule>
    <cfRule type="containsBlanks" dxfId="370" priority="523">
      <formula>LEN(TRIM(L15))=0</formula>
    </cfRule>
  </conditionalFormatting>
  <conditionalFormatting sqref="O7">
    <cfRule type="cellIs" dxfId="369" priority="522" operator="greaterThan">
      <formula>0</formula>
    </cfRule>
  </conditionalFormatting>
  <conditionalFormatting sqref="K16">
    <cfRule type="containsText" dxfId="368" priority="520" operator="containsText" text="ERROR GRAVE">
      <formula>NOT(ISERROR(SEARCH("ERROR GRAVE",K16)))</formula>
    </cfRule>
  </conditionalFormatting>
  <conditionalFormatting sqref="N12:N13">
    <cfRule type="cellIs" dxfId="367" priority="517" operator="equal">
      <formula>0</formula>
    </cfRule>
  </conditionalFormatting>
  <conditionalFormatting sqref="M15">
    <cfRule type="cellIs" dxfId="366" priority="516" operator="equal">
      <formula>0</formula>
    </cfRule>
  </conditionalFormatting>
  <conditionalFormatting sqref="N16">
    <cfRule type="cellIs" dxfId="365" priority="514" operator="notEqual">
      <formula>$B$4</formula>
    </cfRule>
    <cfRule type="cellIs" dxfId="364" priority="515" operator="equal">
      <formula>$B$4</formula>
    </cfRule>
  </conditionalFormatting>
  <conditionalFormatting sqref="N15">
    <cfRule type="cellIs" dxfId="363" priority="513" operator="equal">
      <formula>0</formula>
    </cfRule>
  </conditionalFormatting>
  <conditionalFormatting sqref="I207">
    <cfRule type="cellIs" dxfId="362" priority="509" stopIfTrue="1" operator="equal">
      <formula>0</formula>
    </cfRule>
  </conditionalFormatting>
  <conditionalFormatting sqref="I297">
    <cfRule type="cellIs" dxfId="361" priority="501" stopIfTrue="1" operator="equal">
      <formula>0</formula>
    </cfRule>
  </conditionalFormatting>
  <conditionalFormatting sqref="I208">
    <cfRule type="cellIs" dxfId="360" priority="508" stopIfTrue="1" operator="equal">
      <formula>0</formula>
    </cfRule>
  </conditionalFormatting>
  <conditionalFormatting sqref="I296">
    <cfRule type="cellIs" dxfId="359" priority="502" stopIfTrue="1" operator="equal">
      <formula>0</formula>
    </cfRule>
  </conditionalFormatting>
  <conditionalFormatting sqref="I298">
    <cfRule type="cellIs" dxfId="358" priority="500" stopIfTrue="1" operator="equal">
      <formula>0</formula>
    </cfRule>
  </conditionalFormatting>
  <conditionalFormatting sqref="I295">
    <cfRule type="cellIs" dxfId="357" priority="503" stopIfTrue="1" operator="equal">
      <formula>0</formula>
    </cfRule>
  </conditionalFormatting>
  <conditionalFormatting sqref="I302">
    <cfRule type="cellIs" dxfId="356" priority="499" stopIfTrue="1" operator="equal">
      <formula>0</formula>
    </cfRule>
  </conditionalFormatting>
  <conditionalFormatting sqref="H97">
    <cfRule type="cellIs" dxfId="355" priority="496" stopIfTrue="1" operator="equal">
      <formula>0</formula>
    </cfRule>
  </conditionalFormatting>
  <conditionalFormatting sqref="I961:I965 I973:I976 I967:I971">
    <cfRule type="cellIs" dxfId="354" priority="494" stopIfTrue="1" operator="equal">
      <formula>0</formula>
    </cfRule>
  </conditionalFormatting>
  <conditionalFormatting sqref="I172">
    <cfRule type="cellIs" dxfId="353" priority="477" stopIfTrue="1" operator="equal">
      <formula>0</formula>
    </cfRule>
  </conditionalFormatting>
  <conditionalFormatting sqref="I173:I174 I178:I179">
    <cfRule type="cellIs" dxfId="352" priority="476" stopIfTrue="1" operator="equal">
      <formula>0</formula>
    </cfRule>
  </conditionalFormatting>
  <conditionalFormatting sqref="I177">
    <cfRule type="cellIs" dxfId="351" priority="475" stopIfTrue="1" operator="equal">
      <formula>0</formula>
    </cfRule>
  </conditionalFormatting>
  <conditionalFormatting sqref="I385">
    <cfRule type="cellIs" dxfId="350" priority="481" stopIfTrue="1" operator="equal">
      <formula>0</formula>
    </cfRule>
  </conditionalFormatting>
  <conditionalFormatting sqref="I175">
    <cfRule type="cellIs" dxfId="349" priority="474" stopIfTrue="1" operator="equal">
      <formula>0</formula>
    </cfRule>
  </conditionalFormatting>
  <conditionalFormatting sqref="I383">
    <cfRule type="cellIs" dxfId="348" priority="482" stopIfTrue="1" operator="equal">
      <formula>0</formula>
    </cfRule>
  </conditionalFormatting>
  <conditionalFormatting sqref="I180">
    <cfRule type="cellIs" dxfId="347" priority="472" stopIfTrue="1" operator="equal">
      <formula>0</formula>
    </cfRule>
  </conditionalFormatting>
  <conditionalFormatting sqref="I203">
    <cfRule type="cellIs" dxfId="346" priority="471" stopIfTrue="1" operator="equal">
      <formula>0</formula>
    </cfRule>
  </conditionalFormatting>
  <conditionalFormatting sqref="I176">
    <cfRule type="cellIs" dxfId="345" priority="473" stopIfTrue="1" operator="equal">
      <formula>0</formula>
    </cfRule>
  </conditionalFormatting>
  <conditionalFormatting sqref="I281">
    <cfRule type="cellIs" dxfId="344" priority="456" stopIfTrue="1" operator="equal">
      <formula>0</formula>
    </cfRule>
  </conditionalFormatting>
  <conditionalFormatting sqref="I282">
    <cfRule type="cellIs" dxfId="343" priority="455" stopIfTrue="1" operator="equal">
      <formula>0</formula>
    </cfRule>
  </conditionalFormatting>
  <conditionalFormatting sqref="I231">
    <cfRule type="cellIs" dxfId="342" priority="462" stopIfTrue="1" operator="equal">
      <formula>0</formula>
    </cfRule>
  </conditionalFormatting>
  <conditionalFormatting sqref="I283">
    <cfRule type="cellIs" dxfId="341" priority="454" stopIfTrue="1" operator="equal">
      <formula>0</formula>
    </cfRule>
  </conditionalFormatting>
  <conditionalFormatting sqref="I205">
    <cfRule type="cellIs" dxfId="340" priority="470" stopIfTrue="1" operator="equal">
      <formula>0</formula>
    </cfRule>
  </conditionalFormatting>
  <conditionalFormatting sqref="I204">
    <cfRule type="cellIs" dxfId="339" priority="469" stopIfTrue="1" operator="equal">
      <formula>0</formula>
    </cfRule>
  </conditionalFormatting>
  <conditionalFormatting sqref="I225">
    <cfRule type="cellIs" dxfId="338" priority="468" stopIfTrue="1" operator="equal">
      <formula>0</formula>
    </cfRule>
  </conditionalFormatting>
  <conditionalFormatting sqref="I229">
    <cfRule type="cellIs" dxfId="337" priority="467" stopIfTrue="1" operator="equal">
      <formula>0</formula>
    </cfRule>
  </conditionalFormatting>
  <conditionalFormatting sqref="I226">
    <cfRule type="cellIs" dxfId="336" priority="466" stopIfTrue="1" operator="equal">
      <formula>0</formula>
    </cfRule>
  </conditionalFormatting>
  <conditionalFormatting sqref="I227">
    <cfRule type="cellIs" dxfId="335" priority="465" stopIfTrue="1" operator="equal">
      <formula>0</formula>
    </cfRule>
  </conditionalFormatting>
  <conditionalFormatting sqref="I228">
    <cfRule type="cellIs" dxfId="334" priority="464" stopIfTrue="1" operator="equal">
      <formula>0</formula>
    </cfRule>
  </conditionalFormatting>
  <conditionalFormatting sqref="I230">
    <cfRule type="cellIs" dxfId="333" priority="463" stopIfTrue="1" operator="equal">
      <formula>0</formula>
    </cfRule>
  </conditionalFormatting>
  <conditionalFormatting sqref="I313">
    <cfRule type="cellIs" dxfId="332" priority="441" stopIfTrue="1" operator="equal">
      <formula>0</formula>
    </cfRule>
  </conditionalFormatting>
  <conditionalFormatting sqref="I232">
    <cfRule type="cellIs" dxfId="331" priority="461" stopIfTrue="1" operator="equal">
      <formula>0</formula>
    </cfRule>
  </conditionalFormatting>
  <conditionalFormatting sqref="I233">
    <cfRule type="cellIs" dxfId="330" priority="460" stopIfTrue="1" operator="equal">
      <formula>0</formula>
    </cfRule>
  </conditionalFormatting>
  <conditionalFormatting sqref="I264">
    <cfRule type="cellIs" dxfId="329" priority="459" stopIfTrue="1" operator="equal">
      <formula>0</formula>
    </cfRule>
  </conditionalFormatting>
  <conditionalFormatting sqref="I265">
    <cfRule type="cellIs" dxfId="328" priority="458" stopIfTrue="1" operator="equal">
      <formula>0</formula>
    </cfRule>
  </conditionalFormatting>
  <conditionalFormatting sqref="I291">
    <cfRule type="cellIs" dxfId="327" priority="447" stopIfTrue="1" operator="equal">
      <formula>0</formula>
    </cfRule>
  </conditionalFormatting>
  <conditionalFormatting sqref="I284">
    <cfRule type="cellIs" dxfId="326" priority="453" stopIfTrue="1" operator="equal">
      <formula>0</formula>
    </cfRule>
  </conditionalFormatting>
  <conditionalFormatting sqref="I286">
    <cfRule type="cellIs" dxfId="325" priority="452" stopIfTrue="1" operator="equal">
      <formula>0</formula>
    </cfRule>
  </conditionalFormatting>
  <conditionalFormatting sqref="I287">
    <cfRule type="cellIs" dxfId="324" priority="451" stopIfTrue="1" operator="equal">
      <formula>0</formula>
    </cfRule>
  </conditionalFormatting>
  <conditionalFormatting sqref="I288">
    <cfRule type="cellIs" dxfId="323" priority="450" stopIfTrue="1" operator="equal">
      <formula>0</formula>
    </cfRule>
  </conditionalFormatting>
  <conditionalFormatting sqref="I289">
    <cfRule type="cellIs" dxfId="322" priority="449" stopIfTrue="1" operator="equal">
      <formula>0</formula>
    </cfRule>
  </conditionalFormatting>
  <conditionalFormatting sqref="I290">
    <cfRule type="cellIs" dxfId="321" priority="448" stopIfTrue="1" operator="equal">
      <formula>0</formula>
    </cfRule>
  </conditionalFormatting>
  <conditionalFormatting sqref="I299">
    <cfRule type="cellIs" dxfId="320" priority="444" stopIfTrue="1" operator="equal">
      <formula>0</formula>
    </cfRule>
  </conditionalFormatting>
  <conditionalFormatting sqref="I292">
    <cfRule type="cellIs" dxfId="319" priority="446" stopIfTrue="1" operator="equal">
      <formula>0</formula>
    </cfRule>
  </conditionalFormatting>
  <conditionalFormatting sqref="I293">
    <cfRule type="cellIs" dxfId="318" priority="445" stopIfTrue="1" operator="equal">
      <formula>0</formula>
    </cfRule>
  </conditionalFormatting>
  <conditionalFormatting sqref="I314">
    <cfRule type="cellIs" dxfId="317" priority="440" stopIfTrue="1" operator="equal">
      <formula>0</formula>
    </cfRule>
  </conditionalFormatting>
  <conditionalFormatting sqref="I301">
    <cfRule type="cellIs" dxfId="316" priority="443" stopIfTrue="1" operator="equal">
      <formula>0</formula>
    </cfRule>
  </conditionalFormatting>
  <conditionalFormatting sqref="I315">
    <cfRule type="cellIs" dxfId="315" priority="439" stopIfTrue="1" operator="equal">
      <formula>0</formula>
    </cfRule>
  </conditionalFormatting>
  <conditionalFormatting sqref="I312">
    <cfRule type="cellIs" dxfId="314" priority="442" stopIfTrue="1" operator="equal">
      <formula>0</formula>
    </cfRule>
  </conditionalFormatting>
  <conditionalFormatting sqref="I319">
    <cfRule type="cellIs" dxfId="313" priority="436" stopIfTrue="1" operator="equal">
      <formula>0</formula>
    </cfRule>
  </conditionalFormatting>
  <conditionalFormatting sqref="I317">
    <cfRule type="cellIs" dxfId="312" priority="438" stopIfTrue="1" operator="equal">
      <formula>0</formula>
    </cfRule>
  </conditionalFormatting>
  <conditionalFormatting sqref="I318">
    <cfRule type="cellIs" dxfId="311" priority="437" stopIfTrue="1" operator="equal">
      <formula>0</formula>
    </cfRule>
  </conditionalFormatting>
  <conditionalFormatting sqref="I316">
    <cfRule type="cellIs" dxfId="310" priority="435" stopIfTrue="1" operator="equal">
      <formula>0</formula>
    </cfRule>
  </conditionalFormatting>
  <conditionalFormatting sqref="I344">
    <cfRule type="cellIs" dxfId="309" priority="434" stopIfTrue="1" operator="equal">
      <formula>0</formula>
    </cfRule>
  </conditionalFormatting>
  <conditionalFormatting sqref="I348">
    <cfRule type="cellIs" dxfId="308" priority="433" stopIfTrue="1" operator="equal">
      <formula>0</formula>
    </cfRule>
  </conditionalFormatting>
  <conditionalFormatting sqref="I415">
    <cfRule type="cellIs" dxfId="307" priority="432" stopIfTrue="1" operator="equal">
      <formula>0</formula>
    </cfRule>
  </conditionalFormatting>
  <conditionalFormatting sqref="I418">
    <cfRule type="cellIs" dxfId="306" priority="431" stopIfTrue="1" operator="equal">
      <formula>0</formula>
    </cfRule>
  </conditionalFormatting>
  <conditionalFormatting sqref="I419">
    <cfRule type="cellIs" dxfId="305" priority="430" stopIfTrue="1" operator="equal">
      <formula>0</formula>
    </cfRule>
  </conditionalFormatting>
  <conditionalFormatting sqref="I420">
    <cfRule type="cellIs" dxfId="304" priority="429" stopIfTrue="1" operator="equal">
      <formula>0</formula>
    </cfRule>
  </conditionalFormatting>
  <conditionalFormatting sqref="I421">
    <cfRule type="cellIs" dxfId="303" priority="428" stopIfTrue="1" operator="equal">
      <formula>0</formula>
    </cfRule>
  </conditionalFormatting>
  <conditionalFormatting sqref="I416">
    <cfRule type="cellIs" dxfId="302" priority="427" stopIfTrue="1" operator="equal">
      <formula>0</formula>
    </cfRule>
  </conditionalFormatting>
  <conditionalFormatting sqref="I417">
    <cfRule type="cellIs" dxfId="301" priority="426" stopIfTrue="1" operator="equal">
      <formula>0</formula>
    </cfRule>
  </conditionalFormatting>
  <conditionalFormatting sqref="I477">
    <cfRule type="cellIs" dxfId="300" priority="421" stopIfTrue="1" operator="equal">
      <formula>0</formula>
    </cfRule>
  </conditionalFormatting>
  <conditionalFormatting sqref="I473">
    <cfRule type="cellIs" dxfId="299" priority="424" stopIfTrue="1" operator="equal">
      <formula>0</formula>
    </cfRule>
  </conditionalFormatting>
  <conditionalFormatting sqref="I476">
    <cfRule type="cellIs" dxfId="298" priority="422" stopIfTrue="1" operator="equal">
      <formula>0</formula>
    </cfRule>
  </conditionalFormatting>
  <conditionalFormatting sqref="I474:I475">
    <cfRule type="cellIs" dxfId="297" priority="423" stopIfTrue="1" operator="equal">
      <formula>0</formula>
    </cfRule>
  </conditionalFormatting>
  <conditionalFormatting sqref="I484">
    <cfRule type="cellIs" dxfId="296" priority="415" stopIfTrue="1" operator="equal">
      <formula>0</formula>
    </cfRule>
  </conditionalFormatting>
  <conditionalFormatting sqref="I525">
    <cfRule type="cellIs" dxfId="295" priority="401" stopIfTrue="1" operator="equal">
      <formula>0</formula>
    </cfRule>
  </conditionalFormatting>
  <conditionalFormatting sqref="I478">
    <cfRule type="cellIs" dxfId="294" priority="420" stopIfTrue="1" operator="equal">
      <formula>0</formula>
    </cfRule>
  </conditionalFormatting>
  <conditionalFormatting sqref="I479">
    <cfRule type="cellIs" dxfId="293" priority="419" stopIfTrue="1" operator="equal">
      <formula>0</formula>
    </cfRule>
  </conditionalFormatting>
  <conditionalFormatting sqref="I480">
    <cfRule type="cellIs" dxfId="292" priority="418" stopIfTrue="1" operator="equal">
      <formula>0</formula>
    </cfRule>
  </conditionalFormatting>
  <conditionalFormatting sqref="I481:I482">
    <cfRule type="cellIs" dxfId="291" priority="417" stopIfTrue="1" operator="equal">
      <formula>0</formula>
    </cfRule>
  </conditionalFormatting>
  <conditionalFormatting sqref="I483">
    <cfRule type="cellIs" dxfId="290" priority="416" stopIfTrue="1" operator="equal">
      <formula>0</formula>
    </cfRule>
  </conditionalFormatting>
  <conditionalFormatting sqref="I530">
    <cfRule type="cellIs" dxfId="289" priority="396" stopIfTrue="1" operator="equal">
      <formula>0</formula>
    </cfRule>
  </conditionalFormatting>
  <conditionalFormatting sqref="I486">
    <cfRule type="cellIs" dxfId="288" priority="414" stopIfTrue="1" operator="equal">
      <formula>0</formula>
    </cfRule>
  </conditionalFormatting>
  <conditionalFormatting sqref="I487:I488">
    <cfRule type="cellIs" dxfId="287" priority="413" stopIfTrue="1" operator="equal">
      <formula>0</formula>
    </cfRule>
  </conditionalFormatting>
  <conditionalFormatting sqref="I485">
    <cfRule type="cellIs" dxfId="286" priority="412" stopIfTrue="1" operator="equal">
      <formula>0</formula>
    </cfRule>
  </conditionalFormatting>
  <conditionalFormatting sqref="I489">
    <cfRule type="cellIs" dxfId="285" priority="411" stopIfTrue="1" operator="equal">
      <formula>0</formula>
    </cfRule>
  </conditionalFormatting>
  <conditionalFormatting sqref="I490">
    <cfRule type="cellIs" dxfId="284" priority="410" stopIfTrue="1" operator="equal">
      <formula>0</formula>
    </cfRule>
  </conditionalFormatting>
  <conditionalFormatting sqref="I531">
    <cfRule type="cellIs" dxfId="283" priority="395" stopIfTrue="1" operator="equal">
      <formula>0</formula>
    </cfRule>
  </conditionalFormatting>
  <conditionalFormatting sqref="I512">
    <cfRule type="cellIs" dxfId="282" priority="408" stopIfTrue="1" operator="equal">
      <formula>0</formula>
    </cfRule>
  </conditionalFormatting>
  <conditionalFormatting sqref="I528">
    <cfRule type="cellIs" dxfId="281" priority="398" stopIfTrue="1" operator="equal">
      <formula>0</formula>
    </cfRule>
  </conditionalFormatting>
  <conditionalFormatting sqref="I523">
    <cfRule type="cellIs" dxfId="280" priority="403" stopIfTrue="1" operator="equal">
      <formula>0</formula>
    </cfRule>
  </conditionalFormatting>
  <conditionalFormatting sqref="I524">
    <cfRule type="cellIs" dxfId="279" priority="402" stopIfTrue="1" operator="equal">
      <formula>0</formula>
    </cfRule>
  </conditionalFormatting>
  <conditionalFormatting sqref="I526:I527">
    <cfRule type="cellIs" dxfId="278" priority="400" stopIfTrue="1" operator="equal">
      <formula>0</formula>
    </cfRule>
  </conditionalFormatting>
  <conditionalFormatting sqref="I529">
    <cfRule type="cellIs" dxfId="277" priority="397" stopIfTrue="1" operator="equal">
      <formula>0</formula>
    </cfRule>
  </conditionalFormatting>
  <conditionalFormatting sqref="I468:I469">
    <cfRule type="cellIs" dxfId="276" priority="394" stopIfTrue="1" operator="equal">
      <formula>0</formula>
    </cfRule>
  </conditionalFormatting>
  <conditionalFormatting sqref="I569">
    <cfRule type="cellIs" dxfId="275" priority="393" stopIfTrue="1" operator="equal">
      <formula>0</formula>
    </cfRule>
  </conditionalFormatting>
  <conditionalFormatting sqref="I570">
    <cfRule type="cellIs" dxfId="274" priority="392" stopIfTrue="1" operator="equal">
      <formula>0</formula>
    </cfRule>
  </conditionalFormatting>
  <conditionalFormatting sqref="I574">
    <cfRule type="cellIs" dxfId="273" priority="384" stopIfTrue="1" operator="equal">
      <formula>0</formula>
    </cfRule>
  </conditionalFormatting>
  <conditionalFormatting sqref="G631">
    <cfRule type="cellIs" dxfId="272" priority="343" stopIfTrue="1" operator="equal">
      <formula>0</formula>
    </cfRule>
  </conditionalFormatting>
  <conditionalFormatting sqref="I575">
    <cfRule type="cellIs" dxfId="271" priority="383" stopIfTrue="1" operator="equal">
      <formula>0</formula>
    </cfRule>
  </conditionalFormatting>
  <conditionalFormatting sqref="I573">
    <cfRule type="cellIs" dxfId="270" priority="385" stopIfTrue="1" operator="equal">
      <formula>0</formula>
    </cfRule>
  </conditionalFormatting>
  <conditionalFormatting sqref="I571">
    <cfRule type="cellIs" dxfId="269" priority="387" stopIfTrue="1" operator="equal">
      <formula>0</formula>
    </cfRule>
  </conditionalFormatting>
  <conditionalFormatting sqref="I572">
    <cfRule type="cellIs" dxfId="268" priority="386" stopIfTrue="1" operator="equal">
      <formula>0</formula>
    </cfRule>
  </conditionalFormatting>
  <conditionalFormatting sqref="F631">
    <cfRule type="cellIs" dxfId="267" priority="344" stopIfTrue="1" operator="equal">
      <formula>0</formula>
    </cfRule>
  </conditionalFormatting>
  <conditionalFormatting sqref="I638:I639">
    <cfRule type="cellIs" dxfId="266" priority="340" stopIfTrue="1" operator="equal">
      <formula>0</formula>
    </cfRule>
  </conditionalFormatting>
  <conditionalFormatting sqref="H631">
    <cfRule type="cellIs" dxfId="265" priority="342" stopIfTrue="1" operator="equal">
      <formula>0</formula>
    </cfRule>
  </conditionalFormatting>
  <conditionalFormatting sqref="I576">
    <cfRule type="cellIs" dxfId="264" priority="382" stopIfTrue="1" operator="equal">
      <formula>0</formula>
    </cfRule>
  </conditionalFormatting>
  <conditionalFormatting sqref="I577">
    <cfRule type="cellIs" dxfId="263" priority="381" stopIfTrue="1" operator="equal">
      <formula>0</formula>
    </cfRule>
  </conditionalFormatting>
  <conditionalFormatting sqref="I620">
    <cfRule type="cellIs" dxfId="262" priority="376" stopIfTrue="1" operator="equal">
      <formula>0</formula>
    </cfRule>
  </conditionalFormatting>
  <conditionalFormatting sqref="I604">
    <cfRule type="cellIs" dxfId="261" priority="379" stopIfTrue="1" operator="equal">
      <formula>0</formula>
    </cfRule>
  </conditionalFormatting>
  <conditionalFormatting sqref="I605">
    <cfRule type="cellIs" dxfId="260" priority="378" stopIfTrue="1" operator="equal">
      <formula>0</formula>
    </cfRule>
  </conditionalFormatting>
  <conditionalFormatting sqref="I616">
    <cfRule type="cellIs" dxfId="259" priority="377" stopIfTrue="1" operator="equal">
      <formula>0</formula>
    </cfRule>
  </conditionalFormatting>
  <conditionalFormatting sqref="I626">
    <cfRule type="cellIs" dxfId="258" priority="375" stopIfTrue="1" operator="equal">
      <formula>0</formula>
    </cfRule>
  </conditionalFormatting>
  <conditionalFormatting sqref="I617">
    <cfRule type="cellIs" dxfId="257" priority="366" stopIfTrue="1" operator="equal">
      <formula>0</formula>
    </cfRule>
  </conditionalFormatting>
  <conditionalFormatting sqref="I610">
    <cfRule type="cellIs" dxfId="256" priority="373" stopIfTrue="1" operator="equal">
      <formula>0</formula>
    </cfRule>
  </conditionalFormatting>
  <conditionalFormatting sqref="I609">
    <cfRule type="cellIs" dxfId="255" priority="374" stopIfTrue="1" operator="equal">
      <formula>0</formula>
    </cfRule>
  </conditionalFormatting>
  <conditionalFormatting sqref="I611">
    <cfRule type="cellIs" dxfId="254" priority="372" stopIfTrue="1" operator="equal">
      <formula>0</formula>
    </cfRule>
  </conditionalFormatting>
  <conditionalFormatting sqref="I612">
    <cfRule type="cellIs" dxfId="253" priority="371" stopIfTrue="1" operator="equal">
      <formula>0</formula>
    </cfRule>
  </conditionalFormatting>
  <conditionalFormatting sqref="I613">
    <cfRule type="cellIs" dxfId="252" priority="370" stopIfTrue="1" operator="equal">
      <formula>0</formula>
    </cfRule>
  </conditionalFormatting>
  <conditionalFormatting sqref="I614">
    <cfRule type="cellIs" dxfId="251" priority="369" stopIfTrue="1" operator="equal">
      <formula>0</formula>
    </cfRule>
  </conditionalFormatting>
  <conditionalFormatting sqref="I615">
    <cfRule type="cellIs" dxfId="250" priority="368" stopIfTrue="1" operator="equal">
      <formula>0</formula>
    </cfRule>
  </conditionalFormatting>
  <conditionalFormatting sqref="I618">
    <cfRule type="cellIs" dxfId="249" priority="365" stopIfTrue="1" operator="equal">
      <formula>0</formula>
    </cfRule>
  </conditionalFormatting>
  <conditionalFormatting sqref="I619">
    <cfRule type="cellIs" dxfId="248" priority="364" stopIfTrue="1" operator="equal">
      <formula>0</formula>
    </cfRule>
  </conditionalFormatting>
  <conditionalFormatting sqref="I621">
    <cfRule type="cellIs" dxfId="247" priority="362" stopIfTrue="1" operator="equal">
      <formula>0</formula>
    </cfRule>
  </conditionalFormatting>
  <conditionalFormatting sqref="I622">
    <cfRule type="cellIs" dxfId="246" priority="361" stopIfTrue="1" operator="equal">
      <formula>0</formula>
    </cfRule>
  </conditionalFormatting>
  <conditionalFormatting sqref="I623">
    <cfRule type="cellIs" dxfId="245" priority="360" stopIfTrue="1" operator="equal">
      <formula>0</formula>
    </cfRule>
  </conditionalFormatting>
  <conditionalFormatting sqref="I624">
    <cfRule type="cellIs" dxfId="244" priority="359" stopIfTrue="1" operator="equal">
      <formula>0</formula>
    </cfRule>
  </conditionalFormatting>
  <conditionalFormatting sqref="I625">
    <cfRule type="cellIs" dxfId="243" priority="358" stopIfTrue="1" operator="equal">
      <formula>0</formula>
    </cfRule>
  </conditionalFormatting>
  <conditionalFormatting sqref="I627">
    <cfRule type="cellIs" dxfId="242" priority="356" stopIfTrue="1" operator="equal">
      <formula>0</formula>
    </cfRule>
  </conditionalFormatting>
  <conditionalFormatting sqref="I628">
    <cfRule type="cellIs" dxfId="241" priority="355" stopIfTrue="1" operator="equal">
      <formula>0</formula>
    </cfRule>
  </conditionalFormatting>
  <conditionalFormatting sqref="I629">
    <cfRule type="cellIs" dxfId="240" priority="354" stopIfTrue="1" operator="equal">
      <formula>0</formula>
    </cfRule>
  </conditionalFormatting>
  <conditionalFormatting sqref="I630">
    <cfRule type="cellIs" dxfId="239" priority="353" stopIfTrue="1" operator="equal">
      <formula>0</formula>
    </cfRule>
  </conditionalFormatting>
  <conditionalFormatting sqref="I606">
    <cfRule type="cellIs" dxfId="238" priority="350" stopIfTrue="1" operator="equal">
      <formula>0</formula>
    </cfRule>
  </conditionalFormatting>
  <conditionalFormatting sqref="I608">
    <cfRule type="cellIs" dxfId="237" priority="351" stopIfTrue="1" operator="equal">
      <formula>0</formula>
    </cfRule>
  </conditionalFormatting>
  <conditionalFormatting sqref="I607">
    <cfRule type="cellIs" dxfId="236" priority="349" stopIfTrue="1" operator="equal">
      <formula>0</formula>
    </cfRule>
  </conditionalFormatting>
  <conditionalFormatting sqref="I633:I635">
    <cfRule type="cellIs" dxfId="235" priority="348" stopIfTrue="1" operator="equal">
      <formula>0</formula>
    </cfRule>
  </conditionalFormatting>
  <conditionalFormatting sqref="I631">
    <cfRule type="cellIs" dxfId="234" priority="347" stopIfTrue="1" operator="equal">
      <formula>0</formula>
    </cfRule>
  </conditionalFormatting>
  <conditionalFormatting sqref="I636">
    <cfRule type="cellIs" dxfId="233" priority="341" stopIfTrue="1" operator="equal">
      <formula>0</formula>
    </cfRule>
  </conditionalFormatting>
  <conditionalFormatting sqref="I640">
    <cfRule type="cellIs" dxfId="232" priority="339" stopIfTrue="1" operator="equal">
      <formula>0</formula>
    </cfRule>
  </conditionalFormatting>
  <conditionalFormatting sqref="I641">
    <cfRule type="cellIs" dxfId="231" priority="338" stopIfTrue="1" operator="equal">
      <formula>0</formula>
    </cfRule>
  </conditionalFormatting>
  <conditionalFormatting sqref="I642:I643">
    <cfRule type="cellIs" dxfId="230" priority="337" stopIfTrue="1" operator="equal">
      <formula>0</formula>
    </cfRule>
  </conditionalFormatting>
  <conditionalFormatting sqref="I645">
    <cfRule type="cellIs" dxfId="229" priority="336" stopIfTrue="1" operator="equal">
      <formula>0</formula>
    </cfRule>
  </conditionalFormatting>
  <conditionalFormatting sqref="I209">
    <cfRule type="cellIs" dxfId="228" priority="297" stopIfTrue="1" operator="equal">
      <formula>0</formula>
    </cfRule>
  </conditionalFormatting>
  <conditionalFormatting sqref="I650">
    <cfRule type="cellIs" dxfId="227" priority="331" stopIfTrue="1" operator="equal">
      <formula>0</formula>
    </cfRule>
  </conditionalFormatting>
  <conditionalFormatting sqref="I647:I648 I652">
    <cfRule type="cellIs" dxfId="226" priority="334" stopIfTrue="1" operator="equal">
      <formula>0</formula>
    </cfRule>
  </conditionalFormatting>
  <conditionalFormatting sqref="I651">
    <cfRule type="cellIs" dxfId="225" priority="333" stopIfTrue="1" operator="equal">
      <formula>0</formula>
    </cfRule>
  </conditionalFormatting>
  <conditionalFormatting sqref="I649">
    <cfRule type="cellIs" dxfId="224" priority="332" stopIfTrue="1" operator="equal">
      <formula>0</formula>
    </cfRule>
  </conditionalFormatting>
  <conditionalFormatting sqref="I653">
    <cfRule type="cellIs" dxfId="223" priority="330" stopIfTrue="1" operator="equal">
      <formula>0</formula>
    </cfRule>
  </conditionalFormatting>
  <conditionalFormatting sqref="I655">
    <cfRule type="cellIs" dxfId="222" priority="327" stopIfTrue="1" operator="equal">
      <formula>0</formula>
    </cfRule>
  </conditionalFormatting>
  <conditionalFormatting sqref="I657">
    <cfRule type="cellIs" dxfId="221" priority="329" stopIfTrue="1" operator="equal">
      <formula>0</formula>
    </cfRule>
  </conditionalFormatting>
  <conditionalFormatting sqref="I656">
    <cfRule type="cellIs" dxfId="220" priority="328" stopIfTrue="1" operator="equal">
      <formula>0</formula>
    </cfRule>
  </conditionalFormatting>
  <conditionalFormatting sqref="I696:I697">
    <cfRule type="cellIs" dxfId="219" priority="298" stopIfTrue="1" operator="equal">
      <formula>0</formula>
    </cfRule>
  </conditionalFormatting>
  <conditionalFormatting sqref="I677">
    <cfRule type="cellIs" dxfId="218" priority="307" stopIfTrue="1" operator="equal">
      <formula>0</formula>
    </cfRule>
  </conditionalFormatting>
  <conditionalFormatting sqref="I695">
    <cfRule type="cellIs" dxfId="217" priority="299" stopIfTrue="1" operator="equal">
      <formula>0</formula>
    </cfRule>
  </conditionalFormatting>
  <conditionalFormatting sqref="I210">
    <cfRule type="cellIs" dxfId="216" priority="294" stopIfTrue="1" operator="equal">
      <formula>0</formula>
    </cfRule>
  </conditionalFormatting>
  <conditionalFormatting sqref="I211">
    <cfRule type="cellIs" dxfId="215" priority="293" stopIfTrue="1" operator="equal">
      <formula>0</formula>
    </cfRule>
  </conditionalFormatting>
  <conditionalFormatting sqref="I271">
    <cfRule type="cellIs" dxfId="214" priority="291" stopIfTrue="1" operator="equal">
      <formula>0</formula>
    </cfRule>
  </conditionalFormatting>
  <conditionalFormatting sqref="I688:I690">
    <cfRule type="cellIs" dxfId="213" priority="302" stopIfTrue="1" operator="equal">
      <formula>0</formula>
    </cfRule>
  </conditionalFormatting>
  <conditionalFormatting sqref="I691">
    <cfRule type="cellIs" dxfId="212" priority="301" stopIfTrue="1" operator="equal">
      <formula>0</formula>
    </cfRule>
  </conditionalFormatting>
  <conditionalFormatting sqref="I678:I680">
    <cfRule type="cellIs" dxfId="211" priority="306" stopIfTrue="1" operator="equal">
      <formula>0</formula>
    </cfRule>
  </conditionalFormatting>
  <conditionalFormatting sqref="I681:I685">
    <cfRule type="cellIs" dxfId="210" priority="305" stopIfTrue="1" operator="equal">
      <formula>0</formula>
    </cfRule>
  </conditionalFormatting>
  <conditionalFormatting sqref="I686">
    <cfRule type="cellIs" dxfId="209" priority="304" stopIfTrue="1" operator="equal">
      <formula>0</formula>
    </cfRule>
  </conditionalFormatting>
  <conditionalFormatting sqref="I687">
    <cfRule type="cellIs" dxfId="208" priority="303" stopIfTrue="1" operator="equal">
      <formula>0</formula>
    </cfRule>
  </conditionalFormatting>
  <conditionalFormatting sqref="I272">
    <cfRule type="cellIs" dxfId="207" priority="285" stopIfTrue="1" operator="equal">
      <formula>0</formula>
    </cfRule>
  </conditionalFormatting>
  <conditionalFormatting sqref="I692:I694">
    <cfRule type="cellIs" dxfId="206" priority="300" stopIfTrue="1" operator="equal">
      <formula>0</formula>
    </cfRule>
  </conditionalFormatting>
  <conditionalFormatting sqref="I724">
    <cfRule type="cellIs" dxfId="205" priority="275" stopIfTrue="1" operator="equal">
      <formula>0</formula>
    </cfRule>
  </conditionalFormatting>
  <conditionalFormatting sqref="I274">
    <cfRule type="cellIs" dxfId="204" priority="283" stopIfTrue="1" operator="equal">
      <formula>0</formula>
    </cfRule>
  </conditionalFormatting>
  <conditionalFormatting sqref="I273">
    <cfRule type="cellIs" dxfId="203" priority="284" stopIfTrue="1" operator="equal">
      <formula>0</formula>
    </cfRule>
  </conditionalFormatting>
  <conditionalFormatting sqref="I349:I350">
    <cfRule type="cellIs" dxfId="202" priority="280" stopIfTrue="1" operator="equal">
      <formula>0</formula>
    </cfRule>
  </conditionalFormatting>
  <conditionalFormatting sqref="I729">
    <cfRule type="cellIs" dxfId="201" priority="269" stopIfTrue="1" operator="equal">
      <formula>0</formula>
    </cfRule>
  </conditionalFormatting>
  <conditionalFormatting sqref="I269">
    <cfRule type="cellIs" dxfId="200" priority="287" stopIfTrue="1" operator="equal">
      <formula>0</formula>
    </cfRule>
  </conditionalFormatting>
  <conditionalFormatting sqref="I270">
    <cfRule type="cellIs" dxfId="199" priority="286" stopIfTrue="1" operator="equal">
      <formula>0</formula>
    </cfRule>
  </conditionalFormatting>
  <conditionalFormatting sqref="I728">
    <cfRule type="cellIs" dxfId="198" priority="270" stopIfTrue="1" operator="equal">
      <formula>0</formula>
    </cfRule>
  </conditionalFormatting>
  <conditionalFormatting sqref="I382">
    <cfRule type="cellIs" dxfId="197" priority="276" stopIfTrue="1" operator="equal">
      <formula>0</formula>
    </cfRule>
  </conditionalFormatting>
  <conditionalFormatting sqref="I345">
    <cfRule type="cellIs" dxfId="196" priority="282" stopIfTrue="1" operator="equal">
      <formula>0</formula>
    </cfRule>
  </conditionalFormatting>
  <conditionalFormatting sqref="I346:I347">
    <cfRule type="cellIs" dxfId="195" priority="281" stopIfTrue="1" operator="equal">
      <formula>0</formula>
    </cfRule>
  </conditionalFormatting>
  <conditionalFormatting sqref="I380">
    <cfRule type="cellIs" dxfId="194" priority="278" stopIfTrue="1" operator="equal">
      <formula>0</formula>
    </cfRule>
  </conditionalFormatting>
  <conditionalFormatting sqref="I381">
    <cfRule type="cellIs" dxfId="193" priority="277" stopIfTrue="1" operator="equal">
      <formula>0</formula>
    </cfRule>
  </conditionalFormatting>
  <conditionalFormatting sqref="I921">
    <cfRule type="cellIs" dxfId="192" priority="262" stopIfTrue="1" operator="equal">
      <formula>0</formula>
    </cfRule>
  </conditionalFormatting>
  <conditionalFormatting sqref="I725:I727">
    <cfRule type="cellIs" dxfId="191" priority="271" stopIfTrue="1" operator="equal">
      <formula>0</formula>
    </cfRule>
  </conditionalFormatting>
  <conditionalFormatting sqref="I730">
    <cfRule type="cellIs" dxfId="190" priority="268" stopIfTrue="1" operator="equal">
      <formula>0</formula>
    </cfRule>
  </conditionalFormatting>
  <conditionalFormatting sqref="I731">
    <cfRule type="cellIs" dxfId="189" priority="267" stopIfTrue="1" operator="equal">
      <formula>0</formula>
    </cfRule>
  </conditionalFormatting>
  <conditionalFormatting sqref="I732:I733">
    <cfRule type="cellIs" dxfId="188" priority="266" stopIfTrue="1" operator="equal">
      <formula>0</formula>
    </cfRule>
  </conditionalFormatting>
  <conditionalFormatting sqref="I922">
    <cfRule type="cellIs" dxfId="187" priority="258" stopIfTrue="1" operator="equal">
      <formula>0</formula>
    </cfRule>
  </conditionalFormatting>
  <conditionalFormatting sqref="I966">
    <cfRule type="cellIs" dxfId="186" priority="257" stopIfTrue="1" operator="equal">
      <formula>0</formula>
    </cfRule>
  </conditionalFormatting>
  <conditionalFormatting sqref="I978">
    <cfRule type="cellIs" dxfId="185" priority="256" stopIfTrue="1" operator="equal">
      <formula>0</formula>
    </cfRule>
  </conditionalFormatting>
  <conditionalFormatting sqref="I979">
    <cfRule type="cellIs" dxfId="184" priority="255" stopIfTrue="1" operator="equal">
      <formula>0</formula>
    </cfRule>
  </conditionalFormatting>
  <conditionalFormatting sqref="I980:I981">
    <cfRule type="cellIs" dxfId="183" priority="254" stopIfTrue="1" operator="equal">
      <formula>0</formula>
    </cfRule>
  </conditionalFormatting>
  <conditionalFormatting sqref="I982:I983">
    <cfRule type="cellIs" dxfId="182" priority="253" stopIfTrue="1" operator="equal">
      <formula>0</formula>
    </cfRule>
  </conditionalFormatting>
  <conditionalFormatting sqref="I923:I958">
    <cfRule type="cellIs" dxfId="181" priority="250" stopIfTrue="1" operator="equal">
      <formula>0</formula>
    </cfRule>
  </conditionalFormatting>
  <conditionalFormatting sqref="I658">
    <cfRule type="cellIs" dxfId="180" priority="249" stopIfTrue="1" operator="equal">
      <formula>0</formula>
    </cfRule>
  </conditionalFormatting>
  <conditionalFormatting sqref="I660">
    <cfRule type="cellIs" dxfId="179" priority="248" stopIfTrue="1" operator="equal">
      <formula>0</formula>
    </cfRule>
  </conditionalFormatting>
  <conditionalFormatting sqref="I661">
    <cfRule type="cellIs" dxfId="178" priority="247" stopIfTrue="1" operator="equal">
      <formula>0</formula>
    </cfRule>
  </conditionalFormatting>
  <conditionalFormatting sqref="I663">
    <cfRule type="cellIs" dxfId="177" priority="246" stopIfTrue="1" operator="equal">
      <formula>0</formula>
    </cfRule>
  </conditionalFormatting>
  <conditionalFormatting sqref="I664">
    <cfRule type="cellIs" dxfId="176" priority="245" stopIfTrue="1" operator="equal">
      <formula>0</formula>
    </cfRule>
  </conditionalFormatting>
  <conditionalFormatting sqref="I665">
    <cfRule type="cellIs" dxfId="175" priority="244" stopIfTrue="1" operator="equal">
      <formula>0</formula>
    </cfRule>
  </conditionalFormatting>
  <conditionalFormatting sqref="I667:I676">
    <cfRule type="cellIs" dxfId="174" priority="243" stopIfTrue="1" operator="equal">
      <formula>0</formula>
    </cfRule>
  </conditionalFormatting>
  <conditionalFormatting sqref="I300">
    <cfRule type="cellIs" dxfId="173" priority="191" stopIfTrue="1" operator="equal">
      <formula>0</formula>
    </cfRule>
  </conditionalFormatting>
  <conditionalFormatting sqref="I308">
    <cfRule type="cellIs" dxfId="172" priority="190" stopIfTrue="1" operator="equal">
      <formula>0</formula>
    </cfRule>
  </conditionalFormatting>
  <conditionalFormatting sqref="I309">
    <cfRule type="cellIs" dxfId="171" priority="189" stopIfTrue="1" operator="equal">
      <formula>0</formula>
    </cfRule>
  </conditionalFormatting>
  <conditionalFormatting sqref="I310">
    <cfRule type="cellIs" dxfId="170" priority="188" stopIfTrue="1" operator="equal">
      <formula>0</formula>
    </cfRule>
  </conditionalFormatting>
  <conditionalFormatting sqref="I311">
    <cfRule type="cellIs" dxfId="169" priority="187" stopIfTrue="1" operator="equal">
      <formula>0</formula>
    </cfRule>
  </conditionalFormatting>
  <conditionalFormatting sqref="I335">
    <cfRule type="cellIs" dxfId="168" priority="186" stopIfTrue="1" operator="equal">
      <formula>0</formula>
    </cfRule>
  </conditionalFormatting>
  <conditionalFormatting sqref="I374:I376">
    <cfRule type="cellIs" dxfId="167" priority="185" stopIfTrue="1" operator="equal">
      <formula>0</formula>
    </cfRule>
  </conditionalFormatting>
  <conditionalFormatting sqref="I377">
    <cfRule type="cellIs" dxfId="166" priority="184" stopIfTrue="1" operator="equal">
      <formula>0</formula>
    </cfRule>
  </conditionalFormatting>
  <conditionalFormatting sqref="I472">
    <cfRule type="cellIs" dxfId="165" priority="182" stopIfTrue="1" operator="equal">
      <formula>0</formula>
    </cfRule>
  </conditionalFormatting>
  <conditionalFormatting sqref="I522">
    <cfRule type="cellIs" dxfId="164" priority="174" stopIfTrue="1" operator="equal">
      <formula>0</formula>
    </cfRule>
  </conditionalFormatting>
  <conditionalFormatting sqref="I513">
    <cfRule type="cellIs" dxfId="163" priority="181" stopIfTrue="1" operator="equal">
      <formula>0</formula>
    </cfRule>
  </conditionalFormatting>
  <conditionalFormatting sqref="I517">
    <cfRule type="cellIs" dxfId="162" priority="178" stopIfTrue="1" operator="equal">
      <formula>0</formula>
    </cfRule>
  </conditionalFormatting>
  <conditionalFormatting sqref="I520">
    <cfRule type="cellIs" dxfId="161" priority="176" stopIfTrue="1" operator="equal">
      <formula>0</formula>
    </cfRule>
  </conditionalFormatting>
  <conditionalFormatting sqref="I518:I519">
    <cfRule type="cellIs" dxfId="160" priority="177" stopIfTrue="1" operator="equal">
      <formula>0</formula>
    </cfRule>
  </conditionalFormatting>
  <conditionalFormatting sqref="I521">
    <cfRule type="cellIs" dxfId="159" priority="175" stopIfTrue="1" operator="equal">
      <formula>0</formula>
    </cfRule>
  </conditionalFormatting>
  <conditionalFormatting sqref="I514:I515">
    <cfRule type="cellIs" dxfId="158" priority="180" stopIfTrue="1" operator="equal">
      <formula>0</formula>
    </cfRule>
  </conditionalFormatting>
  <conditionalFormatting sqref="I516">
    <cfRule type="cellIs" dxfId="157" priority="179" stopIfTrue="1" operator="equal">
      <formula>0</formula>
    </cfRule>
  </conditionalFormatting>
  <conditionalFormatting sqref="I379">
    <cfRule type="cellIs" dxfId="156" priority="173" stopIfTrue="1" operator="equal">
      <formula>0</formula>
    </cfRule>
  </conditionalFormatting>
  <conditionalFormatting sqref="I422">
    <cfRule type="cellIs" dxfId="155" priority="172" stopIfTrue="1" operator="equal">
      <formula>0</formula>
    </cfRule>
  </conditionalFormatting>
  <conditionalFormatting sqref="I578">
    <cfRule type="cellIs" dxfId="154" priority="171" stopIfTrue="1" operator="equal">
      <formula>0</formula>
    </cfRule>
  </conditionalFormatting>
  <conditionalFormatting sqref="I644">
    <cfRule type="cellIs" dxfId="153" priority="170" stopIfTrue="1" operator="equal">
      <formula>0</formula>
    </cfRule>
  </conditionalFormatting>
  <conditionalFormatting sqref="H133">
    <cfRule type="cellIs" dxfId="152" priority="165" stopIfTrue="1" operator="equal">
      <formula>0</formula>
    </cfRule>
  </conditionalFormatting>
  <conditionalFormatting sqref="H91">
    <cfRule type="cellIs" dxfId="151" priority="168" stopIfTrue="1" operator="equal">
      <formula>0</formula>
    </cfRule>
  </conditionalFormatting>
  <conditionalFormatting sqref="E631">
    <cfRule type="cellIs" dxfId="150" priority="164" stopIfTrue="1" operator="equal">
      <formula>0</formula>
    </cfRule>
  </conditionalFormatting>
  <conditionalFormatting sqref="I734">
    <cfRule type="cellIs" dxfId="149" priority="163" stopIfTrue="1" operator="equal">
      <formula>0</formula>
    </cfRule>
  </conditionalFormatting>
  <conditionalFormatting sqref="I738">
    <cfRule type="cellIs" dxfId="148" priority="162" stopIfTrue="1" operator="equal">
      <formula>0</formula>
    </cfRule>
  </conditionalFormatting>
  <conditionalFormatting sqref="I750">
    <cfRule type="cellIs" dxfId="147" priority="161" stopIfTrue="1" operator="equal">
      <formula>0</formula>
    </cfRule>
  </conditionalFormatting>
  <conditionalFormatting sqref="I768">
    <cfRule type="cellIs" dxfId="146" priority="160" stopIfTrue="1" operator="equal">
      <formula>0</formula>
    </cfRule>
  </conditionalFormatting>
  <conditionalFormatting sqref="I703">
    <cfRule type="cellIs" dxfId="145" priority="159" stopIfTrue="1" operator="equal">
      <formula>0</formula>
    </cfRule>
  </conditionalFormatting>
  <conditionalFormatting sqref="I704">
    <cfRule type="cellIs" dxfId="144" priority="158" stopIfTrue="1" operator="equal">
      <formula>0</formula>
    </cfRule>
  </conditionalFormatting>
  <conditionalFormatting sqref="I705">
    <cfRule type="cellIs" dxfId="143" priority="157" stopIfTrue="1" operator="equal">
      <formula>0</formula>
    </cfRule>
  </conditionalFormatting>
  <conditionalFormatting sqref="I795">
    <cfRule type="cellIs" dxfId="142" priority="156" stopIfTrue="1" operator="equal">
      <formula>0</formula>
    </cfRule>
  </conditionalFormatting>
  <conditionalFormatting sqref="I820">
    <cfRule type="cellIs" dxfId="141" priority="155" stopIfTrue="1" operator="equal">
      <formula>0</formula>
    </cfRule>
  </conditionalFormatting>
  <conditionalFormatting sqref="I826">
    <cfRule type="cellIs" dxfId="140" priority="154" stopIfTrue="1" operator="equal">
      <formula>0</formula>
    </cfRule>
  </conditionalFormatting>
  <conditionalFormatting sqref="I833">
    <cfRule type="cellIs" dxfId="139" priority="153" stopIfTrue="1" operator="equal">
      <formula>0</formula>
    </cfRule>
  </conditionalFormatting>
  <conditionalFormatting sqref="I840">
    <cfRule type="cellIs" dxfId="138" priority="152" stopIfTrue="1" operator="equal">
      <formula>0</formula>
    </cfRule>
  </conditionalFormatting>
  <conditionalFormatting sqref="I847">
    <cfRule type="cellIs" dxfId="137" priority="151" stopIfTrue="1" operator="equal">
      <formula>0</formula>
    </cfRule>
  </conditionalFormatting>
  <conditionalFormatting sqref="I854">
    <cfRule type="cellIs" dxfId="136" priority="150" stopIfTrue="1" operator="equal">
      <formula>0</formula>
    </cfRule>
  </conditionalFormatting>
  <conditionalFormatting sqref="I861">
    <cfRule type="cellIs" dxfId="135" priority="149" stopIfTrue="1" operator="equal">
      <formula>0</formula>
    </cfRule>
  </conditionalFormatting>
  <conditionalFormatting sqref="GZ819 HH819 HP819 HX819 IF819 IN819 IV819 JD819 JL819 JT819 KB819 KJ819 KR819 KZ819 LH819 LP819 LX819 MF819 MN819 MV819 ND819 NL819 NT819 OB819 OJ819 OR819 OZ819 PH819 PP819 PX819 QF819 QN819 QV819 RD819 RL819 RT819 SB819 SJ819 SR819 SZ819 TH819 TP819 TX819 UF819 UN819 UV819 VD819 VL819 VT819 WB819 WJ819 WR819 WZ819 XH819 XP819 XX819 YF819 YN819 YV819 ZD819 ZL819 ZT819 AAB819 AAJ819 AAR819 AAZ819 ABH819 ABP819 ABX819 ACF819 ACN819 ACV819 ADD819 ADL819 ADT819 AEB819 AEJ819 AER819 AEZ819 AFH819 AFP819 AFX819 AGF819 AGN819 AGV819 AHD819 AHL819 AHT819 AIB819 AIJ819 AIR819 AIZ819 AJH819 AJP819 AJX819 AKF819 AKN819 AKV819 ALD819 ALL819 ALT819 AMB819 AMJ819 AMR819 AMZ819 ANH819 ANP819 ANX819 AOF819 AON819 AOV819 APD819 APL819 APT819 AQB819 AQJ819 AQR819 AQZ819 ARH819 ARP819 ARX819 ASF819 ASN819 ASV819 ATD819 ATL819 ATT819 AUB819 AUJ819 AUR819 AUZ819 AVH819 AVP819 AVX819 AWF819 AWN819 AWV819 AXD819 AXL819 AXT819 AYB819 AYJ819 AYR819 AYZ819 AZH819 AZP819 AZX819 BAF819 BAN819 BAV819 BBD819 BBL819 BBT819 BCB819 BCJ819 BCR819 BCZ819 BDH819 BDP819 BDX819 BEF819 BEN819 BEV819 BFD819 BFL819 BFT819 BGB819 BGJ819 BGR819 BGZ819 BHH819 BHP819 BHX819 BIF819 BIN819 BIV819 BJD819 BJL819 BJT819 BKB819 BKJ819 BKR819 BKZ819 BLH819 BLP819 BLX819 BMF819 BMN819 BMV819 BND819 BNL819 BNT819 BOB819 BOJ819 BOR819 BOZ819 BPH819 BPP819 BPX819 BQF819 BQN819 BQV819 BRD819 BRL819 BRT819 BSB819 BSJ819 BSR819 BSZ819 BTH819 BTP819 BTX819 BUF819 BUN819 BUV819 BVD819 BVL819 BVT819 BWB819 BWJ819 BWR819 BWZ819 BXH819 BXP819 BXX819 BYF819 BYN819 BYV819 BZD819 BZL819 BZT819 CAB819 CAJ819 CAR819 CAZ819 CBH819 CBP819 CBX819 CCF819 CCN819 CCV819 CDD819 CDL819 CDT819 CEB819 CEJ819 CER819 CEZ819 CFH819 CFP819 CFX819 CGF819 CGN819 CGV819 CHD819 CHL819 CHT819 CIB819 CIJ819 CIR819 CIZ819 CJH819 CJP819 CJX819 CKF819 CKN819 CKV819 CLD819 CLL819 CLT819 CMB819 CMJ819 CMR819 CMZ819 CNH819 CNP819 CNX819 COF819 CON819 COV819 CPD819 CPL819 CPT819 CQB819 CQJ819 CQR819 CQZ819 CRH819 CRP819 CRX819 CSF819 CSN819 CSV819 CTD819 CTL819 CTT819 CUB819 CUJ819 CUR819 CUZ819 CVH819 CVP819 CVX819 CWF819 CWN819 CWV819 CXD819 CXL819 CXT819 CYB819 CYJ819 CYR819 CYZ819 CZH819 CZP819 CZX819 DAF819 DAN819 DAV819 DBD819 DBL819 DBT819 DCB819 DCJ819 DCR819 DCZ819 DDH819 DDP819 DDX819 DEF819 DEN819 DEV819 DFD819 DFL819 DFT819 DGB819 DGJ819 DGR819 DGZ819 DHH819 DHP819 DHX819 DIF819 DIN819 DIV819 DJD819 DJL819 DJT819 DKB819 DKJ819 DKR819 DKZ819 DLH819 DLP819 DLX819 DMF819 DMN819 DMV819 DND819 DNL819 DNT819 DOB819 DOJ819 DOR819 DOZ819 DPH819 DPP819 DPX819 DQF819 DQN819 DQV819 DRD819 DRL819 DRT819 DSB819 DSJ819 DSR819 DSZ819 DTH819 DTP819 DTX819 DUF819 DUN819 DUV819 DVD819 DVL819 DVT819 DWB819 DWJ819 DWR819 DWZ819 DXH819 DXP819 DXX819 DYF819 DYN819 DYV819 DZD819 DZL819 DZT819 EAB819 EAJ819 EAR819 EAZ819 EBH819 EBP819 EBX819 ECF819 ECN819 ECV819 EDD819 EDL819 EDT819 EEB819 EEJ819 EER819 EEZ819 EFH819 EFP819 EFX819 EGF819 EGN819 EGV819 EHD819 EHL819 EHT819 EIB819 EIJ819 EIR819 EIZ819 EJH819 EJP819 EJX819 EKF819 EKN819 EKV819 ELD819 ELL819 ELT819 EMB819 EMJ819 EMR819 EMZ819 ENH819 ENP819 ENX819 EOF819 EON819 EOV819 EPD819 EPL819 EPT819 EQB819 EQJ819 EQR819 EQZ819 ERH819 ERP819 ERX819 ESF819 ESN819 ESV819 ETD819 ETL819 ETT819 EUB819 EUJ819 EUR819 EUZ819 EVH819 EVP819 EVX819 EWF819 EWN819 EWV819 EXD819 EXL819 EXT819 EYB819 EYJ819 EYR819 EYZ819 EZH819 EZP819 EZX819 FAF819 FAN819 FAV819 FBD819 FBL819 FBT819 FCB819 FCJ819 FCR819 FCZ819 FDH819 FDP819 FDX819 FEF819 FEN819 FEV819 FFD819 FFL819 FFT819 FGB819 FGJ819 FGR819 FGZ819 FHH819 FHP819 FHX819 FIF819 FIN819 FIV819 FJD819 FJL819 FJT819 FKB819 FKJ819 FKR819 FKZ819 FLH819 FLP819 FLX819 FMF819 FMN819 FMV819 FND819 FNL819 FNT819 FOB819 FOJ819 FOR819 FOZ819 FPH819 FPP819 FPX819 FQF819 FQN819 FQV819 FRD819 FRL819 FRT819 FSB819 FSJ819 FSR819 FSZ819 FTH819 FTP819 FTX819 FUF819 FUN819 FUV819 FVD819 FVL819 FVT819 FWB819 FWJ819 FWR819 FWZ819 FXH819 FXP819 FXX819 FYF819 FYN819 FYV819 FZD819 FZL819 FZT819 GAB819 GAJ819 GAR819 GAZ819 GBH819 GBP819 GBX819 GCF819 GCN819 GCV819 GDD819 GDL819 GDT819 GEB819 GEJ819 GER819 GEZ819 GFH819 GFP819 GFX819 GGF819 GGN819 GGV819 GHD819 GHL819 GHT819 GIB819 GIJ819 GIR819 GIZ819 GJH819 GJP819 GJX819 GKF819 GKN819 GKV819 GLD819 GLL819 GLT819 GMB819 GMJ819 GMR819 GMZ819 GNH819 GNP819 GNX819 GOF819 GON819 GOV819 GPD819 GPL819 GPT819 GQB819 GQJ819 GQR819 GQZ819 GRH819 GRP819 GRX819 GSF819 GSN819 GSV819 GTD819 GTL819 GTT819 GUB819 GUJ819 GUR819 GUZ819 GVH819 GVP819 GVX819 GWF819 GWN819 GWV819 GXD819 GXL819 GXT819 GYB819 GYJ819 GYR819 GYZ819 GZH819 GZP819 GZX819 HAF819 HAN819 HAV819 HBD819 HBL819 HBT819 HCB819 HCJ819 HCR819 HCZ819 HDH819 HDP819 HDX819 HEF819 HEN819 HEV819 HFD819 HFL819 HFT819 HGB819 HGJ819 HGR819 HGZ819 HHH819 HHP819 HHX819 HIF819 HIN819 HIV819 HJD819 HJL819 HJT819 HKB819 HKJ819 HKR819 HKZ819 HLH819 HLP819 HLX819 HMF819 HMN819 HMV819 HND819 HNL819 HNT819 HOB819 HOJ819 HOR819 HOZ819 HPH819 HPP819 HPX819 HQF819 HQN819 HQV819 HRD819 HRL819 HRT819 HSB819 HSJ819 HSR819 HSZ819 HTH819 HTP819 HTX819 HUF819 HUN819 HUV819 HVD819 HVL819 HVT819 HWB819 HWJ819 HWR819 HWZ819 HXH819 HXP819 HXX819 HYF819 HYN819 HYV819 HZD819 HZL819 HZT819 IAB819 IAJ819 IAR819 IAZ819 IBH819 IBP819 IBX819 ICF819 ICN819 ICV819 IDD819 IDL819 IDT819 IEB819 IEJ819 IER819 IEZ819 IFH819 IFP819 IFX819 IGF819 IGN819 IGV819 IHD819 IHL819 IHT819 IIB819 IIJ819 IIR819 IIZ819 IJH819 IJP819 IJX819 IKF819 IKN819 IKV819 ILD819 ILL819 ILT819 IMB819 IMJ819 IMR819 IMZ819 INH819 INP819 INX819 IOF819 ION819 IOV819 IPD819 IPL819 IPT819 IQB819 IQJ819 IQR819 IQZ819 IRH819 IRP819 IRX819 ISF819 ISN819 ISV819 ITD819 ITL819 ITT819 IUB819 IUJ819 IUR819 IUZ819 IVH819 IVP819 IVX819 IWF819 IWN819 IWV819 IXD819 IXL819 IXT819 IYB819 IYJ819 IYR819 IYZ819 IZH819 IZP819 IZX819 JAF819 JAN819 JAV819 JBD819 JBL819 JBT819 JCB819 JCJ819 JCR819 JCZ819 JDH819 JDP819 JDX819 JEF819 JEN819 JEV819 JFD819 JFL819 JFT819 JGB819 JGJ819 JGR819 JGZ819 JHH819 JHP819 JHX819 JIF819 JIN819 JIV819 JJD819 JJL819 JJT819 JKB819 JKJ819 JKR819 JKZ819 JLH819 JLP819 JLX819 JMF819 JMN819 JMV819 JND819 JNL819 JNT819 JOB819 JOJ819 JOR819 JOZ819 JPH819 JPP819 JPX819 JQF819 JQN819 JQV819 JRD819 JRL819 JRT819 JSB819 JSJ819 JSR819 JSZ819 JTH819 JTP819 JTX819 JUF819 JUN819 JUV819 JVD819 JVL819 JVT819 JWB819 JWJ819 JWR819 JWZ819 JXH819 JXP819 JXX819 JYF819 JYN819 JYV819 JZD819 JZL819 JZT819 KAB819 KAJ819 KAR819 KAZ819 KBH819 KBP819 KBX819 KCF819 KCN819 KCV819 KDD819 KDL819 KDT819 KEB819 KEJ819 KER819 KEZ819 KFH819 KFP819 KFX819 KGF819 KGN819 KGV819 KHD819 KHL819 KHT819 KIB819 KIJ819 KIR819 KIZ819 KJH819 KJP819 KJX819 KKF819 KKN819 KKV819 KLD819 KLL819 KLT819 KMB819 KMJ819 KMR819 KMZ819 KNH819 KNP819 KNX819 KOF819 KON819 KOV819 KPD819 KPL819 KPT819 KQB819 KQJ819 KQR819 KQZ819 KRH819 KRP819 KRX819 KSF819 KSN819 KSV819 KTD819 KTL819 KTT819 KUB819 KUJ819 KUR819 KUZ819 KVH819 KVP819 KVX819 KWF819 KWN819 KWV819 KXD819 KXL819 KXT819 KYB819 KYJ819 KYR819 KYZ819 KZH819 KZP819 KZX819 LAF819 LAN819 LAV819 LBD819 LBL819 LBT819 LCB819 LCJ819 LCR819 LCZ819 LDH819 LDP819 LDX819 LEF819 LEN819 LEV819 LFD819 LFL819 LFT819 LGB819 LGJ819 LGR819 LGZ819 LHH819 LHP819 LHX819 LIF819 LIN819 LIV819 LJD819 LJL819 LJT819 LKB819 LKJ819 LKR819 LKZ819 LLH819 LLP819 LLX819 LMF819 LMN819 LMV819 LND819 LNL819 LNT819 LOB819 LOJ819 LOR819 LOZ819 LPH819 LPP819 LPX819 LQF819 LQN819 LQV819 LRD819 LRL819 LRT819 LSB819 LSJ819 LSR819 LSZ819 LTH819 LTP819 LTX819 LUF819 LUN819 LUV819 LVD819 LVL819 LVT819 LWB819 LWJ819 LWR819 LWZ819 LXH819 LXP819 LXX819 LYF819 LYN819 LYV819 LZD819 LZL819 LZT819 MAB819 MAJ819 MAR819 MAZ819 MBH819 MBP819 MBX819 MCF819 MCN819 MCV819 MDD819 MDL819 MDT819 MEB819 MEJ819 MER819 MEZ819 MFH819 MFP819 MFX819 MGF819 MGN819 MGV819 MHD819 MHL819 MHT819 MIB819 MIJ819 MIR819 MIZ819 MJH819 MJP819 MJX819 MKF819 MKN819 MKV819 MLD819 MLL819 MLT819 MMB819 MMJ819 MMR819 MMZ819 MNH819 MNP819 MNX819 MOF819 MON819 MOV819 MPD819 MPL819 MPT819 MQB819 MQJ819 MQR819 MQZ819 MRH819 MRP819 MRX819 MSF819 MSN819 MSV819 MTD819 MTL819 MTT819 MUB819 MUJ819 MUR819 MUZ819 MVH819 MVP819 MVX819 MWF819 MWN819 MWV819 MXD819 MXL819 MXT819 MYB819 MYJ819 MYR819 MYZ819 MZH819 MZP819 MZX819 NAF819 NAN819 NAV819 NBD819 NBL819 NBT819 NCB819 NCJ819 NCR819 NCZ819 NDH819 NDP819 NDX819 NEF819 NEN819 NEV819 NFD819 NFL819 NFT819 NGB819 NGJ819 NGR819 NGZ819 NHH819 NHP819 NHX819 NIF819 NIN819 NIV819 NJD819 NJL819 NJT819 NKB819 NKJ819 NKR819 NKZ819 NLH819 NLP819 NLX819 NMF819 NMN819 NMV819 NND819 NNL819 NNT819 NOB819 NOJ819 NOR819 NOZ819 NPH819 NPP819 NPX819 NQF819 NQN819 NQV819 NRD819 NRL819 NRT819 NSB819 NSJ819 NSR819 NSZ819 NTH819 NTP819 NTX819 NUF819 NUN819 NUV819 NVD819 NVL819 NVT819 NWB819 NWJ819 NWR819 NWZ819 NXH819 NXP819 NXX819 NYF819 NYN819 NYV819 NZD819 NZL819 NZT819 OAB819 OAJ819 OAR819 OAZ819 OBH819 OBP819 OBX819 OCF819 OCN819 OCV819 ODD819 ODL819 ODT819 OEB819 OEJ819 OER819 OEZ819 OFH819 OFP819 OFX819 OGF819 OGN819 OGV819 OHD819 OHL819 OHT819 OIB819 OIJ819 OIR819 OIZ819 OJH819 OJP819 OJX819 OKF819 OKN819 OKV819 OLD819 OLL819 OLT819 OMB819 OMJ819 OMR819 OMZ819 ONH819 ONP819 ONX819 OOF819 OON819 OOV819 OPD819 OPL819 OPT819 OQB819 OQJ819 OQR819 OQZ819 ORH819 ORP819 ORX819 OSF819 OSN819 OSV819 OTD819 OTL819 OTT819 OUB819 OUJ819 OUR819 OUZ819 OVH819 OVP819 OVX819 OWF819 OWN819 OWV819 OXD819 OXL819 OXT819 OYB819 OYJ819 OYR819 OYZ819 OZH819 OZP819 OZX819 PAF819 PAN819 PAV819 PBD819 PBL819 PBT819 PCB819 PCJ819 PCR819 PCZ819 PDH819 PDP819 PDX819 PEF819 PEN819 PEV819 PFD819 PFL819 PFT819 PGB819 PGJ819 PGR819 PGZ819 PHH819 PHP819 PHX819 PIF819 PIN819 PIV819 PJD819 PJL819 PJT819 PKB819 PKJ819 PKR819 PKZ819 PLH819 PLP819 PLX819 PMF819 PMN819 PMV819 PND819 PNL819 PNT819 POB819 POJ819 POR819 POZ819 PPH819 PPP819 PPX819 PQF819 PQN819 PQV819 PRD819 PRL819 PRT819 PSB819 PSJ819 PSR819 PSZ819 PTH819 PTP819 PTX819 PUF819 PUN819 PUV819 PVD819 PVL819 PVT819 PWB819 PWJ819 PWR819 PWZ819 PXH819 PXP819 PXX819 PYF819 PYN819 PYV819 PZD819 PZL819 PZT819 QAB819 QAJ819 QAR819 QAZ819 QBH819 QBP819 QBX819 QCF819 QCN819 QCV819 QDD819 QDL819 QDT819 QEB819 QEJ819 QER819 QEZ819 QFH819 QFP819 QFX819 QGF819 QGN819 QGV819 QHD819 QHL819 QHT819 QIB819 QIJ819 QIR819 QIZ819 QJH819 QJP819 QJX819 QKF819 QKN819 QKV819 QLD819 QLL819 QLT819 QMB819 QMJ819 QMR819 QMZ819 QNH819 QNP819 QNX819 QOF819 QON819 QOV819 QPD819 QPL819 QPT819 QQB819 QQJ819 QQR819 QQZ819 QRH819 QRP819 QRX819 QSF819 QSN819 QSV819 QTD819 QTL819 QTT819 QUB819 QUJ819 QUR819 QUZ819 QVH819 QVP819 QVX819 QWF819 QWN819 QWV819 QXD819 QXL819 QXT819 QYB819 QYJ819 QYR819 QYZ819 QZH819 QZP819 QZX819 RAF819 RAN819 RAV819 RBD819 RBL819 RBT819 RCB819 RCJ819 RCR819 RCZ819 RDH819 RDP819 RDX819 REF819 REN819 REV819 RFD819 RFL819 RFT819 RGB819 RGJ819 RGR819 RGZ819 RHH819 RHP819 RHX819 RIF819 RIN819 RIV819 RJD819 RJL819 RJT819 RKB819 RKJ819 RKR819 RKZ819 RLH819 RLP819 RLX819 RMF819 RMN819 RMV819 RND819 RNL819 RNT819 ROB819 ROJ819 ROR819 ROZ819 RPH819 RPP819 RPX819 RQF819 RQN819 RQV819 RRD819 RRL819 RRT819 RSB819 RSJ819 RSR819 RSZ819 RTH819 RTP819 RTX819 RUF819 RUN819 RUV819 RVD819 RVL819 RVT819 RWB819 RWJ819 RWR819 RWZ819 RXH819 RXP819 RXX819 RYF819 RYN819 RYV819 RZD819 RZL819 RZT819 SAB819 SAJ819 SAR819 SAZ819 SBH819 SBP819 SBX819 SCF819 SCN819 SCV819 SDD819 SDL819 SDT819 SEB819 SEJ819 SER819 SEZ819 SFH819 SFP819 SFX819 SGF819 SGN819 SGV819 SHD819 SHL819 SHT819 SIB819 SIJ819 SIR819 SIZ819 SJH819 SJP819 SJX819 SKF819 SKN819 SKV819 SLD819 SLL819 SLT819 SMB819 SMJ819 SMR819 SMZ819 SNH819 SNP819 SNX819 SOF819 SON819 SOV819 SPD819 SPL819 SPT819 SQB819 SQJ819 SQR819 SQZ819 SRH819 SRP819 SRX819 SSF819 SSN819 SSV819 STD819 STL819 STT819 SUB819 SUJ819 SUR819 SUZ819 SVH819 SVP819 SVX819 SWF819 SWN819 SWV819 SXD819 SXL819 SXT819 SYB819 SYJ819 SYR819 SYZ819 SZH819 SZP819 SZX819 TAF819 TAN819 TAV819 TBD819 TBL819 TBT819 TCB819 TCJ819 TCR819 TCZ819 TDH819 TDP819 TDX819 TEF819 TEN819 TEV819 TFD819 TFL819 TFT819 TGB819 TGJ819 TGR819 TGZ819 THH819 THP819 THX819 TIF819 TIN819 TIV819 TJD819 TJL819 TJT819 TKB819 TKJ819 TKR819 TKZ819 TLH819 TLP819 TLX819 TMF819 TMN819 TMV819 TND819 TNL819 TNT819 TOB819 TOJ819 TOR819 TOZ819 TPH819 TPP819 TPX819 TQF819 TQN819 TQV819 TRD819 TRL819 TRT819 TSB819 TSJ819 TSR819 TSZ819 TTH819 TTP819 TTX819 TUF819 TUN819 TUV819 TVD819 TVL819 TVT819 TWB819 TWJ819 TWR819 TWZ819 TXH819 TXP819 TXX819 TYF819 TYN819 TYV819 TZD819 TZL819 TZT819 UAB819 UAJ819 UAR819 UAZ819 UBH819 UBP819 UBX819 UCF819 UCN819 UCV819 UDD819 UDL819 UDT819 UEB819 UEJ819 UER819 UEZ819 UFH819 UFP819 UFX819 UGF819 UGN819 UGV819 UHD819 UHL819 UHT819 UIB819 UIJ819 UIR819 UIZ819 UJH819 UJP819 UJX819 UKF819 UKN819 UKV819 ULD819 ULL819 ULT819 UMB819 UMJ819 UMR819 UMZ819 UNH819 UNP819 UNX819 UOF819 UON819 UOV819 UPD819 UPL819 UPT819 UQB819 UQJ819 UQR819 UQZ819 URH819 URP819 URX819 USF819 USN819 USV819 UTD819 UTL819 UTT819 UUB819 UUJ819 UUR819 UUZ819 UVH819 UVP819 UVX819 UWF819 UWN819 UWV819 UXD819 UXL819 UXT819 UYB819 UYJ819 UYR819 UYZ819 UZH819 UZP819 UZX819 VAF819 VAN819 VAV819 VBD819 VBL819 VBT819 VCB819 VCJ819 VCR819 VCZ819 VDH819 VDP819 VDX819 VEF819 VEN819 VEV819 VFD819 VFL819 VFT819 VGB819 VGJ819 VGR819 VGZ819 VHH819 VHP819 VHX819 VIF819 VIN819 VIV819 VJD819 VJL819 VJT819 VKB819 VKJ819 VKR819 VKZ819 VLH819 VLP819 VLX819 VMF819 VMN819 VMV819 VND819 VNL819 VNT819 VOB819 VOJ819 VOR819 VOZ819 VPH819 VPP819 VPX819 VQF819 VQN819 VQV819 VRD819 VRL819 VRT819 VSB819 VSJ819 VSR819 VSZ819 VTH819 VTP819 VTX819 VUF819 VUN819 VUV819 VVD819 VVL819 VVT819 VWB819 VWJ819 VWR819 VWZ819 VXH819 VXP819 VXX819 VYF819 VYN819 VYV819 VZD819 VZL819 VZT819 WAB819 WAJ819 WAR819 WAZ819 WBH819 WBP819 WBX819 WCF819 WCN819 WCV819 WDD819 WDL819 WDT819 WEB819 WEJ819 WER819 WEZ819 WFH819 WFP819 WFX819 WGF819 WGN819 WGV819 WHD819 WHL819 WHT819 WIB819 WIJ819 WIR819 WIZ819 WJH819 WJP819 WJX819 WKF819 WKN819 WKV819 WLD819 WLL819 WLT819 WMB819 WMJ819 WMR819 WMZ819 WNH819 WNP819 WNX819 WOF819 WON819 WOV819 WPD819 WPL819 WPT819 WQB819 WQJ819 WQR819 WQZ819 WRH819 WRP819 WRX819 WSF819 WSN819 WSV819 WTD819 WTL819 WTT819 WUB819 WUJ819 WUR819 WUZ819 WVH819 WVP819 WVX819 WWF819 WWN819 WWV819 WXD819 WXL819 WXT819 WYB819 WYJ819 WYR819 WYZ819 WZH819 WZP819 WZX819 XAF819 XAN819 XAV819 XBD819 XBL819 XBT819 XCB819 XCJ819 XCR819 XCZ819 XDH819 XDP819 XDX819 XEF819 XEN819 XEV819 XFD819">
    <cfRule type="cellIs" dxfId="134" priority="148" stopIfTrue="1" operator="equal">
      <formula>0</formula>
    </cfRule>
  </conditionalFormatting>
  <conditionalFormatting sqref="H867">
    <cfRule type="cellIs" dxfId="133" priority="147" stopIfTrue="1" operator="equal">
      <formula>0</formula>
    </cfRule>
  </conditionalFormatting>
  <conditionalFormatting sqref="I868">
    <cfRule type="cellIs" dxfId="132" priority="146" stopIfTrue="1" operator="equal">
      <formula>0</formula>
    </cfRule>
  </conditionalFormatting>
  <conditionalFormatting sqref="I757:I758">
    <cfRule type="cellIs" dxfId="131" priority="110" stopIfTrue="1" operator="equal">
      <formula>0</formula>
    </cfRule>
  </conditionalFormatting>
  <conditionalFormatting sqref="I875">
    <cfRule type="cellIs" dxfId="130" priority="144" stopIfTrue="1" operator="equal">
      <formula>0</formula>
    </cfRule>
  </conditionalFormatting>
  <conditionalFormatting sqref="I747:I749">
    <cfRule type="cellIs" dxfId="129" priority="113" stopIfTrue="1" operator="equal">
      <formula>0</formula>
    </cfRule>
  </conditionalFormatting>
  <conditionalFormatting sqref="I882">
    <cfRule type="cellIs" dxfId="128" priority="142" stopIfTrue="1" operator="equal">
      <formula>0</formula>
    </cfRule>
  </conditionalFormatting>
  <conditionalFormatting sqref="I742:I744">
    <cfRule type="cellIs" dxfId="127" priority="116" stopIfTrue="1" operator="equal">
      <formula>0</formula>
    </cfRule>
  </conditionalFormatting>
  <conditionalFormatting sqref="I889">
    <cfRule type="cellIs" dxfId="126" priority="140" stopIfTrue="1" operator="equal">
      <formula>0</formula>
    </cfRule>
  </conditionalFormatting>
  <conditionalFormatting sqref="I896">
    <cfRule type="cellIs" dxfId="125" priority="138" stopIfTrue="1" operator="equal">
      <formula>0</formula>
    </cfRule>
  </conditionalFormatting>
  <conditionalFormatting sqref="I903">
    <cfRule type="cellIs" dxfId="124" priority="136" stopIfTrue="1" operator="equal">
      <formula>0</formula>
    </cfRule>
  </conditionalFormatting>
  <conditionalFormatting sqref="I910">
    <cfRule type="cellIs" dxfId="123" priority="134" stopIfTrue="1" operator="equal">
      <formula>0</formula>
    </cfRule>
  </conditionalFormatting>
  <conditionalFormatting sqref="N21">
    <cfRule type="duplicateValues" dxfId="122" priority="131"/>
    <cfRule type="duplicateValues" dxfId="121" priority="132"/>
  </conditionalFormatting>
  <conditionalFormatting sqref="N21">
    <cfRule type="duplicateValues" dxfId="120" priority="133"/>
  </conditionalFormatting>
  <conditionalFormatting sqref="L17">
    <cfRule type="duplicateValues" dxfId="119" priority="128"/>
    <cfRule type="duplicateValues" dxfId="118" priority="129"/>
  </conditionalFormatting>
  <conditionalFormatting sqref="L17">
    <cfRule type="duplicateValues" dxfId="117" priority="130"/>
  </conditionalFormatting>
  <conditionalFormatting sqref="N25">
    <cfRule type="duplicateValues" dxfId="116" priority="125"/>
    <cfRule type="duplicateValues" dxfId="115" priority="126"/>
  </conditionalFormatting>
  <conditionalFormatting sqref="N25">
    <cfRule type="duplicateValues" dxfId="114" priority="127"/>
  </conditionalFormatting>
  <conditionalFormatting sqref="M27">
    <cfRule type="duplicateValues" dxfId="113" priority="122"/>
    <cfRule type="duplicateValues" dxfId="112" priority="123"/>
  </conditionalFormatting>
  <conditionalFormatting sqref="M27">
    <cfRule type="duplicateValues" dxfId="111" priority="124"/>
  </conditionalFormatting>
  <conditionalFormatting sqref="M24">
    <cfRule type="duplicateValues" dxfId="110" priority="119"/>
    <cfRule type="duplicateValues" dxfId="109" priority="120"/>
  </conditionalFormatting>
  <conditionalFormatting sqref="M24">
    <cfRule type="duplicateValues" dxfId="108" priority="121"/>
  </conditionalFormatting>
  <conditionalFormatting sqref="I735:I737">
    <cfRule type="cellIs" dxfId="107" priority="118" stopIfTrue="1" operator="equal">
      <formula>0</formula>
    </cfRule>
  </conditionalFormatting>
  <conditionalFormatting sqref="I739:I741">
    <cfRule type="cellIs" dxfId="106" priority="117" stopIfTrue="1" operator="equal">
      <formula>0</formula>
    </cfRule>
  </conditionalFormatting>
  <conditionalFormatting sqref="I745">
    <cfRule type="cellIs" dxfId="105" priority="115" stopIfTrue="1" operator="equal">
      <formula>0</formula>
    </cfRule>
  </conditionalFormatting>
  <conditionalFormatting sqref="I746">
    <cfRule type="cellIs" dxfId="104" priority="114" stopIfTrue="1" operator="equal">
      <formula>0</formula>
    </cfRule>
  </conditionalFormatting>
  <conditionalFormatting sqref="I751:I753">
    <cfRule type="cellIs" dxfId="103" priority="112" stopIfTrue="1" operator="equal">
      <formula>0</formula>
    </cfRule>
  </conditionalFormatting>
  <conditionalFormatting sqref="I754:I756">
    <cfRule type="cellIs" dxfId="102" priority="111" stopIfTrue="1" operator="equal">
      <formula>0</formula>
    </cfRule>
  </conditionalFormatting>
  <conditionalFormatting sqref="I759:I760">
    <cfRule type="cellIs" dxfId="101" priority="109" stopIfTrue="1" operator="equal">
      <formula>0</formula>
    </cfRule>
  </conditionalFormatting>
  <conditionalFormatting sqref="I761:I762">
    <cfRule type="cellIs" dxfId="100" priority="108" stopIfTrue="1" operator="equal">
      <formula>0</formula>
    </cfRule>
  </conditionalFormatting>
  <conditionalFormatting sqref="I763">
    <cfRule type="cellIs" dxfId="99" priority="107" stopIfTrue="1" operator="equal">
      <formula>0</formula>
    </cfRule>
  </conditionalFormatting>
  <conditionalFormatting sqref="I764">
    <cfRule type="cellIs" dxfId="98" priority="106" stopIfTrue="1" operator="equal">
      <formula>0</formula>
    </cfRule>
  </conditionalFormatting>
  <conditionalFormatting sqref="I920">
    <cfRule type="cellIs" dxfId="97" priority="2" stopIfTrue="1" operator="equal">
      <formula>0</formula>
    </cfRule>
  </conditionalFormatting>
  <conditionalFormatting sqref="I765:I767">
    <cfRule type="cellIs" dxfId="96" priority="104" stopIfTrue="1" operator="equal">
      <formula>0</formula>
    </cfRule>
  </conditionalFormatting>
  <conditionalFormatting sqref="I769:I770">
    <cfRule type="cellIs" dxfId="95" priority="103" stopIfTrue="1" operator="equal">
      <formula>0</formula>
    </cfRule>
  </conditionalFormatting>
  <conditionalFormatting sqref="I771:I773">
    <cfRule type="cellIs" dxfId="94" priority="102" stopIfTrue="1" operator="equal">
      <formula>0</formula>
    </cfRule>
  </conditionalFormatting>
  <conditionalFormatting sqref="I774:I775">
    <cfRule type="cellIs" dxfId="93" priority="101" stopIfTrue="1" operator="equal">
      <formula>0</formula>
    </cfRule>
  </conditionalFormatting>
  <conditionalFormatting sqref="I776:I777">
    <cfRule type="cellIs" dxfId="92" priority="100" stopIfTrue="1" operator="equal">
      <formula>0</formula>
    </cfRule>
  </conditionalFormatting>
  <conditionalFormatting sqref="I778:I779">
    <cfRule type="cellIs" dxfId="91" priority="99" stopIfTrue="1" operator="equal">
      <formula>0</formula>
    </cfRule>
  </conditionalFormatting>
  <conditionalFormatting sqref="I780">
    <cfRule type="cellIs" dxfId="90" priority="98" stopIfTrue="1" operator="equal">
      <formula>0</formula>
    </cfRule>
  </conditionalFormatting>
  <conditionalFormatting sqref="I781">
    <cfRule type="cellIs" dxfId="89" priority="97" stopIfTrue="1" operator="equal">
      <formula>0</formula>
    </cfRule>
  </conditionalFormatting>
  <conditionalFormatting sqref="I782:I784">
    <cfRule type="cellIs" dxfId="88" priority="96" stopIfTrue="1" operator="equal">
      <formula>0</formula>
    </cfRule>
  </conditionalFormatting>
  <conditionalFormatting sqref="I785:I786">
    <cfRule type="cellIs" dxfId="87" priority="95" stopIfTrue="1" operator="equal">
      <formula>0</formula>
    </cfRule>
  </conditionalFormatting>
  <conditionalFormatting sqref="I787:I788">
    <cfRule type="cellIs" dxfId="86" priority="94" stopIfTrue="1" operator="equal">
      <formula>0</formula>
    </cfRule>
  </conditionalFormatting>
  <conditionalFormatting sqref="I789">
    <cfRule type="cellIs" dxfId="85" priority="93" stopIfTrue="1" operator="equal">
      <formula>0</formula>
    </cfRule>
  </conditionalFormatting>
  <conditionalFormatting sqref="I790">
    <cfRule type="cellIs" dxfId="84" priority="92" stopIfTrue="1" operator="equal">
      <formula>0</formula>
    </cfRule>
  </conditionalFormatting>
  <conditionalFormatting sqref="I791:I793">
    <cfRule type="cellIs" dxfId="83" priority="91" stopIfTrue="1" operator="equal">
      <formula>0</formula>
    </cfRule>
  </conditionalFormatting>
  <conditionalFormatting sqref="I794">
    <cfRule type="cellIs" dxfId="82" priority="90" stopIfTrue="1" operator="equal">
      <formula>0</formula>
    </cfRule>
  </conditionalFormatting>
  <conditionalFormatting sqref="I796">
    <cfRule type="cellIs" dxfId="81" priority="89" stopIfTrue="1" operator="equal">
      <formula>0</formula>
    </cfRule>
  </conditionalFormatting>
  <conditionalFormatting sqref="I797:I798">
    <cfRule type="cellIs" dxfId="80" priority="88" stopIfTrue="1" operator="equal">
      <formula>0</formula>
    </cfRule>
  </conditionalFormatting>
  <conditionalFormatting sqref="I799">
    <cfRule type="cellIs" dxfId="79" priority="87" stopIfTrue="1" operator="equal">
      <formula>0</formula>
    </cfRule>
  </conditionalFormatting>
  <conditionalFormatting sqref="I915">
    <cfRule type="cellIs" dxfId="78" priority="6" stopIfTrue="1" operator="equal">
      <formula>0</formula>
    </cfRule>
  </conditionalFormatting>
  <conditionalFormatting sqref="I916:I917">
    <cfRule type="cellIs" dxfId="77" priority="5" stopIfTrue="1" operator="equal">
      <formula>0</formula>
    </cfRule>
  </conditionalFormatting>
  <conditionalFormatting sqref="I918">
    <cfRule type="cellIs" dxfId="76" priority="4" stopIfTrue="1" operator="equal">
      <formula>0</formula>
    </cfRule>
  </conditionalFormatting>
  <conditionalFormatting sqref="I919">
    <cfRule type="cellIs" dxfId="75" priority="3" stopIfTrue="1" operator="equal">
      <formula>0</formula>
    </cfRule>
  </conditionalFormatting>
  <conditionalFormatting sqref="I800">
    <cfRule type="cellIs" dxfId="74" priority="79" stopIfTrue="1" operator="equal">
      <formula>0</formula>
    </cfRule>
  </conditionalFormatting>
  <conditionalFormatting sqref="I801:I802">
    <cfRule type="cellIs" dxfId="73" priority="78" stopIfTrue="1" operator="equal">
      <formula>0</formula>
    </cfRule>
  </conditionalFormatting>
  <conditionalFormatting sqref="I803">
    <cfRule type="cellIs" dxfId="72" priority="77" stopIfTrue="1" operator="equal">
      <formula>0</formula>
    </cfRule>
  </conditionalFormatting>
  <conditionalFormatting sqref="I804">
    <cfRule type="cellIs" dxfId="71" priority="76" stopIfTrue="1" operator="equal">
      <formula>0</formula>
    </cfRule>
  </conditionalFormatting>
  <conditionalFormatting sqref="I805:I807">
    <cfRule type="cellIs" dxfId="70" priority="75" stopIfTrue="1" operator="equal">
      <formula>0</formula>
    </cfRule>
  </conditionalFormatting>
  <conditionalFormatting sqref="I808:I809">
    <cfRule type="cellIs" dxfId="69" priority="74" stopIfTrue="1" operator="equal">
      <formula>0</formula>
    </cfRule>
  </conditionalFormatting>
  <conditionalFormatting sqref="I810:I811">
    <cfRule type="cellIs" dxfId="68" priority="73" stopIfTrue="1" operator="equal">
      <formula>0</formula>
    </cfRule>
  </conditionalFormatting>
  <conditionalFormatting sqref="I812">
    <cfRule type="cellIs" dxfId="67" priority="72" stopIfTrue="1" operator="equal">
      <formula>0</formula>
    </cfRule>
  </conditionalFormatting>
  <conditionalFormatting sqref="I813">
    <cfRule type="cellIs" dxfId="66" priority="71" stopIfTrue="1" operator="equal">
      <formula>0</formula>
    </cfRule>
  </conditionalFormatting>
  <conditionalFormatting sqref="I814:I816">
    <cfRule type="cellIs" dxfId="65" priority="70" stopIfTrue="1" operator="equal">
      <formula>0</formula>
    </cfRule>
  </conditionalFormatting>
  <conditionalFormatting sqref="I817:I818">
    <cfRule type="cellIs" dxfId="64" priority="69" stopIfTrue="1" operator="equal">
      <formula>0</formula>
    </cfRule>
  </conditionalFormatting>
  <conditionalFormatting sqref="I821:I822">
    <cfRule type="cellIs" dxfId="63" priority="68" stopIfTrue="1" operator="equal">
      <formula>0</formula>
    </cfRule>
  </conditionalFormatting>
  <conditionalFormatting sqref="I823:I824">
    <cfRule type="cellIs" dxfId="62" priority="67" stopIfTrue="1" operator="equal">
      <formula>0</formula>
    </cfRule>
  </conditionalFormatting>
  <conditionalFormatting sqref="I825">
    <cfRule type="cellIs" dxfId="61" priority="66" stopIfTrue="1" operator="equal">
      <formula>0</formula>
    </cfRule>
  </conditionalFormatting>
  <conditionalFormatting sqref="I827:I828">
    <cfRule type="cellIs" dxfId="60" priority="65" stopIfTrue="1" operator="equal">
      <formula>0</formula>
    </cfRule>
  </conditionalFormatting>
  <conditionalFormatting sqref="I829:I830">
    <cfRule type="cellIs" dxfId="59" priority="64" stopIfTrue="1" operator="equal">
      <formula>0</formula>
    </cfRule>
  </conditionalFormatting>
  <conditionalFormatting sqref="I831">
    <cfRule type="cellIs" dxfId="58" priority="63" stopIfTrue="1" operator="equal">
      <formula>0</formula>
    </cfRule>
  </conditionalFormatting>
  <conditionalFormatting sqref="I832">
    <cfRule type="cellIs" dxfId="57" priority="62" stopIfTrue="1" operator="equal">
      <formula>0</formula>
    </cfRule>
  </conditionalFormatting>
  <conditionalFormatting sqref="I834:I835">
    <cfRule type="cellIs" dxfId="56" priority="61" stopIfTrue="1" operator="equal">
      <formula>0</formula>
    </cfRule>
  </conditionalFormatting>
  <conditionalFormatting sqref="I836:I837">
    <cfRule type="cellIs" dxfId="55" priority="60" stopIfTrue="1" operator="equal">
      <formula>0</formula>
    </cfRule>
  </conditionalFormatting>
  <conditionalFormatting sqref="I838">
    <cfRule type="cellIs" dxfId="54" priority="59" stopIfTrue="1" operator="equal">
      <formula>0</formula>
    </cfRule>
  </conditionalFormatting>
  <conditionalFormatting sqref="I839">
    <cfRule type="cellIs" dxfId="53" priority="58" stopIfTrue="1" operator="equal">
      <formula>0</formula>
    </cfRule>
  </conditionalFormatting>
  <conditionalFormatting sqref="I841:I842">
    <cfRule type="cellIs" dxfId="52" priority="57" stopIfTrue="1" operator="equal">
      <formula>0</formula>
    </cfRule>
  </conditionalFormatting>
  <conditionalFormatting sqref="I843:I844">
    <cfRule type="cellIs" dxfId="51" priority="56" stopIfTrue="1" operator="equal">
      <formula>0</formula>
    </cfRule>
  </conditionalFormatting>
  <conditionalFormatting sqref="I845">
    <cfRule type="cellIs" dxfId="50" priority="55" stopIfTrue="1" operator="equal">
      <formula>0</formula>
    </cfRule>
  </conditionalFormatting>
  <conditionalFormatting sqref="I846">
    <cfRule type="cellIs" dxfId="49" priority="54" stopIfTrue="1" operator="equal">
      <formula>0</formula>
    </cfRule>
  </conditionalFormatting>
  <conditionalFormatting sqref="I848:I849">
    <cfRule type="cellIs" dxfId="48" priority="53" stopIfTrue="1" operator="equal">
      <formula>0</formula>
    </cfRule>
  </conditionalFormatting>
  <conditionalFormatting sqref="I850:I851">
    <cfRule type="cellIs" dxfId="47" priority="52" stopIfTrue="1" operator="equal">
      <formula>0</formula>
    </cfRule>
  </conditionalFormatting>
  <conditionalFormatting sqref="I852">
    <cfRule type="cellIs" dxfId="46" priority="51" stopIfTrue="1" operator="equal">
      <formula>0</formula>
    </cfRule>
  </conditionalFormatting>
  <conditionalFormatting sqref="I853">
    <cfRule type="cellIs" dxfId="45" priority="50" stopIfTrue="1" operator="equal">
      <formula>0</formula>
    </cfRule>
  </conditionalFormatting>
  <conditionalFormatting sqref="I855:I856">
    <cfRule type="cellIs" dxfId="44" priority="49" stopIfTrue="1" operator="equal">
      <formula>0</formula>
    </cfRule>
  </conditionalFormatting>
  <conditionalFormatting sqref="I857:I858">
    <cfRule type="cellIs" dxfId="43" priority="48" stopIfTrue="1" operator="equal">
      <formula>0</formula>
    </cfRule>
  </conditionalFormatting>
  <conditionalFormatting sqref="I859">
    <cfRule type="cellIs" dxfId="42" priority="47" stopIfTrue="1" operator="equal">
      <formula>0</formula>
    </cfRule>
  </conditionalFormatting>
  <conditionalFormatting sqref="I860">
    <cfRule type="cellIs" dxfId="41" priority="46" stopIfTrue="1" operator="equal">
      <formula>0</formula>
    </cfRule>
  </conditionalFormatting>
  <conditionalFormatting sqref="I862">
    <cfRule type="cellIs" dxfId="40" priority="45" stopIfTrue="1" operator="equal">
      <formula>0</formula>
    </cfRule>
  </conditionalFormatting>
  <conditionalFormatting sqref="I863:I864">
    <cfRule type="cellIs" dxfId="39" priority="44" stopIfTrue="1" operator="equal">
      <formula>0</formula>
    </cfRule>
  </conditionalFormatting>
  <conditionalFormatting sqref="I865">
    <cfRule type="cellIs" dxfId="38" priority="43" stopIfTrue="1" operator="equal">
      <formula>0</formula>
    </cfRule>
  </conditionalFormatting>
  <conditionalFormatting sqref="I869">
    <cfRule type="cellIs" dxfId="37" priority="42" stopIfTrue="1" operator="equal">
      <formula>0</formula>
    </cfRule>
  </conditionalFormatting>
  <conditionalFormatting sqref="I870:I871">
    <cfRule type="cellIs" dxfId="36" priority="41" stopIfTrue="1" operator="equal">
      <formula>0</formula>
    </cfRule>
  </conditionalFormatting>
  <conditionalFormatting sqref="I872">
    <cfRule type="cellIs" dxfId="35" priority="40" stopIfTrue="1" operator="equal">
      <formula>0</formula>
    </cfRule>
  </conditionalFormatting>
  <conditionalFormatting sqref="I866">
    <cfRule type="cellIs" dxfId="34" priority="39" stopIfTrue="1" operator="equal">
      <formula>0</formula>
    </cfRule>
  </conditionalFormatting>
  <conditionalFormatting sqref="I873">
    <cfRule type="cellIs" dxfId="33" priority="38" stopIfTrue="1" operator="equal">
      <formula>0</formula>
    </cfRule>
  </conditionalFormatting>
  <conditionalFormatting sqref="I874">
    <cfRule type="cellIs" dxfId="32" priority="37" stopIfTrue="1" operator="equal">
      <formula>0</formula>
    </cfRule>
  </conditionalFormatting>
  <conditionalFormatting sqref="I876">
    <cfRule type="cellIs" dxfId="31" priority="36" stopIfTrue="1" operator="equal">
      <formula>0</formula>
    </cfRule>
  </conditionalFormatting>
  <conditionalFormatting sqref="I877:I878">
    <cfRule type="cellIs" dxfId="30" priority="35" stopIfTrue="1" operator="equal">
      <formula>0</formula>
    </cfRule>
  </conditionalFormatting>
  <conditionalFormatting sqref="I879">
    <cfRule type="cellIs" dxfId="29" priority="34" stopIfTrue="1" operator="equal">
      <formula>0</formula>
    </cfRule>
  </conditionalFormatting>
  <conditionalFormatting sqref="I880">
    <cfRule type="cellIs" dxfId="28" priority="33" stopIfTrue="1" operator="equal">
      <formula>0</formula>
    </cfRule>
  </conditionalFormatting>
  <conditionalFormatting sqref="I881">
    <cfRule type="cellIs" dxfId="27" priority="32" stopIfTrue="1" operator="equal">
      <formula>0</formula>
    </cfRule>
  </conditionalFormatting>
  <conditionalFormatting sqref="I883">
    <cfRule type="cellIs" dxfId="26" priority="31" stopIfTrue="1" operator="equal">
      <formula>0</formula>
    </cfRule>
  </conditionalFormatting>
  <conditionalFormatting sqref="I884:I885">
    <cfRule type="cellIs" dxfId="25" priority="30" stopIfTrue="1" operator="equal">
      <formula>0</formula>
    </cfRule>
  </conditionalFormatting>
  <conditionalFormatting sqref="I886">
    <cfRule type="cellIs" dxfId="24" priority="29" stopIfTrue="1" operator="equal">
      <formula>0</formula>
    </cfRule>
  </conditionalFormatting>
  <conditionalFormatting sqref="I887">
    <cfRule type="cellIs" dxfId="23" priority="28" stopIfTrue="1" operator="equal">
      <formula>0</formula>
    </cfRule>
  </conditionalFormatting>
  <conditionalFormatting sqref="I888">
    <cfRule type="cellIs" dxfId="22" priority="27" stopIfTrue="1" operator="equal">
      <formula>0</formula>
    </cfRule>
  </conditionalFormatting>
  <conditionalFormatting sqref="I890">
    <cfRule type="cellIs" dxfId="21" priority="26" stopIfTrue="1" operator="equal">
      <formula>0</formula>
    </cfRule>
  </conditionalFormatting>
  <conditionalFormatting sqref="I891:I892">
    <cfRule type="cellIs" dxfId="20" priority="25" stopIfTrue="1" operator="equal">
      <formula>0</formula>
    </cfRule>
  </conditionalFormatting>
  <conditionalFormatting sqref="I893">
    <cfRule type="cellIs" dxfId="19" priority="24" stopIfTrue="1" operator="equal">
      <formula>0</formula>
    </cfRule>
  </conditionalFormatting>
  <conditionalFormatting sqref="I894">
    <cfRule type="cellIs" dxfId="18" priority="23" stopIfTrue="1" operator="equal">
      <formula>0</formula>
    </cfRule>
  </conditionalFormatting>
  <conditionalFormatting sqref="I895">
    <cfRule type="cellIs" dxfId="17" priority="22" stopIfTrue="1" operator="equal">
      <formula>0</formula>
    </cfRule>
  </conditionalFormatting>
  <conditionalFormatting sqref="I897">
    <cfRule type="cellIs" dxfId="16" priority="21" stopIfTrue="1" operator="equal">
      <formula>0</formula>
    </cfRule>
  </conditionalFormatting>
  <conditionalFormatting sqref="I898:I899">
    <cfRule type="cellIs" dxfId="15" priority="20" stopIfTrue="1" operator="equal">
      <formula>0</formula>
    </cfRule>
  </conditionalFormatting>
  <conditionalFormatting sqref="I900">
    <cfRule type="cellIs" dxfId="14" priority="19" stopIfTrue="1" operator="equal">
      <formula>0</formula>
    </cfRule>
  </conditionalFormatting>
  <conditionalFormatting sqref="I901">
    <cfRule type="cellIs" dxfId="13" priority="18" stopIfTrue="1" operator="equal">
      <formula>0</formula>
    </cfRule>
  </conditionalFormatting>
  <conditionalFormatting sqref="I902">
    <cfRule type="cellIs" dxfId="12" priority="17" stopIfTrue="1" operator="equal">
      <formula>0</formula>
    </cfRule>
  </conditionalFormatting>
  <conditionalFormatting sqref="I904">
    <cfRule type="cellIs" dxfId="11" priority="16" stopIfTrue="1" operator="equal">
      <formula>0</formula>
    </cfRule>
  </conditionalFormatting>
  <conditionalFormatting sqref="I905:I906">
    <cfRule type="cellIs" dxfId="10" priority="15" stopIfTrue="1" operator="equal">
      <formula>0</formula>
    </cfRule>
  </conditionalFormatting>
  <conditionalFormatting sqref="I907">
    <cfRule type="cellIs" dxfId="9" priority="14" stopIfTrue="1" operator="equal">
      <formula>0</formula>
    </cfRule>
  </conditionalFormatting>
  <conditionalFormatting sqref="I908">
    <cfRule type="cellIs" dxfId="8" priority="13" stopIfTrue="1" operator="equal">
      <formula>0</formula>
    </cfRule>
  </conditionalFormatting>
  <conditionalFormatting sqref="I909">
    <cfRule type="cellIs" dxfId="7" priority="12" stopIfTrue="1" operator="equal">
      <formula>0</formula>
    </cfRule>
  </conditionalFormatting>
  <conditionalFormatting sqref="I911">
    <cfRule type="cellIs" dxfId="6" priority="11" stopIfTrue="1" operator="equal">
      <formula>0</formula>
    </cfRule>
  </conditionalFormatting>
  <conditionalFormatting sqref="I912:I913">
    <cfRule type="cellIs" dxfId="5" priority="10" stopIfTrue="1" operator="equal">
      <formula>0</formula>
    </cfRule>
  </conditionalFormatting>
  <conditionalFormatting sqref="I914">
    <cfRule type="cellIs" dxfId="4" priority="9" stopIfTrue="1" operator="equal">
      <formula>0</formula>
    </cfRule>
  </conditionalFormatting>
  <conditionalFormatting sqref="I698">
    <cfRule type="cellIs" dxfId="0" priority="1" stopIfTrue="1" operator="equal">
      <formula>0</formula>
    </cfRule>
  </conditionalFormatting>
  <dataValidations xWindow="606" yWindow="553" count="7">
    <dataValidation type="list" allowBlank="1" showInputMessage="1" showErrorMessage="1" sqref="E153:E154 E166 E34:E36 E38:E42 E44:E45 E49 E51:E61 E76 E78 E80:E85 E140:E144 E304 E700 E601 E598 E588 E580 E563 E558 E554 E543 E533 E512 E502 E485 E491 E435 E424 E402 E394 E390 E271 E369 E360 E352 E341 E337 E333 E327 E323 E320 E294 E225 E276 E266 E229 E259 E247 E242 E235 E221 E212 E695 E202 E197 E172 E27:E32 E181 E662:H662 E63:E74 E383 E385 E190 E285 E312 E344 E348 E415 E418 E448 E473 E480 E494 E528 E569 E572 E575 E626 E620 E616 E605:E608 E523 E632:H632 E645:E646 E637:H637 F646:H646 E654:H654 E659:H659 E666 E677 E687 E209 E379 E724 E922 E959:E983 E87:E99 E631 E734 E738 E750 E768 E795 E820 E826 E833 E840 E847 E854 E861 E868 E875 E882 E889 E896 E903 E910 E101:E109 E117 E125 E133:E137">
      <formula1>$T$4:$T$9</formula1>
    </dataValidation>
    <dataValidation type="custom" showInputMessage="1" showErrorMessage="1" errorTitle="ERROR" error="Superor monto permitido, o no ingreso aun el Monto Total Asignado" promptTitle="INGRESAR MONTO" prompt="PERO, fijese bien que sumado la cantidad a ingresar sumado con la celda (D10) no debe sobrepsar al monto de la celda (C8)._x000a_Mas Facil, la cantidad a ingresar se optine restando de la Celda (C8-D10)" sqref="M12">
      <formula1>IF($B$4="","",M12&lt;=(L11-M13))</formula1>
    </dataValidation>
    <dataValidation type="custom" allowBlank="1" showInputMessage="1" showErrorMessage="1" errorTitle="NO INGRSE DATOS" promptTitle="NO INGRESAR" prompt="El ingreso de datos debe ser en la celda amarilla de la IZQUIERDA" sqref="M15:N15">
      <formula1>IF($B$4="","",$C$12)</formula1>
    </dataValidation>
    <dataValidation type="custom" showInputMessage="1" showErrorMessage="1" errorTitle="ERROR" error="Superor monto permitido, o no ingreso aun el Monto Total Asignado" promptTitle="INGRESAR MONTO" prompt="PERO, fijese bien que sumado la cantidad a ingresar sumado con la celda (D10) no debe sobrepsar al monto de la celda (C8)._x000a_Mas Facil, la cantidad a ingresar se optine restando de la Celda (C8-D10)" sqref="N12">
      <formula1>IF($B$4="","",N12&lt;=(L11-N13))</formula1>
    </dataValidation>
    <dataValidation type="custom" showInputMessage="1" showErrorMessage="1" errorTitle="ERROR" error="El monto no debe superar los 500-00 soles" promptTitle="INGRESAR MONTO" prompt="Digite el monto hasta el calculado en la celda (C10) de la izquierda, solo hasta 500.00 soles" sqref="M13">
      <formula1>IF($B$4="","",M13&lt;=$C$10)</formula1>
    </dataValidation>
    <dataValidation type="custom" showInputMessage="1" showErrorMessage="1" errorTitle="ERROR" error="No puede superar el monto permitido" promptTitle="INGRESAR NUEVO MONTO DE M.O." prompt="Puede ingresar un monto igual o menor A LO INDICADO A LA DERECHA" sqref="N10">
      <formula1>IF($B$4="","",N10&lt;=M10)</formula1>
    </dataValidation>
    <dataValidation type="custom" showInputMessage="1" showErrorMessage="1" errorTitle="ERROR" error="El monto no debe superar los 500-00 soles" promptTitle="INGRESAR MONTO" prompt="Ingresar monto hasta el monto calculado en la celda  (C10), de la columna C1, a la izquierda por  ningun caso debe ser mayor a 500.00 soles" sqref="N13">
      <formula1>IF($B$4="","",N13&lt;=$C$10)</formula1>
    </dataValidation>
  </dataValidations>
  <hyperlinks>
    <hyperlink ref="H6" r:id="rId1"/>
  </hyperlinks>
  <pageMargins left="0.23622047244094491" right="0.23622047244094491" top="0.39370078740157483" bottom="0.39370078740157483" header="0" footer="0"/>
  <pageSetup paperSize="9" scale="64" fitToHeight="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7"/>
  <sheetViews>
    <sheetView topLeftCell="A274" workbookViewId="0">
      <selection activeCell="A293" sqref="A293"/>
    </sheetView>
  </sheetViews>
  <sheetFormatPr baseColWidth="10" defaultRowHeight="15"/>
  <sheetData>
    <row r="2" spans="1:5" ht="15.75" thickBot="1"/>
    <row r="3" spans="1:5" ht="72.75" thickTop="1">
      <c r="A3" s="3" t="s">
        <v>346</v>
      </c>
      <c r="B3" s="4" t="s">
        <v>347</v>
      </c>
      <c r="C3" s="4" t="s">
        <v>348</v>
      </c>
      <c r="D3" s="4" t="s">
        <v>349</v>
      </c>
      <c r="E3" s="5" t="s">
        <v>350</v>
      </c>
    </row>
    <row r="4" spans="1:5">
      <c r="A4" s="6" t="s">
        <v>351</v>
      </c>
      <c r="B4" s="7" t="s">
        <v>352</v>
      </c>
      <c r="C4" s="8" t="s">
        <v>353</v>
      </c>
      <c r="D4" s="8" t="s">
        <v>354</v>
      </c>
      <c r="E4" s="9" t="s">
        <v>355</v>
      </c>
    </row>
    <row r="5" spans="1:5">
      <c r="A5" s="129">
        <v>90388</v>
      </c>
      <c r="B5" s="11">
        <v>4008</v>
      </c>
      <c r="C5" s="12">
        <v>402</v>
      </c>
      <c r="D5" s="12"/>
      <c r="E5" s="13">
        <v>4410</v>
      </c>
    </row>
    <row r="6" spans="1:5">
      <c r="A6" s="129">
        <v>440914</v>
      </c>
      <c r="B6" s="11">
        <v>7197</v>
      </c>
      <c r="C6" s="12">
        <v>4083</v>
      </c>
      <c r="D6" s="12"/>
      <c r="E6" s="13">
        <v>11280</v>
      </c>
    </row>
    <row r="7" spans="1:5">
      <c r="A7" s="129">
        <v>440928</v>
      </c>
      <c r="B7" s="11">
        <v>7123</v>
      </c>
      <c r="C7" s="12">
        <v>5447</v>
      </c>
      <c r="D7" s="12"/>
      <c r="E7" s="13">
        <v>12570</v>
      </c>
    </row>
    <row r="8" spans="1:5">
      <c r="A8" s="129">
        <v>440933</v>
      </c>
      <c r="B8" s="11">
        <v>7930</v>
      </c>
      <c r="C8" s="12">
        <v>30000</v>
      </c>
      <c r="D8" s="12"/>
      <c r="E8" s="13">
        <v>37930</v>
      </c>
    </row>
    <row r="9" spans="1:5">
      <c r="A9" s="129">
        <v>440966</v>
      </c>
      <c r="B9" s="11">
        <v>7615</v>
      </c>
      <c r="C9" s="12">
        <v>1575</v>
      </c>
      <c r="D9" s="12"/>
      <c r="E9" s="13">
        <v>9190</v>
      </c>
    </row>
    <row r="10" spans="1:5">
      <c r="A10" s="129">
        <v>440971</v>
      </c>
      <c r="B10" s="11">
        <v>6041</v>
      </c>
      <c r="C10" s="12">
        <v>2489</v>
      </c>
      <c r="D10" s="12"/>
      <c r="E10" s="13">
        <v>8530</v>
      </c>
    </row>
    <row r="11" spans="1:5">
      <c r="A11" s="129">
        <v>440985</v>
      </c>
      <c r="B11" s="11">
        <v>6756</v>
      </c>
      <c r="C11" s="12">
        <v>1944</v>
      </c>
      <c r="D11" s="12"/>
      <c r="E11" s="13">
        <v>8700</v>
      </c>
    </row>
    <row r="12" spans="1:5">
      <c r="A12" s="129">
        <v>440990</v>
      </c>
      <c r="B12" s="11">
        <v>5389</v>
      </c>
      <c r="C12" s="12">
        <v>2021</v>
      </c>
      <c r="D12" s="12"/>
      <c r="E12" s="13">
        <v>7410</v>
      </c>
    </row>
    <row r="13" spans="1:5">
      <c r="A13" s="129">
        <v>441008</v>
      </c>
      <c r="B13" s="11">
        <v>4087</v>
      </c>
      <c r="C13" s="12">
        <v>2033</v>
      </c>
      <c r="D13" s="12"/>
      <c r="E13" s="13">
        <v>6120</v>
      </c>
    </row>
    <row r="14" spans="1:5">
      <c r="A14" s="129">
        <v>441013</v>
      </c>
      <c r="B14" s="11">
        <v>7563</v>
      </c>
      <c r="C14" s="12">
        <v>497</v>
      </c>
      <c r="D14" s="12"/>
      <c r="E14" s="13">
        <v>8060</v>
      </c>
    </row>
    <row r="15" spans="1:5">
      <c r="A15" s="129">
        <v>441027</v>
      </c>
      <c r="B15" s="11">
        <v>5546</v>
      </c>
      <c r="C15" s="12">
        <v>3184</v>
      </c>
      <c r="D15" s="12"/>
      <c r="E15" s="13">
        <v>8730</v>
      </c>
    </row>
    <row r="16" spans="1:5">
      <c r="A16" s="129">
        <v>441032</v>
      </c>
      <c r="B16" s="11">
        <v>7784</v>
      </c>
      <c r="C16" s="12">
        <v>476</v>
      </c>
      <c r="D16" s="12"/>
      <c r="E16" s="13">
        <v>8260</v>
      </c>
    </row>
    <row r="17" spans="1:5">
      <c r="A17" s="129">
        <v>441046</v>
      </c>
      <c r="B17" s="11">
        <v>5758</v>
      </c>
      <c r="C17" s="12">
        <v>4912</v>
      </c>
      <c r="D17" s="12"/>
      <c r="E17" s="13">
        <v>10670</v>
      </c>
    </row>
    <row r="18" spans="1:5">
      <c r="A18" s="129">
        <v>441051</v>
      </c>
      <c r="B18" s="11">
        <v>6536</v>
      </c>
      <c r="C18" s="12">
        <v>4984</v>
      </c>
      <c r="D18" s="12"/>
      <c r="E18" s="13">
        <v>11520</v>
      </c>
    </row>
    <row r="19" spans="1:5">
      <c r="A19" s="129">
        <v>441070</v>
      </c>
      <c r="B19" s="11">
        <v>3097</v>
      </c>
      <c r="C19" s="12">
        <v>1373</v>
      </c>
      <c r="D19" s="12"/>
      <c r="E19" s="13">
        <v>4470</v>
      </c>
    </row>
    <row r="20" spans="1:5">
      <c r="A20" s="129">
        <v>441089</v>
      </c>
      <c r="B20" s="11">
        <v>5228</v>
      </c>
      <c r="C20" s="12">
        <v>13802</v>
      </c>
      <c r="D20" s="12"/>
      <c r="E20" s="13">
        <v>19030</v>
      </c>
    </row>
    <row r="21" spans="1:5">
      <c r="A21" s="129">
        <v>441094</v>
      </c>
      <c r="B21" s="11">
        <v>6047</v>
      </c>
      <c r="C21" s="12">
        <v>1873</v>
      </c>
      <c r="D21" s="12"/>
      <c r="E21" s="13">
        <v>7920</v>
      </c>
    </row>
    <row r="22" spans="1:5">
      <c r="A22" s="129">
        <v>441107</v>
      </c>
      <c r="B22" s="11">
        <v>6040</v>
      </c>
      <c r="C22" s="12">
        <v>1430</v>
      </c>
      <c r="D22" s="12"/>
      <c r="E22" s="13">
        <v>7470</v>
      </c>
    </row>
    <row r="23" spans="1:5">
      <c r="A23" s="129">
        <v>441112</v>
      </c>
      <c r="B23" s="11">
        <v>4254</v>
      </c>
      <c r="C23" s="12">
        <v>1886</v>
      </c>
      <c r="D23" s="12"/>
      <c r="E23" s="13">
        <v>6140</v>
      </c>
    </row>
    <row r="24" spans="1:5">
      <c r="A24" s="129">
        <v>441126</v>
      </c>
      <c r="B24" s="11">
        <v>4799</v>
      </c>
      <c r="C24" s="12">
        <v>2321</v>
      </c>
      <c r="D24" s="12"/>
      <c r="E24" s="13">
        <v>7120</v>
      </c>
    </row>
    <row r="25" spans="1:5">
      <c r="A25" s="129">
        <v>441131</v>
      </c>
      <c r="B25" s="11">
        <v>5443</v>
      </c>
      <c r="C25" s="12">
        <v>1927</v>
      </c>
      <c r="D25" s="12"/>
      <c r="E25" s="13">
        <v>7370</v>
      </c>
    </row>
    <row r="26" spans="1:5">
      <c r="A26" s="129">
        <v>441145</v>
      </c>
      <c r="B26" s="11">
        <v>6588</v>
      </c>
      <c r="C26" s="12">
        <v>2252</v>
      </c>
      <c r="D26" s="12"/>
      <c r="E26" s="13">
        <v>8840</v>
      </c>
    </row>
    <row r="27" spans="1:5">
      <c r="A27" s="129">
        <v>441169</v>
      </c>
      <c r="B27" s="11">
        <v>6215</v>
      </c>
      <c r="C27" s="12">
        <v>1845</v>
      </c>
      <c r="D27" s="12"/>
      <c r="E27" s="13">
        <v>8060</v>
      </c>
    </row>
    <row r="28" spans="1:5">
      <c r="A28" s="129">
        <v>441174</v>
      </c>
      <c r="B28" s="11">
        <v>6256</v>
      </c>
      <c r="C28" s="12">
        <v>884</v>
      </c>
      <c r="D28" s="12"/>
      <c r="E28" s="13">
        <v>7140</v>
      </c>
    </row>
    <row r="29" spans="1:5">
      <c r="A29" s="129">
        <v>441188</v>
      </c>
      <c r="B29" s="11">
        <v>5443</v>
      </c>
      <c r="C29" s="12">
        <v>1687</v>
      </c>
      <c r="D29" s="12"/>
      <c r="E29" s="13">
        <v>7130</v>
      </c>
    </row>
    <row r="30" spans="1:5">
      <c r="A30" s="129">
        <v>441193</v>
      </c>
      <c r="B30" s="11">
        <v>6093</v>
      </c>
      <c r="C30" s="12">
        <v>3597</v>
      </c>
      <c r="D30" s="12"/>
      <c r="E30" s="13">
        <v>9690</v>
      </c>
    </row>
    <row r="31" spans="1:5">
      <c r="A31" s="129">
        <v>441206</v>
      </c>
      <c r="B31" s="11">
        <v>6635</v>
      </c>
      <c r="C31" s="12">
        <v>515</v>
      </c>
      <c r="D31" s="12"/>
      <c r="E31" s="13">
        <v>7150</v>
      </c>
    </row>
    <row r="32" spans="1:5">
      <c r="A32" s="129">
        <v>441211</v>
      </c>
      <c r="B32" s="11">
        <v>5445</v>
      </c>
      <c r="C32" s="12">
        <v>1975</v>
      </c>
      <c r="D32" s="12"/>
      <c r="E32" s="13">
        <v>7420</v>
      </c>
    </row>
    <row r="33" spans="1:5">
      <c r="A33" s="129">
        <v>441225</v>
      </c>
      <c r="B33" s="11">
        <v>4136</v>
      </c>
      <c r="C33" s="12">
        <v>3884</v>
      </c>
      <c r="D33" s="12"/>
      <c r="E33" s="13">
        <v>8020</v>
      </c>
    </row>
    <row r="34" spans="1:5">
      <c r="A34" s="129">
        <v>441230</v>
      </c>
      <c r="B34" s="11">
        <v>5454</v>
      </c>
      <c r="C34" s="12">
        <v>666</v>
      </c>
      <c r="D34" s="12"/>
      <c r="E34" s="13">
        <v>6120</v>
      </c>
    </row>
    <row r="35" spans="1:5">
      <c r="A35" s="129">
        <v>441249</v>
      </c>
      <c r="B35" s="11">
        <v>5118</v>
      </c>
      <c r="C35" s="12">
        <v>3762</v>
      </c>
      <c r="D35" s="12"/>
      <c r="E35" s="13">
        <v>8880</v>
      </c>
    </row>
    <row r="36" spans="1:5">
      <c r="A36" s="129">
        <v>441254</v>
      </c>
      <c r="B36" s="11">
        <v>3583</v>
      </c>
      <c r="C36" s="12">
        <v>1407</v>
      </c>
      <c r="D36" s="12"/>
      <c r="E36" s="13">
        <v>4990</v>
      </c>
    </row>
    <row r="37" spans="1:5">
      <c r="A37" s="129">
        <v>441268</v>
      </c>
      <c r="B37" s="11">
        <v>4133</v>
      </c>
      <c r="C37" s="12">
        <v>1267</v>
      </c>
      <c r="D37" s="12"/>
      <c r="E37" s="13">
        <v>5400</v>
      </c>
    </row>
    <row r="38" spans="1:5">
      <c r="A38" s="129">
        <v>441273</v>
      </c>
      <c r="B38" s="11">
        <v>5553</v>
      </c>
      <c r="C38" s="12">
        <v>1247</v>
      </c>
      <c r="D38" s="12"/>
      <c r="E38" s="13">
        <v>6800</v>
      </c>
    </row>
    <row r="39" spans="1:5">
      <c r="A39" s="129">
        <v>441287</v>
      </c>
      <c r="B39" s="11">
        <v>6907</v>
      </c>
      <c r="C39" s="12">
        <v>11893</v>
      </c>
      <c r="D39" s="12"/>
      <c r="E39" s="13">
        <v>18800</v>
      </c>
    </row>
    <row r="40" spans="1:5">
      <c r="A40" s="129">
        <v>441292</v>
      </c>
      <c r="B40" s="11">
        <v>6198</v>
      </c>
      <c r="C40" s="12">
        <v>13532</v>
      </c>
      <c r="D40" s="12"/>
      <c r="E40" s="13">
        <v>19730</v>
      </c>
    </row>
    <row r="41" spans="1:5">
      <c r="A41" s="129">
        <v>441305</v>
      </c>
      <c r="B41" s="11">
        <v>8877</v>
      </c>
      <c r="C41" s="12">
        <v>18863</v>
      </c>
      <c r="D41" s="12"/>
      <c r="E41" s="13">
        <v>27740</v>
      </c>
    </row>
    <row r="42" spans="1:5">
      <c r="A42" s="129">
        <v>441310</v>
      </c>
      <c r="B42" s="11">
        <v>8100</v>
      </c>
      <c r="C42" s="12">
        <v>30000</v>
      </c>
      <c r="D42" s="12"/>
      <c r="E42" s="13">
        <v>38100</v>
      </c>
    </row>
    <row r="43" spans="1:5">
      <c r="A43" s="129">
        <v>441329</v>
      </c>
      <c r="B43" s="11">
        <v>3494</v>
      </c>
      <c r="C43" s="12">
        <v>1726</v>
      </c>
      <c r="D43" s="12"/>
      <c r="E43" s="13">
        <v>5220</v>
      </c>
    </row>
    <row r="44" spans="1:5">
      <c r="A44" s="129">
        <v>441334</v>
      </c>
      <c r="B44" s="11">
        <v>6698</v>
      </c>
      <c r="C44" s="12">
        <v>3372</v>
      </c>
      <c r="D44" s="12"/>
      <c r="E44" s="13">
        <v>10070</v>
      </c>
    </row>
    <row r="45" spans="1:5">
      <c r="A45" s="129">
        <v>441348</v>
      </c>
      <c r="B45" s="11">
        <v>8717</v>
      </c>
      <c r="C45" s="12">
        <v>12903</v>
      </c>
      <c r="D45" s="12"/>
      <c r="E45" s="13">
        <v>21620</v>
      </c>
    </row>
    <row r="46" spans="1:5">
      <c r="A46" s="129">
        <v>441353</v>
      </c>
      <c r="B46" s="11">
        <v>8277</v>
      </c>
      <c r="C46" s="12">
        <v>4383</v>
      </c>
      <c r="D46" s="12"/>
      <c r="E46" s="13">
        <v>12660</v>
      </c>
    </row>
    <row r="47" spans="1:5">
      <c r="A47" s="129">
        <v>441367</v>
      </c>
      <c r="B47" s="11">
        <v>6310</v>
      </c>
      <c r="C47" s="12">
        <v>11440</v>
      </c>
      <c r="D47" s="12"/>
      <c r="E47" s="13">
        <v>17750</v>
      </c>
    </row>
    <row r="48" spans="1:5">
      <c r="A48" s="129">
        <v>441372</v>
      </c>
      <c r="B48" s="11">
        <v>6503</v>
      </c>
      <c r="C48" s="12">
        <v>787</v>
      </c>
      <c r="D48" s="12"/>
      <c r="E48" s="13">
        <v>7290</v>
      </c>
    </row>
    <row r="49" spans="1:5">
      <c r="A49" s="129">
        <v>441386</v>
      </c>
      <c r="B49" s="11">
        <v>6907</v>
      </c>
      <c r="C49" s="12">
        <v>7323</v>
      </c>
      <c r="D49" s="12"/>
      <c r="E49" s="13">
        <v>14230</v>
      </c>
    </row>
    <row r="50" spans="1:5">
      <c r="A50" s="129">
        <v>441414</v>
      </c>
      <c r="B50" s="11">
        <v>6434</v>
      </c>
      <c r="C50" s="12">
        <v>1556</v>
      </c>
      <c r="D50" s="12"/>
      <c r="E50" s="13">
        <v>7990</v>
      </c>
    </row>
    <row r="51" spans="1:5">
      <c r="A51" s="129">
        <v>441433</v>
      </c>
      <c r="B51" s="11">
        <v>7662</v>
      </c>
      <c r="C51" s="12">
        <v>2698</v>
      </c>
      <c r="D51" s="12"/>
      <c r="E51" s="13">
        <v>10360</v>
      </c>
    </row>
    <row r="52" spans="1:5">
      <c r="A52" s="129">
        <v>441447</v>
      </c>
      <c r="B52" s="11">
        <v>5549</v>
      </c>
      <c r="C52" s="12">
        <v>1501</v>
      </c>
      <c r="D52" s="12"/>
      <c r="E52" s="13">
        <v>7050</v>
      </c>
    </row>
    <row r="53" spans="1:5">
      <c r="A53" s="129">
        <v>441452</v>
      </c>
      <c r="B53" s="11">
        <v>5820</v>
      </c>
      <c r="C53" s="12">
        <v>1430</v>
      </c>
      <c r="D53" s="12"/>
      <c r="E53" s="13">
        <v>7250</v>
      </c>
    </row>
    <row r="54" spans="1:5">
      <c r="A54" s="129">
        <v>441466</v>
      </c>
      <c r="B54" s="11">
        <v>8744</v>
      </c>
      <c r="C54" s="12">
        <v>1146</v>
      </c>
      <c r="D54" s="12"/>
      <c r="E54" s="13">
        <v>9890</v>
      </c>
    </row>
    <row r="55" spans="1:5">
      <c r="A55" s="129">
        <v>441485</v>
      </c>
      <c r="B55" s="11">
        <v>8017</v>
      </c>
      <c r="C55" s="12">
        <v>1533</v>
      </c>
      <c r="D55" s="12"/>
      <c r="E55" s="13">
        <v>9550</v>
      </c>
    </row>
    <row r="56" spans="1:5">
      <c r="A56" s="129">
        <v>441490</v>
      </c>
      <c r="B56" s="11">
        <v>5634</v>
      </c>
      <c r="C56" s="12">
        <v>1076</v>
      </c>
      <c r="D56" s="12"/>
      <c r="E56" s="13">
        <v>6710</v>
      </c>
    </row>
    <row r="57" spans="1:5">
      <c r="A57" s="129">
        <v>441503</v>
      </c>
      <c r="B57" s="11">
        <v>3739</v>
      </c>
      <c r="C57" s="12">
        <v>2141</v>
      </c>
      <c r="D57" s="12"/>
      <c r="E57" s="13">
        <v>5880</v>
      </c>
    </row>
    <row r="58" spans="1:5">
      <c r="A58" s="129">
        <v>441517</v>
      </c>
      <c r="B58" s="11">
        <v>4627</v>
      </c>
      <c r="C58" s="12">
        <v>1873</v>
      </c>
      <c r="D58" s="12"/>
      <c r="E58" s="13">
        <v>6500</v>
      </c>
    </row>
    <row r="59" spans="1:5">
      <c r="A59" s="129">
        <v>441522</v>
      </c>
      <c r="B59" s="11">
        <v>8720</v>
      </c>
      <c r="C59" s="12">
        <v>11620</v>
      </c>
      <c r="D59" s="12"/>
      <c r="E59" s="13">
        <v>20340</v>
      </c>
    </row>
    <row r="60" spans="1:5">
      <c r="A60" s="129">
        <v>441536</v>
      </c>
      <c r="B60" s="11">
        <v>4224</v>
      </c>
      <c r="C60" s="12">
        <v>1066</v>
      </c>
      <c r="D60" s="12"/>
      <c r="E60" s="13">
        <v>5290</v>
      </c>
    </row>
    <row r="61" spans="1:5">
      <c r="A61" s="129">
        <v>441541</v>
      </c>
      <c r="B61" s="11">
        <v>5891</v>
      </c>
      <c r="C61" s="12">
        <v>1479</v>
      </c>
      <c r="D61" s="12"/>
      <c r="E61" s="13">
        <v>7370</v>
      </c>
    </row>
    <row r="62" spans="1:5">
      <c r="A62" s="129">
        <v>441555</v>
      </c>
      <c r="B62" s="11">
        <v>6259</v>
      </c>
      <c r="C62" s="12">
        <v>2161</v>
      </c>
      <c r="D62" s="12"/>
      <c r="E62" s="13">
        <v>8420</v>
      </c>
    </row>
    <row r="63" spans="1:5">
      <c r="A63" s="129">
        <v>441560</v>
      </c>
      <c r="B63" s="11">
        <v>7515</v>
      </c>
      <c r="C63" s="12">
        <v>10605</v>
      </c>
      <c r="D63" s="12"/>
      <c r="E63" s="13">
        <v>18120</v>
      </c>
    </row>
    <row r="64" spans="1:5">
      <c r="A64" s="129">
        <v>441579</v>
      </c>
      <c r="B64" s="11">
        <v>7706</v>
      </c>
      <c r="C64" s="12">
        <v>804</v>
      </c>
      <c r="D64" s="12"/>
      <c r="E64" s="13">
        <v>8510</v>
      </c>
    </row>
    <row r="65" spans="1:5">
      <c r="A65" s="129">
        <v>441584</v>
      </c>
      <c r="B65" s="11">
        <v>6823</v>
      </c>
      <c r="C65" s="12">
        <v>2127</v>
      </c>
      <c r="D65" s="12"/>
      <c r="E65" s="13">
        <v>8950</v>
      </c>
    </row>
    <row r="66" spans="1:5">
      <c r="A66" s="129">
        <v>441598</v>
      </c>
      <c r="B66" s="11">
        <v>6748</v>
      </c>
      <c r="C66" s="12">
        <v>1682</v>
      </c>
      <c r="D66" s="12"/>
      <c r="E66" s="13">
        <v>8430</v>
      </c>
    </row>
    <row r="67" spans="1:5">
      <c r="A67" s="129">
        <v>441602</v>
      </c>
      <c r="B67" s="11">
        <v>7755</v>
      </c>
      <c r="C67" s="12">
        <v>925</v>
      </c>
      <c r="D67" s="12"/>
      <c r="E67" s="13">
        <v>8680</v>
      </c>
    </row>
    <row r="68" spans="1:5">
      <c r="A68" s="129">
        <v>441616</v>
      </c>
      <c r="B68" s="11">
        <v>7245</v>
      </c>
      <c r="C68" s="12">
        <v>18715</v>
      </c>
      <c r="D68" s="12"/>
      <c r="E68" s="13">
        <v>25960</v>
      </c>
    </row>
    <row r="69" spans="1:5">
      <c r="A69" s="129">
        <v>441621</v>
      </c>
      <c r="B69" s="11">
        <v>6990</v>
      </c>
      <c r="C69" s="12">
        <v>25550</v>
      </c>
      <c r="D69" s="12"/>
      <c r="E69" s="13">
        <v>32540</v>
      </c>
    </row>
    <row r="70" spans="1:5">
      <c r="A70" s="129">
        <v>441635</v>
      </c>
      <c r="B70" s="11">
        <v>7074</v>
      </c>
      <c r="C70" s="12">
        <v>4696</v>
      </c>
      <c r="D70" s="12"/>
      <c r="E70" s="13">
        <v>11770</v>
      </c>
    </row>
    <row r="71" spans="1:5">
      <c r="A71" s="129">
        <v>441640</v>
      </c>
      <c r="B71" s="11">
        <v>11126</v>
      </c>
      <c r="C71" s="12">
        <v>26074</v>
      </c>
      <c r="D71" s="12"/>
      <c r="E71" s="13">
        <v>37200</v>
      </c>
    </row>
    <row r="72" spans="1:5">
      <c r="A72" s="129">
        <v>441659</v>
      </c>
      <c r="B72" s="11">
        <v>5707</v>
      </c>
      <c r="C72" s="12">
        <v>5503</v>
      </c>
      <c r="D72" s="12"/>
      <c r="E72" s="13">
        <v>11210</v>
      </c>
    </row>
    <row r="73" spans="1:5">
      <c r="A73" s="129">
        <v>441664</v>
      </c>
      <c r="B73" s="11">
        <v>8093</v>
      </c>
      <c r="C73" s="12">
        <v>19247</v>
      </c>
      <c r="D73" s="12"/>
      <c r="E73" s="13">
        <v>27340</v>
      </c>
    </row>
    <row r="74" spans="1:5">
      <c r="A74" s="129">
        <v>441678</v>
      </c>
      <c r="B74" s="11">
        <v>7402</v>
      </c>
      <c r="C74" s="12">
        <v>15128</v>
      </c>
      <c r="D74" s="12"/>
      <c r="E74" s="13">
        <v>22530</v>
      </c>
    </row>
    <row r="75" spans="1:5">
      <c r="A75" s="129">
        <v>441683</v>
      </c>
      <c r="B75" s="11">
        <v>6370</v>
      </c>
      <c r="C75" s="12">
        <v>18860</v>
      </c>
      <c r="D75" s="12"/>
      <c r="E75" s="13">
        <v>25230</v>
      </c>
    </row>
    <row r="76" spans="1:5">
      <c r="A76" s="129">
        <v>441697</v>
      </c>
      <c r="B76" s="11">
        <v>7737</v>
      </c>
      <c r="C76" s="12">
        <v>7893</v>
      </c>
      <c r="D76" s="12"/>
      <c r="E76" s="13">
        <v>15630</v>
      </c>
    </row>
    <row r="77" spans="1:5">
      <c r="A77" s="129">
        <v>441701</v>
      </c>
      <c r="B77" s="11">
        <v>7243</v>
      </c>
      <c r="C77" s="12">
        <v>1927</v>
      </c>
      <c r="D77" s="12"/>
      <c r="E77" s="13">
        <v>9170</v>
      </c>
    </row>
    <row r="78" spans="1:5">
      <c r="A78" s="129">
        <v>441715</v>
      </c>
      <c r="B78" s="11">
        <v>5878</v>
      </c>
      <c r="C78" s="12">
        <v>5592</v>
      </c>
      <c r="D78" s="12"/>
      <c r="E78" s="13">
        <v>11470</v>
      </c>
    </row>
    <row r="79" spans="1:5">
      <c r="A79" s="129">
        <v>441720</v>
      </c>
      <c r="B79" s="11">
        <v>6638</v>
      </c>
      <c r="C79" s="12">
        <v>1392</v>
      </c>
      <c r="D79" s="12"/>
      <c r="E79" s="13">
        <v>8030</v>
      </c>
    </row>
    <row r="80" spans="1:5">
      <c r="A80" s="129">
        <v>441739</v>
      </c>
      <c r="B80" s="11">
        <v>6254</v>
      </c>
      <c r="C80" s="12">
        <v>1236</v>
      </c>
      <c r="D80" s="12"/>
      <c r="E80" s="13">
        <v>7490</v>
      </c>
    </row>
    <row r="81" spans="1:5">
      <c r="A81" s="129">
        <v>441744</v>
      </c>
      <c r="B81" s="11">
        <v>5957</v>
      </c>
      <c r="C81" s="12">
        <v>12303</v>
      </c>
      <c r="D81" s="12"/>
      <c r="E81" s="13">
        <v>18260</v>
      </c>
    </row>
    <row r="82" spans="1:5">
      <c r="A82" s="129">
        <v>441758</v>
      </c>
      <c r="B82" s="11">
        <v>6096</v>
      </c>
      <c r="C82" s="12">
        <v>1264</v>
      </c>
      <c r="D82" s="12"/>
      <c r="E82" s="13">
        <v>7360</v>
      </c>
    </row>
    <row r="83" spans="1:5">
      <c r="A83" s="129">
        <v>441763</v>
      </c>
      <c r="B83" s="11">
        <v>5440</v>
      </c>
      <c r="C83" s="12">
        <v>1290</v>
      </c>
      <c r="D83" s="12"/>
      <c r="E83" s="13">
        <v>6730</v>
      </c>
    </row>
    <row r="84" spans="1:5">
      <c r="A84" s="129">
        <v>441777</v>
      </c>
      <c r="B84" s="11">
        <v>8144</v>
      </c>
      <c r="C84" s="12">
        <v>15036</v>
      </c>
      <c r="D84" s="12"/>
      <c r="E84" s="13">
        <v>23180</v>
      </c>
    </row>
    <row r="85" spans="1:5">
      <c r="A85" s="129">
        <v>442102</v>
      </c>
      <c r="B85" s="11">
        <v>4900</v>
      </c>
      <c r="C85" s="12">
        <v>2400</v>
      </c>
      <c r="D85" s="12"/>
      <c r="E85" s="13">
        <v>7300</v>
      </c>
    </row>
    <row r="86" spans="1:5">
      <c r="A86" s="129">
        <v>442116</v>
      </c>
      <c r="B86" s="11">
        <v>8982</v>
      </c>
      <c r="C86" s="12">
        <v>458</v>
      </c>
      <c r="D86" s="12"/>
      <c r="E86" s="13">
        <v>9440</v>
      </c>
    </row>
    <row r="87" spans="1:5">
      <c r="A87" s="129">
        <v>442121</v>
      </c>
      <c r="B87" s="11">
        <v>6850</v>
      </c>
      <c r="C87" s="12">
        <v>640</v>
      </c>
      <c r="D87" s="12"/>
      <c r="E87" s="13">
        <v>7490</v>
      </c>
    </row>
    <row r="88" spans="1:5">
      <c r="A88" s="129">
        <v>442140</v>
      </c>
      <c r="B88" s="11">
        <v>7193</v>
      </c>
      <c r="C88" s="12">
        <v>547</v>
      </c>
      <c r="D88" s="12"/>
      <c r="E88" s="13">
        <v>7740</v>
      </c>
    </row>
    <row r="89" spans="1:5">
      <c r="A89" s="129">
        <v>442159</v>
      </c>
      <c r="B89" s="11">
        <v>6537</v>
      </c>
      <c r="C89" s="12">
        <v>4523</v>
      </c>
      <c r="D89" s="12"/>
      <c r="E89" s="13">
        <v>11060</v>
      </c>
    </row>
    <row r="90" spans="1:5">
      <c r="A90" s="129">
        <v>442164</v>
      </c>
      <c r="B90" s="11">
        <v>6581</v>
      </c>
      <c r="C90" s="12">
        <v>4549</v>
      </c>
      <c r="D90" s="12"/>
      <c r="E90" s="13">
        <v>11130</v>
      </c>
    </row>
    <row r="91" spans="1:5">
      <c r="A91" s="129">
        <v>442183</v>
      </c>
      <c r="B91" s="11">
        <v>8031</v>
      </c>
      <c r="C91" s="12">
        <v>1229</v>
      </c>
      <c r="D91" s="12"/>
      <c r="E91" s="13">
        <v>9260</v>
      </c>
    </row>
    <row r="92" spans="1:5">
      <c r="A92" s="129">
        <v>442197</v>
      </c>
      <c r="B92" s="11">
        <v>6306</v>
      </c>
      <c r="C92" s="12">
        <v>1214</v>
      </c>
      <c r="D92" s="12"/>
      <c r="E92" s="13">
        <v>7520</v>
      </c>
    </row>
    <row r="93" spans="1:5">
      <c r="A93" s="129">
        <v>442201</v>
      </c>
      <c r="B93" s="11">
        <v>5145</v>
      </c>
      <c r="C93" s="12">
        <v>1035</v>
      </c>
      <c r="D93" s="12"/>
      <c r="E93" s="13">
        <v>6180</v>
      </c>
    </row>
    <row r="94" spans="1:5">
      <c r="A94" s="129">
        <v>442215</v>
      </c>
      <c r="B94" s="11">
        <v>8521</v>
      </c>
      <c r="C94" s="12">
        <v>949</v>
      </c>
      <c r="D94" s="12"/>
      <c r="E94" s="13">
        <v>9470</v>
      </c>
    </row>
    <row r="95" spans="1:5">
      <c r="A95" s="129">
        <v>442220</v>
      </c>
      <c r="B95" s="11">
        <v>7052</v>
      </c>
      <c r="C95" s="12">
        <v>868</v>
      </c>
      <c r="D95" s="12"/>
      <c r="E95" s="13">
        <v>7920</v>
      </c>
    </row>
    <row r="96" spans="1:5">
      <c r="A96" s="129">
        <v>442239</v>
      </c>
      <c r="B96" s="11">
        <v>4708</v>
      </c>
      <c r="C96" s="12">
        <v>732</v>
      </c>
      <c r="D96" s="12"/>
      <c r="E96" s="13">
        <v>5440</v>
      </c>
    </row>
    <row r="97" spans="1:5">
      <c r="A97" s="129">
        <v>442244</v>
      </c>
      <c r="B97" s="11">
        <v>6119</v>
      </c>
      <c r="C97" s="12">
        <v>971</v>
      </c>
      <c r="D97" s="12"/>
      <c r="E97" s="13">
        <v>7090</v>
      </c>
    </row>
    <row r="98" spans="1:5">
      <c r="A98" s="129">
        <v>442258</v>
      </c>
      <c r="B98" s="11">
        <v>5252</v>
      </c>
      <c r="C98" s="12">
        <v>908</v>
      </c>
      <c r="D98" s="12"/>
      <c r="E98" s="13">
        <v>6160</v>
      </c>
    </row>
    <row r="99" spans="1:5">
      <c r="A99" s="129">
        <v>442263</v>
      </c>
      <c r="B99" s="11">
        <v>7209</v>
      </c>
      <c r="C99" s="12">
        <v>941</v>
      </c>
      <c r="D99" s="12"/>
      <c r="E99" s="13">
        <v>8150</v>
      </c>
    </row>
    <row r="100" spans="1:5">
      <c r="A100" s="129">
        <v>442277</v>
      </c>
      <c r="B100" s="11">
        <v>8356</v>
      </c>
      <c r="C100" s="12">
        <v>1336</v>
      </c>
      <c r="D100" s="12">
        <v>438</v>
      </c>
      <c r="E100" s="13">
        <v>10130</v>
      </c>
    </row>
    <row r="101" spans="1:5">
      <c r="A101" s="129">
        <v>442282</v>
      </c>
      <c r="B101" s="11">
        <v>7205</v>
      </c>
      <c r="C101" s="12">
        <v>1412</v>
      </c>
      <c r="D101" s="12">
        <v>273</v>
      </c>
      <c r="E101" s="13">
        <v>8890</v>
      </c>
    </row>
    <row r="102" spans="1:5">
      <c r="A102" s="129">
        <v>442296</v>
      </c>
      <c r="B102" s="11">
        <v>7221</v>
      </c>
      <c r="C102" s="12">
        <v>839</v>
      </c>
      <c r="D102" s="12"/>
      <c r="E102" s="13">
        <v>8060</v>
      </c>
    </row>
    <row r="103" spans="1:5">
      <c r="A103" s="129">
        <v>442300</v>
      </c>
      <c r="B103" s="11">
        <v>6944</v>
      </c>
      <c r="C103" s="12">
        <v>886</v>
      </c>
      <c r="D103" s="12"/>
      <c r="E103" s="13">
        <v>7830</v>
      </c>
    </row>
    <row r="104" spans="1:5">
      <c r="A104" s="129">
        <v>442319</v>
      </c>
      <c r="B104" s="11">
        <v>5742</v>
      </c>
      <c r="C104" s="12">
        <v>1018</v>
      </c>
      <c r="D104" s="12"/>
      <c r="E104" s="13">
        <v>6760</v>
      </c>
    </row>
    <row r="105" spans="1:5">
      <c r="A105" s="129">
        <v>442324</v>
      </c>
      <c r="B105" s="11">
        <v>6847</v>
      </c>
      <c r="C105" s="12">
        <v>1523</v>
      </c>
      <c r="D105" s="12"/>
      <c r="E105" s="13">
        <v>8370</v>
      </c>
    </row>
    <row r="106" spans="1:5">
      <c r="A106" s="129">
        <v>442338</v>
      </c>
      <c r="B106" s="11">
        <v>5086</v>
      </c>
      <c r="C106" s="12">
        <v>934</v>
      </c>
      <c r="D106" s="12"/>
      <c r="E106" s="13">
        <v>6020</v>
      </c>
    </row>
    <row r="107" spans="1:5">
      <c r="A107" s="129">
        <v>442343</v>
      </c>
      <c r="B107" s="11">
        <v>7207</v>
      </c>
      <c r="C107" s="12">
        <v>1743</v>
      </c>
      <c r="D107" s="12"/>
      <c r="E107" s="13">
        <v>8950</v>
      </c>
    </row>
    <row r="108" spans="1:5">
      <c r="A108" s="129">
        <v>442357</v>
      </c>
      <c r="B108" s="11">
        <v>6850</v>
      </c>
      <c r="C108" s="12">
        <v>1560</v>
      </c>
      <c r="D108" s="12"/>
      <c r="E108" s="13">
        <v>8410</v>
      </c>
    </row>
    <row r="109" spans="1:5">
      <c r="A109" s="129">
        <v>442362</v>
      </c>
      <c r="B109" s="11">
        <v>7211</v>
      </c>
      <c r="C109" s="12">
        <v>1169</v>
      </c>
      <c r="D109" s="12"/>
      <c r="E109" s="13">
        <v>8380</v>
      </c>
    </row>
    <row r="110" spans="1:5">
      <c r="A110" s="129">
        <v>442381</v>
      </c>
      <c r="B110" s="11">
        <v>5793</v>
      </c>
      <c r="C110" s="12">
        <v>977</v>
      </c>
      <c r="D110" s="12"/>
      <c r="E110" s="13">
        <v>6770</v>
      </c>
    </row>
    <row r="111" spans="1:5">
      <c r="A111" s="129">
        <v>442404</v>
      </c>
      <c r="B111" s="11">
        <v>7169</v>
      </c>
      <c r="C111" s="12">
        <v>941</v>
      </c>
      <c r="D111" s="12"/>
      <c r="E111" s="13">
        <v>8110</v>
      </c>
    </row>
    <row r="112" spans="1:5">
      <c r="A112" s="129">
        <v>442418</v>
      </c>
      <c r="B112" s="11">
        <v>6939</v>
      </c>
      <c r="C112" s="12">
        <v>941</v>
      </c>
      <c r="D112" s="12"/>
      <c r="E112" s="13">
        <v>7880</v>
      </c>
    </row>
    <row r="113" spans="1:5">
      <c r="A113" s="129">
        <v>442423</v>
      </c>
      <c r="B113" s="11">
        <v>8086</v>
      </c>
      <c r="C113" s="12">
        <v>754</v>
      </c>
      <c r="D113" s="12"/>
      <c r="E113" s="13">
        <v>8840</v>
      </c>
    </row>
    <row r="114" spans="1:5">
      <c r="A114" s="129">
        <v>442437</v>
      </c>
      <c r="B114" s="11">
        <v>8537</v>
      </c>
      <c r="C114" s="12">
        <v>773</v>
      </c>
      <c r="D114" s="12"/>
      <c r="E114" s="13">
        <v>9310</v>
      </c>
    </row>
    <row r="115" spans="1:5">
      <c r="A115" s="129">
        <v>442442</v>
      </c>
      <c r="B115" s="11">
        <v>5149</v>
      </c>
      <c r="C115" s="12">
        <v>1331</v>
      </c>
      <c r="D115" s="12"/>
      <c r="E115" s="13">
        <v>6480</v>
      </c>
    </row>
    <row r="116" spans="1:5">
      <c r="A116" s="129">
        <v>442461</v>
      </c>
      <c r="B116" s="11">
        <v>4156</v>
      </c>
      <c r="C116" s="12">
        <v>1614</v>
      </c>
      <c r="D116" s="12"/>
      <c r="E116" s="13">
        <v>5770</v>
      </c>
    </row>
    <row r="117" spans="1:5">
      <c r="A117" s="129">
        <v>442475</v>
      </c>
      <c r="B117" s="11">
        <v>8372</v>
      </c>
      <c r="C117" s="12">
        <v>908</v>
      </c>
      <c r="D117" s="12"/>
      <c r="E117" s="13">
        <v>9280</v>
      </c>
    </row>
    <row r="118" spans="1:5">
      <c r="A118" s="129">
        <v>442480</v>
      </c>
      <c r="B118" s="11">
        <v>8138</v>
      </c>
      <c r="C118" s="12">
        <v>992</v>
      </c>
      <c r="D118" s="12"/>
      <c r="E118" s="13">
        <v>9130</v>
      </c>
    </row>
    <row r="119" spans="1:5">
      <c r="A119" s="129">
        <v>442499</v>
      </c>
      <c r="B119" s="11">
        <v>6593</v>
      </c>
      <c r="C119" s="12">
        <v>997</v>
      </c>
      <c r="D119" s="12"/>
      <c r="E119" s="13">
        <v>7590</v>
      </c>
    </row>
    <row r="120" spans="1:5">
      <c r="A120" s="129">
        <v>442507</v>
      </c>
      <c r="B120" s="11">
        <v>6119</v>
      </c>
      <c r="C120" s="12">
        <v>821</v>
      </c>
      <c r="D120" s="12"/>
      <c r="E120" s="13">
        <v>6940</v>
      </c>
    </row>
    <row r="121" spans="1:5">
      <c r="A121" s="129">
        <v>442512</v>
      </c>
      <c r="B121" s="11">
        <v>6338</v>
      </c>
      <c r="C121" s="12">
        <v>992</v>
      </c>
      <c r="D121" s="12"/>
      <c r="E121" s="13">
        <v>7330</v>
      </c>
    </row>
    <row r="122" spans="1:5">
      <c r="A122" s="129">
        <v>442526</v>
      </c>
      <c r="B122" s="11">
        <v>6395</v>
      </c>
      <c r="C122" s="12">
        <v>515</v>
      </c>
      <c r="D122" s="12"/>
      <c r="E122" s="13">
        <v>6910</v>
      </c>
    </row>
    <row r="123" spans="1:5">
      <c r="A123" s="129">
        <v>442531</v>
      </c>
      <c r="B123" s="11">
        <v>8908</v>
      </c>
      <c r="C123" s="12">
        <v>732</v>
      </c>
      <c r="D123" s="12"/>
      <c r="E123" s="13">
        <v>9640</v>
      </c>
    </row>
    <row r="124" spans="1:5">
      <c r="A124" s="129">
        <v>442550</v>
      </c>
      <c r="B124" s="11">
        <v>5202</v>
      </c>
      <c r="C124" s="12">
        <v>1588</v>
      </c>
      <c r="D124" s="12"/>
      <c r="E124" s="13">
        <v>6790</v>
      </c>
    </row>
    <row r="125" spans="1:5">
      <c r="A125" s="129">
        <v>442569</v>
      </c>
      <c r="B125" s="11">
        <v>8524</v>
      </c>
      <c r="C125" s="12">
        <v>806</v>
      </c>
      <c r="D125" s="12"/>
      <c r="E125" s="13">
        <v>9330</v>
      </c>
    </row>
    <row r="126" spans="1:5">
      <c r="A126" s="129">
        <v>442588</v>
      </c>
      <c r="B126" s="11">
        <v>8014</v>
      </c>
      <c r="C126" s="12">
        <v>1146</v>
      </c>
      <c r="D126" s="12"/>
      <c r="E126" s="13">
        <v>9160</v>
      </c>
    </row>
    <row r="127" spans="1:5">
      <c r="A127" s="129">
        <v>442593</v>
      </c>
      <c r="B127" s="11">
        <v>7122</v>
      </c>
      <c r="C127" s="12">
        <v>408</v>
      </c>
      <c r="D127" s="12"/>
      <c r="E127" s="13">
        <v>7530</v>
      </c>
    </row>
    <row r="128" spans="1:5">
      <c r="A128" s="129">
        <v>442606</v>
      </c>
      <c r="B128" s="11">
        <v>8629</v>
      </c>
      <c r="C128" s="12">
        <v>731</v>
      </c>
      <c r="D128" s="12"/>
      <c r="E128" s="13">
        <v>9360</v>
      </c>
    </row>
    <row r="129" spans="1:5">
      <c r="A129" s="129">
        <v>442611</v>
      </c>
      <c r="B129" s="11">
        <v>7434</v>
      </c>
      <c r="C129" s="12">
        <v>1066</v>
      </c>
      <c r="D129" s="12"/>
      <c r="E129" s="13">
        <v>8500</v>
      </c>
    </row>
    <row r="130" spans="1:5">
      <c r="A130" s="129">
        <v>442625</v>
      </c>
      <c r="B130" s="11">
        <v>6952</v>
      </c>
      <c r="C130" s="12">
        <v>408</v>
      </c>
      <c r="D130" s="12"/>
      <c r="E130" s="13">
        <v>7360</v>
      </c>
    </row>
    <row r="131" spans="1:5">
      <c r="A131" s="129">
        <v>442630</v>
      </c>
      <c r="B131" s="11">
        <v>7711</v>
      </c>
      <c r="C131" s="12">
        <v>959</v>
      </c>
      <c r="D131" s="12"/>
      <c r="E131" s="13">
        <v>8670</v>
      </c>
    </row>
    <row r="132" spans="1:5">
      <c r="A132" s="129">
        <v>442649</v>
      </c>
      <c r="B132" s="11">
        <v>6270</v>
      </c>
      <c r="C132" s="12">
        <v>830</v>
      </c>
      <c r="D132" s="12"/>
      <c r="E132" s="13">
        <v>7100</v>
      </c>
    </row>
    <row r="133" spans="1:5">
      <c r="A133" s="129">
        <v>442654</v>
      </c>
      <c r="B133" s="11">
        <v>7379</v>
      </c>
      <c r="C133" s="12">
        <v>1081</v>
      </c>
      <c r="D133" s="12"/>
      <c r="E133" s="13">
        <v>8460</v>
      </c>
    </row>
    <row r="134" spans="1:5">
      <c r="A134" s="129">
        <v>442668</v>
      </c>
      <c r="B134" s="11">
        <v>4989</v>
      </c>
      <c r="C134" s="12">
        <v>1191</v>
      </c>
      <c r="D134" s="12"/>
      <c r="E134" s="13">
        <v>6180</v>
      </c>
    </row>
    <row r="135" spans="1:5">
      <c r="A135" s="129">
        <v>442673</v>
      </c>
      <c r="B135" s="11">
        <v>7214</v>
      </c>
      <c r="C135" s="12">
        <v>1008</v>
      </c>
      <c r="D135" s="12">
        <v>328</v>
      </c>
      <c r="E135" s="13">
        <v>8550</v>
      </c>
    </row>
    <row r="136" spans="1:5">
      <c r="A136" s="129">
        <v>442687</v>
      </c>
      <c r="B136" s="11">
        <v>5129</v>
      </c>
      <c r="C136" s="12">
        <v>1371</v>
      </c>
      <c r="D136" s="12"/>
      <c r="E136" s="13">
        <v>6500</v>
      </c>
    </row>
    <row r="137" spans="1:5">
      <c r="A137" s="129">
        <v>442692</v>
      </c>
      <c r="B137" s="11">
        <v>7206</v>
      </c>
      <c r="C137" s="12">
        <v>754</v>
      </c>
      <c r="D137" s="12"/>
      <c r="E137" s="13">
        <v>7960</v>
      </c>
    </row>
    <row r="138" spans="1:5">
      <c r="A138" s="129">
        <v>442705</v>
      </c>
      <c r="B138" s="11">
        <v>6547</v>
      </c>
      <c r="C138" s="12">
        <v>423</v>
      </c>
      <c r="D138" s="12"/>
      <c r="E138" s="13">
        <v>6970</v>
      </c>
    </row>
    <row r="139" spans="1:5">
      <c r="A139" s="129">
        <v>442710</v>
      </c>
      <c r="B139" s="11">
        <v>7427</v>
      </c>
      <c r="C139" s="12">
        <v>773</v>
      </c>
      <c r="D139" s="12"/>
      <c r="E139" s="13">
        <v>8200</v>
      </c>
    </row>
    <row r="140" spans="1:5">
      <c r="A140" s="129">
        <v>442734</v>
      </c>
      <c r="B140" s="11">
        <v>3779</v>
      </c>
      <c r="C140" s="12">
        <v>771</v>
      </c>
      <c r="D140" s="12"/>
      <c r="E140" s="13">
        <v>4550</v>
      </c>
    </row>
    <row r="141" spans="1:5">
      <c r="A141" s="129">
        <v>442748</v>
      </c>
      <c r="B141" s="11">
        <v>5784</v>
      </c>
      <c r="C141" s="12">
        <v>806</v>
      </c>
      <c r="D141" s="12"/>
      <c r="E141" s="13">
        <v>6590</v>
      </c>
    </row>
    <row r="142" spans="1:5">
      <c r="A142" s="129">
        <v>442753</v>
      </c>
      <c r="B142" s="11">
        <v>2778</v>
      </c>
      <c r="C142" s="12">
        <v>7662</v>
      </c>
      <c r="D142" s="12"/>
      <c r="E142" s="13">
        <v>10440</v>
      </c>
    </row>
    <row r="143" spans="1:5">
      <c r="A143" s="129">
        <v>442767</v>
      </c>
      <c r="B143" s="11">
        <v>4018</v>
      </c>
      <c r="C143" s="12">
        <v>1392</v>
      </c>
      <c r="D143" s="12"/>
      <c r="E143" s="13">
        <v>5410</v>
      </c>
    </row>
    <row r="144" spans="1:5">
      <c r="A144" s="129">
        <v>442772</v>
      </c>
      <c r="B144" s="11">
        <v>6631</v>
      </c>
      <c r="C144" s="12">
        <v>2731</v>
      </c>
      <c r="D144" s="12">
        <v>718</v>
      </c>
      <c r="E144" s="13">
        <v>10080</v>
      </c>
    </row>
    <row r="145" spans="1:5">
      <c r="A145" s="129">
        <v>442786</v>
      </c>
      <c r="B145" s="11">
        <v>5223</v>
      </c>
      <c r="C145" s="12">
        <v>787</v>
      </c>
      <c r="D145" s="12"/>
      <c r="E145" s="13">
        <v>6010</v>
      </c>
    </row>
    <row r="146" spans="1:5">
      <c r="A146" s="129">
        <v>442791</v>
      </c>
      <c r="B146" s="11">
        <v>4281</v>
      </c>
      <c r="C146" s="12">
        <v>2219</v>
      </c>
      <c r="D146" s="12">
        <v>1650</v>
      </c>
      <c r="E146" s="13">
        <v>8150</v>
      </c>
    </row>
    <row r="147" spans="1:5">
      <c r="A147" s="129">
        <v>442809</v>
      </c>
      <c r="B147" s="11">
        <v>6137</v>
      </c>
      <c r="C147" s="12">
        <v>1524</v>
      </c>
      <c r="D147" s="12">
        <v>239</v>
      </c>
      <c r="E147" s="13">
        <v>7900</v>
      </c>
    </row>
    <row r="148" spans="1:5">
      <c r="A148" s="129">
        <v>442814</v>
      </c>
      <c r="B148" s="11">
        <v>5815</v>
      </c>
      <c r="C148" s="12">
        <v>1241</v>
      </c>
      <c r="D148" s="12">
        <v>214</v>
      </c>
      <c r="E148" s="13">
        <v>7270</v>
      </c>
    </row>
    <row r="149" spans="1:5">
      <c r="A149" s="129">
        <v>442828</v>
      </c>
      <c r="B149" s="11">
        <v>4998</v>
      </c>
      <c r="C149" s="12">
        <v>1292</v>
      </c>
      <c r="D149" s="12"/>
      <c r="E149" s="13">
        <v>6290</v>
      </c>
    </row>
    <row r="150" spans="1:5">
      <c r="A150" s="129">
        <v>442833</v>
      </c>
      <c r="B150" s="11">
        <v>7024</v>
      </c>
      <c r="C150" s="12">
        <v>1166</v>
      </c>
      <c r="D150" s="12"/>
      <c r="E150" s="13">
        <v>8190</v>
      </c>
    </row>
    <row r="151" spans="1:5">
      <c r="A151" s="129">
        <v>442847</v>
      </c>
      <c r="B151" s="11">
        <v>4674</v>
      </c>
      <c r="C151" s="12">
        <v>865</v>
      </c>
      <c r="D151" s="12">
        <v>201</v>
      </c>
      <c r="E151" s="13">
        <v>5740</v>
      </c>
    </row>
    <row r="152" spans="1:5">
      <c r="A152" s="129">
        <v>442852</v>
      </c>
      <c r="B152" s="11">
        <v>4990</v>
      </c>
      <c r="C152" s="12">
        <v>1020</v>
      </c>
      <c r="D152" s="12"/>
      <c r="E152" s="13">
        <v>6010</v>
      </c>
    </row>
    <row r="153" spans="1:5">
      <c r="A153" s="129">
        <v>442866</v>
      </c>
      <c r="B153" s="11">
        <v>4725</v>
      </c>
      <c r="C153" s="12">
        <v>1135</v>
      </c>
      <c r="D153" s="12">
        <v>340</v>
      </c>
      <c r="E153" s="13">
        <v>6200</v>
      </c>
    </row>
    <row r="154" spans="1:5">
      <c r="A154" s="129">
        <v>442885</v>
      </c>
      <c r="B154" s="11">
        <v>6855</v>
      </c>
      <c r="C154" s="12">
        <v>1185</v>
      </c>
      <c r="D154" s="12"/>
      <c r="E154" s="13">
        <v>8040</v>
      </c>
    </row>
    <row r="155" spans="1:5">
      <c r="A155" s="129">
        <v>442913</v>
      </c>
      <c r="B155" s="11">
        <v>7217</v>
      </c>
      <c r="C155" s="12">
        <v>1023</v>
      </c>
      <c r="D155" s="12"/>
      <c r="E155" s="13">
        <v>8240</v>
      </c>
    </row>
    <row r="156" spans="1:5">
      <c r="A156" s="129">
        <v>442970</v>
      </c>
      <c r="B156" s="11">
        <v>7828</v>
      </c>
      <c r="C156" s="12">
        <v>1244</v>
      </c>
      <c r="D156" s="12">
        <v>438</v>
      </c>
      <c r="E156" s="13">
        <v>9510</v>
      </c>
    </row>
    <row r="157" spans="1:5">
      <c r="A157" s="129">
        <v>442989</v>
      </c>
      <c r="B157" s="11">
        <v>5971</v>
      </c>
      <c r="C157" s="12">
        <v>979</v>
      </c>
      <c r="D157" s="12"/>
      <c r="E157" s="13">
        <v>6950</v>
      </c>
    </row>
    <row r="158" spans="1:5">
      <c r="A158" s="129">
        <v>442994</v>
      </c>
      <c r="B158" s="11">
        <v>7556</v>
      </c>
      <c r="C158" s="12">
        <v>3564</v>
      </c>
      <c r="D158" s="12"/>
      <c r="E158" s="13">
        <v>11120</v>
      </c>
    </row>
    <row r="159" spans="1:5">
      <c r="A159" s="129">
        <v>443007</v>
      </c>
      <c r="B159" s="11">
        <v>5665</v>
      </c>
      <c r="C159" s="12">
        <v>1235</v>
      </c>
      <c r="D159" s="12"/>
      <c r="E159" s="13">
        <v>6900</v>
      </c>
    </row>
    <row r="160" spans="1:5">
      <c r="A160" s="129">
        <v>443012</v>
      </c>
      <c r="B160" s="11">
        <v>4949</v>
      </c>
      <c r="C160" s="12">
        <v>2561</v>
      </c>
      <c r="D160" s="12"/>
      <c r="E160" s="13">
        <v>7510</v>
      </c>
    </row>
    <row r="161" spans="1:5">
      <c r="A161" s="129">
        <v>443026</v>
      </c>
      <c r="B161" s="11">
        <v>6150</v>
      </c>
      <c r="C161" s="12">
        <v>1720</v>
      </c>
      <c r="D161" s="12"/>
      <c r="E161" s="13">
        <v>7870</v>
      </c>
    </row>
    <row r="162" spans="1:5">
      <c r="A162" s="129">
        <v>443031</v>
      </c>
      <c r="B162" s="11">
        <v>7707</v>
      </c>
      <c r="C162" s="12">
        <v>3594</v>
      </c>
      <c r="D162" s="12">
        <v>869</v>
      </c>
      <c r="E162" s="13">
        <v>12170</v>
      </c>
    </row>
    <row r="163" spans="1:5">
      <c r="A163" s="129">
        <v>443045</v>
      </c>
      <c r="B163" s="11">
        <v>4724</v>
      </c>
      <c r="C163" s="12">
        <v>3086</v>
      </c>
      <c r="D163" s="12"/>
      <c r="E163" s="13">
        <v>7810</v>
      </c>
    </row>
    <row r="164" spans="1:5">
      <c r="A164" s="129">
        <v>443074</v>
      </c>
      <c r="B164" s="11">
        <v>5103</v>
      </c>
      <c r="C164" s="12">
        <v>837</v>
      </c>
      <c r="D164" s="12"/>
      <c r="E164" s="13">
        <v>5940</v>
      </c>
    </row>
    <row r="165" spans="1:5">
      <c r="A165" s="129">
        <v>443088</v>
      </c>
      <c r="B165" s="11">
        <v>6364</v>
      </c>
      <c r="C165" s="12">
        <v>656</v>
      </c>
      <c r="D165" s="12"/>
      <c r="E165" s="13">
        <v>7020</v>
      </c>
    </row>
    <row r="166" spans="1:5">
      <c r="A166" s="129">
        <v>443093</v>
      </c>
      <c r="B166" s="11">
        <v>6852</v>
      </c>
      <c r="C166" s="12">
        <v>4268</v>
      </c>
      <c r="D166" s="12"/>
      <c r="E166" s="13">
        <v>11120</v>
      </c>
    </row>
    <row r="167" spans="1:5">
      <c r="A167" s="129">
        <v>443106</v>
      </c>
      <c r="B167" s="11">
        <v>5599</v>
      </c>
      <c r="C167" s="12">
        <v>1761</v>
      </c>
      <c r="D167" s="12"/>
      <c r="E167" s="13">
        <v>7360</v>
      </c>
    </row>
    <row r="168" spans="1:5">
      <c r="A168" s="129">
        <v>443111</v>
      </c>
      <c r="B168" s="11">
        <v>6855</v>
      </c>
      <c r="C168" s="12">
        <v>1575</v>
      </c>
      <c r="D168" s="12"/>
      <c r="E168" s="13">
        <v>8430</v>
      </c>
    </row>
    <row r="169" spans="1:5">
      <c r="A169" s="129">
        <v>443125</v>
      </c>
      <c r="B169" s="11">
        <v>6676</v>
      </c>
      <c r="C169" s="12">
        <v>944</v>
      </c>
      <c r="D169" s="12"/>
      <c r="E169" s="13">
        <v>7620</v>
      </c>
    </row>
    <row r="170" spans="1:5">
      <c r="A170" s="129">
        <v>443130</v>
      </c>
      <c r="B170" s="11">
        <v>6728</v>
      </c>
      <c r="C170" s="12">
        <v>992</v>
      </c>
      <c r="D170" s="12"/>
      <c r="E170" s="13">
        <v>7720</v>
      </c>
    </row>
    <row r="171" spans="1:5">
      <c r="A171" s="129">
        <v>443149</v>
      </c>
      <c r="B171" s="11">
        <v>4481</v>
      </c>
      <c r="C171" s="12">
        <v>1479</v>
      </c>
      <c r="D171" s="12"/>
      <c r="E171" s="13">
        <v>5960</v>
      </c>
    </row>
    <row r="172" spans="1:5">
      <c r="A172" s="129">
        <v>443154</v>
      </c>
      <c r="B172" s="11">
        <v>8216</v>
      </c>
      <c r="C172" s="12">
        <v>2304</v>
      </c>
      <c r="D172" s="12"/>
      <c r="E172" s="13">
        <v>10520</v>
      </c>
    </row>
    <row r="173" spans="1:5">
      <c r="A173" s="129">
        <v>443168</v>
      </c>
      <c r="B173" s="11">
        <v>4220</v>
      </c>
      <c r="C173" s="12">
        <v>1220</v>
      </c>
      <c r="D173" s="12"/>
      <c r="E173" s="13">
        <v>5440</v>
      </c>
    </row>
    <row r="174" spans="1:5">
      <c r="A174" s="129">
        <v>443173</v>
      </c>
      <c r="B174" s="11">
        <v>7111</v>
      </c>
      <c r="C174" s="12">
        <v>1199</v>
      </c>
      <c r="D174" s="12"/>
      <c r="E174" s="13">
        <v>8310</v>
      </c>
    </row>
    <row r="175" spans="1:5">
      <c r="A175" s="129">
        <v>443187</v>
      </c>
      <c r="B175" s="11">
        <v>6683</v>
      </c>
      <c r="C175" s="12">
        <v>4747</v>
      </c>
      <c r="D175" s="12"/>
      <c r="E175" s="13">
        <v>11430</v>
      </c>
    </row>
    <row r="176" spans="1:5">
      <c r="A176" s="129">
        <v>443192</v>
      </c>
      <c r="B176" s="11">
        <v>6084</v>
      </c>
      <c r="C176" s="12">
        <v>1666</v>
      </c>
      <c r="D176" s="12"/>
      <c r="E176" s="13">
        <v>7750</v>
      </c>
    </row>
    <row r="177" spans="1:5">
      <c r="A177" s="129">
        <v>443205</v>
      </c>
      <c r="B177" s="11">
        <v>6482</v>
      </c>
      <c r="C177" s="12">
        <v>818</v>
      </c>
      <c r="D177" s="12"/>
      <c r="E177" s="13">
        <v>7300</v>
      </c>
    </row>
    <row r="178" spans="1:5">
      <c r="A178" s="129">
        <v>443210</v>
      </c>
      <c r="B178" s="11">
        <v>6847</v>
      </c>
      <c r="C178" s="12">
        <v>443</v>
      </c>
      <c r="D178" s="12"/>
      <c r="E178" s="13">
        <v>7290</v>
      </c>
    </row>
    <row r="179" spans="1:5">
      <c r="A179" s="129">
        <v>443229</v>
      </c>
      <c r="B179" s="11">
        <v>6410</v>
      </c>
      <c r="C179" s="12">
        <v>530</v>
      </c>
      <c r="D179" s="12"/>
      <c r="E179" s="13">
        <v>6940</v>
      </c>
    </row>
    <row r="180" spans="1:5">
      <c r="A180" s="129">
        <v>443234</v>
      </c>
      <c r="B180" s="11">
        <v>6631</v>
      </c>
      <c r="C180" s="12">
        <v>1229</v>
      </c>
      <c r="D180" s="12"/>
      <c r="E180" s="13">
        <v>7860</v>
      </c>
    </row>
    <row r="181" spans="1:5">
      <c r="A181" s="129">
        <v>443248</v>
      </c>
      <c r="B181" s="11">
        <v>6632</v>
      </c>
      <c r="C181" s="12">
        <v>1998</v>
      </c>
      <c r="D181" s="12"/>
      <c r="E181" s="13">
        <v>8630</v>
      </c>
    </row>
    <row r="182" spans="1:5">
      <c r="A182" s="129">
        <v>443253</v>
      </c>
      <c r="B182" s="11">
        <v>5678</v>
      </c>
      <c r="C182" s="12">
        <v>812</v>
      </c>
      <c r="D182" s="12"/>
      <c r="E182" s="13">
        <v>6490</v>
      </c>
    </row>
    <row r="183" spans="1:5">
      <c r="A183" s="129">
        <v>443267</v>
      </c>
      <c r="B183" s="11">
        <v>6879</v>
      </c>
      <c r="C183" s="12">
        <v>881</v>
      </c>
      <c r="D183" s="12"/>
      <c r="E183" s="13">
        <v>7760</v>
      </c>
    </row>
    <row r="184" spans="1:5">
      <c r="A184" s="129">
        <v>443272</v>
      </c>
      <c r="B184" s="11">
        <v>5731</v>
      </c>
      <c r="C184" s="12">
        <v>959</v>
      </c>
      <c r="D184" s="12"/>
      <c r="E184" s="13">
        <v>6690</v>
      </c>
    </row>
    <row r="185" spans="1:5">
      <c r="A185" s="129">
        <v>443286</v>
      </c>
      <c r="B185" s="11">
        <v>4759</v>
      </c>
      <c r="C185" s="12">
        <v>1321</v>
      </c>
      <c r="D185" s="12"/>
      <c r="E185" s="13">
        <v>6080</v>
      </c>
    </row>
    <row r="186" spans="1:5">
      <c r="A186" s="129">
        <v>443291</v>
      </c>
      <c r="B186" s="11">
        <v>7286</v>
      </c>
      <c r="C186" s="12">
        <v>1504</v>
      </c>
      <c r="D186" s="12"/>
      <c r="E186" s="13">
        <v>8790</v>
      </c>
    </row>
    <row r="187" spans="1:5">
      <c r="A187" s="129">
        <v>443309</v>
      </c>
      <c r="B187" s="11">
        <v>5640</v>
      </c>
      <c r="C187" s="12">
        <v>1820</v>
      </c>
      <c r="D187" s="12"/>
      <c r="E187" s="13">
        <v>7460</v>
      </c>
    </row>
    <row r="188" spans="1:5">
      <c r="A188" s="129">
        <v>443314</v>
      </c>
      <c r="B188" s="11">
        <v>8055</v>
      </c>
      <c r="C188" s="12">
        <v>3535</v>
      </c>
      <c r="D188" s="12"/>
      <c r="E188" s="13">
        <v>11590</v>
      </c>
    </row>
    <row r="189" spans="1:5">
      <c r="A189" s="129">
        <v>443328</v>
      </c>
      <c r="B189" s="11">
        <v>5911</v>
      </c>
      <c r="C189" s="12">
        <v>1649</v>
      </c>
      <c r="D189" s="12"/>
      <c r="E189" s="13">
        <v>7560</v>
      </c>
    </row>
    <row r="190" spans="1:5">
      <c r="A190" s="129">
        <v>443333</v>
      </c>
      <c r="B190" s="11">
        <v>7150</v>
      </c>
      <c r="C190" s="12">
        <v>1140</v>
      </c>
      <c r="D190" s="12"/>
      <c r="E190" s="13">
        <v>8290</v>
      </c>
    </row>
    <row r="191" spans="1:5">
      <c r="A191" s="129">
        <v>443347</v>
      </c>
      <c r="B191" s="11">
        <v>6307</v>
      </c>
      <c r="C191" s="12">
        <v>4383</v>
      </c>
      <c r="D191" s="12"/>
      <c r="E191" s="13">
        <v>10690</v>
      </c>
    </row>
    <row r="192" spans="1:5">
      <c r="A192" s="129">
        <v>443352</v>
      </c>
      <c r="B192" s="11">
        <v>7507</v>
      </c>
      <c r="C192" s="12">
        <v>1773</v>
      </c>
      <c r="D192" s="12"/>
      <c r="E192" s="13">
        <v>9280</v>
      </c>
    </row>
    <row r="193" spans="1:5">
      <c r="A193" s="129">
        <v>443366</v>
      </c>
      <c r="B193" s="11">
        <v>5971</v>
      </c>
      <c r="C193" s="12">
        <v>2019</v>
      </c>
      <c r="D193" s="12"/>
      <c r="E193" s="13">
        <v>7990</v>
      </c>
    </row>
    <row r="194" spans="1:5">
      <c r="A194" s="129">
        <v>443371</v>
      </c>
      <c r="B194" s="11">
        <v>4990</v>
      </c>
      <c r="C194" s="12">
        <v>1300</v>
      </c>
      <c r="D194" s="12"/>
      <c r="E194" s="13">
        <v>6290</v>
      </c>
    </row>
    <row r="195" spans="1:5">
      <c r="A195" s="129">
        <v>443385</v>
      </c>
      <c r="B195" s="11">
        <v>6254</v>
      </c>
      <c r="C195" s="12">
        <v>1046</v>
      </c>
      <c r="D195" s="12"/>
      <c r="E195" s="13">
        <v>7300</v>
      </c>
    </row>
    <row r="196" spans="1:5">
      <c r="A196" s="129">
        <v>443427</v>
      </c>
      <c r="B196" s="11">
        <v>4994</v>
      </c>
      <c r="C196" s="12">
        <v>1277</v>
      </c>
      <c r="D196" s="12">
        <v>289</v>
      </c>
      <c r="E196" s="13">
        <v>6560</v>
      </c>
    </row>
    <row r="197" spans="1:5">
      <c r="A197" s="129">
        <v>443432</v>
      </c>
      <c r="B197" s="11">
        <v>5166</v>
      </c>
      <c r="C197" s="12">
        <v>954</v>
      </c>
      <c r="D197" s="12"/>
      <c r="E197" s="13">
        <v>6120</v>
      </c>
    </row>
    <row r="198" spans="1:5">
      <c r="A198" s="129">
        <v>443451</v>
      </c>
      <c r="B198" s="11">
        <v>4086</v>
      </c>
      <c r="C198" s="12">
        <v>714</v>
      </c>
      <c r="D198" s="12"/>
      <c r="E198" s="13">
        <v>4800</v>
      </c>
    </row>
    <row r="199" spans="1:5">
      <c r="A199" s="129">
        <v>443465</v>
      </c>
      <c r="B199" s="11">
        <v>7347</v>
      </c>
      <c r="C199" s="12">
        <v>3003</v>
      </c>
      <c r="D199" s="12"/>
      <c r="E199" s="13">
        <v>10350</v>
      </c>
    </row>
    <row r="200" spans="1:5">
      <c r="A200" s="129">
        <v>443489</v>
      </c>
      <c r="B200" s="11">
        <v>7533</v>
      </c>
      <c r="C200" s="12">
        <v>907</v>
      </c>
      <c r="D200" s="12"/>
      <c r="E200" s="13">
        <v>8440</v>
      </c>
    </row>
    <row r="201" spans="1:5">
      <c r="A201" s="129">
        <v>443494</v>
      </c>
      <c r="B201" s="11">
        <v>5851</v>
      </c>
      <c r="C201" s="12">
        <v>899</v>
      </c>
      <c r="D201" s="12"/>
      <c r="E201" s="13">
        <v>6750</v>
      </c>
    </row>
    <row r="202" spans="1:5">
      <c r="A202" s="129">
        <v>443502</v>
      </c>
      <c r="B202" s="11">
        <v>7211</v>
      </c>
      <c r="C202" s="12">
        <v>1099</v>
      </c>
      <c r="D202" s="12"/>
      <c r="E202" s="13">
        <v>8310</v>
      </c>
    </row>
    <row r="203" spans="1:5">
      <c r="A203" s="129">
        <v>443516</v>
      </c>
      <c r="B203" s="11">
        <v>6085</v>
      </c>
      <c r="C203" s="12">
        <v>1395</v>
      </c>
      <c r="D203" s="12"/>
      <c r="E203" s="13">
        <v>7480</v>
      </c>
    </row>
    <row r="204" spans="1:5">
      <c r="A204" s="129">
        <v>443521</v>
      </c>
      <c r="B204" s="11">
        <v>6580</v>
      </c>
      <c r="C204" s="12">
        <v>1140</v>
      </c>
      <c r="D204" s="12"/>
      <c r="E204" s="13">
        <v>7720</v>
      </c>
    </row>
    <row r="205" spans="1:5">
      <c r="A205" s="129">
        <v>443535</v>
      </c>
      <c r="B205" s="11">
        <v>8032</v>
      </c>
      <c r="C205" s="12">
        <v>908</v>
      </c>
      <c r="D205" s="12"/>
      <c r="E205" s="13">
        <v>8940</v>
      </c>
    </row>
    <row r="206" spans="1:5">
      <c r="A206" s="129">
        <v>443540</v>
      </c>
      <c r="B206" s="11">
        <v>7162</v>
      </c>
      <c r="C206" s="12">
        <v>748</v>
      </c>
      <c r="D206" s="12"/>
      <c r="E206" s="13">
        <v>7910</v>
      </c>
    </row>
    <row r="207" spans="1:5">
      <c r="A207" s="129">
        <v>443559</v>
      </c>
      <c r="B207" s="11">
        <v>6171</v>
      </c>
      <c r="C207" s="12">
        <v>1169</v>
      </c>
      <c r="D207" s="12"/>
      <c r="E207" s="13">
        <v>7340</v>
      </c>
    </row>
    <row r="208" spans="1:5">
      <c r="A208" s="129">
        <v>443564</v>
      </c>
      <c r="B208" s="11">
        <v>7982</v>
      </c>
      <c r="C208" s="12">
        <v>748</v>
      </c>
      <c r="D208" s="12"/>
      <c r="E208" s="13">
        <v>8730</v>
      </c>
    </row>
    <row r="209" spans="1:5">
      <c r="A209" s="129">
        <v>443578</v>
      </c>
      <c r="B209" s="11">
        <v>7315</v>
      </c>
      <c r="C209" s="12">
        <v>1305</v>
      </c>
      <c r="D209" s="12"/>
      <c r="E209" s="13">
        <v>8620</v>
      </c>
    </row>
    <row r="210" spans="1:5">
      <c r="A210" s="129">
        <v>443583</v>
      </c>
      <c r="B210" s="11">
        <v>6609</v>
      </c>
      <c r="C210" s="12">
        <v>881</v>
      </c>
      <c r="D210" s="12"/>
      <c r="E210" s="13">
        <v>7490</v>
      </c>
    </row>
    <row r="211" spans="1:5">
      <c r="A211" s="129">
        <v>443597</v>
      </c>
      <c r="B211" s="11">
        <v>7865</v>
      </c>
      <c r="C211" s="12">
        <v>2885</v>
      </c>
      <c r="D211" s="12"/>
      <c r="E211" s="13">
        <v>10750</v>
      </c>
    </row>
    <row r="212" spans="1:5">
      <c r="A212" s="129">
        <v>443601</v>
      </c>
      <c r="B212" s="11">
        <v>5794</v>
      </c>
      <c r="C212" s="12">
        <v>1216</v>
      </c>
      <c r="D212" s="12"/>
      <c r="E212" s="13">
        <v>7010</v>
      </c>
    </row>
    <row r="213" spans="1:5">
      <c r="A213" s="129">
        <v>443615</v>
      </c>
      <c r="B213" s="11">
        <v>5895</v>
      </c>
      <c r="C213" s="12">
        <v>975</v>
      </c>
      <c r="D213" s="12"/>
      <c r="E213" s="13">
        <v>6870</v>
      </c>
    </row>
    <row r="214" spans="1:5">
      <c r="A214" s="129">
        <v>443620</v>
      </c>
      <c r="B214" s="11">
        <v>6195</v>
      </c>
      <c r="C214" s="12">
        <v>2805</v>
      </c>
      <c r="D214" s="12"/>
      <c r="E214" s="13">
        <v>9000</v>
      </c>
    </row>
    <row r="215" spans="1:5">
      <c r="A215" s="129">
        <v>443639</v>
      </c>
      <c r="B215" s="11">
        <v>7774</v>
      </c>
      <c r="C215" s="12">
        <v>1236</v>
      </c>
      <c r="D215" s="12"/>
      <c r="E215" s="13">
        <v>9010</v>
      </c>
    </row>
    <row r="216" spans="1:5">
      <c r="A216" s="129">
        <v>443644</v>
      </c>
      <c r="B216" s="11">
        <v>7287</v>
      </c>
      <c r="C216" s="12">
        <v>1503</v>
      </c>
      <c r="D216" s="12"/>
      <c r="E216" s="13">
        <v>8790</v>
      </c>
    </row>
    <row r="217" spans="1:5">
      <c r="A217" s="129">
        <v>443663</v>
      </c>
      <c r="B217" s="11">
        <v>4789</v>
      </c>
      <c r="C217" s="12">
        <v>1141</v>
      </c>
      <c r="D217" s="12"/>
      <c r="E217" s="13">
        <v>5930</v>
      </c>
    </row>
    <row r="218" spans="1:5">
      <c r="A218" s="129">
        <v>443677</v>
      </c>
      <c r="B218" s="11">
        <v>7171</v>
      </c>
      <c r="C218" s="12">
        <v>1259</v>
      </c>
      <c r="D218" s="12"/>
      <c r="E218" s="13">
        <v>8430</v>
      </c>
    </row>
    <row r="219" spans="1:5">
      <c r="A219" s="129">
        <v>443682</v>
      </c>
      <c r="B219" s="11">
        <v>4122</v>
      </c>
      <c r="C219" s="12">
        <v>958</v>
      </c>
      <c r="D219" s="12"/>
      <c r="E219" s="13">
        <v>5080</v>
      </c>
    </row>
    <row r="220" spans="1:5">
      <c r="A220" s="129">
        <v>443696</v>
      </c>
      <c r="B220" s="11">
        <v>6674</v>
      </c>
      <c r="C220" s="12">
        <v>3936</v>
      </c>
      <c r="D220" s="12"/>
      <c r="E220" s="13">
        <v>10610</v>
      </c>
    </row>
    <row r="221" spans="1:5">
      <c r="A221" s="129">
        <v>443700</v>
      </c>
      <c r="B221" s="11">
        <v>6881</v>
      </c>
      <c r="C221" s="12">
        <v>1169</v>
      </c>
      <c r="D221" s="12"/>
      <c r="E221" s="13">
        <v>8050</v>
      </c>
    </row>
    <row r="222" spans="1:5">
      <c r="A222" s="129">
        <v>443719</v>
      </c>
      <c r="B222" s="11">
        <v>7658</v>
      </c>
      <c r="C222" s="12">
        <v>3012</v>
      </c>
      <c r="D222" s="12"/>
      <c r="E222" s="13">
        <v>10670</v>
      </c>
    </row>
    <row r="223" spans="1:5">
      <c r="A223" s="129">
        <v>443724</v>
      </c>
      <c r="B223" s="11">
        <v>6344</v>
      </c>
      <c r="C223" s="12">
        <v>1776</v>
      </c>
      <c r="D223" s="12"/>
      <c r="E223" s="13">
        <v>8120</v>
      </c>
    </row>
    <row r="224" spans="1:5">
      <c r="A224" s="129">
        <v>443738</v>
      </c>
      <c r="B224" s="11">
        <v>7794</v>
      </c>
      <c r="C224" s="12">
        <v>1276</v>
      </c>
      <c r="D224" s="12"/>
      <c r="E224" s="13">
        <v>9070</v>
      </c>
    </row>
    <row r="225" spans="1:5">
      <c r="A225" s="129">
        <v>443743</v>
      </c>
      <c r="B225" s="11">
        <v>7426</v>
      </c>
      <c r="C225" s="12">
        <v>754</v>
      </c>
      <c r="D225" s="12"/>
      <c r="E225" s="13">
        <v>8180</v>
      </c>
    </row>
    <row r="226" spans="1:5">
      <c r="A226" s="129">
        <v>443757</v>
      </c>
      <c r="B226" s="11">
        <v>6893</v>
      </c>
      <c r="C226" s="12">
        <v>497</v>
      </c>
      <c r="D226" s="12"/>
      <c r="E226" s="13">
        <v>7390</v>
      </c>
    </row>
    <row r="227" spans="1:5">
      <c r="A227" s="129">
        <v>443762</v>
      </c>
      <c r="B227" s="11">
        <v>4866</v>
      </c>
      <c r="C227" s="12">
        <v>1124</v>
      </c>
      <c r="D227" s="12"/>
      <c r="E227" s="13">
        <v>5990</v>
      </c>
    </row>
    <row r="228" spans="1:5">
      <c r="A228" s="129">
        <v>443776</v>
      </c>
      <c r="B228" s="11">
        <v>5530</v>
      </c>
      <c r="C228" s="12">
        <v>1430</v>
      </c>
      <c r="D228" s="12"/>
      <c r="E228" s="13">
        <v>6960</v>
      </c>
    </row>
    <row r="229" spans="1:5">
      <c r="A229" s="129">
        <v>443781</v>
      </c>
      <c r="B229" s="11">
        <v>6854</v>
      </c>
      <c r="C229" s="12">
        <v>1876</v>
      </c>
      <c r="D229" s="12"/>
      <c r="E229" s="13">
        <v>8730</v>
      </c>
    </row>
    <row r="230" spans="1:5">
      <c r="A230" s="129">
        <v>443795</v>
      </c>
      <c r="B230" s="11">
        <v>6659</v>
      </c>
      <c r="C230" s="12">
        <v>1091</v>
      </c>
      <c r="D230" s="12"/>
      <c r="E230" s="13">
        <v>7750</v>
      </c>
    </row>
    <row r="231" spans="1:5">
      <c r="A231" s="129">
        <v>443804</v>
      </c>
      <c r="B231" s="11">
        <v>6456</v>
      </c>
      <c r="C231" s="12">
        <v>944</v>
      </c>
      <c r="D231" s="12"/>
      <c r="E231" s="13">
        <v>7400</v>
      </c>
    </row>
    <row r="232" spans="1:5">
      <c r="A232" s="129">
        <v>443818</v>
      </c>
      <c r="B232" s="11">
        <v>6956</v>
      </c>
      <c r="C232" s="12">
        <v>5924</v>
      </c>
      <c r="D232" s="12"/>
      <c r="E232" s="13">
        <v>12880</v>
      </c>
    </row>
    <row r="233" spans="1:5">
      <c r="A233" s="129">
        <v>443823</v>
      </c>
      <c r="B233" s="11">
        <v>7832</v>
      </c>
      <c r="C233" s="12">
        <v>1108</v>
      </c>
      <c r="D233" s="12"/>
      <c r="E233" s="13">
        <v>8940</v>
      </c>
    </row>
    <row r="234" spans="1:5">
      <c r="A234" s="129">
        <v>443837</v>
      </c>
      <c r="B234" s="11">
        <v>5579</v>
      </c>
      <c r="C234" s="12">
        <v>3182</v>
      </c>
      <c r="D234" s="12">
        <v>2129</v>
      </c>
      <c r="E234" s="13">
        <v>10890</v>
      </c>
    </row>
    <row r="235" spans="1:5">
      <c r="A235" s="129">
        <v>443842</v>
      </c>
      <c r="B235" s="11">
        <v>6139</v>
      </c>
      <c r="C235" s="12">
        <v>1091</v>
      </c>
      <c r="D235" s="12"/>
      <c r="E235" s="13">
        <v>7230</v>
      </c>
    </row>
    <row r="236" spans="1:5">
      <c r="A236" s="129">
        <v>443856</v>
      </c>
      <c r="B236" s="11">
        <v>5034</v>
      </c>
      <c r="C236" s="12">
        <v>1556</v>
      </c>
      <c r="D236" s="12"/>
      <c r="E236" s="13">
        <v>6590</v>
      </c>
    </row>
    <row r="237" spans="1:5">
      <c r="A237" s="129">
        <v>443861</v>
      </c>
      <c r="B237" s="11">
        <v>7117</v>
      </c>
      <c r="C237" s="12">
        <v>4333</v>
      </c>
      <c r="D237" s="12"/>
      <c r="E237" s="13">
        <v>11450</v>
      </c>
    </row>
    <row r="238" spans="1:5">
      <c r="A238" s="129">
        <v>443875</v>
      </c>
      <c r="B238" s="11">
        <v>6886</v>
      </c>
      <c r="C238" s="12">
        <v>754</v>
      </c>
      <c r="D238" s="12"/>
      <c r="E238" s="13">
        <v>7640</v>
      </c>
    </row>
    <row r="239" spans="1:5">
      <c r="A239" s="129">
        <v>443880</v>
      </c>
      <c r="B239" s="11">
        <v>8032</v>
      </c>
      <c r="C239" s="12">
        <v>1188</v>
      </c>
      <c r="D239" s="12"/>
      <c r="E239" s="13">
        <v>9220</v>
      </c>
    </row>
    <row r="240" spans="1:5">
      <c r="A240" s="129">
        <v>443899</v>
      </c>
      <c r="B240" s="11">
        <v>5733</v>
      </c>
      <c r="C240" s="12">
        <v>787</v>
      </c>
      <c r="D240" s="12"/>
      <c r="E240" s="13">
        <v>6520</v>
      </c>
    </row>
    <row r="241" spans="1:5">
      <c r="A241" s="129">
        <v>443903</v>
      </c>
      <c r="B241" s="11">
        <v>7074</v>
      </c>
      <c r="C241" s="12">
        <v>4576</v>
      </c>
      <c r="D241" s="12"/>
      <c r="E241" s="13">
        <v>11650</v>
      </c>
    </row>
    <row r="242" spans="1:5">
      <c r="A242" s="129">
        <v>443917</v>
      </c>
      <c r="B242" s="11">
        <v>7322</v>
      </c>
      <c r="C242" s="12">
        <v>1028</v>
      </c>
      <c r="D242" s="12"/>
      <c r="E242" s="13">
        <v>8350</v>
      </c>
    </row>
    <row r="243" spans="1:5">
      <c r="A243" s="129">
        <v>443922</v>
      </c>
      <c r="B243" s="11">
        <v>7140</v>
      </c>
      <c r="C243" s="12">
        <v>1150</v>
      </c>
      <c r="D243" s="12"/>
      <c r="E243" s="13">
        <v>8290</v>
      </c>
    </row>
    <row r="244" spans="1:5">
      <c r="A244" s="129">
        <v>443936</v>
      </c>
      <c r="B244" s="11">
        <v>7348</v>
      </c>
      <c r="C244" s="12">
        <v>7486</v>
      </c>
      <c r="D244" s="12">
        <v>226</v>
      </c>
      <c r="E244" s="13">
        <v>15060</v>
      </c>
    </row>
    <row r="245" spans="1:5">
      <c r="A245" s="129">
        <v>443941</v>
      </c>
      <c r="B245" s="11">
        <v>6313</v>
      </c>
      <c r="C245" s="12">
        <v>2069</v>
      </c>
      <c r="D245" s="12">
        <v>328</v>
      </c>
      <c r="E245" s="13">
        <v>8710</v>
      </c>
    </row>
    <row r="246" spans="1:5">
      <c r="A246" s="129">
        <v>443960</v>
      </c>
      <c r="B246" s="11">
        <v>4209</v>
      </c>
      <c r="C246" s="12">
        <v>731</v>
      </c>
      <c r="D246" s="12"/>
      <c r="E246" s="13">
        <v>4940</v>
      </c>
    </row>
    <row r="247" spans="1:5">
      <c r="A247" s="129">
        <v>443979</v>
      </c>
      <c r="B247" s="11">
        <v>8367</v>
      </c>
      <c r="C247" s="12">
        <v>1229</v>
      </c>
      <c r="D247" s="12">
        <v>164</v>
      </c>
      <c r="E247" s="13">
        <v>9760</v>
      </c>
    </row>
    <row r="248" spans="1:5">
      <c r="A248" s="129">
        <v>443984</v>
      </c>
      <c r="B248" s="11">
        <v>5362</v>
      </c>
      <c r="C248" s="12">
        <v>698</v>
      </c>
      <c r="D248" s="12"/>
      <c r="E248" s="13">
        <v>6060</v>
      </c>
    </row>
    <row r="249" spans="1:5">
      <c r="A249" s="129">
        <v>443998</v>
      </c>
      <c r="B249" s="11">
        <v>7158</v>
      </c>
      <c r="C249" s="12">
        <v>754</v>
      </c>
      <c r="D249" s="12">
        <v>328</v>
      </c>
      <c r="E249" s="13">
        <v>8240</v>
      </c>
    </row>
    <row r="250" spans="1:5">
      <c r="A250" s="129">
        <v>444002</v>
      </c>
      <c r="B250" s="11">
        <v>6232</v>
      </c>
      <c r="C250" s="12">
        <v>698</v>
      </c>
      <c r="D250" s="12"/>
      <c r="E250" s="13">
        <v>6930</v>
      </c>
    </row>
    <row r="251" spans="1:5">
      <c r="A251" s="129">
        <v>444016</v>
      </c>
      <c r="B251" s="11">
        <v>6243</v>
      </c>
      <c r="C251" s="12">
        <v>830</v>
      </c>
      <c r="D251" s="12">
        <v>547</v>
      </c>
      <c r="E251" s="13">
        <v>7620</v>
      </c>
    </row>
    <row r="252" spans="1:5">
      <c r="A252" s="129">
        <v>444021</v>
      </c>
      <c r="B252" s="11">
        <v>7316</v>
      </c>
      <c r="C252" s="12">
        <v>907</v>
      </c>
      <c r="D252" s="12">
        <v>547</v>
      </c>
      <c r="E252" s="13">
        <v>8770</v>
      </c>
    </row>
    <row r="253" spans="1:5">
      <c r="A253" s="129">
        <v>444035</v>
      </c>
      <c r="B253" s="11">
        <v>7351</v>
      </c>
      <c r="C253" s="12">
        <v>7781</v>
      </c>
      <c r="D253" s="12">
        <v>428</v>
      </c>
      <c r="E253" s="13">
        <v>15560</v>
      </c>
    </row>
    <row r="254" spans="1:5">
      <c r="A254" s="129">
        <v>444040</v>
      </c>
      <c r="B254" s="11">
        <v>6364</v>
      </c>
      <c r="C254" s="12">
        <v>936</v>
      </c>
      <c r="D254" s="12"/>
      <c r="E254" s="13">
        <v>7300</v>
      </c>
    </row>
    <row r="255" spans="1:5">
      <c r="A255" s="129">
        <v>444059</v>
      </c>
      <c r="B255" s="11">
        <v>3862</v>
      </c>
      <c r="C255" s="12">
        <v>748</v>
      </c>
      <c r="D255" s="12"/>
      <c r="E255" s="13">
        <v>4610</v>
      </c>
    </row>
    <row r="256" spans="1:5">
      <c r="A256" s="129">
        <v>444064</v>
      </c>
      <c r="B256" s="11">
        <v>5333</v>
      </c>
      <c r="C256" s="12">
        <v>3067</v>
      </c>
      <c r="D256" s="12"/>
      <c r="E256" s="13">
        <v>8400</v>
      </c>
    </row>
    <row r="257" spans="1:5">
      <c r="A257" s="129">
        <v>444078</v>
      </c>
      <c r="B257" s="11">
        <v>8054</v>
      </c>
      <c r="C257" s="12">
        <v>1446</v>
      </c>
      <c r="D257" s="12"/>
      <c r="E257" s="13">
        <v>9500</v>
      </c>
    </row>
    <row r="258" spans="1:5">
      <c r="A258" s="129">
        <v>444083</v>
      </c>
      <c r="B258" s="11">
        <v>6330</v>
      </c>
      <c r="C258" s="12">
        <v>860</v>
      </c>
      <c r="D258" s="12"/>
      <c r="E258" s="13">
        <v>7190</v>
      </c>
    </row>
    <row r="259" spans="1:5">
      <c r="A259" s="129">
        <v>444097</v>
      </c>
      <c r="B259" s="11">
        <v>6772</v>
      </c>
      <c r="C259" s="12">
        <v>868</v>
      </c>
      <c r="D259" s="12"/>
      <c r="E259" s="13">
        <v>7640</v>
      </c>
    </row>
    <row r="260" spans="1:5">
      <c r="A260" s="129">
        <v>444101</v>
      </c>
      <c r="B260" s="11">
        <v>6774</v>
      </c>
      <c r="C260" s="12">
        <v>456</v>
      </c>
      <c r="D260" s="12"/>
      <c r="E260" s="13">
        <v>7230</v>
      </c>
    </row>
    <row r="261" spans="1:5">
      <c r="A261" s="129">
        <v>444115</v>
      </c>
      <c r="B261" s="11">
        <v>5059</v>
      </c>
      <c r="C261" s="12">
        <v>2111</v>
      </c>
      <c r="D261" s="12"/>
      <c r="E261" s="13">
        <v>7170</v>
      </c>
    </row>
    <row r="262" spans="1:5">
      <c r="A262" s="129">
        <v>444120</v>
      </c>
      <c r="B262" s="11">
        <v>5052</v>
      </c>
      <c r="C262" s="12">
        <v>3316</v>
      </c>
      <c r="D262" s="12">
        <v>1222</v>
      </c>
      <c r="E262" s="13">
        <v>9590</v>
      </c>
    </row>
    <row r="263" spans="1:5">
      <c r="A263" s="129">
        <v>444144</v>
      </c>
      <c r="B263" s="11">
        <v>4359</v>
      </c>
      <c r="C263" s="12">
        <v>911</v>
      </c>
      <c r="D263" s="12"/>
      <c r="E263" s="13">
        <v>5270</v>
      </c>
    </row>
    <row r="264" spans="1:5">
      <c r="A264" s="129">
        <v>444158</v>
      </c>
      <c r="B264" s="11">
        <v>6747</v>
      </c>
      <c r="C264" s="12">
        <v>573</v>
      </c>
      <c r="D264" s="12"/>
      <c r="E264" s="13">
        <v>7320</v>
      </c>
    </row>
    <row r="265" spans="1:5">
      <c r="A265" s="129">
        <v>444163</v>
      </c>
      <c r="B265" s="11">
        <v>6415</v>
      </c>
      <c r="C265" s="12">
        <v>565</v>
      </c>
      <c r="D265" s="12"/>
      <c r="E265" s="13">
        <v>6980</v>
      </c>
    </row>
    <row r="266" spans="1:5">
      <c r="A266" s="129">
        <v>444177</v>
      </c>
      <c r="B266" s="11">
        <v>5292</v>
      </c>
      <c r="C266" s="12">
        <v>4268</v>
      </c>
      <c r="D266" s="12"/>
      <c r="E266" s="13">
        <v>9560</v>
      </c>
    </row>
    <row r="267" spans="1:5">
      <c r="A267" s="129">
        <v>444182</v>
      </c>
      <c r="B267" s="11">
        <v>8306</v>
      </c>
      <c r="C267" s="12">
        <v>1354</v>
      </c>
      <c r="D267" s="12"/>
      <c r="E267" s="13">
        <v>9660</v>
      </c>
    </row>
    <row r="268" spans="1:5">
      <c r="A268" s="129">
        <v>444196</v>
      </c>
      <c r="B268" s="11">
        <v>8001</v>
      </c>
      <c r="C268" s="12">
        <v>1339</v>
      </c>
      <c r="D268" s="12"/>
      <c r="E268" s="13">
        <v>9340</v>
      </c>
    </row>
    <row r="269" spans="1:5">
      <c r="A269" s="129">
        <v>444200</v>
      </c>
      <c r="B269" s="11">
        <v>7109</v>
      </c>
      <c r="C269" s="12">
        <v>1091</v>
      </c>
      <c r="D269" s="12"/>
      <c r="E269" s="13">
        <v>8200</v>
      </c>
    </row>
    <row r="270" spans="1:5">
      <c r="A270" s="129">
        <v>444219</v>
      </c>
      <c r="B270" s="11">
        <v>4897</v>
      </c>
      <c r="C270" s="12">
        <v>1173</v>
      </c>
      <c r="D270" s="12"/>
      <c r="E270" s="13">
        <v>6070</v>
      </c>
    </row>
    <row r="271" spans="1:5">
      <c r="A271" s="129">
        <v>444224</v>
      </c>
      <c r="B271" s="11">
        <v>7162</v>
      </c>
      <c r="C271" s="12">
        <v>738</v>
      </c>
      <c r="D271" s="12"/>
      <c r="E271" s="13">
        <v>7900</v>
      </c>
    </row>
    <row r="272" spans="1:5">
      <c r="A272" s="129">
        <v>444238</v>
      </c>
      <c r="B272" s="11">
        <v>4710</v>
      </c>
      <c r="C272" s="12">
        <v>830</v>
      </c>
      <c r="D272" s="12"/>
      <c r="E272" s="13">
        <v>5540</v>
      </c>
    </row>
    <row r="273" spans="1:5">
      <c r="A273" s="129">
        <v>444243</v>
      </c>
      <c r="B273" s="11">
        <v>4441</v>
      </c>
      <c r="C273" s="12">
        <v>1379</v>
      </c>
      <c r="D273" s="12"/>
      <c r="E273" s="13">
        <v>5820</v>
      </c>
    </row>
    <row r="274" spans="1:5">
      <c r="A274" s="129">
        <v>444262</v>
      </c>
      <c r="B274" s="11">
        <v>3785</v>
      </c>
      <c r="C274" s="12">
        <v>715</v>
      </c>
      <c r="D274" s="12"/>
      <c r="E274" s="13">
        <v>4500</v>
      </c>
    </row>
    <row r="275" spans="1:5">
      <c r="A275" s="129">
        <v>444281</v>
      </c>
      <c r="B275" s="11">
        <v>5253</v>
      </c>
      <c r="C275" s="12">
        <v>787</v>
      </c>
      <c r="D275" s="12"/>
      <c r="E275" s="13">
        <v>6040</v>
      </c>
    </row>
    <row r="276" spans="1:5">
      <c r="A276" s="129">
        <v>444295</v>
      </c>
      <c r="B276" s="11">
        <v>7241</v>
      </c>
      <c r="C276" s="12">
        <v>369</v>
      </c>
      <c r="D276" s="12"/>
      <c r="E276" s="13">
        <v>7610</v>
      </c>
    </row>
    <row r="277" spans="1:5">
      <c r="A277" s="129">
        <v>444304</v>
      </c>
      <c r="B277" s="11">
        <v>7666</v>
      </c>
      <c r="C277" s="12">
        <v>474</v>
      </c>
      <c r="D277" s="12"/>
      <c r="E277" s="13">
        <v>8140</v>
      </c>
    </row>
    <row r="278" spans="1:5">
      <c r="A278" s="129">
        <v>444318</v>
      </c>
      <c r="B278" s="11">
        <v>6009</v>
      </c>
      <c r="C278" s="12">
        <v>441</v>
      </c>
      <c r="D278" s="12"/>
      <c r="E278" s="13">
        <v>6450</v>
      </c>
    </row>
    <row r="279" spans="1:5">
      <c r="A279" s="129">
        <v>444323</v>
      </c>
      <c r="B279" s="11">
        <v>6232</v>
      </c>
      <c r="C279" s="12">
        <v>908</v>
      </c>
      <c r="D279" s="12"/>
      <c r="E279" s="13">
        <v>7140</v>
      </c>
    </row>
    <row r="280" spans="1:5">
      <c r="A280" s="129">
        <v>444337</v>
      </c>
      <c r="B280" s="11">
        <v>5653</v>
      </c>
      <c r="C280" s="12">
        <v>5317</v>
      </c>
      <c r="D280" s="12"/>
      <c r="E280" s="13">
        <v>10970</v>
      </c>
    </row>
    <row r="281" spans="1:5">
      <c r="A281" s="129">
        <v>444342</v>
      </c>
      <c r="B281" s="11">
        <v>5385</v>
      </c>
      <c r="C281" s="12">
        <v>865</v>
      </c>
      <c r="D281" s="12"/>
      <c r="E281" s="13">
        <v>6250</v>
      </c>
    </row>
    <row r="282" spans="1:5">
      <c r="A282" s="129">
        <v>444356</v>
      </c>
      <c r="B282" s="11">
        <v>6350</v>
      </c>
      <c r="C282" s="12">
        <v>1020</v>
      </c>
      <c r="D282" s="12"/>
      <c r="E282" s="13">
        <v>7370</v>
      </c>
    </row>
    <row r="283" spans="1:5">
      <c r="A283" s="129">
        <v>444361</v>
      </c>
      <c r="B283" s="11">
        <v>4672</v>
      </c>
      <c r="C283" s="12">
        <v>748</v>
      </c>
      <c r="D283" s="12"/>
      <c r="E283" s="13">
        <v>5420</v>
      </c>
    </row>
    <row r="284" spans="1:5">
      <c r="A284" s="129">
        <v>444375</v>
      </c>
      <c r="B284" s="11">
        <v>6649</v>
      </c>
      <c r="C284" s="12">
        <v>441</v>
      </c>
      <c r="D284" s="12"/>
      <c r="E284" s="13">
        <v>7090</v>
      </c>
    </row>
    <row r="285" spans="1:5">
      <c r="A285" s="129">
        <v>444380</v>
      </c>
      <c r="B285" s="11">
        <v>5869</v>
      </c>
      <c r="C285" s="12">
        <v>851</v>
      </c>
      <c r="D285" s="12"/>
      <c r="E285" s="13">
        <v>6720</v>
      </c>
    </row>
    <row r="286" spans="1:5">
      <c r="A286" s="129">
        <v>444403</v>
      </c>
      <c r="B286" s="11">
        <v>6852</v>
      </c>
      <c r="C286" s="12">
        <v>1648</v>
      </c>
      <c r="D286" s="12"/>
      <c r="E286" s="13">
        <v>8500</v>
      </c>
    </row>
    <row r="287" spans="1:5">
      <c r="A287" s="129">
        <v>444417</v>
      </c>
      <c r="B287" s="11">
        <v>7315</v>
      </c>
      <c r="C287" s="12">
        <v>765</v>
      </c>
      <c r="D287" s="12"/>
      <c r="E287" s="13">
        <v>8080</v>
      </c>
    </row>
    <row r="288" spans="1:5">
      <c r="A288" s="129">
        <v>444422</v>
      </c>
      <c r="B288" s="11">
        <v>6171</v>
      </c>
      <c r="C288" s="12">
        <v>1169</v>
      </c>
      <c r="D288" s="12"/>
      <c r="E288" s="13">
        <v>7340</v>
      </c>
    </row>
    <row r="289" spans="1:5">
      <c r="A289" s="129">
        <v>444436</v>
      </c>
      <c r="B289" s="11">
        <v>7812</v>
      </c>
      <c r="C289" s="12">
        <v>1008</v>
      </c>
      <c r="D289" s="12"/>
      <c r="E289" s="13">
        <v>8820</v>
      </c>
    </row>
    <row r="290" spans="1:5">
      <c r="A290" s="129">
        <v>444441</v>
      </c>
      <c r="B290" s="11">
        <v>5143</v>
      </c>
      <c r="C290" s="12">
        <v>547</v>
      </c>
      <c r="D290" s="12"/>
      <c r="E290" s="13">
        <v>5690</v>
      </c>
    </row>
    <row r="291" spans="1:5">
      <c r="A291" s="129">
        <v>444455</v>
      </c>
      <c r="B291" s="11">
        <v>6007</v>
      </c>
      <c r="C291" s="12">
        <v>423</v>
      </c>
      <c r="D291" s="12"/>
      <c r="E291" s="13">
        <v>6430</v>
      </c>
    </row>
    <row r="292" spans="1:5">
      <c r="A292" s="129">
        <v>444460</v>
      </c>
      <c r="B292" s="11">
        <v>7318</v>
      </c>
      <c r="C292" s="12">
        <v>1002</v>
      </c>
      <c r="D292" s="12"/>
      <c r="E292" s="13">
        <v>8320</v>
      </c>
    </row>
    <row r="293" spans="1:5">
      <c r="A293" s="129">
        <v>444479</v>
      </c>
      <c r="B293" s="11">
        <v>5302</v>
      </c>
      <c r="C293" s="12">
        <v>1048</v>
      </c>
      <c r="D293" s="12"/>
      <c r="E293" s="13">
        <v>6350</v>
      </c>
    </row>
    <row r="294" spans="1:5">
      <c r="A294" s="129">
        <v>444484</v>
      </c>
      <c r="B294" s="11">
        <v>6226</v>
      </c>
      <c r="C294" s="12">
        <v>1124</v>
      </c>
      <c r="D294" s="12"/>
      <c r="E294" s="13">
        <v>7350</v>
      </c>
    </row>
    <row r="295" spans="1:5">
      <c r="A295" s="129">
        <v>444498</v>
      </c>
      <c r="B295" s="11">
        <v>6847</v>
      </c>
      <c r="C295" s="12">
        <v>1693</v>
      </c>
      <c r="D295" s="12"/>
      <c r="E295" s="13">
        <v>8540</v>
      </c>
    </row>
    <row r="296" spans="1:5">
      <c r="A296" s="129">
        <v>444506</v>
      </c>
      <c r="B296" s="11">
        <v>7073</v>
      </c>
      <c r="C296" s="12">
        <v>1357</v>
      </c>
      <c r="D296" s="12"/>
      <c r="E296" s="13">
        <v>8430</v>
      </c>
    </row>
    <row r="297" spans="1:5">
      <c r="A297" s="129">
        <v>444511</v>
      </c>
      <c r="B297" s="11">
        <v>7777</v>
      </c>
      <c r="C297" s="12">
        <v>1453</v>
      </c>
      <c r="D297" s="12"/>
      <c r="E297" s="13">
        <v>9230</v>
      </c>
    </row>
    <row r="298" spans="1:5">
      <c r="A298" s="129">
        <v>444530</v>
      </c>
      <c r="B298" s="11">
        <v>6664</v>
      </c>
      <c r="C298" s="12">
        <v>1076</v>
      </c>
      <c r="D298" s="12"/>
      <c r="E298" s="13">
        <v>7740</v>
      </c>
    </row>
    <row r="299" spans="1:5">
      <c r="A299" s="129">
        <v>444549</v>
      </c>
      <c r="B299" s="11">
        <v>6892</v>
      </c>
      <c r="C299" s="12">
        <v>738</v>
      </c>
      <c r="D299" s="12"/>
      <c r="E299" s="13">
        <v>7630</v>
      </c>
    </row>
    <row r="300" spans="1:5">
      <c r="A300" s="129">
        <v>444554</v>
      </c>
      <c r="B300" s="11">
        <v>4317</v>
      </c>
      <c r="C300" s="12">
        <v>833</v>
      </c>
      <c r="D300" s="12"/>
      <c r="E300" s="13">
        <v>5150</v>
      </c>
    </row>
    <row r="301" spans="1:5">
      <c r="A301" s="129">
        <v>444568</v>
      </c>
      <c r="B301" s="11">
        <v>6113</v>
      </c>
      <c r="C301" s="12">
        <v>787</v>
      </c>
      <c r="D301" s="12"/>
      <c r="E301" s="13">
        <v>6900</v>
      </c>
    </row>
    <row r="302" spans="1:5">
      <c r="A302" s="129">
        <v>444573</v>
      </c>
      <c r="B302" s="11">
        <v>7491</v>
      </c>
      <c r="C302" s="12">
        <v>1169</v>
      </c>
      <c r="D302" s="12"/>
      <c r="E302" s="13">
        <v>8660</v>
      </c>
    </row>
    <row r="303" spans="1:5">
      <c r="A303" s="129">
        <v>444587</v>
      </c>
      <c r="B303" s="11">
        <v>7389</v>
      </c>
      <c r="C303" s="12">
        <v>1211</v>
      </c>
      <c r="D303" s="12"/>
      <c r="E303" s="13">
        <v>8600</v>
      </c>
    </row>
    <row r="304" spans="1:5">
      <c r="A304" s="129">
        <v>444592</v>
      </c>
      <c r="B304" s="11">
        <v>3692</v>
      </c>
      <c r="C304" s="12">
        <v>1588</v>
      </c>
      <c r="D304" s="12"/>
      <c r="E304" s="13">
        <v>5280</v>
      </c>
    </row>
    <row r="305" spans="1:5">
      <c r="A305" s="129">
        <v>444605</v>
      </c>
      <c r="B305" s="11">
        <v>5761</v>
      </c>
      <c r="C305" s="12">
        <v>1199</v>
      </c>
      <c r="D305" s="12">
        <v>440</v>
      </c>
      <c r="E305" s="13">
        <v>7400</v>
      </c>
    </row>
    <row r="306" spans="1:5">
      <c r="A306" s="129">
        <v>444610</v>
      </c>
      <c r="B306" s="11">
        <v>7168</v>
      </c>
      <c r="C306" s="12">
        <v>982</v>
      </c>
      <c r="D306" s="12"/>
      <c r="E306" s="13">
        <v>8150</v>
      </c>
    </row>
    <row r="307" spans="1:5">
      <c r="A307" s="129">
        <v>444629</v>
      </c>
      <c r="B307" s="11">
        <v>7546</v>
      </c>
      <c r="C307" s="12">
        <v>1554</v>
      </c>
      <c r="D307" s="12"/>
      <c r="E307" s="13">
        <v>9100</v>
      </c>
    </row>
    <row r="308" spans="1:5">
      <c r="A308" s="129">
        <v>444634</v>
      </c>
      <c r="B308" s="11">
        <v>6799</v>
      </c>
      <c r="C308" s="12">
        <v>971</v>
      </c>
      <c r="D308" s="12"/>
      <c r="E308" s="13">
        <v>7770</v>
      </c>
    </row>
    <row r="309" spans="1:5">
      <c r="A309" s="129">
        <v>444648</v>
      </c>
      <c r="B309" s="11">
        <v>5309</v>
      </c>
      <c r="C309" s="12">
        <v>2051</v>
      </c>
      <c r="D309" s="12"/>
      <c r="E309" s="13">
        <v>7360</v>
      </c>
    </row>
    <row r="310" spans="1:5">
      <c r="A310" s="129">
        <v>444653</v>
      </c>
      <c r="B310" s="11">
        <v>8727</v>
      </c>
      <c r="C310" s="12">
        <v>7253</v>
      </c>
      <c r="D310" s="12"/>
      <c r="E310" s="13">
        <v>15980</v>
      </c>
    </row>
    <row r="311" spans="1:5">
      <c r="A311" s="129">
        <v>444672</v>
      </c>
      <c r="B311" s="11">
        <v>6381</v>
      </c>
      <c r="C311" s="12">
        <v>849</v>
      </c>
      <c r="D311" s="12"/>
      <c r="E311" s="13">
        <v>7230</v>
      </c>
    </row>
    <row r="312" spans="1:5">
      <c r="A312" s="129">
        <v>444691</v>
      </c>
      <c r="B312" s="11">
        <v>4592</v>
      </c>
      <c r="C312" s="12">
        <v>1188</v>
      </c>
      <c r="D312" s="12"/>
      <c r="E312" s="13">
        <v>5780</v>
      </c>
    </row>
    <row r="313" spans="1:5">
      <c r="A313" s="129">
        <v>444709</v>
      </c>
      <c r="B313" s="11">
        <v>4352</v>
      </c>
      <c r="C313" s="12">
        <v>408</v>
      </c>
      <c r="D313" s="12"/>
      <c r="E313" s="13">
        <v>4760</v>
      </c>
    </row>
    <row r="314" spans="1:5">
      <c r="A314" s="129">
        <v>444714</v>
      </c>
      <c r="B314" s="11">
        <v>7599</v>
      </c>
      <c r="C314" s="12">
        <v>731</v>
      </c>
      <c r="D314" s="12"/>
      <c r="E314" s="13">
        <v>8330</v>
      </c>
    </row>
    <row r="315" spans="1:5">
      <c r="A315" s="129">
        <v>444728</v>
      </c>
      <c r="B315" s="11">
        <v>8297</v>
      </c>
      <c r="C315" s="12">
        <v>886</v>
      </c>
      <c r="D315" s="12">
        <v>547</v>
      </c>
      <c r="E315" s="13">
        <v>9730</v>
      </c>
    </row>
    <row r="316" spans="1:5">
      <c r="A316" s="129">
        <v>444733</v>
      </c>
      <c r="B316" s="11">
        <v>5331</v>
      </c>
      <c r="C316" s="12">
        <v>1310</v>
      </c>
      <c r="D316" s="12">
        <v>529</v>
      </c>
      <c r="E316" s="13">
        <v>7170</v>
      </c>
    </row>
    <row r="317" spans="1:5">
      <c r="A317" s="129">
        <v>444752</v>
      </c>
      <c r="B317" s="11">
        <v>7020</v>
      </c>
      <c r="C317" s="12">
        <v>1486</v>
      </c>
      <c r="D317" s="12">
        <v>164</v>
      </c>
      <c r="E317" s="13">
        <v>8670</v>
      </c>
    </row>
    <row r="318" spans="1:5">
      <c r="A318" s="129">
        <v>444766</v>
      </c>
      <c r="B318" s="11">
        <v>5787</v>
      </c>
      <c r="C318" s="12">
        <v>713</v>
      </c>
      <c r="D318" s="12"/>
      <c r="E318" s="13">
        <v>6500</v>
      </c>
    </row>
    <row r="319" spans="1:5">
      <c r="A319" s="129">
        <v>444771</v>
      </c>
      <c r="B319" s="11">
        <v>6725</v>
      </c>
      <c r="C319" s="12">
        <v>1018</v>
      </c>
      <c r="D319" s="12">
        <v>547</v>
      </c>
      <c r="E319" s="13">
        <v>8290</v>
      </c>
    </row>
    <row r="320" spans="1:5">
      <c r="A320" s="129">
        <v>444790</v>
      </c>
      <c r="B320" s="11">
        <v>6186</v>
      </c>
      <c r="C320" s="12">
        <v>975</v>
      </c>
      <c r="D320" s="12">
        <v>219</v>
      </c>
      <c r="E320" s="13">
        <v>7380</v>
      </c>
    </row>
    <row r="321" spans="1:5">
      <c r="A321" s="129">
        <v>444808</v>
      </c>
      <c r="B321" s="11">
        <v>6998</v>
      </c>
      <c r="C321" s="12">
        <v>868</v>
      </c>
      <c r="D321" s="12">
        <v>164</v>
      </c>
      <c r="E321" s="13">
        <v>8030</v>
      </c>
    </row>
    <row r="322" spans="1:5">
      <c r="A322" s="129">
        <v>444813</v>
      </c>
      <c r="B322" s="11">
        <v>5767</v>
      </c>
      <c r="C322" s="12">
        <v>423</v>
      </c>
      <c r="D322" s="12"/>
      <c r="E322" s="13">
        <v>6190</v>
      </c>
    </row>
    <row r="323" spans="1:5">
      <c r="A323" s="129">
        <v>444827</v>
      </c>
      <c r="B323" s="11">
        <v>6279</v>
      </c>
      <c r="C323" s="12">
        <v>441</v>
      </c>
      <c r="D323" s="12"/>
      <c r="E323" s="13">
        <v>6720</v>
      </c>
    </row>
    <row r="324" spans="1:5">
      <c r="A324" s="129">
        <v>444832</v>
      </c>
      <c r="B324" s="11">
        <v>7164</v>
      </c>
      <c r="C324" s="12">
        <v>482</v>
      </c>
      <c r="D324" s="12">
        <v>164</v>
      </c>
      <c r="E324" s="13">
        <v>7810</v>
      </c>
    </row>
    <row r="325" spans="1:5">
      <c r="A325" s="129">
        <v>444846</v>
      </c>
      <c r="B325" s="11">
        <v>5918</v>
      </c>
      <c r="C325" s="12">
        <v>402</v>
      </c>
      <c r="D325" s="12"/>
      <c r="E325" s="13">
        <v>6320</v>
      </c>
    </row>
    <row r="326" spans="1:5">
      <c r="A326" s="129">
        <v>444851</v>
      </c>
      <c r="B326" s="11">
        <v>6309</v>
      </c>
      <c r="C326" s="12">
        <v>2031</v>
      </c>
      <c r="D326" s="12">
        <v>390</v>
      </c>
      <c r="E326" s="13">
        <v>8730</v>
      </c>
    </row>
    <row r="327" spans="1:5">
      <c r="A327" s="129">
        <v>444870</v>
      </c>
      <c r="B327" s="11">
        <v>5446</v>
      </c>
      <c r="C327" s="12">
        <v>1224</v>
      </c>
      <c r="D327" s="12"/>
      <c r="E327" s="13">
        <v>6670</v>
      </c>
    </row>
    <row r="328" spans="1:5">
      <c r="A328" s="129">
        <v>444889</v>
      </c>
      <c r="B328" s="11">
        <v>6258</v>
      </c>
      <c r="C328" s="12">
        <v>3662</v>
      </c>
      <c r="D328" s="12"/>
      <c r="E328" s="13">
        <v>9920</v>
      </c>
    </row>
    <row r="329" spans="1:5">
      <c r="A329" s="129">
        <v>444894</v>
      </c>
      <c r="B329" s="11">
        <v>6549</v>
      </c>
      <c r="C329" s="12">
        <v>771</v>
      </c>
      <c r="D329" s="12"/>
      <c r="E329" s="13">
        <v>7320</v>
      </c>
    </row>
    <row r="330" spans="1:5">
      <c r="A330" s="129">
        <v>444907</v>
      </c>
      <c r="B330" s="11">
        <v>6126</v>
      </c>
      <c r="C330" s="12">
        <v>754</v>
      </c>
      <c r="D330" s="12"/>
      <c r="E330" s="13">
        <v>6880</v>
      </c>
    </row>
    <row r="331" spans="1:5">
      <c r="A331" s="129">
        <v>444912</v>
      </c>
      <c r="B331" s="11">
        <v>6068</v>
      </c>
      <c r="C331" s="12">
        <v>1492</v>
      </c>
      <c r="D331" s="12"/>
      <c r="E331" s="13">
        <v>7560</v>
      </c>
    </row>
    <row r="332" spans="1:5">
      <c r="A332" s="129">
        <v>444926</v>
      </c>
      <c r="B332" s="11">
        <v>4602</v>
      </c>
      <c r="C332" s="12">
        <v>1018</v>
      </c>
      <c r="D332" s="12"/>
      <c r="E332" s="13">
        <v>5620</v>
      </c>
    </row>
    <row r="333" spans="1:5">
      <c r="A333" s="129">
        <v>444931</v>
      </c>
      <c r="B333" s="11">
        <v>6017</v>
      </c>
      <c r="C333" s="12">
        <v>1743</v>
      </c>
      <c r="D333" s="12"/>
      <c r="E333" s="13">
        <v>7760</v>
      </c>
    </row>
    <row r="334" spans="1:5">
      <c r="A334" s="129">
        <v>444945</v>
      </c>
      <c r="B334" s="11">
        <v>5288</v>
      </c>
      <c r="C334" s="12">
        <v>3192</v>
      </c>
      <c r="D334" s="12"/>
      <c r="E334" s="13">
        <v>8480</v>
      </c>
    </row>
    <row r="335" spans="1:5">
      <c r="A335" s="129">
        <v>510619</v>
      </c>
      <c r="B335" s="11">
        <v>3864</v>
      </c>
      <c r="C335" s="12">
        <v>1356</v>
      </c>
      <c r="D335" s="12"/>
      <c r="E335" s="13">
        <v>5220</v>
      </c>
    </row>
    <row r="336" spans="1:5">
      <c r="A336" s="129">
        <v>516107</v>
      </c>
      <c r="B336" s="11">
        <v>4235</v>
      </c>
      <c r="C336" s="12">
        <v>565</v>
      </c>
      <c r="D336" s="12"/>
      <c r="E336" s="13">
        <v>4800</v>
      </c>
    </row>
    <row r="337" spans="1:5">
      <c r="A337" s="129">
        <v>528191</v>
      </c>
      <c r="B337" s="11">
        <v>7399</v>
      </c>
      <c r="C337" s="12">
        <v>1141</v>
      </c>
      <c r="D337" s="12"/>
      <c r="E337" s="13">
        <v>8540</v>
      </c>
    </row>
    <row r="338" spans="1:5">
      <c r="A338" s="129">
        <v>528209</v>
      </c>
      <c r="B338" s="11">
        <v>7006</v>
      </c>
      <c r="C338" s="12">
        <v>771</v>
      </c>
      <c r="D338" s="12">
        <v>273</v>
      </c>
      <c r="E338" s="13">
        <v>8050</v>
      </c>
    </row>
    <row r="339" spans="1:5">
      <c r="A339" s="129">
        <v>534470</v>
      </c>
      <c r="B339" s="11">
        <v>5603</v>
      </c>
      <c r="C339" s="12">
        <v>547</v>
      </c>
      <c r="D339" s="12"/>
      <c r="E339" s="13">
        <v>6150</v>
      </c>
    </row>
    <row r="340" spans="1:5">
      <c r="A340" s="129">
        <v>534489</v>
      </c>
      <c r="B340" s="11">
        <v>3796</v>
      </c>
      <c r="C340" s="12">
        <v>806</v>
      </c>
      <c r="D340" s="12">
        <v>438</v>
      </c>
      <c r="E340" s="13">
        <v>5040</v>
      </c>
    </row>
    <row r="341" spans="1:5">
      <c r="A341" s="129">
        <v>538067</v>
      </c>
      <c r="B341" s="11">
        <v>4934</v>
      </c>
      <c r="C341" s="12">
        <v>2046</v>
      </c>
      <c r="D341" s="12"/>
      <c r="E341" s="13">
        <v>6980</v>
      </c>
    </row>
    <row r="342" spans="1:5">
      <c r="A342" s="129">
        <v>564565</v>
      </c>
      <c r="B342" s="11">
        <v>3964</v>
      </c>
      <c r="C342" s="12">
        <v>456</v>
      </c>
      <c r="D342" s="12"/>
      <c r="E342" s="13">
        <v>4420</v>
      </c>
    </row>
    <row r="343" spans="1:5">
      <c r="A343" s="129">
        <v>598136</v>
      </c>
      <c r="B343" s="11">
        <v>4737</v>
      </c>
      <c r="C343" s="12">
        <v>443</v>
      </c>
      <c r="D343" s="12"/>
      <c r="E343" s="13">
        <v>5180</v>
      </c>
    </row>
    <row r="344" spans="1:5">
      <c r="A344" s="129">
        <v>598141</v>
      </c>
      <c r="B344" s="11">
        <v>8443</v>
      </c>
      <c r="C344" s="12">
        <v>497</v>
      </c>
      <c r="D344" s="12"/>
      <c r="E344" s="13">
        <v>8940</v>
      </c>
    </row>
    <row r="345" spans="1:5">
      <c r="A345" s="129">
        <v>598155</v>
      </c>
      <c r="B345" s="11">
        <v>4233</v>
      </c>
      <c r="C345" s="12">
        <v>497</v>
      </c>
      <c r="D345" s="12"/>
      <c r="E345" s="13">
        <v>4730</v>
      </c>
    </row>
    <row r="346" spans="1:5">
      <c r="A346" s="129">
        <v>598160</v>
      </c>
      <c r="B346" s="11">
        <v>6685</v>
      </c>
      <c r="C346" s="12">
        <v>515</v>
      </c>
      <c r="D346" s="12"/>
      <c r="E346" s="13">
        <v>7200</v>
      </c>
    </row>
    <row r="347" spans="1:5">
      <c r="A347" s="129">
        <v>598179</v>
      </c>
      <c r="B347" s="11">
        <v>4517</v>
      </c>
      <c r="C347" s="12">
        <v>623</v>
      </c>
      <c r="D347" s="12"/>
      <c r="E347" s="13">
        <v>5140</v>
      </c>
    </row>
    <row r="348" spans="1:5">
      <c r="A348" s="129">
        <v>598184</v>
      </c>
      <c r="B348" s="11">
        <v>6705</v>
      </c>
      <c r="C348" s="12">
        <v>515</v>
      </c>
      <c r="D348" s="12"/>
      <c r="E348" s="13">
        <v>7220</v>
      </c>
    </row>
    <row r="349" spans="1:5">
      <c r="A349" s="129">
        <v>598198</v>
      </c>
      <c r="B349" s="11">
        <v>4786</v>
      </c>
      <c r="C349" s="12">
        <v>714</v>
      </c>
      <c r="D349" s="12"/>
      <c r="E349" s="13">
        <v>5500</v>
      </c>
    </row>
    <row r="350" spans="1:5">
      <c r="A350" s="129">
        <v>598202</v>
      </c>
      <c r="B350" s="11">
        <v>6468</v>
      </c>
      <c r="C350" s="12">
        <v>582</v>
      </c>
      <c r="D350" s="12"/>
      <c r="E350" s="13">
        <v>7050</v>
      </c>
    </row>
    <row r="351" spans="1:5">
      <c r="A351" s="129">
        <v>598216</v>
      </c>
      <c r="B351" s="11">
        <v>7885</v>
      </c>
      <c r="C351" s="12">
        <v>515</v>
      </c>
      <c r="D351" s="12"/>
      <c r="E351" s="13">
        <v>8400</v>
      </c>
    </row>
    <row r="352" spans="1:5">
      <c r="A352" s="129">
        <v>598221</v>
      </c>
      <c r="B352" s="11">
        <v>4232</v>
      </c>
      <c r="C352" s="12">
        <v>458</v>
      </c>
      <c r="D352" s="12"/>
      <c r="E352" s="13">
        <v>4690</v>
      </c>
    </row>
    <row r="353" spans="1:5">
      <c r="A353" s="129">
        <v>598240</v>
      </c>
      <c r="B353" s="11">
        <v>5229</v>
      </c>
      <c r="C353" s="12">
        <v>1521</v>
      </c>
      <c r="D353" s="12"/>
      <c r="E353" s="13">
        <v>6750</v>
      </c>
    </row>
    <row r="354" spans="1:5">
      <c r="A354" s="129">
        <v>598259</v>
      </c>
      <c r="B354" s="11">
        <v>4635</v>
      </c>
      <c r="C354" s="12">
        <v>925</v>
      </c>
      <c r="D354" s="12"/>
      <c r="E354" s="13">
        <v>5560</v>
      </c>
    </row>
    <row r="355" spans="1:5">
      <c r="A355" s="129">
        <v>598264</v>
      </c>
      <c r="B355" s="11">
        <v>4892</v>
      </c>
      <c r="C355" s="12">
        <v>508</v>
      </c>
      <c r="D355" s="12"/>
      <c r="E355" s="13">
        <v>5400</v>
      </c>
    </row>
    <row r="356" spans="1:5">
      <c r="A356" s="129">
        <v>598278</v>
      </c>
      <c r="B356" s="11">
        <v>3745</v>
      </c>
      <c r="C356" s="12">
        <v>555</v>
      </c>
      <c r="D356" s="12"/>
      <c r="E356" s="13">
        <v>4300</v>
      </c>
    </row>
    <row r="357" spans="1:5">
      <c r="A357" s="129">
        <v>615466</v>
      </c>
      <c r="B357" s="11">
        <v>4895</v>
      </c>
      <c r="C357" s="12">
        <v>625</v>
      </c>
      <c r="D357" s="12"/>
      <c r="E357" s="13">
        <v>5520</v>
      </c>
    </row>
    <row r="358" spans="1:5">
      <c r="A358" s="129">
        <v>615471</v>
      </c>
      <c r="B358" s="11">
        <v>4998</v>
      </c>
      <c r="C358" s="12">
        <v>2672</v>
      </c>
      <c r="D358" s="12"/>
      <c r="E358" s="13">
        <v>7670</v>
      </c>
    </row>
    <row r="359" spans="1:5">
      <c r="A359" s="129">
        <v>626629</v>
      </c>
      <c r="B359" s="11">
        <v>5165</v>
      </c>
      <c r="C359" s="12">
        <v>1135</v>
      </c>
      <c r="D359" s="12"/>
      <c r="E359" s="13">
        <v>6300</v>
      </c>
    </row>
    <row r="360" spans="1:5">
      <c r="A360" s="129">
        <v>626634</v>
      </c>
      <c r="B360" s="11">
        <v>8092</v>
      </c>
      <c r="C360" s="12">
        <v>758</v>
      </c>
      <c r="D360" s="12"/>
      <c r="E360" s="13">
        <v>8850</v>
      </c>
    </row>
    <row r="361" spans="1:5">
      <c r="A361" s="129">
        <v>633205</v>
      </c>
      <c r="B361" s="11">
        <v>5533</v>
      </c>
      <c r="C361" s="12">
        <v>497</v>
      </c>
      <c r="D361" s="12"/>
      <c r="E361" s="13">
        <v>6030</v>
      </c>
    </row>
    <row r="362" spans="1:5">
      <c r="A362" s="129">
        <v>633210</v>
      </c>
      <c r="B362" s="11">
        <v>6586</v>
      </c>
      <c r="C362" s="12">
        <v>534</v>
      </c>
      <c r="D362" s="12"/>
      <c r="E362" s="13">
        <v>7120</v>
      </c>
    </row>
    <row r="363" spans="1:5">
      <c r="A363" s="129">
        <v>633229</v>
      </c>
      <c r="B363" s="11">
        <v>7056</v>
      </c>
      <c r="C363" s="12">
        <v>684</v>
      </c>
      <c r="D363" s="12"/>
      <c r="E363" s="13">
        <v>7740</v>
      </c>
    </row>
    <row r="364" spans="1:5">
      <c r="A364" s="129">
        <v>633234</v>
      </c>
      <c r="B364" s="11">
        <v>4897</v>
      </c>
      <c r="C364" s="12">
        <v>573</v>
      </c>
      <c r="D364" s="12"/>
      <c r="E364" s="13">
        <v>5470</v>
      </c>
    </row>
    <row r="365" spans="1:5">
      <c r="A365" s="129">
        <v>633248</v>
      </c>
      <c r="B365" s="11">
        <v>4729</v>
      </c>
      <c r="C365" s="12">
        <v>651</v>
      </c>
      <c r="D365" s="12"/>
      <c r="E365" s="13">
        <v>5380</v>
      </c>
    </row>
    <row r="366" spans="1:5">
      <c r="A366" s="129">
        <v>633253</v>
      </c>
      <c r="B366" s="11">
        <v>4892</v>
      </c>
      <c r="C366" s="12">
        <v>508</v>
      </c>
      <c r="D366" s="12"/>
      <c r="E366" s="13">
        <v>5400</v>
      </c>
    </row>
    <row r="367" spans="1:5">
      <c r="A367" s="129">
        <v>633267</v>
      </c>
      <c r="B367" s="11">
        <v>2948</v>
      </c>
      <c r="C367" s="12">
        <v>1992</v>
      </c>
      <c r="D367" s="12"/>
      <c r="E367" s="13">
        <v>4940</v>
      </c>
    </row>
    <row r="368" spans="1:5">
      <c r="A368" s="129">
        <v>633272</v>
      </c>
      <c r="B368" s="11">
        <v>5872</v>
      </c>
      <c r="C368" s="12">
        <v>508</v>
      </c>
      <c r="D368" s="12"/>
      <c r="E368" s="13">
        <v>6380</v>
      </c>
    </row>
    <row r="369" spans="1:5">
      <c r="A369" s="129">
        <v>633286</v>
      </c>
      <c r="B369" s="11">
        <v>4082</v>
      </c>
      <c r="C369" s="12">
        <v>608</v>
      </c>
      <c r="D369" s="12"/>
      <c r="E369" s="13">
        <v>4690</v>
      </c>
    </row>
    <row r="370" spans="1:5">
      <c r="A370" s="129">
        <v>633352</v>
      </c>
      <c r="B370" s="11">
        <v>5807</v>
      </c>
      <c r="C370" s="12">
        <v>773</v>
      </c>
      <c r="D370" s="12"/>
      <c r="E370" s="13">
        <v>6580</v>
      </c>
    </row>
    <row r="371" spans="1:5">
      <c r="A371" s="129">
        <v>633366</v>
      </c>
      <c r="B371" s="11">
        <v>5655</v>
      </c>
      <c r="C371" s="12">
        <v>725</v>
      </c>
      <c r="D371" s="12"/>
      <c r="E371" s="13">
        <v>6380</v>
      </c>
    </row>
    <row r="372" spans="1:5">
      <c r="A372" s="129">
        <v>633371</v>
      </c>
      <c r="B372" s="11">
        <v>4354</v>
      </c>
      <c r="C372" s="12">
        <v>476</v>
      </c>
      <c r="D372" s="12"/>
      <c r="E372" s="13">
        <v>4830</v>
      </c>
    </row>
    <row r="373" spans="1:5">
      <c r="A373" s="129">
        <v>633385</v>
      </c>
      <c r="B373" s="11">
        <v>7196</v>
      </c>
      <c r="C373" s="12">
        <v>714</v>
      </c>
      <c r="D373" s="12"/>
      <c r="E373" s="13">
        <v>7910</v>
      </c>
    </row>
    <row r="374" spans="1:5">
      <c r="A374" s="129">
        <v>633390</v>
      </c>
      <c r="B374" s="11">
        <v>6207</v>
      </c>
      <c r="C374" s="12">
        <v>863</v>
      </c>
      <c r="D374" s="12"/>
      <c r="E374" s="13">
        <v>7070</v>
      </c>
    </row>
    <row r="375" spans="1:5">
      <c r="A375" s="129">
        <v>633408</v>
      </c>
      <c r="B375" s="11">
        <v>4773</v>
      </c>
      <c r="C375" s="12">
        <v>547</v>
      </c>
      <c r="D375" s="12"/>
      <c r="E375" s="13">
        <v>5320</v>
      </c>
    </row>
    <row r="376" spans="1:5">
      <c r="A376" s="129">
        <v>633413</v>
      </c>
      <c r="B376" s="11">
        <v>6307</v>
      </c>
      <c r="C376" s="12">
        <v>573</v>
      </c>
      <c r="D376" s="12"/>
      <c r="E376" s="13">
        <v>6880</v>
      </c>
    </row>
    <row r="377" spans="1:5">
      <c r="A377" s="129">
        <v>633427</v>
      </c>
      <c r="B377" s="11">
        <v>7345</v>
      </c>
      <c r="C377" s="12">
        <v>625</v>
      </c>
      <c r="D377" s="12"/>
      <c r="E377" s="13">
        <v>7970</v>
      </c>
    </row>
    <row r="378" spans="1:5">
      <c r="A378" s="129">
        <v>633446</v>
      </c>
      <c r="B378" s="11">
        <v>3694</v>
      </c>
      <c r="C378" s="12">
        <v>516</v>
      </c>
      <c r="D378" s="12"/>
      <c r="E378" s="13">
        <v>4210</v>
      </c>
    </row>
    <row r="379" spans="1:5">
      <c r="A379" s="129">
        <v>633451</v>
      </c>
      <c r="B379" s="11">
        <v>5927</v>
      </c>
      <c r="C379" s="12">
        <v>1503</v>
      </c>
      <c r="D379" s="12"/>
      <c r="E379" s="13">
        <v>7430</v>
      </c>
    </row>
    <row r="380" spans="1:5">
      <c r="A380" s="129">
        <v>633465</v>
      </c>
      <c r="B380" s="11">
        <v>5651</v>
      </c>
      <c r="C380" s="12">
        <v>549</v>
      </c>
      <c r="D380" s="12"/>
      <c r="E380" s="13">
        <v>6200</v>
      </c>
    </row>
    <row r="381" spans="1:5">
      <c r="A381" s="129">
        <v>639212</v>
      </c>
      <c r="B381" s="11">
        <v>5823</v>
      </c>
      <c r="C381" s="12">
        <v>2209</v>
      </c>
      <c r="D381" s="12">
        <v>328</v>
      </c>
      <c r="E381" s="13">
        <v>8360</v>
      </c>
    </row>
    <row r="382" spans="1:5">
      <c r="A382" s="129">
        <v>643761</v>
      </c>
      <c r="B382" s="11">
        <v>6305</v>
      </c>
      <c r="C382" s="12">
        <v>1215</v>
      </c>
      <c r="D382" s="12"/>
      <c r="E382" s="13">
        <v>7520</v>
      </c>
    </row>
    <row r="383" spans="1:5">
      <c r="A383" s="129">
        <v>643964</v>
      </c>
      <c r="B383" s="11">
        <v>5923</v>
      </c>
      <c r="C383" s="12">
        <v>497</v>
      </c>
      <c r="D383" s="12"/>
      <c r="E383" s="13">
        <v>6420</v>
      </c>
    </row>
    <row r="384" spans="1:5">
      <c r="A384" s="129">
        <v>643983</v>
      </c>
      <c r="B384" s="11">
        <v>6685</v>
      </c>
      <c r="C384" s="12">
        <v>435</v>
      </c>
      <c r="D384" s="12"/>
      <c r="E384" s="13">
        <v>7120</v>
      </c>
    </row>
    <row r="385" spans="1:5">
      <c r="A385" s="129">
        <v>643997</v>
      </c>
      <c r="B385" s="11">
        <v>6144</v>
      </c>
      <c r="C385" s="12">
        <v>476</v>
      </c>
      <c r="D385" s="12"/>
      <c r="E385" s="13">
        <v>6620</v>
      </c>
    </row>
    <row r="386" spans="1:5">
      <c r="A386" s="129">
        <v>649310</v>
      </c>
      <c r="B386" s="11">
        <v>6284</v>
      </c>
      <c r="C386" s="12">
        <v>1076</v>
      </c>
      <c r="D386" s="12"/>
      <c r="E386" s="13">
        <v>7360</v>
      </c>
    </row>
    <row r="387" spans="1:5">
      <c r="A387" s="129">
        <v>650657</v>
      </c>
      <c r="B387" s="11">
        <v>5662</v>
      </c>
      <c r="C387" s="12">
        <v>1168</v>
      </c>
      <c r="D387" s="12"/>
      <c r="E387" s="13">
        <v>6830</v>
      </c>
    </row>
    <row r="388" spans="1:5">
      <c r="A388" s="129">
        <v>655688</v>
      </c>
      <c r="B388" s="11">
        <v>4630</v>
      </c>
      <c r="C388" s="12">
        <v>640</v>
      </c>
      <c r="D388" s="12"/>
      <c r="E388" s="13">
        <v>5270</v>
      </c>
    </row>
    <row r="389" spans="1:5">
      <c r="A389" s="129">
        <v>685652</v>
      </c>
      <c r="B389" s="11">
        <v>7782</v>
      </c>
      <c r="C389" s="12">
        <v>508</v>
      </c>
      <c r="D389" s="12"/>
      <c r="E389" s="13">
        <v>8290</v>
      </c>
    </row>
    <row r="390" spans="1:5">
      <c r="A390" s="129">
        <v>685671</v>
      </c>
      <c r="B390" s="11">
        <v>6046</v>
      </c>
      <c r="C390" s="12">
        <v>474</v>
      </c>
      <c r="D390" s="12"/>
      <c r="E390" s="13">
        <v>6520</v>
      </c>
    </row>
    <row r="391" spans="1:5">
      <c r="A391" s="129">
        <v>685685</v>
      </c>
      <c r="B391" s="11">
        <v>7783</v>
      </c>
      <c r="C391" s="12">
        <v>497</v>
      </c>
      <c r="D391" s="12"/>
      <c r="E391" s="13">
        <v>8280</v>
      </c>
    </row>
    <row r="392" spans="1:5">
      <c r="A392" s="129">
        <v>685708</v>
      </c>
      <c r="B392" s="11">
        <v>6682</v>
      </c>
      <c r="C392" s="12">
        <v>608</v>
      </c>
      <c r="D392" s="12"/>
      <c r="E392" s="13">
        <v>7290</v>
      </c>
    </row>
    <row r="393" spans="1:5">
      <c r="A393" s="129">
        <v>685713</v>
      </c>
      <c r="B393" s="11">
        <v>3323</v>
      </c>
      <c r="C393" s="12">
        <v>597</v>
      </c>
      <c r="D393" s="12"/>
      <c r="E393" s="13">
        <v>3920</v>
      </c>
    </row>
    <row r="394" spans="1:5">
      <c r="A394" s="129">
        <v>685727</v>
      </c>
      <c r="B394" s="11">
        <v>6462</v>
      </c>
      <c r="C394" s="12">
        <v>458</v>
      </c>
      <c r="D394" s="12"/>
      <c r="E394" s="13">
        <v>6920</v>
      </c>
    </row>
    <row r="395" spans="1:5">
      <c r="A395" s="129">
        <v>685732</v>
      </c>
      <c r="B395" s="11">
        <v>5702</v>
      </c>
      <c r="C395" s="12">
        <v>758</v>
      </c>
      <c r="D395" s="12"/>
      <c r="E395" s="13">
        <v>6460</v>
      </c>
    </row>
    <row r="396" spans="1:5">
      <c r="A396" s="129">
        <v>685751</v>
      </c>
      <c r="B396" s="11">
        <v>7015</v>
      </c>
      <c r="C396" s="12">
        <v>795</v>
      </c>
      <c r="D396" s="12"/>
      <c r="E396" s="13">
        <v>7810</v>
      </c>
    </row>
    <row r="397" spans="1:5">
      <c r="A397" s="129">
        <v>685765</v>
      </c>
      <c r="B397" s="11">
        <v>7123</v>
      </c>
      <c r="C397" s="12">
        <v>547</v>
      </c>
      <c r="D397" s="12"/>
      <c r="E397" s="13">
        <v>7670</v>
      </c>
    </row>
    <row r="398" spans="1:5">
      <c r="A398" s="129">
        <v>685770</v>
      </c>
      <c r="B398" s="11">
        <v>6313</v>
      </c>
      <c r="C398" s="12">
        <v>497</v>
      </c>
      <c r="D398" s="12"/>
      <c r="E398" s="13">
        <v>6810</v>
      </c>
    </row>
    <row r="399" spans="1:5">
      <c r="A399" s="129">
        <v>685789</v>
      </c>
      <c r="B399" s="11">
        <v>6855</v>
      </c>
      <c r="C399" s="12">
        <v>515</v>
      </c>
      <c r="D399" s="12"/>
      <c r="E399" s="13">
        <v>7370</v>
      </c>
    </row>
    <row r="400" spans="1:5">
      <c r="A400" s="129">
        <v>685794</v>
      </c>
      <c r="B400" s="11">
        <v>7278</v>
      </c>
      <c r="C400" s="12">
        <v>582</v>
      </c>
      <c r="D400" s="12"/>
      <c r="E400" s="13">
        <v>7860</v>
      </c>
    </row>
    <row r="401" spans="1:5">
      <c r="A401" s="129">
        <v>685807</v>
      </c>
      <c r="B401" s="11">
        <v>4897</v>
      </c>
      <c r="C401" s="12">
        <v>443</v>
      </c>
      <c r="D401" s="12"/>
      <c r="E401" s="13">
        <v>5340</v>
      </c>
    </row>
    <row r="402" spans="1:5">
      <c r="A402" s="129">
        <v>685812</v>
      </c>
      <c r="B402" s="11">
        <v>6580</v>
      </c>
      <c r="C402" s="12">
        <v>530</v>
      </c>
      <c r="D402" s="12"/>
      <c r="E402" s="13">
        <v>7110</v>
      </c>
    </row>
    <row r="403" spans="1:5">
      <c r="A403" s="129">
        <v>685826</v>
      </c>
      <c r="B403" s="11">
        <v>3048</v>
      </c>
      <c r="C403" s="12">
        <v>582</v>
      </c>
      <c r="D403" s="12"/>
      <c r="E403" s="13">
        <v>3630</v>
      </c>
    </row>
    <row r="404" spans="1:5">
      <c r="A404" s="129">
        <v>685831</v>
      </c>
      <c r="B404" s="11">
        <v>5913</v>
      </c>
      <c r="C404" s="12">
        <v>497</v>
      </c>
      <c r="D404" s="12"/>
      <c r="E404" s="13">
        <v>6410</v>
      </c>
    </row>
    <row r="405" spans="1:5">
      <c r="A405" s="129">
        <v>685845</v>
      </c>
      <c r="B405" s="11">
        <v>6355</v>
      </c>
      <c r="C405" s="12">
        <v>515</v>
      </c>
      <c r="D405" s="12"/>
      <c r="E405" s="13">
        <v>6870</v>
      </c>
    </row>
    <row r="406" spans="1:5">
      <c r="A406" s="129">
        <v>685850</v>
      </c>
      <c r="B406" s="11">
        <v>6142</v>
      </c>
      <c r="C406" s="12">
        <v>608</v>
      </c>
      <c r="D406" s="12"/>
      <c r="E406" s="13">
        <v>6750</v>
      </c>
    </row>
    <row r="407" spans="1:5">
      <c r="A407" s="129">
        <v>685869</v>
      </c>
      <c r="B407" s="11">
        <v>6855</v>
      </c>
      <c r="C407" s="12">
        <v>435</v>
      </c>
      <c r="D407" s="12"/>
      <c r="E407" s="13">
        <v>7290</v>
      </c>
    </row>
    <row r="408" spans="1:5">
      <c r="A408" s="129">
        <v>685874</v>
      </c>
      <c r="B408" s="11">
        <v>6039</v>
      </c>
      <c r="C408" s="12">
        <v>441</v>
      </c>
      <c r="D408" s="12"/>
      <c r="E408" s="13">
        <v>6480</v>
      </c>
    </row>
    <row r="409" spans="1:5">
      <c r="A409" s="129">
        <v>685888</v>
      </c>
      <c r="B409" s="11">
        <v>4727</v>
      </c>
      <c r="C409" s="12">
        <v>443</v>
      </c>
      <c r="D409" s="12"/>
      <c r="E409" s="13">
        <v>5170</v>
      </c>
    </row>
    <row r="410" spans="1:5">
      <c r="A410" s="129">
        <v>685893</v>
      </c>
      <c r="B410" s="11">
        <v>6855</v>
      </c>
      <c r="C410" s="12">
        <v>625</v>
      </c>
      <c r="D410" s="12"/>
      <c r="E410" s="13">
        <v>7480</v>
      </c>
    </row>
    <row r="411" spans="1:5">
      <c r="A411" s="129">
        <v>685906</v>
      </c>
      <c r="B411" s="11">
        <v>6849</v>
      </c>
      <c r="C411" s="12">
        <v>491</v>
      </c>
      <c r="D411" s="12"/>
      <c r="E411" s="13">
        <v>7340</v>
      </c>
    </row>
    <row r="412" spans="1:5">
      <c r="A412" s="129">
        <v>685911</v>
      </c>
      <c r="B412" s="11">
        <v>5800</v>
      </c>
      <c r="C412" s="12">
        <v>530</v>
      </c>
      <c r="D412" s="12"/>
      <c r="E412" s="13">
        <v>6330</v>
      </c>
    </row>
    <row r="413" spans="1:5">
      <c r="A413" s="129">
        <v>685925</v>
      </c>
      <c r="B413" s="11">
        <v>6850</v>
      </c>
      <c r="C413" s="12">
        <v>640</v>
      </c>
      <c r="D413" s="12"/>
      <c r="E413" s="13">
        <v>7490</v>
      </c>
    </row>
    <row r="414" spans="1:5">
      <c r="A414" s="129">
        <v>685930</v>
      </c>
      <c r="B414" s="11">
        <v>5925</v>
      </c>
      <c r="C414" s="12">
        <v>515</v>
      </c>
      <c r="D414" s="12"/>
      <c r="E414" s="13">
        <v>6440</v>
      </c>
    </row>
    <row r="415" spans="1:5">
      <c r="A415" s="129">
        <v>685949</v>
      </c>
      <c r="B415" s="11">
        <v>4505</v>
      </c>
      <c r="C415" s="12">
        <v>555</v>
      </c>
      <c r="D415" s="12"/>
      <c r="E415" s="13">
        <v>5060</v>
      </c>
    </row>
    <row r="416" spans="1:5">
      <c r="A416" s="129">
        <v>685954</v>
      </c>
      <c r="B416" s="11">
        <v>8815</v>
      </c>
      <c r="C416" s="12">
        <v>515</v>
      </c>
      <c r="D416" s="12"/>
      <c r="E416" s="13">
        <v>9330</v>
      </c>
    </row>
    <row r="417" spans="1:5">
      <c r="A417" s="129">
        <v>685973</v>
      </c>
      <c r="B417" s="11">
        <v>4230</v>
      </c>
      <c r="C417" s="12">
        <v>530</v>
      </c>
      <c r="D417" s="12"/>
      <c r="E417" s="13">
        <v>4760</v>
      </c>
    </row>
    <row r="418" spans="1:5">
      <c r="A418" s="129">
        <v>685987</v>
      </c>
      <c r="B418" s="11">
        <v>3580</v>
      </c>
      <c r="C418" s="12">
        <v>740</v>
      </c>
      <c r="D418" s="12"/>
      <c r="E418" s="13">
        <v>4320</v>
      </c>
    </row>
    <row r="419" spans="1:5">
      <c r="A419" s="129">
        <v>685992</v>
      </c>
      <c r="B419" s="11">
        <v>6973</v>
      </c>
      <c r="C419" s="12">
        <v>697</v>
      </c>
      <c r="D419" s="12"/>
      <c r="E419" s="13">
        <v>7670</v>
      </c>
    </row>
    <row r="420" spans="1:5">
      <c r="A420" s="129">
        <v>686005</v>
      </c>
      <c r="B420" s="11">
        <v>3697</v>
      </c>
      <c r="C420" s="12">
        <v>573</v>
      </c>
      <c r="D420" s="12"/>
      <c r="E420" s="13">
        <v>4270</v>
      </c>
    </row>
    <row r="421" spans="1:5">
      <c r="A421" s="129">
        <v>686010</v>
      </c>
      <c r="B421" s="11">
        <v>3444</v>
      </c>
      <c r="C421" s="12">
        <v>456</v>
      </c>
      <c r="D421" s="12"/>
      <c r="E421" s="13">
        <v>3900</v>
      </c>
    </row>
    <row r="422" spans="1:5">
      <c r="A422" s="129">
        <v>686029</v>
      </c>
      <c r="B422" s="11">
        <v>4354</v>
      </c>
      <c r="C422" s="12">
        <v>476</v>
      </c>
      <c r="D422" s="12"/>
      <c r="E422" s="13">
        <v>4830</v>
      </c>
    </row>
    <row r="423" spans="1:5">
      <c r="A423" s="129">
        <v>686048</v>
      </c>
      <c r="B423" s="11">
        <v>3696</v>
      </c>
      <c r="C423" s="12">
        <v>474</v>
      </c>
      <c r="D423" s="12"/>
      <c r="E423" s="13">
        <v>4170</v>
      </c>
    </row>
    <row r="424" spans="1:5">
      <c r="A424" s="129">
        <v>686053</v>
      </c>
      <c r="B424" s="11">
        <v>6899</v>
      </c>
      <c r="C424" s="12">
        <v>491</v>
      </c>
      <c r="D424" s="12"/>
      <c r="E424" s="13">
        <v>7390</v>
      </c>
    </row>
    <row r="425" spans="1:5">
      <c r="A425" s="129">
        <v>686067</v>
      </c>
      <c r="B425" s="11">
        <v>5532</v>
      </c>
      <c r="C425" s="12">
        <v>458</v>
      </c>
      <c r="D425" s="12"/>
      <c r="E425" s="13">
        <v>5990</v>
      </c>
    </row>
    <row r="426" spans="1:5">
      <c r="A426" s="129">
        <v>686072</v>
      </c>
      <c r="B426" s="11">
        <v>6847</v>
      </c>
      <c r="C426" s="12">
        <v>573</v>
      </c>
      <c r="D426" s="12"/>
      <c r="E426" s="13">
        <v>7420</v>
      </c>
    </row>
    <row r="427" spans="1:5">
      <c r="A427" s="129">
        <v>686086</v>
      </c>
      <c r="B427" s="11">
        <v>6584</v>
      </c>
      <c r="C427" s="12">
        <v>456</v>
      </c>
      <c r="D427" s="12"/>
      <c r="E427" s="13">
        <v>7040</v>
      </c>
    </row>
    <row r="428" spans="1:5">
      <c r="A428" s="129">
        <v>686091</v>
      </c>
      <c r="B428" s="11">
        <v>7340</v>
      </c>
      <c r="C428" s="12">
        <v>530</v>
      </c>
      <c r="D428" s="12"/>
      <c r="E428" s="13">
        <v>7870</v>
      </c>
    </row>
    <row r="429" spans="1:5">
      <c r="A429" s="129">
        <v>690385</v>
      </c>
      <c r="B429" s="11">
        <v>7073</v>
      </c>
      <c r="C429" s="12">
        <v>417</v>
      </c>
      <c r="D429" s="12"/>
      <c r="E429" s="13">
        <v>7490</v>
      </c>
    </row>
    <row r="430" spans="1:5">
      <c r="A430" s="129">
        <v>690390</v>
      </c>
      <c r="B430" s="11">
        <v>6411</v>
      </c>
      <c r="C430" s="12">
        <v>549</v>
      </c>
      <c r="D430" s="12"/>
      <c r="E430" s="13">
        <v>6960</v>
      </c>
    </row>
    <row r="431" spans="1:5">
      <c r="A431" s="129">
        <v>692780</v>
      </c>
      <c r="B431" s="11">
        <v>6586</v>
      </c>
      <c r="C431" s="12">
        <v>684</v>
      </c>
      <c r="D431" s="12"/>
      <c r="E431" s="13">
        <v>7270</v>
      </c>
    </row>
    <row r="432" spans="1:5">
      <c r="A432" s="129">
        <v>692799</v>
      </c>
      <c r="B432" s="11">
        <v>5647</v>
      </c>
      <c r="C432" s="12">
        <v>443</v>
      </c>
      <c r="D432" s="12"/>
      <c r="E432" s="13">
        <v>6090</v>
      </c>
    </row>
    <row r="433" spans="1:5">
      <c r="A433" s="129">
        <v>712778</v>
      </c>
      <c r="B433" s="11">
        <v>6214</v>
      </c>
      <c r="C433" s="12">
        <v>896</v>
      </c>
      <c r="D433" s="12"/>
      <c r="E433" s="13">
        <v>7110</v>
      </c>
    </row>
    <row r="434" spans="1:5">
      <c r="A434" s="129">
        <v>736637</v>
      </c>
      <c r="B434" s="11">
        <v>5530</v>
      </c>
      <c r="C434" s="12">
        <v>530</v>
      </c>
      <c r="D434" s="12"/>
      <c r="E434" s="13">
        <v>6060</v>
      </c>
    </row>
    <row r="435" spans="1:5">
      <c r="A435" s="129">
        <v>736642</v>
      </c>
      <c r="B435" s="11">
        <v>5872</v>
      </c>
      <c r="C435" s="12">
        <v>508</v>
      </c>
      <c r="D435" s="12"/>
      <c r="E435" s="13">
        <v>6380</v>
      </c>
    </row>
    <row r="436" spans="1:5">
      <c r="A436" s="129">
        <v>736656</v>
      </c>
      <c r="B436" s="11">
        <v>3692</v>
      </c>
      <c r="C436" s="12">
        <v>508</v>
      </c>
      <c r="D436" s="12"/>
      <c r="E436" s="13">
        <v>4200</v>
      </c>
    </row>
    <row r="437" spans="1:5">
      <c r="A437" s="129">
        <v>736661</v>
      </c>
      <c r="B437" s="11">
        <v>6042</v>
      </c>
      <c r="C437" s="12">
        <v>458</v>
      </c>
      <c r="D437" s="12"/>
      <c r="E437" s="13">
        <v>6500</v>
      </c>
    </row>
    <row r="438" spans="1:5">
      <c r="A438" s="129">
        <v>736675</v>
      </c>
      <c r="B438" s="11">
        <v>3065</v>
      </c>
      <c r="C438" s="12">
        <v>725</v>
      </c>
      <c r="D438" s="12"/>
      <c r="E438" s="13">
        <v>3790</v>
      </c>
    </row>
    <row r="439" spans="1:5">
      <c r="A439" s="129">
        <v>736680</v>
      </c>
      <c r="B439" s="11">
        <v>6309</v>
      </c>
      <c r="C439" s="12">
        <v>441</v>
      </c>
      <c r="D439" s="12"/>
      <c r="E439" s="13">
        <v>6750</v>
      </c>
    </row>
    <row r="440" spans="1:5">
      <c r="A440" s="129">
        <v>736699</v>
      </c>
      <c r="B440" s="11">
        <v>6193</v>
      </c>
      <c r="C440" s="12">
        <v>497</v>
      </c>
      <c r="D440" s="12"/>
      <c r="E440" s="13">
        <v>6690</v>
      </c>
    </row>
    <row r="441" spans="1:5">
      <c r="A441" s="129">
        <v>736703</v>
      </c>
      <c r="B441" s="11">
        <v>3641</v>
      </c>
      <c r="C441" s="12">
        <v>789</v>
      </c>
      <c r="D441" s="12"/>
      <c r="E441" s="13">
        <v>4430</v>
      </c>
    </row>
    <row r="442" spans="1:5">
      <c r="A442" s="129">
        <v>736717</v>
      </c>
      <c r="B442" s="11">
        <v>5806</v>
      </c>
      <c r="C442" s="12">
        <v>684</v>
      </c>
      <c r="D442" s="12"/>
      <c r="E442" s="13">
        <v>6490</v>
      </c>
    </row>
    <row r="443" spans="1:5">
      <c r="A443" s="129">
        <v>736722</v>
      </c>
      <c r="B443" s="11">
        <v>3438</v>
      </c>
      <c r="C443" s="12">
        <v>482</v>
      </c>
      <c r="D443" s="12"/>
      <c r="E443" s="13">
        <v>3920</v>
      </c>
    </row>
    <row r="444" spans="1:5">
      <c r="A444" s="129">
        <v>736736</v>
      </c>
      <c r="B444" s="11">
        <v>6585</v>
      </c>
      <c r="C444" s="12">
        <v>515</v>
      </c>
      <c r="D444" s="12"/>
      <c r="E444" s="13">
        <v>7100</v>
      </c>
    </row>
    <row r="445" spans="1:5">
      <c r="A445" s="129">
        <v>741361</v>
      </c>
      <c r="B445" s="11">
        <v>3049</v>
      </c>
      <c r="C445" s="12">
        <v>651</v>
      </c>
      <c r="D445" s="12"/>
      <c r="E445" s="13">
        <v>3700</v>
      </c>
    </row>
    <row r="446" spans="1:5">
      <c r="A446" s="129">
        <v>742105</v>
      </c>
      <c r="B446" s="11">
        <v>2942</v>
      </c>
      <c r="C446" s="12">
        <v>928</v>
      </c>
      <c r="D446" s="12"/>
      <c r="E446" s="13">
        <v>3870</v>
      </c>
    </row>
    <row r="447" spans="1:5">
      <c r="A447" s="129">
        <v>744430</v>
      </c>
      <c r="B447" s="11">
        <v>6588</v>
      </c>
      <c r="C447" s="12">
        <v>482</v>
      </c>
      <c r="D447" s="12"/>
      <c r="E447" s="13">
        <v>7070</v>
      </c>
    </row>
    <row r="448" spans="1:5">
      <c r="A448" s="129">
        <v>748273</v>
      </c>
      <c r="B448" s="11">
        <v>5775</v>
      </c>
      <c r="C448" s="12">
        <v>565</v>
      </c>
      <c r="D448" s="12"/>
      <c r="E448" s="13">
        <v>6340</v>
      </c>
    </row>
    <row r="449" spans="1:5">
      <c r="A449" s="129">
        <v>749791</v>
      </c>
      <c r="B449" s="11">
        <v>6407</v>
      </c>
      <c r="C449" s="12">
        <v>573</v>
      </c>
      <c r="D449" s="12"/>
      <c r="E449" s="13">
        <v>6980</v>
      </c>
    </row>
    <row r="450" spans="1:5">
      <c r="A450" s="129">
        <v>754301</v>
      </c>
      <c r="B450" s="11">
        <v>5094</v>
      </c>
      <c r="C450" s="12">
        <v>5676</v>
      </c>
      <c r="D450" s="12"/>
      <c r="E450" s="13">
        <v>10770</v>
      </c>
    </row>
    <row r="451" spans="1:5">
      <c r="A451" s="129">
        <v>763452</v>
      </c>
      <c r="B451" s="11">
        <v>4455</v>
      </c>
      <c r="C451" s="12">
        <v>565</v>
      </c>
      <c r="D451" s="12"/>
      <c r="E451" s="13">
        <v>5020</v>
      </c>
    </row>
    <row r="452" spans="1:5">
      <c r="A452" s="129">
        <v>763466</v>
      </c>
      <c r="B452" s="11">
        <v>5511</v>
      </c>
      <c r="C452" s="12">
        <v>549</v>
      </c>
      <c r="D452" s="12"/>
      <c r="E452" s="13">
        <v>6060</v>
      </c>
    </row>
    <row r="453" spans="1:5">
      <c r="A453" s="129">
        <v>763471</v>
      </c>
      <c r="B453" s="11">
        <v>6146</v>
      </c>
      <c r="C453" s="12">
        <v>474</v>
      </c>
      <c r="D453" s="12"/>
      <c r="E453" s="13">
        <v>6620</v>
      </c>
    </row>
    <row r="454" spans="1:5">
      <c r="A454" s="129">
        <v>763485</v>
      </c>
      <c r="B454" s="11">
        <v>4025</v>
      </c>
      <c r="C454" s="12">
        <v>715</v>
      </c>
      <c r="D454" s="12"/>
      <c r="E454" s="13">
        <v>4740</v>
      </c>
    </row>
    <row r="455" spans="1:5">
      <c r="A455" s="129">
        <v>763490</v>
      </c>
      <c r="B455" s="11">
        <v>6980</v>
      </c>
      <c r="C455" s="12">
        <v>640</v>
      </c>
      <c r="D455" s="12"/>
      <c r="E455" s="13">
        <v>7620</v>
      </c>
    </row>
    <row r="456" spans="1:5">
      <c r="A456" s="129">
        <v>763503</v>
      </c>
      <c r="B456" s="11">
        <v>6433</v>
      </c>
      <c r="C456" s="12">
        <v>497</v>
      </c>
      <c r="D456" s="12"/>
      <c r="E456" s="13">
        <v>6930</v>
      </c>
    </row>
    <row r="457" spans="1:5">
      <c r="A457" s="129">
        <v>781837</v>
      </c>
      <c r="B457" s="11">
        <v>6579</v>
      </c>
      <c r="C457" s="12">
        <v>651</v>
      </c>
      <c r="D457" s="12"/>
      <c r="E457" s="13">
        <v>7230</v>
      </c>
    </row>
    <row r="458" spans="1:5">
      <c r="A458" s="129">
        <v>784138</v>
      </c>
      <c r="B458" s="11">
        <v>6706</v>
      </c>
      <c r="C458" s="12">
        <v>4304</v>
      </c>
      <c r="D458" s="12"/>
      <c r="E458" s="13">
        <v>11010</v>
      </c>
    </row>
    <row r="459" spans="1:5">
      <c r="A459" s="129">
        <v>784143</v>
      </c>
      <c r="B459" s="11">
        <v>6586</v>
      </c>
      <c r="C459" s="12">
        <v>3044</v>
      </c>
      <c r="D459" s="12"/>
      <c r="E459" s="13">
        <v>9630</v>
      </c>
    </row>
    <row r="460" spans="1:5">
      <c r="A460" s="129">
        <v>784242</v>
      </c>
      <c r="B460" s="11">
        <v>4955</v>
      </c>
      <c r="C460" s="12">
        <v>435</v>
      </c>
      <c r="D460" s="12"/>
      <c r="E460" s="13">
        <v>5390</v>
      </c>
    </row>
    <row r="461" spans="1:5">
      <c r="A461" s="129">
        <v>784261</v>
      </c>
      <c r="B461" s="11">
        <v>5969</v>
      </c>
      <c r="C461" s="12">
        <v>1061</v>
      </c>
      <c r="D461" s="12"/>
      <c r="E461" s="13">
        <v>7030</v>
      </c>
    </row>
    <row r="462" spans="1:5">
      <c r="A462" s="129">
        <v>784299</v>
      </c>
      <c r="B462" s="11">
        <v>6236</v>
      </c>
      <c r="C462" s="12">
        <v>2304</v>
      </c>
      <c r="D462" s="12"/>
      <c r="E462" s="13">
        <v>8540</v>
      </c>
    </row>
    <row r="463" spans="1:5">
      <c r="A463" s="129">
        <v>784379</v>
      </c>
      <c r="B463" s="11">
        <v>6213</v>
      </c>
      <c r="C463" s="12">
        <v>1687</v>
      </c>
      <c r="D463" s="12"/>
      <c r="E463" s="13">
        <v>7900</v>
      </c>
    </row>
    <row r="464" spans="1:5">
      <c r="A464" s="129">
        <v>784384</v>
      </c>
      <c r="B464" s="11">
        <v>5801</v>
      </c>
      <c r="C464" s="12">
        <v>5429</v>
      </c>
      <c r="D464" s="12"/>
      <c r="E464" s="13">
        <v>11230</v>
      </c>
    </row>
    <row r="465" spans="1:5">
      <c r="A465" s="129">
        <v>784440</v>
      </c>
      <c r="B465" s="11">
        <v>5707</v>
      </c>
      <c r="C465" s="12">
        <v>880</v>
      </c>
      <c r="D465" s="12">
        <v>493</v>
      </c>
      <c r="E465" s="13">
        <v>7080</v>
      </c>
    </row>
    <row r="466" spans="1:5">
      <c r="A466" s="129">
        <v>784497</v>
      </c>
      <c r="B466" s="11">
        <v>8181</v>
      </c>
      <c r="C466" s="12">
        <v>549</v>
      </c>
      <c r="D466" s="12"/>
      <c r="E466" s="13">
        <v>8730</v>
      </c>
    </row>
    <row r="467" spans="1:5">
      <c r="A467" s="129">
        <v>784505</v>
      </c>
      <c r="B467" s="11">
        <v>5822</v>
      </c>
      <c r="C467" s="12">
        <v>2459</v>
      </c>
      <c r="D467" s="12">
        <v>239</v>
      </c>
      <c r="E467" s="13">
        <v>8520</v>
      </c>
    </row>
    <row r="468" spans="1:5">
      <c r="A468" s="129">
        <v>784586</v>
      </c>
      <c r="B468" s="11">
        <v>6529</v>
      </c>
      <c r="C468" s="12">
        <v>19301</v>
      </c>
      <c r="D468" s="12"/>
      <c r="E468" s="13">
        <v>25830</v>
      </c>
    </row>
    <row r="469" spans="1:5">
      <c r="A469" s="129">
        <v>784609</v>
      </c>
      <c r="B469" s="11">
        <v>4512</v>
      </c>
      <c r="C469" s="12">
        <v>1318</v>
      </c>
      <c r="D469" s="12"/>
      <c r="E469" s="13">
        <v>5830</v>
      </c>
    </row>
    <row r="470" spans="1:5">
      <c r="A470" s="129">
        <v>785109</v>
      </c>
      <c r="B470" s="11">
        <v>4742</v>
      </c>
      <c r="C470" s="12">
        <v>3428</v>
      </c>
      <c r="D470" s="12"/>
      <c r="E470" s="13">
        <v>8170</v>
      </c>
    </row>
    <row r="471" spans="1:5">
      <c r="A471" s="129">
        <v>785538</v>
      </c>
      <c r="B471" s="11">
        <v>7733</v>
      </c>
      <c r="C471" s="12">
        <v>597</v>
      </c>
      <c r="D471" s="12"/>
      <c r="E471" s="13">
        <v>8330</v>
      </c>
    </row>
    <row r="472" spans="1:5">
      <c r="A472" s="129">
        <v>785543</v>
      </c>
      <c r="B472" s="11">
        <v>6435</v>
      </c>
      <c r="C472" s="12">
        <v>925</v>
      </c>
      <c r="D472" s="12"/>
      <c r="E472" s="13">
        <v>7360</v>
      </c>
    </row>
    <row r="473" spans="1:5">
      <c r="A473" s="129">
        <v>785562</v>
      </c>
      <c r="B473" s="11">
        <v>3512</v>
      </c>
      <c r="C473" s="12">
        <v>2008</v>
      </c>
      <c r="D473" s="12"/>
      <c r="E473" s="13">
        <v>5520</v>
      </c>
    </row>
    <row r="474" spans="1:5">
      <c r="A474" s="129">
        <v>786019</v>
      </c>
      <c r="B474" s="11">
        <v>6359</v>
      </c>
      <c r="C474" s="12">
        <v>1241</v>
      </c>
      <c r="D474" s="12"/>
      <c r="E474" s="13">
        <v>7600</v>
      </c>
    </row>
    <row r="475" spans="1:5">
      <c r="A475" s="129">
        <v>786024</v>
      </c>
      <c r="B475" s="11">
        <v>5808</v>
      </c>
      <c r="C475" s="12">
        <v>882</v>
      </c>
      <c r="D475" s="12"/>
      <c r="E475" s="13">
        <v>6690</v>
      </c>
    </row>
    <row r="476" spans="1:5">
      <c r="A476" s="129">
        <v>789503</v>
      </c>
      <c r="B476" s="11">
        <v>6756</v>
      </c>
      <c r="C476" s="12">
        <v>3464</v>
      </c>
      <c r="D476" s="12"/>
      <c r="E476" s="13">
        <v>10220</v>
      </c>
    </row>
    <row r="477" spans="1:5">
      <c r="A477" s="129">
        <v>792044</v>
      </c>
      <c r="B477" s="11">
        <v>6042</v>
      </c>
      <c r="C477" s="12">
        <v>508</v>
      </c>
      <c r="D477" s="12"/>
      <c r="E477" s="13">
        <v>6550</v>
      </c>
    </row>
    <row r="478" spans="1:5">
      <c r="A478" s="129">
        <v>803250</v>
      </c>
      <c r="B478" s="11">
        <v>5446</v>
      </c>
      <c r="C478" s="12">
        <v>2214</v>
      </c>
      <c r="D478" s="12"/>
      <c r="E478" s="13">
        <v>7660</v>
      </c>
    </row>
    <row r="479" spans="1:5">
      <c r="A479" s="129">
        <v>821485</v>
      </c>
      <c r="B479" s="11">
        <v>6856</v>
      </c>
      <c r="C479" s="12">
        <v>474</v>
      </c>
      <c r="D479" s="12"/>
      <c r="E479" s="13">
        <v>7330</v>
      </c>
    </row>
    <row r="480" spans="1:5">
      <c r="A480" s="129">
        <v>821490</v>
      </c>
      <c r="B480" s="11">
        <v>5920</v>
      </c>
      <c r="C480" s="12">
        <v>640</v>
      </c>
      <c r="D480" s="12"/>
      <c r="E480" s="13">
        <v>6560</v>
      </c>
    </row>
    <row r="481" spans="1:5">
      <c r="A481" s="129">
        <v>821503</v>
      </c>
      <c r="B481" s="11">
        <v>5275</v>
      </c>
      <c r="C481" s="12">
        <v>555</v>
      </c>
      <c r="D481" s="12"/>
      <c r="E481" s="13">
        <v>5830</v>
      </c>
    </row>
    <row r="482" spans="1:5">
      <c r="A482" s="129">
        <v>821517</v>
      </c>
      <c r="B482" s="11">
        <v>5547</v>
      </c>
      <c r="C482" s="12">
        <v>773</v>
      </c>
      <c r="D482" s="12"/>
      <c r="E482" s="13">
        <v>6320</v>
      </c>
    </row>
    <row r="483" spans="1:5">
      <c r="A483" s="129">
        <v>821522</v>
      </c>
      <c r="B483" s="11">
        <v>5017</v>
      </c>
      <c r="C483" s="12">
        <v>623</v>
      </c>
      <c r="D483" s="12"/>
      <c r="E483" s="13">
        <v>5640</v>
      </c>
    </row>
    <row r="484" spans="1:5">
      <c r="A484" s="129">
        <v>821536</v>
      </c>
      <c r="B484" s="11">
        <v>3971</v>
      </c>
      <c r="C484" s="12">
        <v>1629</v>
      </c>
      <c r="D484" s="12"/>
      <c r="E484" s="13">
        <v>5600</v>
      </c>
    </row>
    <row r="485" spans="1:5">
      <c r="A485" s="129">
        <v>826831</v>
      </c>
      <c r="B485" s="11">
        <v>5008</v>
      </c>
      <c r="C485" s="12">
        <v>682</v>
      </c>
      <c r="D485" s="12"/>
      <c r="E485" s="13">
        <v>5690</v>
      </c>
    </row>
    <row r="486" spans="1:5">
      <c r="A486" s="129">
        <v>826954</v>
      </c>
      <c r="B486" s="11">
        <v>7435</v>
      </c>
      <c r="C486" s="12">
        <v>1215</v>
      </c>
      <c r="D486" s="12"/>
      <c r="E486" s="13">
        <v>8650</v>
      </c>
    </row>
    <row r="487" spans="1:5">
      <c r="A487" s="129">
        <v>833520</v>
      </c>
      <c r="B487" s="11">
        <v>6847</v>
      </c>
      <c r="C487" s="12">
        <v>573</v>
      </c>
      <c r="D487" s="12"/>
      <c r="E487" s="13">
        <v>7420</v>
      </c>
    </row>
    <row r="488" spans="1:5">
      <c r="A488" s="129">
        <v>833959</v>
      </c>
      <c r="B488" s="11">
        <v>6072</v>
      </c>
      <c r="C488" s="12">
        <v>758</v>
      </c>
      <c r="D488" s="12"/>
      <c r="E488" s="13">
        <v>6830</v>
      </c>
    </row>
    <row r="489" spans="1:5">
      <c r="A489" s="129">
        <v>837900</v>
      </c>
      <c r="B489" s="11">
        <v>5225</v>
      </c>
      <c r="C489" s="12">
        <v>515</v>
      </c>
      <c r="D489" s="12"/>
      <c r="E489" s="13">
        <v>5740</v>
      </c>
    </row>
    <row r="490" spans="1:5">
      <c r="A490" s="129">
        <v>842845</v>
      </c>
      <c r="B490" s="11">
        <v>3058</v>
      </c>
      <c r="C490" s="12">
        <v>582</v>
      </c>
      <c r="D490" s="12"/>
      <c r="E490" s="13">
        <v>3640</v>
      </c>
    </row>
    <row r="491" spans="1:5">
      <c r="A491" s="129">
        <v>842850</v>
      </c>
      <c r="B491" s="11">
        <v>6200</v>
      </c>
      <c r="C491" s="12">
        <v>640</v>
      </c>
      <c r="D491" s="12"/>
      <c r="E491" s="13">
        <v>6840</v>
      </c>
    </row>
    <row r="492" spans="1:5">
      <c r="A492" s="129">
        <v>846396</v>
      </c>
      <c r="B492" s="11">
        <v>5941</v>
      </c>
      <c r="C492" s="12">
        <v>789</v>
      </c>
      <c r="D492" s="12"/>
      <c r="E492" s="13">
        <v>6730</v>
      </c>
    </row>
    <row r="493" spans="1:5">
      <c r="A493" s="129">
        <v>848710</v>
      </c>
      <c r="B493" s="11">
        <v>4364</v>
      </c>
      <c r="C493" s="12">
        <v>1316</v>
      </c>
      <c r="D493" s="12"/>
      <c r="E493" s="13">
        <v>5680</v>
      </c>
    </row>
    <row r="494" spans="1:5">
      <c r="A494" s="129">
        <v>849955</v>
      </c>
      <c r="B494" s="11">
        <v>4280</v>
      </c>
      <c r="C494" s="12">
        <v>530</v>
      </c>
      <c r="D494" s="12"/>
      <c r="E494" s="13">
        <v>4810</v>
      </c>
    </row>
    <row r="495" spans="1:5">
      <c r="A495" s="129">
        <v>855753</v>
      </c>
      <c r="B495" s="11">
        <v>2504</v>
      </c>
      <c r="C495" s="12">
        <v>8046</v>
      </c>
      <c r="D495" s="12"/>
      <c r="E495" s="13">
        <v>10550</v>
      </c>
    </row>
    <row r="496" spans="1:5">
      <c r="A496" s="129">
        <v>855767</v>
      </c>
      <c r="B496" s="11">
        <v>2501</v>
      </c>
      <c r="C496" s="12">
        <v>2879</v>
      </c>
      <c r="D496" s="12"/>
      <c r="E496" s="13">
        <v>5380</v>
      </c>
    </row>
    <row r="497" spans="1:5">
      <c r="A497" s="129">
        <v>857318</v>
      </c>
      <c r="B497" s="11">
        <v>3002</v>
      </c>
      <c r="C497" s="12">
        <v>12468</v>
      </c>
      <c r="D497" s="12"/>
      <c r="E497" s="13">
        <v>15470</v>
      </c>
    </row>
  </sheetData>
  <conditionalFormatting sqref="A5:A497">
    <cfRule type="duplicateValues" dxfId="3" priority="1"/>
    <cfRule type="duplicateValues" dxfId="2" priority="2"/>
  </conditionalFormatting>
  <conditionalFormatting sqref="A5:A497">
    <cfRule type="duplicateValues" dxfId="1" priority="3"/>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1 2022</vt:lpstr>
      <vt:lpstr>Hoja1</vt:lpstr>
      <vt:lpstr>'FORMATO 1 2022'!Área_de_impresión</vt:lpstr>
      <vt:lpstr>'FORMATO 1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dc:creator>
  <cp:lastModifiedBy>crissg</cp:lastModifiedBy>
  <cp:lastPrinted>2019-03-13T05:56:02Z</cp:lastPrinted>
  <dcterms:created xsi:type="dcterms:W3CDTF">2017-03-20T15:58:40Z</dcterms:created>
  <dcterms:modified xsi:type="dcterms:W3CDTF">2022-03-06T17:02:55Z</dcterms:modified>
</cp:coreProperties>
</file>